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10" documentId="8_{4B72C067-9FEA-459B-B7A0-665B958BE65C}" xr6:coauthVersionLast="47" xr6:coauthVersionMax="47" xr10:uidLastSave="{FC3F5006-C526-4ECF-9DDE-BC043A7E7793}"/>
  <bookViews>
    <workbookView xWindow="-108" yWindow="-108" windowWidth="23256" windowHeight="12576" activeTab="3" xr2:uid="{00000000-000D-0000-FFFF-FFFF00000000}"/>
  </bookViews>
  <sheets>
    <sheet name="Cover" sheetId="25" r:id="rId1"/>
    <sheet name="Instructions" sheetId="26" r:id="rId2"/>
    <sheet name="Map &amp; Key" sheetId="16" r:id="rId3"/>
    <sheet name="Inputs" sheetId="15" r:id="rId4"/>
    <sheet name="Indices" sheetId="22" r:id="rId5"/>
    <sheet name="Time" sheetId="8" r:id="rId6"/>
    <sheet name="Retail (residential)" sheetId="12" r:id="rId7"/>
    <sheet name="Output" sheetId="19" r:id="rId8"/>
  </sheets>
  <externalReferences>
    <externalReference r:id="rId9"/>
    <externalReference r:id="rId10"/>
    <externalReference r:id="rId11"/>
    <externalReference r:id="rId12"/>
    <externalReference r:id="rId1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255</definedName>
    <definedName name="_Order2">255</definedName>
    <definedName name="App1data">'[1]PC info'!$C$7:$DE$781</definedName>
    <definedName name="C_ISF">'[2]PC lists'!$N$8:$O$18</definedName>
    <definedName name="C_PI">'[2]PC lists'!$P$8:$Q$19</definedName>
    <definedName name="C_SC">'[2]PC lists'!$R$8:$S$18</definedName>
    <definedName name="CHK_TOL_TAX">[3]InpActive!$F$2030</definedName>
    <definedName name="CIQWBGuid" hidden="1">"0f0259b9-6046-41aa-ac9c-7befc2576c88"</definedName>
    <definedName name="Classification_of_treatment_works">[4]Lists!$S$5:$S$11</definedName>
    <definedName name="F">{"bal",#N/A,FALSE,"working papers";"income",#N/A,FALSE,"working papers"}</definedName>
    <definedName name="fdraf">{"bal",#N/A,FALSE,"working papers";"income",#N/A,FALSE,"working papers"}</definedName>
    <definedName name="Fdraft">{"bal",#N/A,FALSE,"working papers";"income",#N/A,FALSE,"working papers"}</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new" hidden="1">{"bal",#N/A,FALSE,"working papers";"income",#N/A,FALSE,"working papers"}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1</definedName>
    <definedName name="SAPBEXsysID">"BWB"</definedName>
    <definedName name="SAPBEXwbID">"49ZLUKBQR0WG29D9LLI3IBIIT"</definedName>
    <definedName name="Trk_Tol">[5]Inputs!$F$31</definedName>
    <definedName name="wrn.papersdraft">{"bal",#N/A,FALSE,"working papers";"income",#N/A,FALSE,"working papers"}</definedName>
    <definedName name="wrn.wpapers.">{"bal",#N/A,FALSE,"working papers";"income",#N/A,FALSE,"working papers"}</definedName>
    <definedName name="Z">{"bal",#N/A,FALSE,"working papers";"income",#N/A,FALSE,"working papers"}</definedName>
    <definedName name="zaf">{"bal",#N/A,FALSE,"working papers";"income",#N/A,FALSE,"working papers"}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1" i="15" l="1"/>
  <c r="A1" i="25" l="1"/>
  <c r="H48" i="1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H40" i="22"/>
  <c r="G40" i="22"/>
  <c r="F40" i="22"/>
  <c r="E40" i="22"/>
  <c r="S22" i="22"/>
  <c r="R22" i="22"/>
  <c r="Q22" i="22"/>
  <c r="P22" i="22"/>
  <c r="O22" i="22"/>
  <c r="N22" i="22"/>
  <c r="M22" i="22"/>
  <c r="L22" i="22"/>
  <c r="K22" i="22"/>
  <c r="J22" i="22"/>
  <c r="I22" i="22"/>
  <c r="H22" i="22"/>
  <c r="G22" i="22"/>
  <c r="F22" i="22"/>
  <c r="E22" i="22"/>
  <c r="S20" i="22"/>
  <c r="R20" i="22"/>
  <c r="Q20" i="22"/>
  <c r="P20" i="22"/>
  <c r="O20" i="22"/>
  <c r="N20" i="22"/>
  <c r="M20" i="22"/>
  <c r="L20" i="22"/>
  <c r="K20" i="22"/>
  <c r="J20" i="22"/>
  <c r="J35" i="22" s="1"/>
  <c r="I20" i="22"/>
  <c r="H20" i="22"/>
  <c r="G20" i="22"/>
  <c r="F20" i="22"/>
  <c r="E20" i="22"/>
  <c r="S19" i="22"/>
  <c r="R19" i="22"/>
  <c r="Q19" i="22"/>
  <c r="P19" i="22"/>
  <c r="O19" i="22"/>
  <c r="N19" i="22"/>
  <c r="M19" i="22"/>
  <c r="L19" i="22"/>
  <c r="K19" i="22"/>
  <c r="J19" i="22"/>
  <c r="J34" i="22" s="1"/>
  <c r="I19" i="22"/>
  <c r="H19" i="22"/>
  <c r="G19" i="22"/>
  <c r="F19" i="22"/>
  <c r="E19" i="22"/>
  <c r="S18" i="22"/>
  <c r="R18" i="22"/>
  <c r="Q18" i="22"/>
  <c r="P18" i="22"/>
  <c r="O18" i="22"/>
  <c r="N18" i="22"/>
  <c r="M18" i="22"/>
  <c r="L18" i="22"/>
  <c r="K18" i="22"/>
  <c r="J18" i="22"/>
  <c r="J33" i="22" s="1"/>
  <c r="K33" i="22" s="1"/>
  <c r="I18" i="22"/>
  <c r="H18" i="22"/>
  <c r="G18" i="22"/>
  <c r="F18" i="22"/>
  <c r="E18" i="22"/>
  <c r="S17" i="22"/>
  <c r="R17" i="22"/>
  <c r="Q17" i="22"/>
  <c r="P17" i="22"/>
  <c r="O17" i="22"/>
  <c r="N17" i="22"/>
  <c r="M17" i="22"/>
  <c r="L17" i="22"/>
  <c r="K17" i="22"/>
  <c r="J17" i="22"/>
  <c r="J32" i="22" s="1"/>
  <c r="I17" i="22"/>
  <c r="H17" i="22"/>
  <c r="G17" i="22"/>
  <c r="F17" i="22"/>
  <c r="E17" i="22"/>
  <c r="S16" i="22"/>
  <c r="R16" i="22"/>
  <c r="Q16" i="22"/>
  <c r="P16" i="22"/>
  <c r="O16" i="22"/>
  <c r="N16" i="22"/>
  <c r="M16" i="22"/>
  <c r="L16" i="22"/>
  <c r="K16" i="22"/>
  <c r="J16" i="22"/>
  <c r="J31" i="22" s="1"/>
  <c r="I16" i="22"/>
  <c r="H16" i="22"/>
  <c r="G16" i="22"/>
  <c r="F16" i="22"/>
  <c r="E16" i="22"/>
  <c r="S15" i="22"/>
  <c r="R15" i="22"/>
  <c r="Q15" i="22"/>
  <c r="P15" i="22"/>
  <c r="O15" i="22"/>
  <c r="N15" i="22"/>
  <c r="M15" i="22"/>
  <c r="L15" i="22"/>
  <c r="K15" i="22"/>
  <c r="J15" i="22"/>
  <c r="J30" i="22" s="1"/>
  <c r="I15" i="22"/>
  <c r="H15" i="22"/>
  <c r="G15" i="22"/>
  <c r="F15" i="22"/>
  <c r="E15" i="22"/>
  <c r="S14" i="22"/>
  <c r="R14" i="22"/>
  <c r="Q14" i="22"/>
  <c r="P14" i="22"/>
  <c r="O14" i="22"/>
  <c r="N14" i="22"/>
  <c r="M14" i="22"/>
  <c r="L14" i="22"/>
  <c r="K14" i="22"/>
  <c r="J14" i="22"/>
  <c r="J29" i="22" s="1"/>
  <c r="I14" i="22"/>
  <c r="H14" i="22"/>
  <c r="G14" i="22"/>
  <c r="F14" i="22"/>
  <c r="E14" i="22"/>
  <c r="S13" i="22"/>
  <c r="R13" i="22"/>
  <c r="Q13" i="22"/>
  <c r="P13" i="22"/>
  <c r="O13" i="22"/>
  <c r="N13" i="22"/>
  <c r="M13" i="22"/>
  <c r="L13" i="22"/>
  <c r="K13" i="22"/>
  <c r="J13" i="22"/>
  <c r="J28" i="22" s="1"/>
  <c r="I13" i="22"/>
  <c r="H13" i="22"/>
  <c r="G13" i="22"/>
  <c r="F13" i="22"/>
  <c r="E13" i="22"/>
  <c r="S12" i="22"/>
  <c r="R12" i="22"/>
  <c r="Q12" i="22"/>
  <c r="P12" i="22"/>
  <c r="O12" i="22"/>
  <c r="N12" i="22"/>
  <c r="M12" i="22"/>
  <c r="L12" i="22"/>
  <c r="K12" i="22"/>
  <c r="J12" i="22"/>
  <c r="J27" i="22" s="1"/>
  <c r="I12" i="22"/>
  <c r="H12" i="22"/>
  <c r="G12" i="22"/>
  <c r="F12" i="22"/>
  <c r="E12" i="22"/>
  <c r="S11" i="22"/>
  <c r="R11" i="22"/>
  <c r="Q11" i="22"/>
  <c r="P11" i="22"/>
  <c r="O11" i="22"/>
  <c r="N11" i="22"/>
  <c r="M11" i="22"/>
  <c r="L11" i="22"/>
  <c r="K11" i="22"/>
  <c r="J11" i="22"/>
  <c r="J26" i="22" s="1"/>
  <c r="I11" i="22"/>
  <c r="H11" i="22"/>
  <c r="G11" i="22"/>
  <c r="F11" i="22"/>
  <c r="E11" i="22"/>
  <c r="S10" i="22"/>
  <c r="R10" i="22"/>
  <c r="Q10" i="22"/>
  <c r="P10" i="22"/>
  <c r="O10" i="22"/>
  <c r="N10" i="22"/>
  <c r="M10" i="22"/>
  <c r="L10" i="22"/>
  <c r="K10" i="22"/>
  <c r="J10" i="22"/>
  <c r="J25" i="22" s="1"/>
  <c r="K25" i="22" s="1"/>
  <c r="I10" i="22"/>
  <c r="H10" i="22"/>
  <c r="G10" i="22"/>
  <c r="F10" i="22"/>
  <c r="E10" i="22"/>
  <c r="S9" i="22"/>
  <c r="R9" i="22"/>
  <c r="Q9" i="22"/>
  <c r="P9" i="22"/>
  <c r="O9" i="22"/>
  <c r="N9" i="22"/>
  <c r="M9" i="22"/>
  <c r="L9" i="22"/>
  <c r="K9" i="22"/>
  <c r="J9" i="22"/>
  <c r="J24" i="22" s="1"/>
  <c r="I9" i="22"/>
  <c r="H9" i="22"/>
  <c r="G9" i="22"/>
  <c r="F9" i="22"/>
  <c r="E9" i="22"/>
  <c r="K29" i="22" l="1"/>
  <c r="K24" i="22"/>
  <c r="L24" i="22" s="1"/>
  <c r="K27" i="22"/>
  <c r="L27" i="22" s="1"/>
  <c r="M27" i="22" s="1"/>
  <c r="N27" i="22" s="1"/>
  <c r="O27" i="22" s="1"/>
  <c r="P27" i="22" s="1"/>
  <c r="Q27" i="22" s="1"/>
  <c r="R27" i="22" s="1"/>
  <c r="S27" i="22" s="1"/>
  <c r="K31" i="22"/>
  <c r="L31" i="22" s="1"/>
  <c r="M31" i="22" s="1"/>
  <c r="N31" i="22" s="1"/>
  <c r="O31" i="22" s="1"/>
  <c r="P31" i="22" s="1"/>
  <c r="Q31" i="22" s="1"/>
  <c r="R31" i="22" s="1"/>
  <c r="S31" i="22" s="1"/>
  <c r="K35" i="22"/>
  <c r="L35" i="22" s="1"/>
  <c r="M35" i="22" s="1"/>
  <c r="N35" i="22" s="1"/>
  <c r="O35" i="22" s="1"/>
  <c r="P35" i="22" s="1"/>
  <c r="Q35" i="22" s="1"/>
  <c r="R35" i="22" s="1"/>
  <c r="S35" i="22" s="1"/>
  <c r="K26" i="22"/>
  <c r="L26" i="22" s="1"/>
  <c r="M26" i="22" s="1"/>
  <c r="N26" i="22" s="1"/>
  <c r="O26" i="22" s="1"/>
  <c r="P26" i="22" s="1"/>
  <c r="Q26" i="22" s="1"/>
  <c r="R26" i="22" s="1"/>
  <c r="S26" i="22" s="1"/>
  <c r="K30" i="22"/>
  <c r="L30" i="22" s="1"/>
  <c r="M30" i="22" s="1"/>
  <c r="N30" i="22" s="1"/>
  <c r="O30" i="22" s="1"/>
  <c r="P30" i="22" s="1"/>
  <c r="Q30" i="22" s="1"/>
  <c r="R30" i="22" s="1"/>
  <c r="S30" i="22" s="1"/>
  <c r="K34" i="22"/>
  <c r="L34" i="22" s="1"/>
  <c r="M34" i="22" s="1"/>
  <c r="N34" i="22" s="1"/>
  <c r="O34" i="22" s="1"/>
  <c r="P34" i="22" s="1"/>
  <c r="Q34" i="22" s="1"/>
  <c r="R34" i="22" s="1"/>
  <c r="S34" i="22" s="1"/>
  <c r="K32" i="22"/>
  <c r="L32" i="22" s="1"/>
  <c r="M32" i="22" s="1"/>
  <c r="N32" i="22" s="1"/>
  <c r="O32" i="22" s="1"/>
  <c r="P32" i="22" s="1"/>
  <c r="Q32" i="22" s="1"/>
  <c r="R32" i="22" s="1"/>
  <c r="S32" i="22" s="1"/>
  <c r="L25" i="22"/>
  <c r="M25" i="22" s="1"/>
  <c r="N25" i="22" s="1"/>
  <c r="O25" i="22" s="1"/>
  <c r="P25" i="22" s="1"/>
  <c r="Q25" i="22" s="1"/>
  <c r="R25" i="22" s="1"/>
  <c r="S25" i="22" s="1"/>
  <c r="L33" i="22"/>
  <c r="M33" i="22" s="1"/>
  <c r="N33" i="22" s="1"/>
  <c r="O33" i="22" s="1"/>
  <c r="P33" i="22" s="1"/>
  <c r="Q33" i="22" s="1"/>
  <c r="R33" i="22" s="1"/>
  <c r="S33" i="22" s="1"/>
  <c r="J36" i="22"/>
  <c r="J41" i="22" s="1"/>
  <c r="K28" i="22"/>
  <c r="L28" i="22" s="1"/>
  <c r="M28" i="22" s="1"/>
  <c r="N28" i="22" s="1"/>
  <c r="O28" i="22" s="1"/>
  <c r="P28" i="22" s="1"/>
  <c r="Q28" i="22" s="1"/>
  <c r="R28" i="22" s="1"/>
  <c r="S28" i="22" s="1"/>
  <c r="L29" i="22"/>
  <c r="M29" i="22" s="1"/>
  <c r="N29" i="22" s="1"/>
  <c r="O29" i="22" s="1"/>
  <c r="P29" i="22" s="1"/>
  <c r="Q29" i="22" s="1"/>
  <c r="R29" i="22" s="1"/>
  <c r="S29" i="22" s="1"/>
  <c r="I14" i="12"/>
  <c r="G14" i="12"/>
  <c r="F14" i="12"/>
  <c r="E14" i="12"/>
  <c r="I10" i="12"/>
  <c r="G10" i="12"/>
  <c r="F10" i="12"/>
  <c r="E10" i="12"/>
  <c r="I15" i="12"/>
  <c r="G15" i="12"/>
  <c r="F15" i="12"/>
  <c r="E15" i="12"/>
  <c r="E9" i="12"/>
  <c r="F9" i="12"/>
  <c r="G9" i="12"/>
  <c r="H9" i="12"/>
  <c r="I9" i="12"/>
  <c r="J9" i="12"/>
  <c r="K9" i="12"/>
  <c r="L9" i="12"/>
  <c r="M9" i="12"/>
  <c r="N9" i="12"/>
  <c r="O9" i="12"/>
  <c r="P9" i="12"/>
  <c r="Q9" i="12"/>
  <c r="R9" i="12"/>
  <c r="S9" i="12"/>
  <c r="E20" i="12"/>
  <c r="F20" i="12"/>
  <c r="G20" i="12"/>
  <c r="I20" i="12"/>
  <c r="I9" i="19"/>
  <c r="G9" i="19"/>
  <c r="E9" i="19"/>
  <c r="K36" i="22" l="1"/>
  <c r="K41" i="22" s="1"/>
  <c r="M24" i="22"/>
  <c r="L36" i="22"/>
  <c r="K38" i="22" l="1"/>
  <c r="L38" i="22"/>
  <c r="L41" i="22"/>
  <c r="N24" i="22"/>
  <c r="M36" i="22"/>
  <c r="H80" i="15"/>
  <c r="H76" i="15"/>
  <c r="H72" i="15"/>
  <c r="H62" i="15"/>
  <c r="H58" i="15"/>
  <c r="H54" i="15"/>
  <c r="S37" i="12"/>
  <c r="R37" i="12"/>
  <c r="Q37" i="12"/>
  <c r="P37" i="12"/>
  <c r="O37" i="12"/>
  <c r="N37" i="12"/>
  <c r="M37" i="12"/>
  <c r="L37" i="12"/>
  <c r="K37" i="12"/>
  <c r="J37" i="12"/>
  <c r="I37" i="12"/>
  <c r="G37" i="12"/>
  <c r="F37" i="12"/>
  <c r="E37" i="12"/>
  <c r="S36" i="12"/>
  <c r="R36" i="12"/>
  <c r="Q36" i="12"/>
  <c r="P36" i="12"/>
  <c r="O36" i="12"/>
  <c r="N36" i="12"/>
  <c r="M36" i="12"/>
  <c r="L36" i="12"/>
  <c r="K36" i="12"/>
  <c r="J36" i="12"/>
  <c r="G36" i="12"/>
  <c r="F36" i="12"/>
  <c r="E36" i="12"/>
  <c r="L43" i="22" l="1"/>
  <c r="L19" i="12" s="1"/>
  <c r="M38" i="22"/>
  <c r="M41" i="22"/>
  <c r="O24" i="22"/>
  <c r="N36" i="22"/>
  <c r="I71" i="12"/>
  <c r="M43" i="22" l="1"/>
  <c r="M19" i="12" s="1"/>
  <c r="N38" i="22"/>
  <c r="N41" i="22"/>
  <c r="P24" i="22"/>
  <c r="O36" i="22"/>
  <c r="E5" i="22"/>
  <c r="E4" i="22"/>
  <c r="E3" i="22"/>
  <c r="E2" i="22"/>
  <c r="A1" i="22"/>
  <c r="A1" i="16"/>
  <c r="A1" i="15"/>
  <c r="N43" i="22" l="1"/>
  <c r="N19" i="12" s="1"/>
  <c r="O38" i="22"/>
  <c r="O41" i="22"/>
  <c r="Q24" i="22"/>
  <c r="P36" i="22"/>
  <c r="S16" i="12"/>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Q27" i="12"/>
  <c r="P27" i="12"/>
  <c r="O27" i="12"/>
  <c r="N27" i="12"/>
  <c r="M27" i="12"/>
  <c r="L27" i="12"/>
  <c r="K27" i="12"/>
  <c r="J27" i="12"/>
  <c r="I27" i="12"/>
  <c r="G27" i="12"/>
  <c r="F27" i="12"/>
  <c r="S28" i="12"/>
  <c r="R28" i="12"/>
  <c r="Q28" i="12"/>
  <c r="P28" i="12"/>
  <c r="O28" i="12"/>
  <c r="N28" i="12"/>
  <c r="M28" i="12"/>
  <c r="L28" i="12"/>
  <c r="K28" i="12"/>
  <c r="J28" i="12"/>
  <c r="I28" i="12"/>
  <c r="G28" i="12"/>
  <c r="F28" i="12"/>
  <c r="E28" i="12"/>
  <c r="S26" i="12"/>
  <c r="R26" i="12"/>
  <c r="Q26" i="12"/>
  <c r="P26" i="12"/>
  <c r="O26" i="12"/>
  <c r="N26" i="12"/>
  <c r="M26" i="12"/>
  <c r="L26" i="12"/>
  <c r="K26" i="12"/>
  <c r="J26" i="12"/>
  <c r="I26" i="12"/>
  <c r="G26" i="12"/>
  <c r="F26" i="12"/>
  <c r="E26" i="12"/>
  <c r="F25" i="12"/>
  <c r="E25" i="12"/>
  <c r="O43" i="22" l="1"/>
  <c r="O19" i="12" s="1"/>
  <c r="P38" i="22"/>
  <c r="P41" i="22"/>
  <c r="R24" i="22"/>
  <c r="Q36" i="22"/>
  <c r="P43" i="22" l="1"/>
  <c r="P19" i="12" s="1"/>
  <c r="Q38" i="22"/>
  <c r="Q41" i="22"/>
  <c r="S24" i="22"/>
  <c r="S36" i="22" s="1"/>
  <c r="R36" i="22"/>
  <c r="E44" i="12"/>
  <c r="F44" i="12"/>
  <c r="G44" i="12"/>
  <c r="J44" i="12"/>
  <c r="K44" i="12"/>
  <c r="L44" i="12"/>
  <c r="M44" i="12"/>
  <c r="N44" i="12"/>
  <c r="O44" i="12"/>
  <c r="P44" i="12"/>
  <c r="Q44" i="12"/>
  <c r="R44" i="12"/>
  <c r="S44" i="12"/>
  <c r="E45" i="12"/>
  <c r="F45" i="12"/>
  <c r="G45" i="12"/>
  <c r="J45" i="12"/>
  <c r="K45" i="12"/>
  <c r="L45" i="12"/>
  <c r="M45" i="12"/>
  <c r="N45" i="12"/>
  <c r="O45" i="12"/>
  <c r="P45" i="12"/>
  <c r="Q45" i="12"/>
  <c r="R45" i="12"/>
  <c r="S45" i="12"/>
  <c r="E51" i="12"/>
  <c r="F51" i="12"/>
  <c r="G51" i="12"/>
  <c r="Q43" i="22" l="1"/>
  <c r="Q19" i="12" s="1"/>
  <c r="S38" i="22"/>
  <c r="S41" i="22"/>
  <c r="R38" i="22"/>
  <c r="R41" i="22"/>
  <c r="S46" i="12"/>
  <c r="S51" i="12" s="1"/>
  <c r="O46" i="12"/>
  <c r="O51" i="12" s="1"/>
  <c r="K46" i="12"/>
  <c r="K51" i="12" s="1"/>
  <c r="Q46" i="12"/>
  <c r="Q51" i="12" s="1"/>
  <c r="M46" i="12"/>
  <c r="M51" i="12" s="1"/>
  <c r="L46" i="12"/>
  <c r="L51" i="12" s="1"/>
  <c r="P46" i="12"/>
  <c r="P51" i="12" s="1"/>
  <c r="R46" i="12"/>
  <c r="R51" i="12" s="1"/>
  <c r="N46" i="12"/>
  <c r="N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L56" i="12"/>
  <c r="G56" i="12"/>
  <c r="F56" i="12"/>
  <c r="E56" i="12"/>
  <c r="S38" i="12"/>
  <c r="R38" i="12"/>
  <c r="Q38" i="12"/>
  <c r="P38" i="12"/>
  <c r="O38" i="12"/>
  <c r="N38" i="12"/>
  <c r="M38" i="12"/>
  <c r="L38" i="12"/>
  <c r="K38" i="12"/>
  <c r="J38" i="12"/>
  <c r="H38" i="12"/>
  <c r="G38" i="12"/>
  <c r="F38" i="12"/>
  <c r="E38" i="12"/>
  <c r="S35" i="12"/>
  <c r="R35" i="12"/>
  <c r="Q35" i="12"/>
  <c r="P35" i="12"/>
  <c r="O35" i="12"/>
  <c r="N35" i="12"/>
  <c r="M35" i="12"/>
  <c r="L35" i="12"/>
  <c r="K35" i="12"/>
  <c r="J35" i="12"/>
  <c r="G35" i="12"/>
  <c r="F35" i="12"/>
  <c r="E35" i="12"/>
  <c r="F34" i="12"/>
  <c r="E34" i="12"/>
  <c r="S29" i="12"/>
  <c r="S30" i="12" s="1"/>
  <c r="R29" i="12"/>
  <c r="R30" i="12" s="1"/>
  <c r="Q29" i="12"/>
  <c r="Q30" i="12" s="1"/>
  <c r="P29" i="12"/>
  <c r="P30" i="12" s="1"/>
  <c r="O29" i="12"/>
  <c r="O30" i="12" s="1"/>
  <c r="N29" i="12"/>
  <c r="N30" i="12" s="1"/>
  <c r="M29" i="12"/>
  <c r="M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H45" i="12"/>
  <c r="H44" i="12"/>
  <c r="H36" i="12"/>
  <c r="E5" i="15"/>
  <c r="E4" i="15"/>
  <c r="E3" i="15"/>
  <c r="E2" i="15"/>
  <c r="H35" i="16"/>
  <c r="Y35" i="16"/>
  <c r="S43" i="22" l="1"/>
  <c r="S19" i="12" s="1"/>
  <c r="R43" i="22"/>
  <c r="R19" i="12" s="1"/>
  <c r="L58" i="12"/>
  <c r="L50" i="12"/>
  <c r="P58" i="12"/>
  <c r="P50" i="12"/>
  <c r="O58" i="12"/>
  <c r="O50" i="12"/>
  <c r="M58" i="12"/>
  <c r="M50" i="12"/>
  <c r="Q58" i="12"/>
  <c r="Q50" i="12"/>
  <c r="K58" i="12"/>
  <c r="K50" i="12"/>
  <c r="S58" i="12"/>
  <c r="S50" i="12"/>
  <c r="J58" i="12"/>
  <c r="J50" i="12"/>
  <c r="N58" i="12"/>
  <c r="N50" i="12"/>
  <c r="R58" i="12"/>
  <c r="R50" i="12"/>
  <c r="H28" i="12"/>
  <c r="H37" i="12"/>
  <c r="J13" i="8"/>
  <c r="J14" i="8" s="1"/>
  <c r="J80" i="8" s="1"/>
  <c r="J81" i="8" s="1"/>
  <c r="J4" i="15" s="1"/>
  <c r="J5" i="22"/>
  <c r="K56" i="12"/>
  <c r="M39" i="12"/>
  <c r="M57" i="12" s="1"/>
  <c r="K39" i="12"/>
  <c r="K57" i="12" s="1"/>
  <c r="O39" i="12"/>
  <c r="O57" i="12" s="1"/>
  <c r="S39" i="12"/>
  <c r="S57" i="12" s="1"/>
  <c r="L39" i="12"/>
  <c r="L57" i="12" s="1"/>
  <c r="P39" i="12"/>
  <c r="P57" i="12" s="1"/>
  <c r="Q39" i="12"/>
  <c r="Q57" i="12" s="1"/>
  <c r="J39" i="12"/>
  <c r="J57" i="12" s="1"/>
  <c r="N39" i="12"/>
  <c r="N57" i="12" s="1"/>
  <c r="R39" i="12"/>
  <c r="R57" i="12" s="1"/>
  <c r="H30" i="12"/>
  <c r="H35" i="12"/>
  <c r="H26" i="12"/>
  <c r="H27" i="12"/>
  <c r="P56" i="12"/>
  <c r="S56" i="12"/>
  <c r="M56" i="12"/>
  <c r="O56" i="12"/>
  <c r="Q56" i="12"/>
  <c r="R56" i="12"/>
  <c r="N56" i="12"/>
  <c r="H46" i="12"/>
  <c r="H51" i="12" s="1"/>
  <c r="J51" i="12"/>
  <c r="K10" i="8"/>
  <c r="J43" i="8"/>
  <c r="J45" i="8" s="1"/>
  <c r="J5" i="19"/>
  <c r="J5" i="12"/>
  <c r="J20" i="8" l="1"/>
  <c r="J21" i="8" s="1"/>
  <c r="J22" i="8" s="1"/>
  <c r="H58" i="12"/>
  <c r="H50" i="12"/>
  <c r="K5" i="22"/>
  <c r="K5" i="15"/>
  <c r="J2" i="22"/>
  <c r="J2" i="15"/>
  <c r="J53" i="8"/>
  <c r="J4" i="22"/>
  <c r="H56" i="12"/>
  <c r="H39" i="12"/>
  <c r="H57" i="12" s="1"/>
  <c r="J4" i="19"/>
  <c r="J4" i="12"/>
  <c r="J4" i="8"/>
  <c r="K5" i="19"/>
  <c r="K5" i="12"/>
  <c r="K13" i="8"/>
  <c r="K14" i="8" s="1"/>
  <c r="L10" i="8"/>
  <c r="K5" i="8"/>
  <c r="J49" i="8"/>
  <c r="J2" i="19"/>
  <c r="J79" i="8"/>
  <c r="J2" i="12"/>
  <c r="J28" i="8"/>
  <c r="J2" i="8"/>
  <c r="J40" i="8"/>
  <c r="H59" i="12" l="1"/>
  <c r="L5" i="22"/>
  <c r="L5" i="15"/>
  <c r="J54" i="8"/>
  <c r="J72" i="12" s="1"/>
  <c r="J29" i="8"/>
  <c r="J30" i="8"/>
  <c r="K80" i="8"/>
  <c r="K20" i="8"/>
  <c r="K21" i="8" s="1"/>
  <c r="K22" i="8" s="1"/>
  <c r="J41" i="8"/>
  <c r="L5" i="19"/>
  <c r="L5" i="12"/>
  <c r="M10" i="8"/>
  <c r="L5" i="8"/>
  <c r="L13" i="8"/>
  <c r="L14" i="8" s="1"/>
  <c r="J15" i="12" l="1"/>
  <c r="J10" i="12"/>
  <c r="J11" i="12" s="1"/>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J14" i="12" l="1"/>
  <c r="J17" i="12" s="1"/>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J20" i="12" l="1"/>
  <c r="J21" i="12" s="1"/>
  <c r="J78" i="12" s="1"/>
  <c r="K15" i="12"/>
  <c r="K10" i="12"/>
  <c r="K11" i="12" s="1"/>
  <c r="L15" i="12"/>
  <c r="L10" i="12"/>
  <c r="L11" i="12" s="1"/>
  <c r="L14" i="12" s="1"/>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L17" i="12" l="1"/>
  <c r="L20" i="12" s="1"/>
  <c r="L21" i="12" s="1"/>
  <c r="L78" i="12" s="1"/>
  <c r="K14" i="12"/>
  <c r="K17" i="12" s="1"/>
  <c r="M10" i="12"/>
  <c r="M11" i="12" s="1"/>
  <c r="M14" i="12" s="1"/>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K20" i="12" l="1"/>
  <c r="K21" i="12" s="1"/>
  <c r="K78" i="12" s="1"/>
  <c r="M17" i="12"/>
  <c r="M20" i="12" s="1"/>
  <c r="M21" i="12" s="1"/>
  <c r="M78" i="12" s="1"/>
  <c r="N15" i="12"/>
  <c r="N10" i="12"/>
  <c r="N11" i="12" s="1"/>
  <c r="N14" i="12" s="1"/>
  <c r="N17" i="12" s="1"/>
  <c r="N20" i="12" s="1"/>
  <c r="N21" i="12" s="1"/>
  <c r="N78" i="12" s="1"/>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L3" i="8" l="1"/>
  <c r="L3" i="22"/>
  <c r="L3" i="19"/>
  <c r="L3" i="15"/>
  <c r="L3" i="12"/>
  <c r="O15" i="12"/>
  <c r="O10" i="12"/>
  <c r="O11" i="12" s="1"/>
  <c r="O14" i="12" s="1"/>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O17" i="12" l="1"/>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O20" i="12" l="1"/>
  <c r="O21" i="12" s="1"/>
  <c r="O78" i="12" s="1"/>
  <c r="P15" i="12"/>
  <c r="P10" i="12"/>
  <c r="P11" i="12" s="1"/>
  <c r="P14" i="12" s="1"/>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P17" i="12" l="1"/>
  <c r="Q10" i="12"/>
  <c r="Q11" i="12" s="1"/>
  <c r="Q14" i="12" s="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P20" i="12" l="1"/>
  <c r="P21" i="12" s="1"/>
  <c r="P78" i="12" s="1"/>
  <c r="S15" i="12"/>
  <c r="S10" i="12"/>
  <c r="S11" i="12" s="1"/>
  <c r="Q17" i="12"/>
  <c r="Q20" i="12" s="1"/>
  <c r="Q21" i="12" s="1"/>
  <c r="Q78" i="12" s="1"/>
  <c r="R15" i="12"/>
  <c r="R10" i="12"/>
  <c r="R11" i="12" s="1"/>
  <c r="R14" i="12" s="1"/>
  <c r="S4" i="22"/>
  <c r="Q53" i="8"/>
  <c r="R45" i="8"/>
  <c r="R62" i="8"/>
  <c r="S58" i="8"/>
  <c r="S44" i="8"/>
  <c r="H41" i="8"/>
  <c r="S43" i="8"/>
  <c r="H37" i="8"/>
  <c r="H43" i="8" s="1"/>
  <c r="S4" i="19"/>
  <c r="S4" i="12"/>
  <c r="S4" i="8"/>
  <c r="R58" i="8"/>
  <c r="S59" i="8" s="1"/>
  <c r="R44" i="8"/>
  <c r="Q49" i="8"/>
  <c r="S29" i="8"/>
  <c r="S30" i="8"/>
  <c r="H11" i="12" l="1"/>
  <c r="H15" i="12"/>
  <c r="H10" i="12"/>
  <c r="S14" i="12"/>
  <c r="S17" i="12" s="1"/>
  <c r="H14" i="12"/>
  <c r="R17" i="12"/>
  <c r="R20" i="12" s="1"/>
  <c r="R21" i="12" s="1"/>
  <c r="R78" i="12" s="1"/>
  <c r="R53" i="8"/>
  <c r="Q54" i="8"/>
  <c r="Q72" i="12" s="1"/>
  <c r="R49" i="8"/>
  <c r="S45" i="8"/>
  <c r="S48" i="8"/>
  <c r="F31" i="8"/>
  <c r="F69" i="8" s="1"/>
  <c r="H30" i="8"/>
  <c r="H48" i="8" s="1"/>
  <c r="S36" i="8"/>
  <c r="H29" i="8"/>
  <c r="H36" i="8" s="1"/>
  <c r="Q50" i="8"/>
  <c r="H58" i="8"/>
  <c r="H44" i="8"/>
  <c r="S61" i="8"/>
  <c r="S62" i="8" s="1"/>
  <c r="H59" i="8"/>
  <c r="H61" i="8" s="1"/>
  <c r="S20" i="12" l="1"/>
  <c r="S21" i="12" s="1"/>
  <c r="S78" i="12" s="1"/>
  <c r="H17" i="12"/>
  <c r="H20" i="12" s="1"/>
  <c r="Q3" i="22"/>
  <c r="Q3" i="15"/>
  <c r="R54" i="8"/>
  <c r="R72" i="12" s="1"/>
  <c r="S53" i="8"/>
  <c r="M52" i="12"/>
  <c r="M74" i="12" s="1"/>
  <c r="M59" i="12"/>
  <c r="M61" i="12" s="1"/>
  <c r="M62" i="12" s="1"/>
  <c r="M66" i="12" s="1"/>
  <c r="L52" i="12"/>
  <c r="L74" i="12" s="1"/>
  <c r="L59" i="12"/>
  <c r="L61" i="12" s="1"/>
  <c r="L62" i="12" s="1"/>
  <c r="L66" i="12" s="1"/>
  <c r="K52" i="12"/>
  <c r="K74" i="12" s="1"/>
  <c r="K59" i="12"/>
  <c r="K61" i="12" s="1"/>
  <c r="K62" i="12" s="1"/>
  <c r="K66" i="12" s="1"/>
  <c r="J59" i="12"/>
  <c r="J61" i="12" s="1"/>
  <c r="J62" i="12" s="1"/>
  <c r="J66" i="12" s="1"/>
  <c r="J52" i="12"/>
  <c r="N52" i="12"/>
  <c r="N74" i="12" s="1"/>
  <c r="N59" i="12"/>
  <c r="N61" i="12" s="1"/>
  <c r="N62" i="12" s="1"/>
  <c r="N66" i="12" s="1"/>
  <c r="O52" i="12"/>
  <c r="O74" i="12" s="1"/>
  <c r="O59" i="12"/>
  <c r="O61" i="12" s="1"/>
  <c r="O62" i="12" s="1"/>
  <c r="O66" i="12" s="1"/>
  <c r="P52" i="12"/>
  <c r="P74" i="12" s="1"/>
  <c r="P59" i="12"/>
  <c r="P61" i="12" s="1"/>
  <c r="P62" i="12" s="1"/>
  <c r="P66" i="12" s="1"/>
  <c r="R50" i="8"/>
  <c r="Q52" i="12"/>
  <c r="Q74" i="12" s="1"/>
  <c r="S49" i="8"/>
  <c r="H45" i="8"/>
  <c r="F46" i="8"/>
  <c r="F70" i="8" s="1"/>
  <c r="Q3" i="19"/>
  <c r="Q3" i="12"/>
  <c r="Q3" i="8"/>
  <c r="F63" i="8"/>
  <c r="F71" i="8" s="1"/>
  <c r="H62" i="8"/>
  <c r="J74" i="12" l="1"/>
  <c r="H21" i="12"/>
  <c r="H78" i="12" s="1"/>
  <c r="R3" i="22"/>
  <c r="R3" i="15"/>
  <c r="H53" i="8"/>
  <c r="S54" i="8"/>
  <c r="S72" i="12" s="1"/>
  <c r="R3" i="19"/>
  <c r="R3" i="8"/>
  <c r="R3" i="12"/>
  <c r="Q59" i="12"/>
  <c r="Q61" i="12" s="1"/>
  <c r="Q62" i="12" s="1"/>
  <c r="Q66" i="12" s="1"/>
  <c r="F72" i="8"/>
  <c r="H49" i="8"/>
  <c r="S50" i="8"/>
  <c r="S3" i="22" l="1"/>
  <c r="S3" i="15"/>
  <c r="R52" i="12"/>
  <c r="R59" i="12"/>
  <c r="R61" i="12" s="1"/>
  <c r="R62" i="12" s="1"/>
  <c r="R66" i="12" s="1"/>
  <c r="S52" i="12"/>
  <c r="S74" i="12" s="1"/>
  <c r="S3" i="19"/>
  <c r="S3" i="12"/>
  <c r="S3" i="8"/>
  <c r="R74" i="12" l="1"/>
  <c r="H52" i="12"/>
  <c r="H74" i="12" s="1"/>
  <c r="S59" i="12"/>
  <c r="S61" i="12" s="1"/>
  <c r="S62" i="12" s="1"/>
  <c r="S66" i="12" s="1"/>
  <c r="H61" i="12" l="1"/>
  <c r="H62" i="12" s="1"/>
  <c r="H66" i="12" s="1"/>
  <c r="F67" i="12" s="1"/>
  <c r="F73" i="12" s="1"/>
  <c r="L75" i="12" l="1"/>
  <c r="L77" i="12" s="1"/>
  <c r="P75" i="12"/>
  <c r="P77" i="12" s="1"/>
  <c r="M75" i="12"/>
  <c r="M77" i="12" s="1"/>
  <c r="Q75" i="12"/>
  <c r="Q77" i="12" s="1"/>
  <c r="J75" i="12"/>
  <c r="N75" i="12"/>
  <c r="N77" i="12" s="1"/>
  <c r="R75" i="12"/>
  <c r="R77" i="12" s="1"/>
  <c r="K75" i="12"/>
  <c r="K77" i="12" s="1"/>
  <c r="O75" i="12"/>
  <c r="O77" i="12" s="1"/>
  <c r="S75" i="12"/>
  <c r="S77" i="12" s="1"/>
  <c r="J77" i="12" l="1"/>
  <c r="H75" i="12"/>
  <c r="H77" i="12" s="1"/>
  <c r="H9" i="19" l="1"/>
  <c r="F79" i="12"/>
  <c r="F9" i="19" s="1"/>
</calcChain>
</file>

<file path=xl/sharedStrings.xml><?xml version="1.0" encoding="utf-8"?>
<sst xmlns="http://schemas.openxmlformats.org/spreadsheetml/2006/main" count="366" uniqueCount="259">
  <si>
    <t>Model name:</t>
  </si>
  <si>
    <t>Residential retail reconciliation model</t>
  </si>
  <si>
    <t>Version number:</t>
  </si>
  <si>
    <t>Filename:</t>
  </si>
  <si>
    <t>Date:</t>
  </si>
  <si>
    <t xml:space="preserve">Author: </t>
  </si>
  <si>
    <t>Ofwat</t>
  </si>
  <si>
    <t>Author contact information:</t>
  </si>
  <si>
    <t>OfwatPandO@ofwat.gov.uk</t>
  </si>
  <si>
    <t>Summary of model:</t>
  </si>
  <si>
    <t>This model implements the necessary reconciliations for the residential retail control.</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</si>
  <si>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</si>
  <si>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</si>
  <si>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</si>
  <si>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</si>
  <si>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</si>
  <si>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</si>
  <si>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</si>
  <si>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</si>
  <si>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</si>
  <si>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</si>
  <si>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</si>
  <si>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</si>
  <si>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</si>
  <si>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</si>
  <si>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</si>
  <si>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</si>
  <si>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</si>
  <si>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</si>
  <si>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</si>
  <si>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</si>
  <si>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</si>
  <si>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</si>
  <si>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</si>
  <si>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</si>
  <si>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</si>
  <si>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</si>
  <si>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</si>
  <si>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</si>
  <si>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</si>
  <si>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</si>
  <si>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</si>
  <si>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</si>
  <si>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</si>
  <si>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</si>
  <si>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</si>
  <si>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</si>
  <si>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</si>
  <si>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</si>
  <si>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</si>
  <si>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</si>
  <si>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</si>
  <si>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</si>
  <si>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</si>
  <si>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</si>
  <si>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</si>
  <si>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</si>
  <si>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</si>
  <si>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</si>
  <si>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</si>
  <si>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</si>
  <si>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</si>
  <si>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</si>
  <si>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</si>
  <si>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</si>
  <si>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</si>
  <si>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</si>
  <si>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</si>
  <si>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</si>
  <si>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</si>
  <si>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</si>
  <si>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</si>
  <si>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</si>
  <si>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</si>
  <si>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</si>
  <si>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</si>
  <si>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</si>
  <si>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</si>
  <si>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</si>
  <si>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</si>
  <si>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</si>
  <si>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</si>
  <si>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</si>
  <si>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</si>
  <si>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</si>
  <si>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</si>
  <si>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</si>
  <si>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</si>
  <si>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</si>
  <si>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</si>
  <si>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</si>
  <si>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</si>
  <si>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</si>
  <si>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</si>
  <si>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</si>
  <si>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</si>
  <si>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</si>
  <si>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</si>
  <si>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</si>
  <si>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</si>
  <si>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</si>
  <si>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</si>
  <si>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</si>
  <si>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</si>
  <si>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</si>
  <si>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</si>
  <si>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</si>
  <si>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</si>
  <si>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</si>
  <si>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</si>
  <si>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</si>
  <si>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</si>
  <si>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</si>
  <si>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</si>
  <si>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</si>
  <si>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</si>
  <si>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</si>
  <si>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Constant</t>
  </si>
  <si>
    <t>Unit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</si>
  <si>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</si>
  <si>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</si>
  <si>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</si>
  <si>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</si>
  <si>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</si>
  <si>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</si>
  <si>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</si>
  <si>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</si>
  <si>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</si>
  <si>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</si>
  <si>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</si>
  <si>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</si>
  <si>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</si>
  <si>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</si>
  <si>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</si>
  <si>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</si>
  <si>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</si>
  <si>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</si>
  <si>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</si>
  <si>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</si>
  <si>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</si>
  <si>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</si>
  <si>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</si>
  <si>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</si>
  <si>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</si>
  <si>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</si>
  <si>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</si>
  <si>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</si>
  <si>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CPIH for April</t>
  </si>
  <si>
    <t>index</t>
  </si>
  <si>
    <t>CPIH for May</t>
  </si>
  <si>
    <t>CPIH for June</t>
  </si>
  <si>
    <t>CPIH for July</t>
  </si>
  <si>
    <t>CPIH for August</t>
  </si>
  <si>
    <t>CPIH for September</t>
  </si>
  <si>
    <t>CPIH for October</t>
  </si>
  <si>
    <t>CPIH for November</t>
  </si>
  <si>
    <t>CPIH for December</t>
  </si>
  <si>
    <t>CPIH for January</t>
  </si>
  <si>
    <t>CPIH for February</t>
  </si>
  <si>
    <t>CPIH for March</t>
  </si>
  <si>
    <t>CPIH: Forecast Annual Increase</t>
  </si>
  <si>
    <t>%</t>
  </si>
  <si>
    <t>CPIH: Base year 2019/20</t>
  </si>
  <si>
    <t>C: CUSTOMER NUMBERS</t>
  </si>
  <si>
    <t xml:space="preserve">Forecast customer numbers </t>
  </si>
  <si>
    <t>Forecast customers (FC)</t>
  </si>
  <si>
    <t>thousands</t>
  </si>
  <si>
    <t>Reforecast customer numbers</t>
  </si>
  <si>
    <t>Reforecast customers</t>
  </si>
  <si>
    <t>Actual customer numbers</t>
  </si>
  <si>
    <t>Actual customers (AC)</t>
  </si>
  <si>
    <t>D: BLIND YEAR ADJUSTMENT</t>
  </si>
  <si>
    <t>Total blind year adjustment (base year 2019/20)</t>
  </si>
  <si>
    <t>E: REVENUE</t>
  </si>
  <si>
    <t>Total revenue (the total unadjusted allowed revenue)</t>
  </si>
  <si>
    <t>Revised total revenue (TRt)</t>
  </si>
  <si>
    <t>Revenue Recovered</t>
  </si>
  <si>
    <t>Revenue Recovered (RR)</t>
  </si>
  <si>
    <t>Revenue sacrifice</t>
  </si>
  <si>
    <t>F: MODEL PARAMETERS</t>
  </si>
  <si>
    <t>Company Name</t>
  </si>
  <si>
    <t>name</t>
  </si>
  <si>
    <t>For Info only</t>
  </si>
  <si>
    <t>Company Type</t>
  </si>
  <si>
    <t>Is a financing adjustment required? (to be decided by Ofwat in PR24)</t>
  </si>
  <si>
    <t>Yes</t>
  </si>
  <si>
    <t>G: GENERAL PARAMETERS</t>
  </si>
  <si>
    <t>Modification Factor</t>
  </si>
  <si>
    <t>Modification Factor (M)</t>
  </si>
  <si>
    <t>£</t>
  </si>
  <si>
    <t>Materiality Threshold</t>
  </si>
  <si>
    <t>Materiality Threshold (+/-)</t>
  </si>
  <si>
    <t>Discount rate</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</si>
  <si>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</si>
  <si>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</si>
  <si>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</si>
  <si>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</si>
  <si>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</si>
  <si>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</si>
  <si>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</si>
  <si>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</si>
  <si>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</si>
  <si>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</si>
  <si>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</si>
  <si>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</si>
  <si>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</si>
  <si>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</si>
  <si>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</si>
  <si>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</si>
  <si>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</si>
  <si>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</si>
  <si>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</si>
  <si>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</si>
  <si>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</si>
  <si>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</si>
  <si>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</si>
  <si>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</si>
  <si>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</si>
  <si>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</si>
  <si>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</si>
  <si>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</si>
  <si>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</si>
  <si>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</si>
  <si>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</si>
  <si>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</si>
  <si>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</si>
  <si>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</si>
  <si>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</si>
  <si>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</si>
  <si>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</si>
  <si>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</si>
  <si>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</si>
  <si>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</si>
  <si>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</si>
  <si>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</si>
  <si>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</si>
  <si>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</si>
  <si>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</si>
  <si>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</si>
  <si>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</si>
  <si>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</si>
  <si>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</si>
  <si>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</si>
  <si>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</si>
  <si>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</si>
  <si>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</si>
  <si>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</si>
  <si>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</si>
  <si>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</si>
  <si>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</si>
  <si>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</si>
  <si>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</si>
  <si>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</si>
  <si>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</si>
  <si>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</si>
  <si>
    <t>Residential-Retail-Reconciliation-Model-Dec-2020-v2.0.xlsx</t>
  </si>
  <si>
    <t>This comes from 4R.4 column 3 total ave billed customers</t>
  </si>
  <si>
    <t>This comes from 2F.2</t>
  </si>
  <si>
    <t>YKY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</si>
</sst>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0.0_);\(#,##0.0\);&quot;-  &quot;;&quot; &quot;@"/>
    <numFmt numFmtId="172" formatCode="#,##0.0_);\(#,##0.0\);&quot;-  &quot;;&quot; &quot;@&quot; &quot;"/>
    <numFmt numFmtId="173" formatCode="dd/mmm/yy_);;&quot;-  &quot;;&quot; &quot;@"/>
    <numFmt numFmtId="174" formatCode="dd\ mmm\ yy_);\(###0\);&quot;-  &quot;;&quot; &quot;@&quot; &quot;"/>
    <numFmt numFmtId="175" formatCode="###0_);\(#,##0\);&quot;-  &quot;;&quot; &quot;@"/>
    <numFmt numFmtId="176" formatCode="dd\ mmm\ yyyy_);\(###0\);&quot;-  &quot;;&quot; &quot;@&quot; &quot;"/>
    <numFmt numFmtId="177" formatCode="#,##0.00_);\(#,##0.00\);&quot;-  &quot;;&quot; &quot;@&quot; &quot;"/>
    <numFmt numFmtId="178" formatCode="0.00%_);\-0.00%_);&quot;-  &quot;;&quot; &quot;@&quot; &quot;"/>
    <numFmt numFmtId="179" formatCode="###0_);\(###0\);&quot;-  &quot;;&quot; &quot;@&quot; &quot;"/>
    <numFmt numFmtId="180" formatCode="_-* #,##0_-;\-* #,##0_-;_-* &quot;-&quot;??_-;_-@_-"/>
    <numFmt numFmtId="181" formatCode="#,##0.000000"/>
    <numFmt numFmtId="182" formatCode="#,##0.00_);\(#,##0.00\);\-_)"/>
    <numFmt numFmtId="183" formatCode="0.0"/>
    <numFmt numFmtId="189" formatCode="_(* #,##0.00_);_(* \(#,##0.00\);_(* &quot;-&quot;??_);_(@_)"/>
  </numFmts>
  <fonts count="86">
    <font>
      <sz val="10"/>
      <color theme="1"/>
      <name val="Arial"/>
      <family val="2"/>
    </font>
    <font>
      <sz val="11"/>
      <color theme="1"/>
      <name val="Poppins"/>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
      <sz val="9"/>
      <color theme="1"/>
      <name val="Arial"/>
      <family val="2"/>
    </font>
    <font>
      <b/>
      <sz val="15"/>
      <color theme="3"/>
      <name val="Poppins"/>
      <family val="2"/>
    </font>
    <font>
      <b/>
      <sz val="13"/>
      <color theme="3"/>
      <name val="Poppins"/>
      <family val="2"/>
    </font>
    <font>
      <sz val="11"/>
      <name val="Arial"/>
      <family val="2"/>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
      <patternFill patternType="solid">
        <fgColor rgb="FFFE4819"/>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2">
    <xf numFmtId="164" fontId="0" fillId="0" borderId="0" applyFont="0" applyFill="0" applyBorder="0" applyProtection="0">
      <alignment vertical="top"/>
    </xf>
    <xf numFmtId="43" fontId="4" fillId="0" borderId="0" applyFont="0" applyFill="0" applyBorder="0" applyAlignment="0" applyProtection="0"/>
    <xf numFmtId="178" fontId="4" fillId="0" borderId="0" applyFont="0" applyFill="0" applyBorder="0" applyProtection="0">
      <alignment vertical="top"/>
    </xf>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6" fillId="45" borderId="0" applyNumberFormat="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165" fontId="4" fillId="42" borderId="0" applyNumberFormat="0" applyFont="0" applyBorder="0" applyAlignment="0" applyProtection="0"/>
    <xf numFmtId="0" fontId="4" fillId="43" borderId="0" applyNumberFormat="0" applyFont="0" applyBorder="0" applyAlignment="0" applyProtection="0"/>
    <xf numFmtId="166" fontId="27" fillId="0" borderId="0" applyNumberFormat="0" applyProtection="0">
      <alignment vertical="top"/>
    </xf>
    <xf numFmtId="166" fontId="28" fillId="0" borderId="0" applyNumberFormat="0" applyProtection="0">
      <alignment vertical="top"/>
    </xf>
    <xf numFmtId="166" fontId="21" fillId="44" borderId="0" applyNumberFormat="0" applyProtection="0">
      <alignment vertical="top"/>
    </xf>
    <xf numFmtId="9" fontId="4" fillId="0" borderId="0" applyFont="0" applyFill="0" applyBorder="0" applyAlignment="0" applyProtection="0"/>
    <xf numFmtId="0" fontId="31" fillId="0" borderId="0" applyNumberFormat="0" applyFill="0" applyBorder="0" applyProtection="0">
      <alignment vertical="top"/>
    </xf>
    <xf numFmtId="176" fontId="21" fillId="0" borderId="0" applyFont="0" applyFill="0" applyBorder="0" applyProtection="0">
      <alignment vertical="top"/>
    </xf>
    <xf numFmtId="174" fontId="21" fillId="0" borderId="0" applyFont="0" applyFill="0" applyBorder="0" applyProtection="0">
      <alignment vertical="top"/>
    </xf>
    <xf numFmtId="169" fontId="21" fillId="0" borderId="0" applyFont="0" applyFill="0" applyBorder="0" applyProtection="0">
      <alignment vertical="top"/>
    </xf>
    <xf numFmtId="0" fontId="22" fillId="0" borderId="0"/>
    <xf numFmtId="0" fontId="23" fillId="0" borderId="0"/>
    <xf numFmtId="0" fontId="24" fillId="0" borderId="0"/>
    <xf numFmtId="168" fontId="25" fillId="0" borderId="0" applyNumberFormat="0" applyFill="0" applyBorder="0" applyProtection="0">
      <alignment vertical="top"/>
    </xf>
    <xf numFmtId="0" fontId="26" fillId="0" borderId="0" applyNumberFormat="0" applyFill="0" applyBorder="0" applyProtection="0">
      <alignment vertical="top"/>
    </xf>
    <xf numFmtId="0" fontId="21" fillId="0" borderId="0" applyNumberFormat="0" applyFill="0" applyBorder="0" applyProtection="0">
      <alignment horizontal="right" vertical="top"/>
    </xf>
    <xf numFmtId="164" fontId="37" fillId="0" borderId="0" applyFont="0" applyFill="0" applyBorder="0" applyProtection="0">
      <alignment vertical="top"/>
    </xf>
    <xf numFmtId="174" fontId="21" fillId="0" borderId="0" applyFont="0" applyFill="0" applyBorder="0" applyProtection="0">
      <alignment vertical="top"/>
    </xf>
    <xf numFmtId="176" fontId="21" fillId="0" borderId="0" applyFont="0" applyFill="0" applyBorder="0" applyProtection="0">
      <alignment vertical="top"/>
    </xf>
    <xf numFmtId="178" fontId="21" fillId="0" borderId="0" applyFont="0" applyFill="0" applyBorder="0" applyProtection="0">
      <alignment vertical="top"/>
    </xf>
    <xf numFmtId="179" fontId="21" fillId="0" borderId="0" applyFont="0" applyFill="0" applyBorder="0" applyProtection="0">
      <alignment vertical="top"/>
    </xf>
    <xf numFmtId="0" fontId="21" fillId="0" borderId="0"/>
    <xf numFmtId="0" fontId="41" fillId="0" borderId="0"/>
    <xf numFmtId="0" fontId="42" fillId="0" borderId="0" applyNumberFormat="0" applyFill="0" applyAlignment="0"/>
    <xf numFmtId="0" fontId="43" fillId="57" borderId="11" applyNumberFormat="0" applyFont="0" applyAlignment="0" applyProtection="0"/>
    <xf numFmtId="0" fontId="3" fillId="0" borderId="0"/>
    <xf numFmtId="9" fontId="41" fillId="0" borderId="0" applyFont="0" applyFill="0" applyBorder="0" applyAlignment="0" applyProtection="0"/>
    <xf numFmtId="164" fontId="44" fillId="0" borderId="0" applyFont="0" applyFill="0" applyBorder="0" applyProtection="0">
      <alignment vertical="top"/>
    </xf>
    <xf numFmtId="164" fontId="62" fillId="0" borderId="0" applyFont="0" applyFill="0" applyBorder="0" applyProtection="0">
      <alignment vertical="top"/>
    </xf>
    <xf numFmtId="166" fontId="66" fillId="0" borderId="0" applyNumberFormat="0" applyFill="0" applyBorder="0" applyAlignment="0" applyProtection="0">
      <alignment vertical="top"/>
    </xf>
    <xf numFmtId="164" fontId="69" fillId="0" borderId="0" applyFont="0" applyFill="0" applyBorder="0" applyProtection="0">
      <alignment vertical="top"/>
    </xf>
    <xf numFmtId="166" fontId="21" fillId="0" borderId="0" applyFont="0" applyFill="0" applyBorder="0" applyProtection="0">
      <alignment vertical="top"/>
    </xf>
    <xf numFmtId="164" fontId="21" fillId="0" borderId="0" applyFont="0" applyFill="0" applyBorder="0" applyProtection="0">
      <alignment vertical="top"/>
    </xf>
    <xf numFmtId="0" fontId="75" fillId="63" borderId="0" applyNumberFormat="0" applyBorder="0" applyAlignment="0" applyProtection="0"/>
    <xf numFmtId="0" fontId="4" fillId="0" borderId="0"/>
    <xf numFmtId="0" fontId="66" fillId="0" borderId="0" applyNumberFormat="0" applyFill="0" applyBorder="0" applyAlignment="0" applyProtection="0"/>
    <xf numFmtId="0" fontId="76" fillId="0" borderId="0" applyNumberFormat="0" applyFill="0" applyAlignment="0" applyProtection="0"/>
    <xf numFmtId="164" fontId="21" fillId="0" borderId="0" applyFont="0" applyFill="0" applyBorder="0" applyProtection="0">
      <alignment vertical="top"/>
    </xf>
    <xf numFmtId="0" fontId="77" fillId="63" borderId="0" applyNumberFormat="0" applyAlignment="0" applyProtection="0"/>
    <xf numFmtId="0" fontId="2" fillId="0" borderId="0"/>
    <xf numFmtId="0" fontId="79" fillId="0" borderId="0" applyNumberFormat="0" applyFill="0" applyBorder="0" applyAlignment="0" applyProtection="0">
      <alignment vertical="top"/>
      <protection locked="0"/>
    </xf>
    <xf numFmtId="164" fontId="4" fillId="0" borderId="0" applyFont="0" applyFill="0" applyBorder="0" applyProtection="0">
      <alignment vertical="top"/>
    </xf>
    <xf numFmtId="164" fontId="21" fillId="0" borderId="0" applyFont="0" applyFill="0" applyBorder="0" applyProtection="0">
      <alignment vertical="top"/>
    </xf>
    <xf numFmtId="0" fontId="82" fillId="66" borderId="0" applyBorder="0"/>
    <xf numFmtId="9" fontId="2" fillId="0" borderId="0" applyFont="0" applyFill="0" applyBorder="0" applyAlignment="0" applyProtection="0"/>
    <xf numFmtId="43" fontId="4" fillId="0" borderId="0" applyFont="0" applyFill="0" applyBorder="0" applyAlignment="0" applyProtection="0"/>
    <xf numFmtId="0" fontId="1" fillId="0" borderId="0"/>
    <xf numFmtId="0" fontId="83" fillId="0" borderId="1" applyNumberFormat="0" applyFill="0" applyAlignment="0" applyProtection="0"/>
    <xf numFmtId="0" fontId="84" fillId="0" borderId="2" applyNumberFormat="0" applyFill="0" applyAlignment="0" applyProtection="0"/>
    <xf numFmtId="0" fontId="2" fillId="0" borderId="0"/>
    <xf numFmtId="9" fontId="1" fillId="0" borderId="0" applyFont="0" applyFill="0" applyBorder="0" applyAlignment="0" applyProtection="0"/>
    <xf numFmtId="0" fontId="2" fillId="0" borderId="0"/>
    <xf numFmtId="0" fontId="6" fillId="0" borderId="1" applyNumberFormat="0" applyFill="0" applyAlignment="0" applyProtection="0"/>
    <xf numFmtId="189" fontId="2" fillId="0" borderId="0" applyFont="0" applyFill="0" applyBorder="0" applyAlignment="0" applyProtection="0"/>
    <xf numFmtId="0" fontId="7" fillId="0" borderId="2" applyNumberFormat="0" applyFill="0" applyAlignment="0" applyProtection="0"/>
    <xf numFmtId="164" fontId="2" fillId="0" borderId="0" applyFont="0" applyFill="0" applyBorder="0" applyProtection="0">
      <alignment vertical="top"/>
    </xf>
    <xf numFmtId="0" fontId="2" fillId="0" borderId="0"/>
    <xf numFmtId="0" fontId="21" fillId="0" borderId="0"/>
    <xf numFmtId="178" fontId="2" fillId="0" borderId="0" applyFont="0" applyFill="0" applyBorder="0" applyProtection="0">
      <alignment vertical="top"/>
    </xf>
  </cellStyleXfs>
  <cellXfs count="489">
    <xf numFmtId="164" fontId="0" fillId="0" borderId="0" xfId="0">
      <alignment vertical="top"/>
    </xf>
    <xf numFmtId="164" fontId="0" fillId="43" borderId="0" xfId="0" applyFill="1">
      <alignment vertical="top"/>
    </xf>
    <xf numFmtId="0" fontId="27" fillId="0" borderId="0" xfId="55" applyNumberFormat="1">
      <alignment vertical="top"/>
    </xf>
    <xf numFmtId="164" fontId="25" fillId="0" borderId="0" xfId="0" applyFont="1">
      <alignment vertical="top"/>
    </xf>
    <xf numFmtId="164" fontId="21" fillId="0" borderId="0" xfId="0" applyFont="1">
      <alignment vertical="top"/>
    </xf>
    <xf numFmtId="164" fontId="19" fillId="43" borderId="0" xfId="0" applyFont="1" applyFill="1">
      <alignment vertical="top"/>
    </xf>
    <xf numFmtId="164" fontId="4" fillId="0" borderId="0" xfId="0" applyFont="1">
      <alignment vertical="top"/>
    </xf>
    <xf numFmtId="174" fontId="21" fillId="0" borderId="0" xfId="61">
      <alignment vertical="top"/>
    </xf>
    <xf numFmtId="176" fontId="21" fillId="0" borderId="0" xfId="60">
      <alignment vertical="top"/>
    </xf>
    <xf numFmtId="170" fontId="21" fillId="0" borderId="0" xfId="0" applyNumberFormat="1" applyFont="1">
      <alignment vertical="top"/>
    </xf>
    <xf numFmtId="170" fontId="25" fillId="0" borderId="0" xfId="0" applyNumberFormat="1" applyFont="1">
      <alignment vertical="top"/>
    </xf>
    <xf numFmtId="174" fontId="25" fillId="0" borderId="0" xfId="61" applyFont="1">
      <alignment vertical="top"/>
    </xf>
    <xf numFmtId="176" fontId="27" fillId="0" borderId="0" xfId="60" applyFont="1">
      <alignment vertical="top"/>
    </xf>
    <xf numFmtId="164" fontId="21" fillId="47" borderId="0" xfId="0" applyFont="1" applyFill="1" applyAlignment="1">
      <alignment horizontal="right" vertical="top"/>
    </xf>
    <xf numFmtId="164" fontId="17" fillId="0" borderId="0" xfId="0" applyFont="1">
      <alignment vertical="top"/>
    </xf>
    <xf numFmtId="164" fontId="27" fillId="0" borderId="0" xfId="0" applyFont="1">
      <alignment vertical="top"/>
    </xf>
    <xf numFmtId="174" fontId="17" fillId="0" borderId="0" xfId="61" applyFont="1">
      <alignment vertical="top"/>
    </xf>
    <xf numFmtId="171" fontId="21" fillId="0" borderId="0" xfId="0" applyNumberFormat="1" applyFont="1">
      <alignment vertical="top"/>
    </xf>
    <xf numFmtId="172" fontId="21" fillId="0" borderId="0" xfId="62" applyNumberFormat="1">
      <alignment vertical="top"/>
    </xf>
    <xf numFmtId="43" fontId="21" fillId="0" borderId="0" xfId="1" applyFont="1" applyAlignment="1">
      <alignment vertical="top"/>
    </xf>
    <xf numFmtId="0" fontId="25" fillId="0" borderId="0" xfId="66" applyNumberFormat="1">
      <alignment vertical="top"/>
    </xf>
    <xf numFmtId="168" fontId="21" fillId="0" borderId="0" xfId="68" applyNumberFormat="1">
      <alignment horizontal="right" vertical="top"/>
    </xf>
    <xf numFmtId="0" fontId="21" fillId="0" borderId="0" xfId="68">
      <alignment horizontal="right" vertical="top"/>
    </xf>
    <xf numFmtId="170" fontId="21" fillId="0" borderId="0" xfId="68" applyNumberFormat="1">
      <alignment horizontal="right" vertical="top"/>
    </xf>
    <xf numFmtId="168" fontId="26" fillId="0" borderId="0" xfId="67" applyNumberFormat="1">
      <alignment vertical="top"/>
    </xf>
    <xf numFmtId="0" fontId="26" fillId="0" borderId="0" xfId="67">
      <alignment vertical="top"/>
    </xf>
    <xf numFmtId="170" fontId="26" fillId="0" borderId="0" xfId="67" applyNumberFormat="1">
      <alignment vertical="top"/>
    </xf>
    <xf numFmtId="168" fontId="25" fillId="0" borderId="0" xfId="66">
      <alignment vertical="top"/>
    </xf>
    <xf numFmtId="170" fontId="25" fillId="0" borderId="0" xfId="66" applyNumberFormat="1">
      <alignment vertical="top"/>
    </xf>
    <xf numFmtId="172" fontId="25" fillId="0" borderId="0" xfId="66" applyNumberFormat="1">
      <alignment vertical="top"/>
    </xf>
    <xf numFmtId="172" fontId="26" fillId="0" borderId="0" xfId="67" applyNumberFormat="1">
      <alignment vertical="top"/>
    </xf>
    <xf numFmtId="172" fontId="21" fillId="0" borderId="0" xfId="68" applyNumberFormat="1">
      <alignment horizontal="right" vertical="top"/>
    </xf>
    <xf numFmtId="171" fontId="25" fillId="0" borderId="0" xfId="66" applyNumberFormat="1">
      <alignment vertical="top"/>
    </xf>
    <xf numFmtId="171" fontId="26" fillId="0" borderId="0" xfId="67" applyNumberFormat="1">
      <alignment vertical="top"/>
    </xf>
    <xf numFmtId="171" fontId="21" fillId="0" borderId="0" xfId="68" applyNumberFormat="1">
      <alignment horizontal="right" vertical="top"/>
    </xf>
    <xf numFmtId="167" fontId="25" fillId="0" borderId="0" xfId="66" applyNumberFormat="1">
      <alignment vertical="top"/>
    </xf>
    <xf numFmtId="167" fontId="26" fillId="0" borderId="0" xfId="67" applyNumberFormat="1">
      <alignment vertical="top"/>
    </xf>
    <xf numFmtId="167" fontId="21" fillId="0" borderId="0" xfId="68" applyNumberFormat="1">
      <alignment horizontal="right" vertical="top"/>
    </xf>
    <xf numFmtId="174" fontId="4" fillId="0" borderId="0" xfId="61" applyFont="1">
      <alignment vertical="top"/>
    </xf>
    <xf numFmtId="43" fontId="4" fillId="0" borderId="0" xfId="1"/>
    <xf numFmtId="43" fontId="4" fillId="0" borderId="0" xfId="1" applyAlignment="1">
      <alignment vertical="top"/>
    </xf>
    <xf numFmtId="43" fontId="27" fillId="0" borderId="0" xfId="1" applyFont="1" applyAlignment="1">
      <alignment vertical="top"/>
    </xf>
    <xf numFmtId="43" fontId="17" fillId="0" borderId="0" xfId="1" applyFont="1" applyAlignment="1">
      <alignment vertical="top"/>
    </xf>
    <xf numFmtId="43" fontId="27" fillId="0" borderId="0" xfId="0" applyNumberFormat="1" applyFont="1">
      <alignment vertical="top"/>
    </xf>
    <xf numFmtId="168" fontId="31" fillId="0" borderId="0" xfId="67" applyNumberFormat="1" applyFont="1">
      <alignment vertical="top"/>
    </xf>
    <xf numFmtId="0" fontId="31" fillId="0" borderId="0" xfId="67" applyFont="1">
      <alignment vertical="top"/>
    </xf>
    <xf numFmtId="170" fontId="31" fillId="0" borderId="0" xfId="67" applyNumberFormat="1" applyFont="1">
      <alignment vertical="top"/>
    </xf>
    <xf numFmtId="171" fontId="31" fillId="0" borderId="0" xfId="67" applyNumberFormat="1" applyFont="1">
      <alignment vertical="top"/>
    </xf>
    <xf numFmtId="164" fontId="32" fillId="33" borderId="0" xfId="0" applyFont="1" applyFill="1">
      <alignment vertical="top"/>
    </xf>
    <xf numFmtId="0" fontId="33" fillId="33" borderId="0" xfId="67" applyFont="1" applyFill="1">
      <alignment vertical="top"/>
    </xf>
    <xf numFmtId="0" fontId="34" fillId="33" borderId="0" xfId="67" applyFont="1" applyFill="1">
      <alignment vertical="top"/>
    </xf>
    <xf numFmtId="0" fontId="35" fillId="33" borderId="0" xfId="68" applyFont="1" applyFill="1">
      <alignment horizontal="right" vertical="top"/>
    </xf>
    <xf numFmtId="164" fontId="36" fillId="33" borderId="0" xfId="0" applyFont="1" applyFill="1">
      <alignment vertical="top"/>
    </xf>
    <xf numFmtId="164" fontId="36" fillId="0" borderId="0" xfId="0" applyFont="1">
      <alignment vertical="top"/>
    </xf>
    <xf numFmtId="172" fontId="31" fillId="0" borderId="0" xfId="67" applyNumberFormat="1" applyFont="1">
      <alignment vertical="top"/>
    </xf>
    <xf numFmtId="167" fontId="31" fillId="0" borderId="0" xfId="67" applyNumberFormat="1" applyFont="1">
      <alignment vertical="top"/>
    </xf>
    <xf numFmtId="43" fontId="36" fillId="33" borderId="0" xfId="1" applyFont="1" applyFill="1"/>
    <xf numFmtId="164" fontId="34" fillId="33" borderId="0" xfId="0" applyFont="1" applyFill="1">
      <alignment vertical="top"/>
    </xf>
    <xf numFmtId="164" fontId="25" fillId="48" borderId="0" xfId="0" applyFont="1" applyFill="1">
      <alignment vertical="top"/>
    </xf>
    <xf numFmtId="164" fontId="21" fillId="48" borderId="0" xfId="0" applyFont="1" applyFill="1">
      <alignment vertical="top"/>
    </xf>
    <xf numFmtId="164" fontId="25" fillId="0" borderId="0" xfId="69" applyFont="1">
      <alignment vertical="top"/>
    </xf>
    <xf numFmtId="164" fontId="26" fillId="0" borderId="0" xfId="69" applyFont="1">
      <alignment vertical="top"/>
    </xf>
    <xf numFmtId="164" fontId="21" fillId="0" borderId="0" xfId="69" applyFont="1">
      <alignment vertical="top"/>
    </xf>
    <xf numFmtId="164" fontId="38" fillId="0" borderId="0" xfId="69" applyFont="1" applyAlignment="1">
      <alignment horizontal="left" vertical="top"/>
    </xf>
    <xf numFmtId="164" fontId="37" fillId="0" borderId="0" xfId="69">
      <alignment vertical="top"/>
    </xf>
    <xf numFmtId="173" fontId="38" fillId="0" borderId="0" xfId="69" applyNumberFormat="1" applyFont="1" applyAlignment="1">
      <alignment horizontal="left" vertical="top"/>
    </xf>
    <xf numFmtId="175" fontId="21" fillId="0" borderId="0" xfId="69" applyNumberFormat="1" applyFont="1">
      <alignment vertical="top"/>
    </xf>
    <xf numFmtId="164" fontId="25" fillId="0" borderId="0" xfId="69" applyFont="1" applyAlignment="1">
      <alignment horizontal="right" vertical="top"/>
    </xf>
    <xf numFmtId="172" fontId="21" fillId="0" borderId="0" xfId="69" applyNumberFormat="1" applyFont="1">
      <alignment vertical="top"/>
    </xf>
    <xf numFmtId="164" fontId="25" fillId="48" borderId="0" xfId="69" applyFont="1" applyFill="1">
      <alignment vertical="top"/>
    </xf>
    <xf numFmtId="164" fontId="21" fillId="48" borderId="0" xfId="69" applyFont="1" applyFill="1">
      <alignment vertical="top"/>
    </xf>
    <xf numFmtId="176" fontId="21" fillId="0" borderId="0" xfId="71" applyAlignment="1">
      <alignment horizontal="left" vertical="top"/>
    </xf>
    <xf numFmtId="164" fontId="25" fillId="0" borderId="10" xfId="69" applyFont="1" applyBorder="1">
      <alignment vertical="top"/>
    </xf>
    <xf numFmtId="164" fontId="21" fillId="0" borderId="10" xfId="69" applyFont="1" applyBorder="1">
      <alignment vertical="top"/>
    </xf>
    <xf numFmtId="164" fontId="21" fillId="0" borderId="0" xfId="69" applyFont="1" applyAlignment="1">
      <alignment horizontal="right"/>
    </xf>
    <xf numFmtId="166" fontId="25" fillId="0" borderId="0" xfId="69" applyNumberFormat="1" applyFont="1">
      <alignment vertical="top"/>
    </xf>
    <xf numFmtId="176" fontId="21" fillId="0" borderId="0" xfId="71">
      <alignment vertical="top"/>
    </xf>
    <xf numFmtId="166" fontId="21" fillId="0" borderId="0" xfId="69" applyNumberFormat="1" applyFont="1">
      <alignment vertical="top"/>
    </xf>
    <xf numFmtId="172" fontId="25" fillId="0" borderId="0" xfId="69" applyNumberFormat="1" applyFont="1">
      <alignment vertical="top"/>
    </xf>
    <xf numFmtId="172" fontId="26" fillId="0" borderId="0" xfId="69" applyNumberFormat="1" applyFont="1">
      <alignment vertical="top"/>
    </xf>
    <xf numFmtId="177" fontId="21" fillId="0" borderId="0" xfId="69" applyNumberFormat="1" applyFont="1">
      <alignment vertical="top"/>
    </xf>
    <xf numFmtId="1" fontId="21" fillId="0" borderId="0" xfId="72" applyNumberFormat="1" applyAlignment="1">
      <alignment vertical="center"/>
    </xf>
    <xf numFmtId="164" fontId="21" fillId="0" borderId="0" xfId="69" quotePrefix="1" applyFont="1">
      <alignment vertical="top"/>
    </xf>
    <xf numFmtId="177" fontId="25" fillId="0" borderId="0" xfId="69" applyNumberFormat="1" applyFont="1">
      <alignment vertical="top"/>
    </xf>
    <xf numFmtId="1" fontId="21" fillId="0" borderId="0" xfId="72" applyNumberFormat="1" applyAlignment="1">
      <alignment horizontal="left" vertical="center"/>
    </xf>
    <xf numFmtId="1" fontId="21" fillId="0" borderId="0" xfId="72" applyNumberFormat="1" applyAlignment="1">
      <alignment horizontal="left" vertical="center" indent="1"/>
    </xf>
    <xf numFmtId="1" fontId="21" fillId="0" borderId="0" xfId="72" applyNumberFormat="1" applyAlignment="1">
      <alignment horizontal="center" vertical="center"/>
    </xf>
    <xf numFmtId="178" fontId="30" fillId="0" borderId="0" xfId="72" applyFont="1">
      <alignment vertical="top"/>
    </xf>
    <xf numFmtId="164" fontId="30" fillId="0" borderId="0" xfId="69" applyFont="1">
      <alignment vertical="top"/>
    </xf>
    <xf numFmtId="164" fontId="19" fillId="50" borderId="0" xfId="69" applyFont="1" applyFill="1">
      <alignment vertical="top"/>
    </xf>
    <xf numFmtId="164" fontId="19" fillId="50" borderId="0" xfId="69" applyFont="1" applyFill="1" applyAlignment="1">
      <alignment wrapText="1"/>
    </xf>
    <xf numFmtId="0" fontId="40" fillId="50" borderId="0" xfId="69" applyNumberFormat="1" applyFont="1" applyFill="1" applyAlignment="1">
      <alignment horizontal="left" vertical="center" wrapText="1"/>
    </xf>
    <xf numFmtId="180" fontId="29" fillId="0" borderId="0" xfId="1" applyNumberFormat="1" applyFont="1" applyAlignment="1">
      <alignment vertical="top"/>
    </xf>
    <xf numFmtId="164" fontId="21" fillId="0" borderId="0" xfId="80" applyFont="1">
      <alignment vertical="top"/>
    </xf>
    <xf numFmtId="164" fontId="25" fillId="48" borderId="0" xfId="80" applyFont="1" applyFill="1">
      <alignment vertical="top"/>
    </xf>
    <xf numFmtId="164" fontId="21" fillId="48" borderId="0" xfId="80" applyFont="1" applyFill="1">
      <alignment vertical="top"/>
    </xf>
    <xf numFmtId="164" fontId="25" fillId="48" borderId="0" xfId="80" applyFont="1" applyFill="1" applyAlignment="1">
      <alignment horizontal="left" vertical="top"/>
    </xf>
    <xf numFmtId="164" fontId="45" fillId="0" borderId="0" xfId="80" applyFont="1">
      <alignment vertical="top"/>
    </xf>
    <xf numFmtId="164" fontId="46" fillId="0" borderId="0" xfId="80" applyFont="1">
      <alignment vertical="top"/>
    </xf>
    <xf numFmtId="164" fontId="47" fillId="50" borderId="12" xfId="80" applyFont="1" applyFill="1" applyBorder="1" applyAlignment="1">
      <alignment horizontal="centerContinuous" vertical="top"/>
    </xf>
    <xf numFmtId="164" fontId="48" fillId="50" borderId="12" xfId="80" applyFont="1" applyFill="1" applyBorder="1" applyAlignment="1">
      <alignment horizontal="centerContinuous" vertical="top"/>
    </xf>
    <xf numFmtId="164" fontId="49" fillId="50" borderId="12" xfId="80" applyFont="1" applyFill="1" applyBorder="1" applyAlignment="1">
      <alignment horizontal="centerContinuous" vertical="top"/>
    </xf>
    <xf numFmtId="164" fontId="48" fillId="50" borderId="13" xfId="80" applyFont="1" applyFill="1" applyBorder="1" applyAlignment="1">
      <alignment horizontal="centerContinuous" vertical="top"/>
    </xf>
    <xf numFmtId="164" fontId="25" fillId="0" borderId="0" xfId="80" applyFont="1">
      <alignment vertical="top"/>
    </xf>
    <xf numFmtId="164" fontId="21" fillId="0" borderId="14" xfId="80" applyFont="1" applyBorder="1">
      <alignment vertical="top"/>
    </xf>
    <xf numFmtId="164" fontId="21" fillId="0" borderId="0" xfId="80" applyFont="1" applyAlignment="1">
      <alignment horizontal="center" vertical="top"/>
    </xf>
    <xf numFmtId="164" fontId="21" fillId="0" borderId="15" xfId="80" applyFont="1" applyBorder="1">
      <alignment vertical="top"/>
    </xf>
    <xf numFmtId="164" fontId="21" fillId="49" borderId="16" xfId="80" applyFont="1" applyFill="1" applyBorder="1">
      <alignment vertical="top"/>
    </xf>
    <xf numFmtId="164" fontId="21" fillId="51" borderId="16" xfId="80" applyFont="1" applyFill="1" applyBorder="1">
      <alignment vertical="top"/>
    </xf>
    <xf numFmtId="164" fontId="47" fillId="49" borderId="17" xfId="80" applyFont="1" applyFill="1" applyBorder="1" applyAlignment="1">
      <alignment horizontal="center" vertical="top"/>
    </xf>
    <xf numFmtId="164" fontId="47" fillId="51" borderId="17" xfId="80" applyFont="1" applyFill="1" applyBorder="1" applyAlignment="1">
      <alignment horizontal="center" vertical="top"/>
    </xf>
    <xf numFmtId="164" fontId="21" fillId="49" borderId="18" xfId="80" applyFont="1" applyFill="1" applyBorder="1">
      <alignment vertical="top"/>
    </xf>
    <xf numFmtId="164" fontId="21" fillId="51" borderId="18" xfId="80" applyFont="1" applyFill="1" applyBorder="1">
      <alignment vertical="top"/>
    </xf>
    <xf numFmtId="164" fontId="45" fillId="51" borderId="12" xfId="80" applyFont="1" applyFill="1" applyBorder="1" applyAlignment="1">
      <alignment horizontal="centerContinuous" vertical="top"/>
    </xf>
    <xf numFmtId="164" fontId="46" fillId="51" borderId="12" xfId="80" applyFont="1" applyFill="1" applyBorder="1" applyAlignment="1">
      <alignment horizontal="centerContinuous" vertical="top"/>
    </xf>
    <xf numFmtId="164" fontId="46" fillId="51" borderId="13" xfId="80" applyFont="1" applyFill="1" applyBorder="1" applyAlignment="1">
      <alignment horizontal="centerContinuous" vertical="top"/>
    </xf>
    <xf numFmtId="164" fontId="21" fillId="50" borderId="16" xfId="80" applyFont="1" applyFill="1" applyBorder="1">
      <alignment vertical="top"/>
    </xf>
    <xf numFmtId="164" fontId="47" fillId="50" borderId="17" xfId="80" applyFont="1" applyFill="1" applyBorder="1" applyAlignment="1">
      <alignment horizontal="center" vertical="top"/>
    </xf>
    <xf numFmtId="164" fontId="21" fillId="50" borderId="17" xfId="80" applyFont="1" applyFill="1" applyBorder="1">
      <alignment vertical="top"/>
    </xf>
    <xf numFmtId="164" fontId="21" fillId="0" borderId="19" xfId="80" applyFont="1" applyBorder="1">
      <alignment vertical="top"/>
    </xf>
    <xf numFmtId="164" fontId="21" fillId="0" borderId="20" xfId="80" applyFont="1" applyBorder="1">
      <alignment vertical="top"/>
    </xf>
    <xf numFmtId="164" fontId="21" fillId="0" borderId="20" xfId="80" applyFont="1" applyBorder="1" applyAlignment="1">
      <alignment horizontal="center" vertical="top"/>
    </xf>
    <xf numFmtId="164" fontId="21" fillId="0" borderId="21" xfId="80" applyFont="1" applyBorder="1">
      <alignment vertical="top"/>
    </xf>
    <xf numFmtId="164" fontId="50" fillId="0" borderId="0" xfId="80" applyFont="1">
      <alignment vertical="top"/>
    </xf>
    <xf numFmtId="164" fontId="51" fillId="50" borderId="12" xfId="80" applyFont="1" applyFill="1" applyBorder="1" applyAlignment="1">
      <alignment horizontal="centerContinuous" vertical="top"/>
    </xf>
    <xf numFmtId="164" fontId="52" fillId="50" borderId="12" xfId="80" applyFont="1" applyFill="1" applyBorder="1" applyAlignment="1">
      <alignment horizontal="centerContinuous" vertical="top"/>
    </xf>
    <xf numFmtId="164" fontId="25" fillId="0" borderId="0" xfId="80" applyFont="1" applyAlignment="1">
      <alignment horizontal="center" vertical="top"/>
    </xf>
    <xf numFmtId="164" fontId="21" fillId="0" borderId="22" xfId="80" applyFont="1" applyBorder="1">
      <alignment vertical="top"/>
    </xf>
    <xf numFmtId="164" fontId="21" fillId="0" borderId="23" xfId="80" applyFont="1" applyBorder="1">
      <alignment vertical="top"/>
    </xf>
    <xf numFmtId="164" fontId="21" fillId="0" borderId="23" xfId="80" applyFont="1" applyBorder="1" applyAlignment="1">
      <alignment horizontal="center" vertical="top"/>
    </xf>
    <xf numFmtId="164" fontId="21" fillId="0" borderId="24" xfId="80" applyFont="1" applyBorder="1">
      <alignment vertical="top"/>
    </xf>
    <xf numFmtId="164" fontId="21" fillId="0" borderId="25" xfId="80" applyFont="1" applyBorder="1">
      <alignment vertical="top"/>
    </xf>
    <xf numFmtId="164" fontId="21" fillId="0" borderId="26" xfId="80" applyFont="1" applyBorder="1">
      <alignment vertical="top"/>
    </xf>
    <xf numFmtId="164" fontId="21" fillId="0" borderId="27" xfId="80" applyFont="1" applyBorder="1">
      <alignment vertical="top"/>
    </xf>
    <xf numFmtId="164" fontId="21" fillId="0" borderId="26" xfId="80" applyFont="1" applyBorder="1" applyAlignment="1">
      <alignment horizontal="center" vertical="top"/>
    </xf>
    <xf numFmtId="164" fontId="21" fillId="0" borderId="28" xfId="80" applyFont="1" applyBorder="1">
      <alignment vertical="top"/>
    </xf>
    <xf numFmtId="164" fontId="21" fillId="0" borderId="29" xfId="80" applyFont="1" applyBorder="1">
      <alignment vertical="top"/>
    </xf>
    <xf numFmtId="164" fontId="21" fillId="0" borderId="30" xfId="80" applyFont="1" applyBorder="1">
      <alignment vertical="top"/>
    </xf>
    <xf numFmtId="164" fontId="21" fillId="0" borderId="31" xfId="80" applyFont="1" applyBorder="1" applyAlignment="1">
      <alignment horizontal="right" vertical="top"/>
    </xf>
    <xf numFmtId="164" fontId="53" fillId="49" borderId="32" xfId="80" applyFont="1" applyFill="1" applyBorder="1" applyAlignment="1">
      <alignment horizontal="center" vertical="center"/>
    </xf>
    <xf numFmtId="164" fontId="21" fillId="0" borderId="33" xfId="80" applyFont="1" applyBorder="1">
      <alignment vertical="top"/>
    </xf>
    <xf numFmtId="164" fontId="21" fillId="0" borderId="0" xfId="80" applyFont="1" applyAlignment="1">
      <alignment vertical="center"/>
    </xf>
    <xf numFmtId="164" fontId="21" fillId="0" borderId="31" xfId="80" applyFont="1" applyBorder="1">
      <alignment vertical="top"/>
    </xf>
    <xf numFmtId="164" fontId="21" fillId="0" borderId="0" xfId="80" applyFont="1" applyAlignment="1">
      <alignment horizontal="right" vertical="top"/>
    </xf>
    <xf numFmtId="164" fontId="53" fillId="50" borderId="32" xfId="80" applyFont="1" applyFill="1" applyBorder="1" applyAlignment="1">
      <alignment horizontal="center" vertical="center"/>
    </xf>
    <xf numFmtId="164" fontId="54" fillId="0" borderId="31" xfId="80" applyFont="1" applyBorder="1" applyAlignment="1">
      <alignment vertical="center"/>
    </xf>
    <xf numFmtId="164" fontId="39" fillId="51" borderId="32" xfId="80" applyFont="1" applyFill="1" applyBorder="1" applyAlignment="1">
      <alignment horizontal="center" vertical="top"/>
    </xf>
    <xf numFmtId="164" fontId="54" fillId="0" borderId="33" xfId="80" applyFont="1" applyBorder="1" applyAlignment="1">
      <alignment vertical="center"/>
    </xf>
    <xf numFmtId="164" fontId="54" fillId="0" borderId="34" xfId="80" applyFont="1" applyBorder="1" applyAlignment="1">
      <alignment vertical="center"/>
    </xf>
    <xf numFmtId="164" fontId="55" fillId="50" borderId="32" xfId="80" applyFont="1" applyFill="1" applyBorder="1" applyAlignment="1">
      <alignment horizontal="center" vertical="center"/>
    </xf>
    <xf numFmtId="164" fontId="54" fillId="0" borderId="35" xfId="80" applyFont="1" applyBorder="1" applyAlignment="1">
      <alignment vertical="center"/>
    </xf>
    <xf numFmtId="164" fontId="54" fillId="0" borderId="0" xfId="80" applyFont="1" applyAlignment="1">
      <alignment vertical="center"/>
    </xf>
    <xf numFmtId="164" fontId="54" fillId="0" borderId="14" xfId="80" applyFont="1" applyBorder="1" applyAlignment="1">
      <alignment vertical="center"/>
    </xf>
    <xf numFmtId="164" fontId="21" fillId="0" borderId="0" xfId="80" applyFont="1" applyAlignment="1">
      <alignment horizontal="center" vertical="top" wrapText="1"/>
    </xf>
    <xf numFmtId="164" fontId="54" fillId="0" borderId="0" xfId="80" applyFont="1" applyAlignment="1">
      <alignment horizontal="right" vertical="center"/>
    </xf>
    <xf numFmtId="164" fontId="21" fillId="0" borderId="34" xfId="80" applyFont="1" applyBorder="1">
      <alignment vertical="top"/>
    </xf>
    <xf numFmtId="164" fontId="21" fillId="0" borderId="35" xfId="80" applyFont="1" applyBorder="1">
      <alignment vertical="top"/>
    </xf>
    <xf numFmtId="164" fontId="54" fillId="0" borderId="15" xfId="80" applyFont="1" applyBorder="1" applyAlignment="1">
      <alignment vertical="center"/>
    </xf>
    <xf numFmtId="164" fontId="21" fillId="0" borderId="38" xfId="80" applyFont="1" applyBorder="1">
      <alignment vertical="top"/>
    </xf>
    <xf numFmtId="164" fontId="21" fillId="0" borderId="37" xfId="80" applyFont="1" applyBorder="1">
      <alignment vertical="top"/>
    </xf>
    <xf numFmtId="164" fontId="21" fillId="0" borderId="39" xfId="80" applyFont="1" applyBorder="1">
      <alignment vertical="top"/>
    </xf>
    <xf numFmtId="164" fontId="21" fillId="0" borderId="40" xfId="80" applyFont="1" applyBorder="1">
      <alignment vertical="top"/>
    </xf>
    <xf numFmtId="164" fontId="21" fillId="0" borderId="41" xfId="80" applyFont="1" applyBorder="1">
      <alignment vertical="top"/>
    </xf>
    <xf numFmtId="164" fontId="21" fillId="0" borderId="0" xfId="80" applyFont="1" applyAlignment="1">
      <alignment horizontal="center" vertical="center"/>
    </xf>
    <xf numFmtId="164" fontId="21" fillId="0" borderId="21" xfId="80" applyFont="1" applyBorder="1" applyAlignment="1">
      <alignment vertical="center"/>
    </xf>
    <xf numFmtId="164" fontId="21" fillId="0" borderId="36" xfId="80" applyFont="1" applyBorder="1">
      <alignment vertical="top"/>
    </xf>
    <xf numFmtId="164" fontId="21" fillId="0" borderId="20" xfId="80" applyFont="1" applyBorder="1" applyAlignment="1">
      <alignment horizontal="right" vertical="top"/>
    </xf>
    <xf numFmtId="164" fontId="26" fillId="0" borderId="0" xfId="80" applyFont="1">
      <alignment vertical="top"/>
    </xf>
    <xf numFmtId="164" fontId="21" fillId="0" borderId="0" xfId="80" applyFont="1" applyAlignment="1">
      <alignment horizontal="center"/>
    </xf>
    <xf numFmtId="164" fontId="21" fillId="49" borderId="0" xfId="80" applyFont="1" applyFill="1" applyAlignment="1">
      <alignment horizontal="left" vertical="top"/>
    </xf>
    <xf numFmtId="164" fontId="21" fillId="0" borderId="0" xfId="80" applyFont="1" applyAlignment="1">
      <alignment horizontal="left" vertical="top"/>
    </xf>
    <xf numFmtId="164" fontId="21" fillId="50" borderId="0" xfId="80" applyFont="1" applyFill="1" applyAlignment="1">
      <alignment horizontal="left" vertical="top"/>
    </xf>
    <xf numFmtId="164" fontId="21" fillId="51" borderId="0" xfId="80" applyFont="1" applyFill="1" applyAlignment="1">
      <alignment horizontal="left" vertical="top"/>
    </xf>
    <xf numFmtId="164" fontId="21" fillId="44" borderId="0" xfId="80" applyFont="1" applyFill="1" applyAlignment="1">
      <alignment horizontal="left" vertical="top"/>
    </xf>
    <xf numFmtId="164" fontId="21" fillId="42" borderId="0" xfId="80" applyFont="1" applyFill="1" applyAlignment="1">
      <alignment horizontal="left" vertical="top"/>
    </xf>
    <xf numFmtId="164" fontId="27" fillId="0" borderId="0" xfId="80" applyFont="1">
      <alignment vertical="top"/>
    </xf>
    <xf numFmtId="164" fontId="28" fillId="0" borderId="0" xfId="80" applyFont="1">
      <alignment vertical="top"/>
    </xf>
    <xf numFmtId="164" fontId="21" fillId="49" borderId="0" xfId="80" applyFont="1" applyFill="1">
      <alignment vertical="top"/>
    </xf>
    <xf numFmtId="164" fontId="21" fillId="50" borderId="0" xfId="80" applyFont="1" applyFill="1">
      <alignment vertical="top"/>
    </xf>
    <xf numFmtId="164" fontId="27" fillId="50" borderId="0" xfId="80" applyFont="1" applyFill="1">
      <alignment vertical="top"/>
    </xf>
    <xf numFmtId="164" fontId="21" fillId="51" borderId="0" xfId="80" applyFont="1" applyFill="1">
      <alignment vertical="top"/>
    </xf>
    <xf numFmtId="164" fontId="21" fillId="44" borderId="0" xfId="80" applyFont="1" applyFill="1">
      <alignment vertical="top"/>
    </xf>
    <xf numFmtId="164" fontId="21" fillId="52" borderId="0" xfId="80" applyFont="1" applyFill="1">
      <alignment vertical="top"/>
    </xf>
    <xf numFmtId="164" fontId="21" fillId="42" borderId="0" xfId="80" applyFont="1" applyFill="1">
      <alignment vertical="top"/>
    </xf>
    <xf numFmtId="164" fontId="21" fillId="53" borderId="0" xfId="80" applyFont="1" applyFill="1">
      <alignment vertical="top"/>
    </xf>
    <xf numFmtId="164" fontId="21" fillId="54" borderId="0" xfId="80" applyFont="1" applyFill="1">
      <alignment vertical="top"/>
    </xf>
    <xf numFmtId="164" fontId="21" fillId="55" borderId="0" xfId="80" applyFont="1" applyFill="1">
      <alignment vertical="top"/>
    </xf>
    <xf numFmtId="164" fontId="21" fillId="46" borderId="0" xfId="80" applyFont="1" applyFill="1">
      <alignment vertical="top"/>
    </xf>
    <xf numFmtId="164" fontId="19" fillId="50" borderId="0" xfId="80" applyFont="1" applyFill="1">
      <alignment vertical="top"/>
    </xf>
    <xf numFmtId="164" fontId="19" fillId="50" borderId="0" xfId="80" applyFont="1" applyFill="1" applyAlignment="1">
      <alignment wrapText="1"/>
    </xf>
    <xf numFmtId="0" fontId="40" fillId="50" borderId="0" xfId="80" applyNumberFormat="1" applyFont="1" applyFill="1" applyAlignment="1">
      <alignment horizontal="left" vertical="center" wrapText="1"/>
    </xf>
    <xf numFmtId="164" fontId="19" fillId="50" borderId="0" xfId="80" applyFont="1" applyFill="1" applyAlignment="1">
      <alignment vertical="top" wrapText="1"/>
    </xf>
    <xf numFmtId="178" fontId="21" fillId="0" borderId="0" xfId="2" applyFont="1">
      <alignment vertical="top"/>
    </xf>
    <xf numFmtId="177" fontId="56" fillId="0" borderId="0" xfId="69" applyNumberFormat="1" applyFont="1">
      <alignment vertical="top"/>
    </xf>
    <xf numFmtId="164" fontId="26" fillId="0" borderId="0" xfId="69" quotePrefix="1" applyFont="1">
      <alignment vertical="top"/>
    </xf>
    <xf numFmtId="1" fontId="21" fillId="0" borderId="0" xfId="69" applyNumberFormat="1" applyFont="1">
      <alignment vertical="top"/>
    </xf>
    <xf numFmtId="1" fontId="25" fillId="0" borderId="0" xfId="69" applyNumberFormat="1" applyFont="1" applyAlignment="1">
      <alignment horizontal="right" vertical="top"/>
    </xf>
    <xf numFmtId="1" fontId="25" fillId="48" borderId="0" xfId="69" applyNumberFormat="1" applyFont="1" applyFill="1">
      <alignment vertical="top"/>
    </xf>
    <xf numFmtId="1" fontId="21" fillId="0" borderId="0" xfId="71" applyNumberFormat="1" applyAlignment="1">
      <alignment horizontal="left" vertical="top"/>
    </xf>
    <xf numFmtId="1" fontId="21" fillId="0" borderId="0" xfId="71" applyNumberFormat="1">
      <alignment vertical="top"/>
    </xf>
    <xf numFmtId="1" fontId="19" fillId="50" borderId="0" xfId="69" applyNumberFormat="1" applyFont="1" applyFill="1">
      <alignment vertical="top"/>
    </xf>
    <xf numFmtId="43" fontId="29" fillId="0" borderId="0" xfId="1" applyFont="1" applyAlignment="1">
      <alignment vertical="top"/>
    </xf>
    <xf numFmtId="177" fontId="21" fillId="0" borderId="0" xfId="0" applyNumberFormat="1" applyFont="1">
      <alignment vertical="top"/>
    </xf>
    <xf numFmtId="177" fontId="29" fillId="0" borderId="0" xfId="1" applyNumberFormat="1" applyFont="1" applyAlignment="1">
      <alignment vertical="top"/>
    </xf>
    <xf numFmtId="0" fontId="59" fillId="0" borderId="0" xfId="66" applyNumberFormat="1" applyFont="1">
      <alignment vertical="top"/>
    </xf>
    <xf numFmtId="0" fontId="60" fillId="0" borderId="0" xfId="67" applyFont="1">
      <alignment vertical="top"/>
    </xf>
    <xf numFmtId="0" fontId="61" fillId="0" borderId="0" xfId="67" applyFont="1">
      <alignment vertical="top"/>
    </xf>
    <xf numFmtId="0" fontId="29" fillId="0" borderId="0" xfId="68" applyFont="1">
      <alignment horizontal="right" vertical="top"/>
    </xf>
    <xf numFmtId="164" fontId="29" fillId="0" borderId="0" xfId="0" applyFont="1">
      <alignment vertical="top"/>
    </xf>
    <xf numFmtId="178" fontId="29" fillId="0" borderId="0" xfId="2" applyFont="1">
      <alignment vertical="top"/>
    </xf>
    <xf numFmtId="0" fontId="38" fillId="0" borderId="0" xfId="67" applyFont="1">
      <alignment vertical="top"/>
    </xf>
    <xf numFmtId="164" fontId="63" fillId="58" borderId="0" xfId="81" applyFont="1" applyFill="1">
      <alignment vertical="top"/>
    </xf>
    <xf numFmtId="164" fontId="64" fillId="58" borderId="0" xfId="81" applyFont="1" applyFill="1">
      <alignment vertical="top"/>
    </xf>
    <xf numFmtId="164" fontId="21" fillId="59" borderId="0" xfId="0" applyFont="1" applyFill="1">
      <alignment vertical="top"/>
    </xf>
    <xf numFmtId="164" fontId="21" fillId="0" borderId="43" xfId="80" applyFont="1" applyBorder="1" applyAlignment="1">
      <alignment horizontal="center" vertical="top" wrapText="1"/>
    </xf>
    <xf numFmtId="164" fontId="21" fillId="0" borderId="44" xfId="80" applyFont="1" applyBorder="1">
      <alignment vertical="top"/>
    </xf>
    <xf numFmtId="164" fontId="21" fillId="0" borderId="45" xfId="80" applyFont="1" applyBorder="1">
      <alignment vertical="top"/>
    </xf>
    <xf numFmtId="164" fontId="54" fillId="0" borderId="44" xfId="80" applyFont="1" applyBorder="1" applyAlignment="1">
      <alignment horizontal="right" vertical="center"/>
    </xf>
    <xf numFmtId="164" fontId="21" fillId="0" borderId="42" xfId="80" applyFont="1" applyBorder="1" applyAlignment="1">
      <alignment horizontal="center" vertical="top" wrapText="1"/>
    </xf>
    <xf numFmtId="164" fontId="54" fillId="0" borderId="45" xfId="80" applyFont="1" applyBorder="1" applyAlignment="1">
      <alignment vertical="center"/>
    </xf>
    <xf numFmtId="164" fontId="21" fillId="0" borderId="46" xfId="0" applyFont="1" applyBorder="1">
      <alignment vertical="top"/>
    </xf>
    <xf numFmtId="177" fontId="21" fillId="0" borderId="46" xfId="0" applyNumberFormat="1" applyFont="1" applyBorder="1">
      <alignment vertical="top"/>
    </xf>
    <xf numFmtId="43" fontId="21" fillId="0" borderId="46" xfId="1" applyFont="1" applyBorder="1" applyAlignment="1">
      <alignment vertical="top"/>
    </xf>
    <xf numFmtId="164" fontId="21" fillId="0" borderId="0" xfId="62" applyNumberFormat="1">
      <alignment vertical="top"/>
    </xf>
    <xf numFmtId="166" fontId="21" fillId="0" borderId="0" xfId="0" applyNumberFormat="1" applyFont="1">
      <alignment vertical="top"/>
    </xf>
    <xf numFmtId="180" fontId="17" fillId="0" borderId="0" xfId="1" applyNumberFormat="1" applyFont="1" applyAlignment="1">
      <alignment vertical="top"/>
    </xf>
    <xf numFmtId="180" fontId="30" fillId="0" borderId="0" xfId="1" applyNumberFormat="1" applyFont="1" applyAlignment="1">
      <alignment vertical="top"/>
    </xf>
    <xf numFmtId="164" fontId="25" fillId="61" borderId="0" xfId="0" applyFont="1" applyFill="1">
      <alignment vertical="top"/>
    </xf>
    <xf numFmtId="164" fontId="21" fillId="61" borderId="0" xfId="0" applyFont="1" applyFill="1">
      <alignment vertical="top"/>
    </xf>
    <xf numFmtId="0" fontId="25" fillId="61" borderId="0" xfId="66" applyNumberFormat="1" applyFill="1">
      <alignment vertical="top"/>
    </xf>
    <xf numFmtId="0" fontId="26" fillId="61" borderId="0" xfId="67" applyFill="1">
      <alignment vertical="top"/>
    </xf>
    <xf numFmtId="0" fontId="31" fillId="61" borderId="0" xfId="67" applyFont="1" applyFill="1">
      <alignment vertical="top"/>
    </xf>
    <xf numFmtId="0" fontId="21" fillId="61" borderId="0" xfId="68" applyFill="1">
      <alignment horizontal="right" vertical="top"/>
    </xf>
    <xf numFmtId="178" fontId="21" fillId="61" borderId="0" xfId="2" applyFont="1" applyFill="1">
      <alignment vertical="top"/>
    </xf>
    <xf numFmtId="43" fontId="30" fillId="0" borderId="0" xfId="1" applyFont="1" applyAlignment="1">
      <alignment vertical="top"/>
    </xf>
    <xf numFmtId="164" fontId="59" fillId="0" borderId="0" xfId="0" applyFont="1">
      <alignment vertical="top"/>
    </xf>
    <xf numFmtId="178" fontId="21" fillId="0" borderId="46" xfId="2" applyFont="1" applyBorder="1">
      <alignment vertical="top"/>
    </xf>
    <xf numFmtId="0" fontId="0" fillId="0" borderId="0" xfId="0" applyNumberFormat="1">
      <alignment vertical="top"/>
    </xf>
    <xf numFmtId="0" fontId="4" fillId="0" borderId="0" xfId="0" applyNumberFormat="1" applyFont="1">
      <alignment vertical="top"/>
    </xf>
    <xf numFmtId="0" fontId="21" fillId="0" borderId="0" xfId="0" applyNumberFormat="1" applyFont="1">
      <alignment vertical="top"/>
    </xf>
    <xf numFmtId="0" fontId="57" fillId="0" borderId="0" xfId="66" applyNumberFormat="1" applyFont="1">
      <alignment vertical="top"/>
    </xf>
    <xf numFmtId="0" fontId="58" fillId="0" borderId="0" xfId="67" applyFont="1">
      <alignment vertical="top"/>
    </xf>
    <xf numFmtId="0" fontId="71" fillId="0" borderId="0" xfId="67" applyFont="1">
      <alignment vertical="top"/>
    </xf>
    <xf numFmtId="0" fontId="17" fillId="0" borderId="0" xfId="68" applyFont="1">
      <alignment horizontal="right" vertical="top"/>
    </xf>
    <xf numFmtId="164" fontId="17" fillId="0" borderId="46" xfId="0" applyFont="1" applyBorder="1">
      <alignment vertical="top"/>
    </xf>
    <xf numFmtId="43" fontId="17" fillId="0" borderId="46" xfId="1" applyFont="1" applyBorder="1" applyAlignment="1">
      <alignment vertical="top"/>
    </xf>
    <xf numFmtId="0" fontId="72" fillId="0" borderId="0" xfId="67" applyFont="1">
      <alignment vertical="top"/>
    </xf>
    <xf numFmtId="0" fontId="73" fillId="0" borderId="0" xfId="67" applyFont="1">
      <alignment vertical="top"/>
    </xf>
    <xf numFmtId="0" fontId="59" fillId="0" borderId="0" xfId="68" applyFont="1">
      <alignment horizontal="right" vertical="top"/>
    </xf>
    <xf numFmtId="164" fontId="30" fillId="0" borderId="0" xfId="69" applyFont="1" applyBorder="1">
      <alignment vertical="top"/>
    </xf>
    <xf numFmtId="0" fontId="67" fillId="0" borderId="0" xfId="66" applyNumberFormat="1" applyFont="1" applyFill="1">
      <alignment vertical="top"/>
    </xf>
    <xf numFmtId="0" fontId="68" fillId="0" borderId="0" xfId="67" applyFont="1" applyFill="1">
      <alignment vertical="top"/>
    </xf>
    <xf numFmtId="0" fontId="70" fillId="0" borderId="0" xfId="67" applyFont="1" applyFill="1">
      <alignment vertical="top"/>
    </xf>
    <xf numFmtId="0" fontId="30" fillId="0" borderId="0" xfId="68" applyFont="1" applyFill="1">
      <alignment horizontal="right" vertical="top"/>
    </xf>
    <xf numFmtId="164" fontId="21" fillId="0" borderId="0" xfId="0" applyFont="1" applyBorder="1">
      <alignment vertical="top"/>
    </xf>
    <xf numFmtId="43" fontId="21" fillId="0" borderId="0" xfId="1" applyFont="1" applyBorder="1" applyAlignment="1">
      <alignment vertical="top"/>
    </xf>
    <xf numFmtId="164" fontId="25" fillId="48" borderId="0" xfId="0" applyFont="1" applyFill="1" applyBorder="1">
      <alignment vertical="top"/>
    </xf>
    <xf numFmtId="0" fontId="25" fillId="0" borderId="0" xfId="66" applyNumberFormat="1" applyFill="1">
      <alignment vertical="top"/>
    </xf>
    <xf numFmtId="0" fontId="26" fillId="0" borderId="0" xfId="67" applyFill="1">
      <alignment vertical="top"/>
    </xf>
    <xf numFmtId="0" fontId="31" fillId="0" borderId="0" xfId="67" applyFont="1" applyFill="1">
      <alignment vertical="top"/>
    </xf>
    <xf numFmtId="0" fontId="21" fillId="0" borderId="0" xfId="68" applyFill="1">
      <alignment horizontal="right" vertical="top"/>
    </xf>
    <xf numFmtId="164" fontId="21" fillId="0" borderId="0" xfId="0" applyFont="1" applyFill="1">
      <alignment vertical="top"/>
    </xf>
    <xf numFmtId="180" fontId="29" fillId="0" borderId="0" xfId="1" applyNumberFormat="1" applyFont="1" applyFill="1" applyAlignment="1">
      <alignment vertical="top"/>
    </xf>
    <xf numFmtId="43" fontId="29" fillId="0" borderId="0" xfId="1" applyFont="1" applyFill="1" applyAlignment="1">
      <alignment vertical="top"/>
    </xf>
    <xf numFmtId="164" fontId="0" fillId="0" borderId="0" xfId="0" applyFill="1">
      <alignment vertical="top"/>
    </xf>
    <xf numFmtId="164" fontId="21" fillId="0" borderId="0" xfId="69" applyFont="1" applyFill="1">
      <alignment vertical="top"/>
    </xf>
    <xf numFmtId="164" fontId="25" fillId="0" borderId="0" xfId="69" applyFont="1" applyFill="1">
      <alignment vertical="top"/>
    </xf>
    <xf numFmtId="178" fontId="30" fillId="0" borderId="0" xfId="72" applyFont="1" applyFill="1">
      <alignment vertical="top"/>
    </xf>
    <xf numFmtId="164" fontId="17" fillId="0" borderId="0" xfId="0" applyFont="1" applyFill="1">
      <alignment vertical="top"/>
    </xf>
    <xf numFmtId="164" fontId="25" fillId="0" borderId="0" xfId="0" applyFont="1" applyFill="1">
      <alignment vertical="top"/>
    </xf>
    <xf numFmtId="164" fontId="26" fillId="0" borderId="0" xfId="0" applyFont="1" applyFill="1">
      <alignment vertical="top"/>
    </xf>
    <xf numFmtId="164" fontId="21" fillId="48" borderId="0" xfId="0" applyFont="1" applyFill="1" applyBorder="1">
      <alignment vertical="top"/>
    </xf>
    <xf numFmtId="164" fontId="21" fillId="0" borderId="0" xfId="85">
      <alignment vertical="top"/>
    </xf>
    <xf numFmtId="164" fontId="25" fillId="0" borderId="0" xfId="85" applyFont="1">
      <alignment vertical="top"/>
    </xf>
    <xf numFmtId="164" fontId="26" fillId="0" borderId="0" xfId="85" applyFont="1">
      <alignment vertical="top"/>
    </xf>
    <xf numFmtId="164" fontId="21" fillId="0" borderId="0" xfId="85" applyFont="1">
      <alignment vertical="top"/>
    </xf>
    <xf numFmtId="164" fontId="21" fillId="0" borderId="0" xfId="85" applyFill="1">
      <alignment vertical="top"/>
    </xf>
    <xf numFmtId="169" fontId="25" fillId="0" borderId="0" xfId="62" applyFont="1">
      <alignment vertical="top"/>
    </xf>
    <xf numFmtId="169" fontId="26" fillId="0" borderId="0" xfId="62" applyFont="1">
      <alignment vertical="top"/>
    </xf>
    <xf numFmtId="169" fontId="21" fillId="0" borderId="0" xfId="62" applyFont="1">
      <alignment vertical="top"/>
    </xf>
    <xf numFmtId="178" fontId="68" fillId="0" borderId="0" xfId="72" applyFont="1">
      <alignment vertical="top"/>
    </xf>
    <xf numFmtId="169" fontId="0" fillId="0" borderId="0" xfId="62" applyFont="1">
      <alignment vertical="top"/>
    </xf>
    <xf numFmtId="164" fontId="19" fillId="62" borderId="0" xfId="85" applyFont="1" applyFill="1">
      <alignment vertical="top"/>
    </xf>
    <xf numFmtId="164" fontId="21" fillId="0" borderId="0" xfId="0" applyNumberFormat="1" applyFont="1" applyFill="1">
      <alignment vertical="top"/>
    </xf>
    <xf numFmtId="164" fontId="59" fillId="0" borderId="0" xfId="0" applyNumberFormat="1" applyFont="1">
      <alignment vertical="top"/>
    </xf>
    <xf numFmtId="180" fontId="21" fillId="0" borderId="46" xfId="1" applyNumberFormat="1" applyFont="1" applyFill="1" applyBorder="1" applyAlignment="1">
      <alignment vertical="top"/>
    </xf>
    <xf numFmtId="177" fontId="30" fillId="0" borderId="0" xfId="62" applyNumberFormat="1" applyFont="1">
      <alignment vertical="top"/>
    </xf>
    <xf numFmtId="177" fontId="21" fillId="0" borderId="0" xfId="0" applyNumberFormat="1" applyFont="1" applyFill="1">
      <alignment vertical="top"/>
    </xf>
    <xf numFmtId="164" fontId="30" fillId="0" borderId="0" xfId="0" applyFont="1" applyFill="1">
      <alignment vertical="top"/>
    </xf>
    <xf numFmtId="164" fontId="25" fillId="0" borderId="0" xfId="0" applyFont="1" applyFill="1" applyBorder="1">
      <alignment vertical="top"/>
    </xf>
    <xf numFmtId="164" fontId="21" fillId="0" borderId="0" xfId="0" applyFont="1" applyFill="1" applyBorder="1">
      <alignment vertical="top"/>
    </xf>
    <xf numFmtId="164" fontId="67" fillId="0" borderId="0" xfId="0" applyFont="1" applyFill="1">
      <alignment vertical="top"/>
    </xf>
    <xf numFmtId="164" fontId="68" fillId="0" borderId="0" xfId="0" applyFont="1" applyFill="1">
      <alignment vertical="top"/>
    </xf>
    <xf numFmtId="164" fontId="30" fillId="0" borderId="0" xfId="0" applyFont="1" applyFill="1" applyAlignment="1">
      <alignment horizontal="right" vertical="top"/>
    </xf>
    <xf numFmtId="177" fontId="29" fillId="0" borderId="0" xfId="0" applyNumberFormat="1" applyFont="1" applyFill="1">
      <alignment vertical="top"/>
    </xf>
    <xf numFmtId="164" fontId="30" fillId="0" borderId="0" xfId="0" applyNumberFormat="1" applyFont="1" applyFill="1">
      <alignment vertical="top"/>
    </xf>
    <xf numFmtId="177" fontId="30" fillId="0" borderId="0" xfId="0" applyNumberFormat="1" applyFont="1" applyFill="1">
      <alignment vertical="top"/>
    </xf>
    <xf numFmtId="177" fontId="30" fillId="0" borderId="0" xfId="62" applyNumberFormat="1" applyFont="1" applyFill="1">
      <alignment vertical="top"/>
    </xf>
    <xf numFmtId="177" fontId="25" fillId="0" borderId="0" xfId="69" applyNumberFormat="1" applyFont="1" applyFill="1">
      <alignment vertical="top"/>
    </xf>
    <xf numFmtId="164" fontId="21" fillId="0" borderId="0" xfId="69" quotePrefix="1" applyFont="1" applyFill="1">
      <alignment vertical="top"/>
    </xf>
    <xf numFmtId="177" fontId="21" fillId="0" borderId="0" xfId="69" applyNumberFormat="1" applyFont="1" applyFill="1">
      <alignment vertical="top"/>
    </xf>
    <xf numFmtId="1" fontId="21" fillId="0" borderId="0" xfId="69" applyNumberFormat="1" applyFont="1" applyFill="1">
      <alignment vertical="top"/>
    </xf>
    <xf numFmtId="164" fontId="21" fillId="0" borderId="0" xfId="0" applyFont="1" applyFill="1" applyAlignment="1">
      <alignment horizontal="right" vertical="top"/>
    </xf>
    <xf numFmtId="177" fontId="21" fillId="0" borderId="0" xfId="0" applyNumberFormat="1" applyFont="1" applyFill="1" applyBorder="1">
      <alignment vertical="top"/>
    </xf>
    <xf numFmtId="178" fontId="29" fillId="0" borderId="0" xfId="72" applyFont="1" applyFill="1">
      <alignment vertical="top"/>
    </xf>
    <xf numFmtId="164" fontId="29" fillId="0" borderId="0" xfId="62" applyNumberFormat="1" applyFont="1" applyFill="1">
      <alignment vertical="top"/>
    </xf>
    <xf numFmtId="177" fontId="25" fillId="0" borderId="0" xfId="0" applyNumberFormat="1" applyFont="1" applyFill="1">
      <alignment vertical="top"/>
    </xf>
    <xf numFmtId="177" fontId="26" fillId="0" borderId="0" xfId="0" applyNumberFormat="1" applyFont="1" applyFill="1">
      <alignment vertical="top"/>
    </xf>
    <xf numFmtId="177" fontId="29" fillId="0" borderId="0" xfId="62" applyNumberFormat="1" applyFont="1" applyFill="1">
      <alignment vertical="top"/>
    </xf>
    <xf numFmtId="164" fontId="30" fillId="0" borderId="0" xfId="0" applyNumberFormat="1" applyFont="1" applyFill="1" applyBorder="1">
      <alignment vertical="top"/>
    </xf>
    <xf numFmtId="177" fontId="30" fillId="0" borderId="0" xfId="0" applyNumberFormat="1" applyFont="1" applyFill="1" applyBorder="1">
      <alignment vertical="top"/>
    </xf>
    <xf numFmtId="164" fontId="30" fillId="0" borderId="0" xfId="0" applyFont="1" applyFill="1" applyBorder="1">
      <alignment vertical="top"/>
    </xf>
    <xf numFmtId="176" fontId="21" fillId="0" borderId="0" xfId="60" applyFont="1" applyBorder="1" applyAlignment="1">
      <alignment horizontal="left" vertical="top"/>
    </xf>
    <xf numFmtId="164" fontId="74" fillId="58" borderId="0" xfId="81" applyFont="1" applyFill="1">
      <alignment vertical="top"/>
    </xf>
    <xf numFmtId="177" fontId="21" fillId="0" borderId="0" xfId="69" quotePrefix="1" applyNumberFormat="1" applyFont="1">
      <alignment vertical="top"/>
    </xf>
    <xf numFmtId="43" fontId="21" fillId="0" borderId="0" xfId="1" applyNumberFormat="1" applyFont="1" applyAlignment="1">
      <alignment horizontal="left" vertical="top"/>
    </xf>
    <xf numFmtId="177" fontId="21" fillId="0" borderId="0" xfId="62" applyNumberFormat="1" applyFont="1">
      <alignment vertical="top"/>
    </xf>
    <xf numFmtId="178" fontId="21" fillId="0" borderId="46" xfId="2" applyNumberFormat="1" applyFont="1" applyBorder="1">
      <alignment vertical="top"/>
    </xf>
    <xf numFmtId="177" fontId="17" fillId="0" borderId="46" xfId="62" applyNumberFormat="1" applyFont="1" applyBorder="1">
      <alignment vertical="top"/>
    </xf>
    <xf numFmtId="43" fontId="29" fillId="0" borderId="0" xfId="1" applyNumberFormat="1" applyFont="1" applyFill="1" applyAlignment="1">
      <alignment vertical="top"/>
    </xf>
    <xf numFmtId="177" fontId="29" fillId="0" borderId="0" xfId="0" applyNumberFormat="1" applyFont="1">
      <alignment vertical="top"/>
    </xf>
    <xf numFmtId="43" fontId="21" fillId="0" borderId="0" xfId="1" applyNumberFormat="1" applyFont="1" applyFill="1" applyBorder="1" applyAlignment="1">
      <alignment vertical="top"/>
    </xf>
    <xf numFmtId="180" fontId="21" fillId="0" borderId="0" xfId="1" applyNumberFormat="1" applyFont="1" applyFill="1" applyBorder="1" applyAlignment="1">
      <alignment vertical="top"/>
    </xf>
    <xf numFmtId="177" fontId="21" fillId="0" borderId="0" xfId="62" applyNumberFormat="1" applyFont="1" applyFill="1" applyBorder="1">
      <alignment vertical="top"/>
    </xf>
    <xf numFmtId="43" fontId="30" fillId="0" borderId="0" xfId="1" applyNumberFormat="1" applyFont="1" applyFill="1" applyBorder="1" applyAlignment="1">
      <alignment vertical="top"/>
    </xf>
    <xf numFmtId="180" fontId="30" fillId="0" borderId="0" xfId="0" applyNumberFormat="1" applyFont="1" applyFill="1" applyBorder="1">
      <alignment vertical="top"/>
    </xf>
    <xf numFmtId="177" fontId="30" fillId="0" borderId="0" xfId="62" applyNumberFormat="1" applyFont="1" applyFill="1" applyBorder="1">
      <alignment vertical="top"/>
    </xf>
    <xf numFmtId="177" fontId="21" fillId="49" borderId="0" xfId="0" applyNumberFormat="1" applyFont="1" applyFill="1" applyBorder="1">
      <alignment vertical="top"/>
    </xf>
    <xf numFmtId="164" fontId="21" fillId="0" borderId="0" xfId="69" applyFont="1" applyBorder="1">
      <alignment vertical="top"/>
    </xf>
    <xf numFmtId="164" fontId="17" fillId="0" borderId="0" xfId="69" applyFont="1" applyBorder="1">
      <alignment vertical="top"/>
    </xf>
    <xf numFmtId="164" fontId="25" fillId="48" borderId="0" xfId="69" applyFont="1" applyFill="1" applyBorder="1">
      <alignment vertical="top"/>
    </xf>
    <xf numFmtId="164" fontId="21" fillId="0" borderId="0" xfId="69" applyFont="1" applyFill="1" applyBorder="1">
      <alignment vertical="top"/>
    </xf>
    <xf numFmtId="182" fontId="4" fillId="49" borderId="0" xfId="77" applyNumberFormat="1" applyFont="1" applyFill="1" applyBorder="1"/>
    <xf numFmtId="164" fontId="0" fillId="0" borderId="0" xfId="0" applyBorder="1">
      <alignment vertical="top"/>
    </xf>
    <xf numFmtId="177" fontId="21" fillId="0" borderId="0" xfId="69" applyNumberFormat="1" applyFont="1" applyBorder="1">
      <alignment vertical="top"/>
    </xf>
    <xf numFmtId="1" fontId="21" fillId="0" borderId="0" xfId="72" applyNumberFormat="1" applyBorder="1" applyAlignment="1">
      <alignment horizontal="center" vertical="center"/>
    </xf>
    <xf numFmtId="181" fontId="21" fillId="0" borderId="0" xfId="69" applyNumberFormat="1" applyFont="1" applyBorder="1">
      <alignment vertical="top"/>
    </xf>
    <xf numFmtId="0" fontId="21" fillId="0" borderId="0" xfId="62" applyNumberFormat="1" applyBorder="1">
      <alignment vertical="top"/>
    </xf>
    <xf numFmtId="164" fontId="19" fillId="50" borderId="0" xfId="69" applyFont="1" applyFill="1" applyBorder="1">
      <alignment vertical="top"/>
    </xf>
    <xf numFmtId="182" fontId="30" fillId="49" borderId="0" xfId="77" applyNumberFormat="1" applyFont="1" applyFill="1" applyBorder="1"/>
    <xf numFmtId="177" fontId="30" fillId="49" borderId="0" xfId="62" applyNumberFormat="1" applyFont="1" applyFill="1" applyBorder="1">
      <alignment vertical="top"/>
    </xf>
    <xf numFmtId="0" fontId="21" fillId="49" borderId="0" xfId="69" applyNumberFormat="1" applyFont="1" applyFill="1" applyBorder="1" applyAlignment="1" applyProtection="1">
      <alignment vertical="center"/>
      <protection locked="0"/>
    </xf>
    <xf numFmtId="0" fontId="21" fillId="49" borderId="0" xfId="69" applyNumberFormat="1" applyFont="1" applyFill="1" applyBorder="1" applyAlignment="1" applyProtection="1">
      <alignment horizontal="center" vertical="center"/>
      <protection locked="0"/>
    </xf>
    <xf numFmtId="0" fontId="21" fillId="0" borderId="0" xfId="69" applyNumberFormat="1" applyFont="1" applyBorder="1" applyAlignment="1" applyProtection="1">
      <alignment horizontal="center" vertical="center"/>
      <protection locked="0"/>
    </xf>
    <xf numFmtId="178" fontId="30" fillId="49" borderId="0" xfId="72" applyFont="1" applyFill="1" applyBorder="1">
      <alignment vertical="top"/>
    </xf>
    <xf numFmtId="178" fontId="21" fillId="0" borderId="0" xfId="72" applyBorder="1">
      <alignment vertical="top"/>
    </xf>
    <xf numFmtId="164" fontId="21" fillId="0" borderId="0" xfId="69" applyFont="1" applyBorder="1" applyAlignment="1">
      <alignment horizontal="right"/>
    </xf>
    <xf numFmtId="178" fontId="30" fillId="0" borderId="0" xfId="72" applyFont="1" applyBorder="1">
      <alignment vertical="top"/>
    </xf>
    <xf numFmtId="180" fontId="21" fillId="49" borderId="0" xfId="1" applyNumberFormat="1" applyFont="1" applyFill="1" applyBorder="1" applyAlignment="1">
      <alignment vertical="top"/>
    </xf>
    <xf numFmtId="176" fontId="21" fillId="49" borderId="0" xfId="71" applyFill="1" applyBorder="1">
      <alignment vertical="top"/>
    </xf>
    <xf numFmtId="176" fontId="21" fillId="0" borderId="0" xfId="71" applyBorder="1">
      <alignment vertical="top"/>
    </xf>
    <xf numFmtId="175" fontId="21" fillId="49" borderId="0" xfId="69" applyNumberFormat="1" applyFont="1" applyFill="1" applyBorder="1">
      <alignment vertical="top"/>
    </xf>
    <xf numFmtId="164" fontId="21" fillId="49" borderId="0" xfId="69" applyFont="1" applyFill="1" applyBorder="1">
      <alignment vertical="top"/>
    </xf>
    <xf numFmtId="166" fontId="21" fillId="0" borderId="0" xfId="69" applyNumberFormat="1" applyFont="1" applyBorder="1" applyAlignment="1">
      <alignment horizontal="right"/>
    </xf>
    <xf numFmtId="164" fontId="21" fillId="56" borderId="0" xfId="69" applyFont="1" applyFill="1" applyBorder="1">
      <alignment vertical="top"/>
    </xf>
    <xf numFmtId="164" fontId="21" fillId="48" borderId="0" xfId="69" applyFont="1" applyFill="1" applyBorder="1">
      <alignment vertical="top"/>
    </xf>
    <xf numFmtId="172" fontId="21" fillId="50" borderId="0" xfId="69" applyNumberFormat="1" applyFont="1" applyFill="1" applyBorder="1">
      <alignment vertical="top"/>
    </xf>
    <xf numFmtId="177" fontId="21" fillId="0" borderId="0" xfId="0" applyNumberFormat="1" applyFont="1" applyBorder="1">
      <alignment vertical="top"/>
    </xf>
    <xf numFmtId="10" fontId="30" fillId="49" borderId="0" xfId="0" applyNumberFormat="1" applyFont="1" applyFill="1" applyBorder="1" applyAlignment="1" applyProtection="1">
      <alignment vertical="center"/>
      <protection locked="0"/>
    </xf>
    <xf numFmtId="164" fontId="21" fillId="0" borderId="0" xfId="69" applyFont="1" applyFill="1" applyBorder="1" applyAlignment="1">
      <alignment horizontal="right"/>
    </xf>
    <xf numFmtId="164" fontId="19" fillId="50" borderId="0" xfId="69" applyFont="1" applyFill="1" applyBorder="1" applyAlignment="1">
      <alignment vertical="top" wrapText="1"/>
    </xf>
    <xf numFmtId="174" fontId="21" fillId="0" borderId="0" xfId="61" applyFill="1">
      <alignment vertical="top"/>
    </xf>
    <xf numFmtId="164" fontId="17" fillId="0" borderId="0" xfId="0" applyFont="1" applyBorder="1">
      <alignment vertical="top"/>
    </xf>
    <xf numFmtId="164" fontId="21" fillId="0" borderId="0" xfId="0" applyNumberFormat="1" applyFont="1" applyBorder="1">
      <alignment vertical="top"/>
    </xf>
    <xf numFmtId="177" fontId="21" fillId="0" borderId="0" xfId="62" applyNumberFormat="1" applyFont="1" applyBorder="1">
      <alignment vertical="top"/>
    </xf>
    <xf numFmtId="43" fontId="21" fillId="0" borderId="0" xfId="1" applyNumberFormat="1" applyFont="1" applyBorder="1" applyAlignment="1">
      <alignment vertical="top"/>
    </xf>
    <xf numFmtId="164" fontId="29" fillId="0" borderId="0" xfId="0" applyNumberFormat="1" applyFont="1" applyFill="1">
      <alignment vertical="top"/>
    </xf>
    <xf numFmtId="164" fontId="29" fillId="0" borderId="0" xfId="0" applyNumberFormat="1" applyFont="1">
      <alignment vertical="top"/>
    </xf>
    <xf numFmtId="43" fontId="59" fillId="0" borderId="0" xfId="0" applyNumberFormat="1" applyFont="1">
      <alignment vertical="top"/>
    </xf>
    <xf numFmtId="43" fontId="29" fillId="0" borderId="0" xfId="0" applyNumberFormat="1" applyFont="1" applyFill="1">
      <alignment vertical="top"/>
    </xf>
    <xf numFmtId="0" fontId="21" fillId="0" borderId="0" xfId="75" applyFont="1" applyFill="1" applyBorder="1" applyAlignment="1">
      <alignment vertical="top"/>
    </xf>
    <xf numFmtId="0" fontId="25" fillId="0" borderId="0" xfId="75" applyFont="1" applyBorder="1" applyAlignment="1">
      <alignment vertical="top"/>
    </xf>
    <xf numFmtId="0" fontId="21" fillId="0" borderId="0" xfId="75" applyFont="1" applyBorder="1" applyAlignment="1">
      <alignment vertical="top"/>
    </xf>
    <xf numFmtId="0" fontId="21" fillId="0" borderId="0" xfId="75" applyFont="1" applyBorder="1" applyAlignment="1">
      <alignment horizontal="right"/>
    </xf>
    <xf numFmtId="164" fontId="21" fillId="0" borderId="0" xfId="0" applyFont="1" applyFill="1" applyBorder="1" applyAlignment="1">
      <alignment vertical="top"/>
    </xf>
    <xf numFmtId="0" fontId="21" fillId="0" borderId="0" xfId="75" applyFont="1" applyFill="1" applyAlignment="1">
      <alignment vertical="top"/>
    </xf>
    <xf numFmtId="166" fontId="25" fillId="0" borderId="0" xfId="75" applyNumberFormat="1" applyFont="1" applyFill="1" applyAlignment="1">
      <alignment vertical="top"/>
    </xf>
    <xf numFmtId="166" fontId="21" fillId="0" borderId="0" xfId="75" applyNumberFormat="1" applyFont="1" applyFill="1" applyAlignment="1">
      <alignment vertical="top"/>
    </xf>
    <xf numFmtId="0" fontId="21" fillId="0" borderId="0" xfId="75" applyFont="1" applyFill="1" applyAlignment="1">
      <alignment horizontal="right"/>
    </xf>
    <xf numFmtId="0" fontId="41" fillId="0" borderId="0" xfId="75" applyAlignment="1">
      <alignment vertical="top"/>
    </xf>
    <xf numFmtId="177" fontId="30" fillId="0" borderId="0" xfId="75" applyNumberFormat="1" applyFont="1" applyAlignment="1">
      <alignment vertical="top"/>
    </xf>
    <xf numFmtId="178" fontId="67" fillId="0" borderId="0" xfId="72" applyFont="1">
      <alignment vertical="top"/>
    </xf>
    <xf numFmtId="164" fontId="54" fillId="0" borderId="0" xfId="0" applyFont="1" applyFill="1" applyBorder="1">
      <alignment vertical="top"/>
    </xf>
    <xf numFmtId="0" fontId="29" fillId="0" borderId="0" xfId="75" applyFont="1" applyFill="1" applyAlignment="1">
      <alignment vertical="top"/>
    </xf>
    <xf numFmtId="166" fontId="59" fillId="0" borderId="0" xfId="75" applyNumberFormat="1" applyFont="1" applyFill="1" applyAlignment="1">
      <alignment vertical="top"/>
    </xf>
    <xf numFmtId="166" fontId="29" fillId="0" borderId="0" xfId="75" applyNumberFormat="1" applyFont="1" applyFill="1" applyAlignment="1">
      <alignment vertical="top"/>
    </xf>
    <xf numFmtId="177" fontId="29" fillId="0" borderId="0" xfId="75" applyNumberFormat="1" applyFont="1" applyAlignment="1">
      <alignment vertical="top"/>
    </xf>
    <xf numFmtId="164" fontId="59" fillId="0" borderId="0" xfId="0" applyFont="1" applyFill="1" applyBorder="1">
      <alignment vertical="top"/>
    </xf>
    <xf numFmtId="164" fontId="29" fillId="0" borderId="0" xfId="0" applyFont="1" applyFill="1" applyBorder="1" applyAlignment="1">
      <alignment vertical="top"/>
    </xf>
    <xf numFmtId="178" fontId="67" fillId="0" borderId="0" xfId="72" applyFont="1" applyFill="1">
      <alignment vertical="top"/>
    </xf>
    <xf numFmtId="178" fontId="68" fillId="0" borderId="0" xfId="72" applyFont="1" applyFill="1">
      <alignment vertical="top"/>
    </xf>
    <xf numFmtId="164" fontId="78" fillId="0" borderId="0" xfId="0" applyFont="1" applyFill="1" applyBorder="1" applyAlignment="1">
      <alignment vertical="top"/>
    </xf>
    <xf numFmtId="178" fontId="21" fillId="0" borderId="0" xfId="2" applyFont="1" applyFill="1" applyBorder="1">
      <alignment vertical="top"/>
    </xf>
    <xf numFmtId="177" fontId="30" fillId="0" borderId="0" xfId="75" applyNumberFormat="1" applyFont="1" applyFill="1" applyAlignment="1">
      <alignment vertical="top"/>
    </xf>
    <xf numFmtId="0" fontId="25" fillId="0" borderId="0" xfId="75" applyFont="1" applyFill="1" applyBorder="1" applyAlignment="1">
      <alignment vertical="top"/>
    </xf>
    <xf numFmtId="0" fontId="21" fillId="0" borderId="0" xfId="75" applyFont="1" applyFill="1" applyBorder="1" applyAlignment="1">
      <alignment horizontal="right"/>
    </xf>
    <xf numFmtId="177" fontId="21" fillId="0" borderId="0" xfId="75" applyNumberFormat="1" applyFont="1" applyBorder="1" applyAlignment="1">
      <alignment vertical="top"/>
    </xf>
    <xf numFmtId="176" fontId="21" fillId="0" borderId="0" xfId="60" applyFont="1" applyFill="1" applyBorder="1" applyAlignment="1">
      <alignment horizontal="left" vertical="top"/>
    </xf>
    <xf numFmtId="177" fontId="21" fillId="0" borderId="0" xfId="75" applyNumberFormat="1" applyFont="1" applyFill="1" applyBorder="1" applyAlignment="1">
      <alignment vertical="top"/>
    </xf>
    <xf numFmtId="0" fontId="41" fillId="0" borderId="0" xfId="75" applyFill="1" applyAlignment="1">
      <alignment vertical="top"/>
    </xf>
    <xf numFmtId="164" fontId="78" fillId="0" borderId="0" xfId="0" applyFont="1" applyFill="1" applyBorder="1" applyAlignment="1">
      <alignment vertical="top" wrapText="1"/>
    </xf>
    <xf numFmtId="178" fontId="21" fillId="50" borderId="0" xfId="2" applyFont="1" applyFill="1">
      <alignment vertical="top"/>
    </xf>
    <xf numFmtId="178" fontId="21" fillId="0" borderId="0" xfId="2" applyFont="1" applyFill="1">
      <alignment vertical="top"/>
    </xf>
    <xf numFmtId="169" fontId="25" fillId="48" borderId="0" xfId="62" applyFont="1" applyFill="1" applyBorder="1">
      <alignment vertical="top"/>
    </xf>
    <xf numFmtId="169" fontId="21" fillId="48" borderId="0" xfId="62" applyFont="1" applyFill="1" applyBorder="1">
      <alignment vertical="top"/>
    </xf>
    <xf numFmtId="169" fontId="25" fillId="0" borderId="0" xfId="62" applyFont="1" applyBorder="1">
      <alignment vertical="top"/>
    </xf>
    <xf numFmtId="169" fontId="21" fillId="0" borderId="0" xfId="62" applyFont="1" applyBorder="1">
      <alignment vertical="top"/>
    </xf>
    <xf numFmtId="169" fontId="29" fillId="0" borderId="0" xfId="62" applyFont="1" applyFill="1">
      <alignment vertical="top"/>
    </xf>
    <xf numFmtId="169" fontId="21" fillId="0" borderId="0" xfId="62" applyFont="1" applyFill="1">
      <alignment vertical="top"/>
    </xf>
    <xf numFmtId="169" fontId="59" fillId="0" borderId="0" xfId="62" applyFont="1" applyBorder="1">
      <alignment vertical="top"/>
    </xf>
    <xf numFmtId="169" fontId="29" fillId="0" borderId="0" xfId="62" applyFont="1" applyBorder="1">
      <alignment vertical="top"/>
    </xf>
    <xf numFmtId="169" fontId="17" fillId="0" borderId="0" xfId="62" applyFont="1" applyFill="1">
      <alignment vertical="top"/>
    </xf>
    <xf numFmtId="169" fontId="57" fillId="0" borderId="0" xfId="62" applyFont="1" applyFill="1" applyBorder="1">
      <alignment vertical="top"/>
    </xf>
    <xf numFmtId="169" fontId="17" fillId="0" borderId="0" xfId="62" applyFont="1" applyFill="1" applyBorder="1">
      <alignment vertical="top"/>
    </xf>
    <xf numFmtId="169" fontId="17" fillId="50" borderId="0" xfId="62" applyFont="1" applyFill="1" applyBorder="1">
      <alignment vertical="top"/>
    </xf>
    <xf numFmtId="169" fontId="21" fillId="0" borderId="0" xfId="62">
      <alignment vertical="top"/>
    </xf>
    <xf numFmtId="169" fontId="21" fillId="0" borderId="0" xfId="62" applyFill="1">
      <alignment vertical="top"/>
    </xf>
    <xf numFmtId="169" fontId="19" fillId="62" borderId="0" xfId="62" applyFont="1" applyFill="1">
      <alignment vertical="top"/>
    </xf>
    <xf numFmtId="169" fontId="40" fillId="62" borderId="0" xfId="62" applyFont="1" applyFill="1">
      <alignment vertical="top"/>
    </xf>
    <xf numFmtId="164" fontId="29" fillId="0" borderId="0" xfId="75" applyNumberFormat="1" applyFont="1" applyAlignment="1">
      <alignment vertical="top"/>
    </xf>
    <xf numFmtId="177" fontId="29" fillId="0" borderId="0" xfId="62" applyNumberFormat="1" applyFont="1" applyBorder="1">
      <alignment vertical="top"/>
    </xf>
    <xf numFmtId="164" fontId="29" fillId="0" borderId="0" xfId="62" applyNumberFormat="1" applyFont="1" applyBorder="1">
      <alignment vertical="top"/>
    </xf>
    <xf numFmtId="169" fontId="29" fillId="0" borderId="0" xfId="72" applyNumberFormat="1" applyFont="1" applyFill="1">
      <alignment vertical="top"/>
    </xf>
    <xf numFmtId="178" fontId="29" fillId="0" borderId="0" xfId="72" applyNumberFormat="1" applyFont="1" applyFill="1">
      <alignment vertical="top"/>
    </xf>
    <xf numFmtId="164" fontId="21" fillId="0" borderId="0" xfId="0" applyNumberFormat="1" applyFont="1">
      <alignment vertical="top"/>
    </xf>
    <xf numFmtId="164" fontId="21" fillId="0" borderId="0" xfId="1" applyNumberFormat="1" applyFont="1" applyAlignment="1">
      <alignment vertical="top"/>
    </xf>
    <xf numFmtId="177" fontId="21" fillId="0" borderId="0" xfId="1" applyNumberFormat="1" applyFont="1" applyAlignment="1">
      <alignment vertical="top"/>
    </xf>
    <xf numFmtId="43" fontId="21" fillId="0" borderId="0" xfId="1" applyNumberFormat="1" applyFont="1" applyAlignment="1">
      <alignment vertical="top"/>
    </xf>
    <xf numFmtId="180" fontId="21" fillId="0" borderId="0" xfId="1" applyNumberFormat="1" applyFont="1" applyAlignment="1">
      <alignment vertical="top"/>
    </xf>
    <xf numFmtId="43" fontId="21" fillId="0" borderId="0" xfId="0" applyNumberFormat="1" applyFont="1">
      <alignment vertical="top"/>
    </xf>
    <xf numFmtId="180" fontId="21" fillId="0" borderId="0" xfId="0" applyNumberFormat="1" applyFont="1">
      <alignment vertical="top"/>
    </xf>
    <xf numFmtId="172" fontId="30" fillId="0" borderId="0" xfId="0" applyNumberFormat="1" applyFont="1" applyFill="1">
      <alignment vertical="top"/>
    </xf>
    <xf numFmtId="164" fontId="30" fillId="0" borderId="0" xfId="0" applyFont="1">
      <alignment vertical="top"/>
    </xf>
    <xf numFmtId="178" fontId="59" fillId="0" borderId="0" xfId="2" applyFont="1">
      <alignment vertical="top"/>
    </xf>
    <xf numFmtId="178" fontId="60" fillId="0" borderId="0" xfId="2" applyFont="1">
      <alignment vertical="top"/>
    </xf>
    <xf numFmtId="178" fontId="59" fillId="0" borderId="0" xfId="2" applyFont="1" applyFill="1" applyBorder="1">
      <alignment vertical="top"/>
    </xf>
    <xf numFmtId="178" fontId="29" fillId="0" borderId="0" xfId="2" applyFont="1" applyFill="1" applyBorder="1">
      <alignment vertical="top"/>
    </xf>
    <xf numFmtId="164" fontId="0" fillId="60" borderId="0" xfId="0" applyFill="1">
      <alignment vertical="top"/>
    </xf>
    <xf numFmtId="164" fontId="25" fillId="60" borderId="0" xfId="0" applyFont="1" applyFill="1" applyBorder="1">
      <alignment vertical="top"/>
    </xf>
    <xf numFmtId="164" fontId="21" fillId="60" borderId="0" xfId="0" applyFont="1" applyFill="1" applyBorder="1" applyAlignment="1">
      <alignment vertical="top"/>
    </xf>
    <xf numFmtId="0" fontId="17" fillId="0" borderId="46" xfId="62" applyNumberFormat="1" applyFont="1" applyBorder="1">
      <alignment vertical="top"/>
    </xf>
    <xf numFmtId="0" fontId="63" fillId="58" borderId="47" xfId="92" applyFont="1" applyFill="1" applyBorder="1" applyAlignment="1">
      <alignment vertical="top"/>
    </xf>
    <xf numFmtId="0" fontId="64" fillId="58" borderId="47" xfId="92" applyFont="1" applyFill="1" applyBorder="1" applyAlignment="1">
      <alignment vertical="top"/>
    </xf>
    <xf numFmtId="0" fontId="2" fillId="0" borderId="47" xfId="92" applyBorder="1"/>
    <xf numFmtId="0" fontId="64" fillId="58" borderId="0" xfId="92" applyFont="1" applyFill="1" applyAlignment="1">
      <alignment vertical="top"/>
    </xf>
    <xf numFmtId="0" fontId="2" fillId="0" borderId="0" xfId="92"/>
    <xf numFmtId="0" fontId="65" fillId="58" borderId="0" xfId="92" applyFont="1" applyFill="1" applyAlignment="1">
      <alignment vertical="top"/>
    </xf>
    <xf numFmtId="183" fontId="65" fillId="58" borderId="0" xfId="92" applyNumberFormat="1" applyFont="1" applyFill="1" applyAlignment="1">
      <alignment horizontal="left" vertical="top"/>
    </xf>
    <xf numFmtId="0" fontId="4" fillId="0" borderId="0" xfId="92" applyFont="1"/>
    <xf numFmtId="0" fontId="4" fillId="0" borderId="0" xfId="92" applyFont="1" applyAlignment="1"/>
    <xf numFmtId="164" fontId="79" fillId="0" borderId="0" xfId="93" applyNumberFormat="1" applyFill="1" applyProtection="1">
      <alignment vertical="top"/>
    </xf>
    <xf numFmtId="0" fontId="4" fillId="0" borderId="0" xfId="92" applyFont="1" applyFill="1"/>
    <xf numFmtId="0" fontId="80" fillId="0" borderId="0" xfId="92" applyFont="1" applyAlignment="1">
      <alignment vertical="top"/>
    </xf>
    <xf numFmtId="0" fontId="21" fillId="64" borderId="48" xfId="92" applyFont="1" applyFill="1" applyBorder="1" applyAlignment="1">
      <alignment horizontal="center" vertical="center"/>
    </xf>
    <xf numFmtId="0" fontId="21" fillId="64" borderId="49" xfId="92" applyFont="1" applyFill="1" applyBorder="1" applyAlignment="1">
      <alignment horizontal="center" vertical="center"/>
    </xf>
    <xf numFmtId="0" fontId="21" fillId="64" borderId="50" xfId="92" applyFont="1" applyFill="1" applyBorder="1" applyAlignment="1">
      <alignment horizontal="center" vertical="center"/>
    </xf>
    <xf numFmtId="0" fontId="21" fillId="64" borderId="49" xfId="92" applyFont="1" applyFill="1" applyBorder="1" applyAlignment="1">
      <alignment horizontal="center" vertical="center" wrapText="1"/>
    </xf>
    <xf numFmtId="0" fontId="30" fillId="50" borderId="50" xfId="92" applyFont="1" applyFill="1" applyBorder="1" applyAlignment="1">
      <alignment vertical="top" wrapText="1"/>
    </xf>
    <xf numFmtId="0" fontId="21" fillId="50" borderId="49" xfId="92" applyFont="1" applyFill="1" applyBorder="1" applyAlignment="1">
      <alignment vertical="top" wrapText="1"/>
    </xf>
    <xf numFmtId="0" fontId="30" fillId="0" borderId="0" xfId="92" applyFont="1" applyAlignment="1">
      <alignment vertical="top"/>
    </xf>
    <xf numFmtId="0" fontId="81" fillId="0" borderId="0" xfId="92" applyFont="1" applyAlignment="1">
      <alignment vertical="top"/>
    </xf>
    <xf numFmtId="0" fontId="29" fillId="62" borderId="53" xfId="92" applyFont="1" applyFill="1" applyBorder="1" applyAlignment="1">
      <alignment vertical="top" wrapText="1"/>
    </xf>
    <xf numFmtId="0" fontId="29" fillId="62" borderId="54" xfId="92" applyFont="1" applyFill="1" applyBorder="1" applyAlignment="1">
      <alignment vertical="top" wrapText="1"/>
    </xf>
    <xf numFmtId="0" fontId="29" fillId="62" borderId="55" xfId="92" applyFont="1" applyFill="1" applyBorder="1" applyAlignment="1">
      <alignment vertical="top" wrapText="1"/>
    </xf>
    <xf numFmtId="164" fontId="21" fillId="47" borderId="0" xfId="94" applyNumberFormat="1" applyFont="1" applyFill="1" applyAlignment="1">
      <alignment vertical="top"/>
    </xf>
    <xf numFmtId="164" fontId="21" fillId="47" borderId="0" xfId="92" applyNumberFormat="1" applyFont="1" applyFill="1" applyAlignment="1">
      <alignment horizontal="right" vertical="top"/>
    </xf>
    <xf numFmtId="164" fontId="29" fillId="0" borderId="0" xfId="92" applyNumberFormat="1" applyFont="1"/>
    <xf numFmtId="164" fontId="19" fillId="65" borderId="0" xfId="94" applyFont="1" applyFill="1">
      <alignment vertical="top"/>
    </xf>
    <xf numFmtId="0" fontId="2" fillId="65" borderId="0" xfId="92" applyFill="1"/>
    <xf numFmtId="0" fontId="21" fillId="65" borderId="0" xfId="92" applyFont="1" applyFill="1" applyAlignment="1">
      <alignment vertical="top"/>
    </xf>
    <xf numFmtId="164" fontId="21" fillId="0" borderId="46" xfId="0" applyFont="1" applyFill="1" applyBorder="1">
      <alignment vertical="top"/>
    </xf>
    <xf numFmtId="177" fontId="21" fillId="0" borderId="46" xfId="0" applyNumberFormat="1" applyFont="1" applyFill="1" applyBorder="1">
      <alignment vertical="top"/>
    </xf>
    <xf numFmtId="43" fontId="21" fillId="0" borderId="46" xfId="1" applyFont="1" applyFill="1" applyBorder="1" applyAlignment="1">
      <alignment vertical="top"/>
    </xf>
    <xf numFmtId="177" fontId="21" fillId="0" borderId="46" xfId="62" applyNumberFormat="1" applyFont="1" applyFill="1" applyBorder="1">
      <alignment vertical="top"/>
    </xf>
    <xf numFmtId="0" fontId="57" fillId="0" borderId="0" xfId="66" applyNumberFormat="1" applyFont="1" applyFill="1">
      <alignment vertical="top"/>
    </xf>
    <xf numFmtId="0" fontId="58" fillId="0" borderId="0" xfId="67" applyFont="1" applyFill="1">
      <alignment vertical="top"/>
    </xf>
    <xf numFmtId="0" fontId="71" fillId="0" borderId="0" xfId="67" applyFont="1" applyFill="1">
      <alignment vertical="top"/>
    </xf>
    <xf numFmtId="0" fontId="17" fillId="0" borderId="0" xfId="68" applyFont="1" applyFill="1">
      <alignment horizontal="right" vertical="top"/>
    </xf>
    <xf numFmtId="180" fontId="30" fillId="0" borderId="0" xfId="1" applyNumberFormat="1" applyFont="1" applyFill="1" applyAlignment="1">
      <alignment vertical="top"/>
    </xf>
    <xf numFmtId="43" fontId="30" fillId="0" borderId="0" xfId="1" applyFont="1" applyFill="1" applyAlignment="1">
      <alignment vertical="top"/>
    </xf>
    <xf numFmtId="177" fontId="30" fillId="0" borderId="0" xfId="62" applyNumberFormat="1" applyFont="1" applyFill="1" applyBorder="1" applyProtection="1">
      <alignment vertical="top"/>
      <protection locked="0"/>
    </xf>
    <xf numFmtId="178" fontId="17" fillId="0" borderId="0" xfId="2" applyFont="1" applyFill="1" applyBorder="1">
      <alignment vertical="top"/>
    </xf>
    <xf numFmtId="15" fontId="65" fillId="58" borderId="0" xfId="60" applyNumberFormat="1" applyFont="1" applyFill="1" applyAlignment="1">
      <alignment horizontal="left" vertical="top"/>
    </xf>
    <xf numFmtId="164" fontId="0" fillId="0" borderId="0" xfId="0" applyAlignment="1">
      <alignment horizontal="center" vertical="center"/>
    </xf>
    <xf numFmtId="0" fontId="30" fillId="50" borderId="51" xfId="92" applyFont="1" applyFill="1" applyBorder="1" applyAlignment="1">
      <alignment vertical="top" wrapText="1"/>
    </xf>
    <xf numFmtId="0" fontId="30" fillId="50" borderId="52" xfId="92" applyFont="1" applyFill="1" applyBorder="1" applyAlignment="1">
      <alignment vertical="top" wrapText="1"/>
    </xf>
    <xf numFmtId="0" fontId="21" fillId="62" borderId="53" xfId="92" applyFont="1" applyFill="1" applyBorder="1" applyAlignment="1">
      <alignment horizontal="left" vertical="top" wrapText="1"/>
    </xf>
    <xf numFmtId="0" fontId="21" fillId="62" borderId="54" xfId="92" applyFont="1" applyFill="1" applyBorder="1" applyAlignment="1">
      <alignment horizontal="left" vertical="top" wrapText="1"/>
    </xf>
    <xf numFmtId="0" fontId="21" fillId="62" borderId="55" xfId="92" applyFont="1" applyFill="1" applyBorder="1" applyAlignment="1">
      <alignment horizontal="left" vertical="top" wrapText="1"/>
    </xf>
  </cellXfs>
  <cellStyles count="112">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mma 2 2" xfId="98" xr:uid="{78FB44CD-D1D2-4816-A045-D43380427D0E}"/>
    <cellStyle name="Comma 3" xfId="106" xr:uid="{B4D98B00-4C0D-43FA-829C-31514992B8E2}"/>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2" xfId="100" xr:uid="{7830D7E4-09E7-4436-9C5D-9D30D5E667D2}"/>
    <cellStyle name="Heading 1 2 2" xfId="105" xr:uid="{F45939C0-A6EF-4563-939C-461973E827F0}"/>
    <cellStyle name="Heading 1 3" xfId="89" xr:uid="{00000000-0005-0000-0000-00002F000000}"/>
    <cellStyle name="Heading 2" xfId="5" builtinId="17" hidden="1"/>
    <cellStyle name="Heading 2 2" xfId="101" xr:uid="{52B4BF08-1B1C-43A2-BC4C-3616772B6FE4}"/>
    <cellStyle name="Heading 2 3" xfId="107" xr:uid="{E6FDF5A0-ED56-43C3-9EEC-9DFBD798EF09}"/>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10" xfId="99" xr:uid="{1F703D93-07A6-4833-862E-C124D7C211EB}"/>
    <cellStyle name="Normal 2" xfId="69" xr:uid="{00000000-0005-0000-0000-00003E000000}"/>
    <cellStyle name="Normal 2 2" xfId="95" xr:uid="{00000000-0005-0000-0000-00003F000000}"/>
    <cellStyle name="Normal 2 3" xfId="110" xr:uid="{B7F3AD13-A5EA-4710-BF93-9B0F08AE30C2}"/>
    <cellStyle name="Normal 2 3 2" xfId="109" xr:uid="{CF92346E-A2A2-47AD-9412-2A84DFD5C7B4}"/>
    <cellStyle name="Normal 2 4 2" xfId="108" xr:uid="{4EFE17B1-8FF2-4FBF-AF15-669237DFEE1B}"/>
    <cellStyle name="Normal 3" xfId="75" xr:uid="{00000000-0005-0000-0000-000040000000}"/>
    <cellStyle name="Normal 3 2" xfId="102" xr:uid="{6D555B04-8E50-43CD-9EAD-B9F87DC49825}"/>
    <cellStyle name="Normal 4" xfId="74" xr:uid="{00000000-0005-0000-0000-000041000000}"/>
    <cellStyle name="Normal 4 2" xfId="78" xr:uid="{00000000-0005-0000-0000-000042000000}"/>
    <cellStyle name="Normal 4 3" xfId="90" xr:uid="{00000000-0005-0000-0000-000043000000}"/>
    <cellStyle name="Normal 4 3 2" xfId="104" xr:uid="{BB058294-43CA-4B12-B89D-D2D806A726BA}"/>
    <cellStyle name="Normal 4 4" xfId="94" xr:uid="{00000000-0005-0000-0000-000044000000}"/>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cent" xfId="2" builtinId="5" customBuiltin="1"/>
    <cellStyle name="Percent [0]" xfId="58" xr:uid="{00000000-0005-0000-0000-000057000000}"/>
    <cellStyle name="Percent 2" xfId="72" xr:uid="{00000000-0005-0000-0000-000058000000}"/>
    <cellStyle name="Percent 2 2" xfId="97" xr:uid="{61B8AB55-A460-4A16-A668-E59D087F24FD}"/>
    <cellStyle name="Percent 2 4" xfId="111" xr:uid="{324B6B73-F33C-47E4-BDDE-89DF2AA804D4}"/>
    <cellStyle name="Percent 3" xfId="79" xr:uid="{00000000-0005-0000-0000-000059000000}"/>
    <cellStyle name="Percent 4" xfId="103" xr:uid="{C68300CD-EDE4-424D-991E-40E9F00243E6}"/>
    <cellStyle name="Title" xfId="3" builtinId="15" hidden="1"/>
    <cellStyle name="Title 3" xfId="86" xr:uid="{00000000-0005-0000-0000-00005B000000}"/>
    <cellStyle name="Total" xfId="19" builtinId="25" hidden="1"/>
    <cellStyle name="Validation error" xfId="96" xr:uid="{82C09766-D133-41C0-90A2-34DD7977F822}"/>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CCFF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123124</xdr:colOff>
      <xdr:row>47</xdr:row>
      <xdr:rowOff>100655</xdr:rowOff>
    </xdr:to>
    <xdr:pic>
      <xdr:nvPicPr>
        <xdr:cNvPr id="2" name="Picture 1">
          <a:extLst>
            <a:ext uri="{FF2B5EF4-FFF2-40B4-BE49-F238E27FC236}">
              <a16:creationId xmlns:a16="http://schemas.microsoft.com/office/drawing/2014/main" id="{6630583E-CB69-4585-97A6-82EC1E3C72AF}"/>
            </a:ext>
          </a:extLst>
        </xdr:cNvPr>
        <xdr:cNvPicPr>
          <a:picLocks noChangeAspect="1"/>
        </xdr:cNvPicPr>
      </xdr:nvPicPr>
      <xdr:blipFill>
        <a:blip xmlns:r="http://schemas.openxmlformats.org/officeDocument/2006/relationships" r:embed="rId1"/>
        <a:stretch>
          <a:fillRect/>
        </a:stretch>
      </xdr:blipFill>
      <xdr:spPr>
        <a:xfrm>
          <a:off x="0" y="0"/>
          <a:ext cx="5609524" cy="7561905"/>
        </a:xfrm>
        <a:prstGeom prst="rect">
          <a:avLst/>
        </a:prstGeom>
      </xdr:spPr>
    </xdr:pic>
    <xdr:clientData/>
  </xdr:twoCellAnchor>
  <xdr:twoCellAnchor editAs="oneCell">
    <xdr:from>
      <xdr:col>0</xdr:col>
      <xdr:colOff>0</xdr:colOff>
      <xdr:row>49</xdr:row>
      <xdr:rowOff>0</xdr:rowOff>
    </xdr:from>
    <xdr:to>
      <xdr:col>9</xdr:col>
      <xdr:colOff>94552</xdr:colOff>
      <xdr:row>56</xdr:row>
      <xdr:rowOff>50655</xdr:rowOff>
    </xdr:to>
    <xdr:pic>
      <xdr:nvPicPr>
        <xdr:cNvPr id="3" name="Picture 2">
          <a:extLst>
            <a:ext uri="{FF2B5EF4-FFF2-40B4-BE49-F238E27FC236}">
              <a16:creationId xmlns:a16="http://schemas.microsoft.com/office/drawing/2014/main" id="{5783F327-71FC-4D94-AA74-AF394AA3EC5D}"/>
            </a:ext>
          </a:extLst>
        </xdr:cNvPr>
        <xdr:cNvPicPr>
          <a:picLocks noChangeAspect="1"/>
        </xdr:cNvPicPr>
      </xdr:nvPicPr>
      <xdr:blipFill>
        <a:blip xmlns:r="http://schemas.openxmlformats.org/officeDocument/2006/relationships" r:embed="rId2"/>
        <a:stretch>
          <a:fillRect/>
        </a:stretch>
      </xdr:blipFill>
      <xdr:spPr>
        <a:xfrm>
          <a:off x="0" y="7778750"/>
          <a:ext cx="5580952" cy="1161905"/>
        </a:xfrm>
        <a:prstGeom prst="rect">
          <a:avLst/>
        </a:prstGeom>
      </xdr:spPr>
    </xdr:pic>
    <xdr:clientData/>
  </xdr:twoCellAnchor>
  <xdr:twoCellAnchor editAs="oneCell">
    <xdr:from>
      <xdr:col>0</xdr:col>
      <xdr:colOff>0</xdr:colOff>
      <xdr:row>57</xdr:row>
      <xdr:rowOff>0</xdr:rowOff>
    </xdr:from>
    <xdr:to>
      <xdr:col>9</xdr:col>
      <xdr:colOff>237409</xdr:colOff>
      <xdr:row>106</xdr:row>
      <xdr:rowOff>126012</xdr:rowOff>
    </xdr:to>
    <xdr:pic>
      <xdr:nvPicPr>
        <xdr:cNvPr id="4" name="Picture 3">
          <a:extLst>
            <a:ext uri="{FF2B5EF4-FFF2-40B4-BE49-F238E27FC236}">
              <a16:creationId xmlns:a16="http://schemas.microsoft.com/office/drawing/2014/main" id="{47499AD0-30F2-455D-A5B9-AE9A92F0743D}"/>
            </a:ext>
          </a:extLst>
        </xdr:cNvPr>
        <xdr:cNvPicPr>
          <a:picLocks noChangeAspect="1"/>
        </xdr:cNvPicPr>
      </xdr:nvPicPr>
      <xdr:blipFill>
        <a:blip xmlns:r="http://schemas.openxmlformats.org/officeDocument/2006/relationships" r:embed="rId3"/>
        <a:stretch>
          <a:fillRect/>
        </a:stretch>
      </xdr:blipFill>
      <xdr:spPr>
        <a:xfrm>
          <a:off x="0" y="9048750"/>
          <a:ext cx="5723809" cy="79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RegulatoryFinance/Shared%20Documents/03.%20PR24/PR24%20-%20modelling/08.%20September%2023/PR24-BP-tables-V6-Publish%20-%2020092023%20am.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vid.watson/Desktop/Transfer/ODI-performance-model-reporting-2020-21-Mar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ams/APR22SharepointSite/APR%20Data%20Tables/APR22%20Data%20tables/APR%20Data%20Tables/FINAL%20APR-2022-Data%20Table%20(Excluding%20Table%203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ites\PR19ReconciliationRulebook\Shared%20Documents\General\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ut_OUT"/>
      <sheetName val="fOut_OUT8"/>
      <sheetName val="fOut_RR"/>
      <sheetName val="fOut_CW"/>
      <sheetName val="fOut_CW_MAN"/>
      <sheetName val="fOut_CWW"/>
      <sheetName val="fOut_CWW_MAN"/>
      <sheetName val="fOut_RES"/>
      <sheetName val="fOut_BIO"/>
      <sheetName val="fOut_RET"/>
      <sheetName val="fOut_RET_MAN"/>
      <sheetName val="fOut_DS"/>
      <sheetName val="fOut_DS_MAN"/>
      <sheetName val="fOut_LS"/>
      <sheetName val="fOut_LS_MAN"/>
      <sheetName val="fOut_SUP"/>
      <sheetName val="fOut_SUP_MAN"/>
      <sheetName val="fOut_SUM"/>
      <sheetName val="fOut_PD"/>
      <sheetName val="fOut_PD_MAN"/>
      <sheetName val="fOut_APR"/>
      <sheetName val="Introduction"/>
      <sheetName val="Changes Log"/>
      <sheetName val="Validation"/>
      <sheetName val="Lists"/>
      <sheetName val="PC lists"/>
      <sheetName val="PC info"/>
      <sheetName val="OUT &gt;&gt;"/>
      <sheetName val="OUT1"/>
      <sheetName val="OUT2"/>
      <sheetName val="OUT3"/>
      <sheetName val="OUT4"/>
      <sheetName val="OUT5"/>
      <sheetName val="OUT6"/>
      <sheetName val="OUT7"/>
      <sheetName val="OUT8"/>
      <sheetName val="OUT9"/>
      <sheetName val="OUT10"/>
      <sheetName val="RR &gt;&gt;"/>
      <sheetName val="RR1"/>
      <sheetName val="RR2"/>
      <sheetName val="RR3"/>
      <sheetName val="RR4"/>
      <sheetName val="RR5"/>
      <sheetName val="RR6"/>
      <sheetName val="RR7"/>
      <sheetName val="RR8"/>
      <sheetName val="RR9"/>
      <sheetName val="RR10"/>
      <sheetName val="RR11"/>
      <sheetName val="RR12"/>
      <sheetName val="RR13"/>
      <sheetName val="RR14"/>
      <sheetName val="RR15"/>
      <sheetName val="RR16"/>
      <sheetName val="RR17"/>
      <sheetName val="RR18"/>
      <sheetName val="RR19"/>
      <sheetName val="RR20"/>
      <sheetName val="RR21"/>
      <sheetName val="RR22"/>
      <sheetName val="RR23"/>
      <sheetName val="RR24"/>
      <sheetName val="RR25"/>
      <sheetName val="RR26"/>
      <sheetName val="RR27"/>
      <sheetName val="RR27a"/>
      <sheetName val="RR28"/>
      <sheetName val="RR29"/>
      <sheetName val="RR30"/>
      <sheetName val="CW &gt;&gt;"/>
      <sheetName val="CW1"/>
      <sheetName val="CW1a"/>
      <sheetName val="CW2"/>
      <sheetName val="CW3"/>
      <sheetName val="CW4"/>
      <sheetName val="CW4a"/>
      <sheetName val="CW5"/>
      <sheetName val="CW6"/>
      <sheetName val="CW6a"/>
      <sheetName val="CW7a"/>
      <sheetName val="CW8"/>
      <sheetName val="CW9"/>
      <sheetName val="CW7"/>
      <sheetName val="CW10"/>
      <sheetName val="CW11"/>
      <sheetName val="CW12"/>
      <sheetName val="CW13"/>
      <sheetName val="CW14"/>
      <sheetName val="CW15"/>
      <sheetName val="CW16"/>
      <sheetName val="CW17"/>
      <sheetName val="CW18"/>
      <sheetName val="CW19"/>
      <sheetName val="CW20"/>
      <sheetName val="CW21"/>
      <sheetName val="CWW &gt;&gt;"/>
      <sheetName val="CWW1"/>
      <sheetName val="CWW1a"/>
      <sheetName val="CWW2"/>
      <sheetName val="CWW3"/>
      <sheetName val="CWW4"/>
      <sheetName val="CWW5"/>
      <sheetName val="CWW6"/>
      <sheetName val="CWW6a"/>
      <sheetName val="CWW7a"/>
      <sheetName val="CWW7b"/>
      <sheetName val="CWW7c"/>
      <sheetName val="CWW8"/>
      <sheetName val="CWW8a"/>
      <sheetName val="CWW9"/>
      <sheetName val="CWW10"/>
      <sheetName val="CWW11"/>
      <sheetName val="CWW12"/>
      <sheetName val="CWW13"/>
      <sheetName val="CWW14"/>
      <sheetName val="CWW15"/>
      <sheetName val="CWW16"/>
      <sheetName val="CWW17"/>
      <sheetName val="CWW18"/>
      <sheetName val="CWW19"/>
      <sheetName val="CWW20"/>
      <sheetName val="CWW20a"/>
      <sheetName val="CWW21"/>
      <sheetName val="CWW22"/>
      <sheetName val="RES &gt;&gt;"/>
      <sheetName val="RES1"/>
      <sheetName val="BIO &gt;&gt;"/>
      <sheetName val="BIO1"/>
      <sheetName val="BIO2"/>
      <sheetName val="BIO3a"/>
      <sheetName val="BIO3b"/>
      <sheetName val="BIO4"/>
      <sheetName val="BIO5"/>
      <sheetName val="BIO6"/>
      <sheetName val="RET &gt;&gt;"/>
      <sheetName val="RET1"/>
      <sheetName val="RET1a"/>
      <sheetName val="RET2"/>
      <sheetName val="RET3"/>
      <sheetName val="RET4"/>
      <sheetName val="DS &gt;&gt;"/>
      <sheetName val="DS1e"/>
      <sheetName val="DS1w"/>
      <sheetName val="DS2e"/>
      <sheetName val="DS2w"/>
      <sheetName val="DS3"/>
      <sheetName val="DS4"/>
      <sheetName val="DS5"/>
      <sheetName val="DS6"/>
      <sheetName val="LS &gt;&gt;"/>
      <sheetName val="LS1"/>
      <sheetName val="LS2"/>
      <sheetName val="LS3"/>
      <sheetName val="LS3a"/>
      <sheetName val="LS3b"/>
      <sheetName val="LS3c"/>
      <sheetName val="LS3d"/>
      <sheetName val="LS3e"/>
      <sheetName val="LS3f"/>
      <sheetName val="LS3g"/>
      <sheetName val="LS3h"/>
      <sheetName val="LS3i"/>
      <sheetName val="LS4"/>
      <sheetName val="LS4a"/>
      <sheetName val="LS4b"/>
      <sheetName val="LS4c"/>
      <sheetName val="LS4d"/>
      <sheetName val="LS4e"/>
      <sheetName val="LS4f"/>
      <sheetName val="LS4g"/>
      <sheetName val="LS4h"/>
      <sheetName val="LS4i"/>
      <sheetName val="LS5"/>
      <sheetName val="LS6"/>
      <sheetName val="LS7"/>
      <sheetName val="SUP &gt;&gt;"/>
      <sheetName val="SUP1A"/>
      <sheetName val="SUP1B"/>
      <sheetName val="SUP4"/>
      <sheetName val="SUP5"/>
      <sheetName val="SUP6"/>
      <sheetName val="SUP7"/>
      <sheetName val="SUP8"/>
      <sheetName val="SUP9"/>
      <sheetName val="SUP10"/>
      <sheetName val="SUP11"/>
      <sheetName val="SUP12"/>
      <sheetName val="SUP13"/>
      <sheetName val="SUP14"/>
      <sheetName val="SUP15"/>
      <sheetName val="SUM &gt;&gt;"/>
      <sheetName val="SUM1"/>
      <sheetName val="SUM2"/>
      <sheetName val="SUM3"/>
      <sheetName val="SUM4"/>
      <sheetName val="PD &gt;&gt;"/>
      <sheetName val="PD1"/>
      <sheetName val="PD2"/>
      <sheetName val="PD3"/>
      <sheetName val="PD4"/>
      <sheetName val="PD5"/>
      <sheetName val="PD6"/>
      <sheetName val="PD7"/>
      <sheetName val="PD7a"/>
      <sheetName val="PD8"/>
      <sheetName val="PD9"/>
      <sheetName val="PD10"/>
      <sheetName val="PD11"/>
      <sheetName val="PD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7">
          <cell r="C7" t="str">
            <v>PR19AFW_W-D1</v>
          </cell>
          <cell r="D7" t="str">
            <v>Minimising disruption to you and your community</v>
          </cell>
          <cell r="E7" t="str">
            <v>PR14 revision</v>
          </cell>
          <cell r="F7" t="str">
            <v>W-D1</v>
          </cell>
          <cell r="G7" t="str">
            <v>Water supply interruptions</v>
          </cell>
          <cell r="H7" t="str">
            <v>Supply interruptions greater than or equal to three hours (expressed in minutes per property).  This metric is based on the new consistent definition developed by UKWIR</v>
          </cell>
          <cell r="J7">
            <v>1</v>
          </cell>
          <cell r="Q7">
            <v>1</v>
          </cell>
          <cell r="R7" t="str">
            <v>Out &amp; under</v>
          </cell>
          <cell r="S7" t="str">
            <v>Revenue</v>
          </cell>
          <cell r="T7" t="str">
            <v>In-period</v>
          </cell>
          <cell r="U7" t="str">
            <v>Supply interruptions</v>
          </cell>
          <cell r="V7" t="str">
            <v>time</v>
          </cell>
          <cell r="W7" t="str">
            <v>Average supply interruption greater than three hours (minutes per property)</v>
          </cell>
          <cell r="X7">
            <v>0</v>
          </cell>
          <cell r="Y7" t="str">
            <v>Down</v>
          </cell>
          <cell r="Z7" t="str">
            <v>Water supply interruptions</v>
          </cell>
        </row>
        <row r="8">
          <cell r="C8" t="str">
            <v>PR19AFW_W-B1</v>
          </cell>
          <cell r="D8" t="str">
            <v>Making sure our customers and communities have enough water while leaving more water in the environment</v>
          </cell>
          <cell r="E8" t="str">
            <v>PR14 continuation</v>
          </cell>
          <cell r="F8" t="str">
            <v>W-B1</v>
          </cell>
          <cell r="G8" t="str">
            <v>Leakage</v>
          </cell>
          <cell r="H8" t="str">
            <v>Leakage in ML/d, three-year-average, using new consistent definition of leakage developed by UKWIR</v>
          </cell>
          <cell r="J8">
            <v>1</v>
          </cell>
          <cell r="Q8">
            <v>1</v>
          </cell>
          <cell r="R8" t="str">
            <v>Out &amp; under</v>
          </cell>
          <cell r="S8" t="str">
            <v>Revenue</v>
          </cell>
          <cell r="T8" t="str">
            <v>In-period</v>
          </cell>
          <cell r="U8" t="str">
            <v>Leakage</v>
          </cell>
          <cell r="V8" t="str">
            <v>nr</v>
          </cell>
          <cell r="W8" t="str">
            <v>Leakage in ML/d, three-year-average</v>
          </cell>
          <cell r="X8">
            <v>1</v>
          </cell>
          <cell r="Y8" t="str">
            <v>Down</v>
          </cell>
          <cell r="Z8" t="str">
            <v>Leakage</v>
          </cell>
        </row>
        <row r="9">
          <cell r="C9" t="str">
            <v>PR19AFW_R-B1</v>
          </cell>
          <cell r="D9" t="str">
            <v>Making sure our customers and communities have enough water while leaving more water in the environment</v>
          </cell>
          <cell r="E9" t="str">
            <v>PR14 continuation</v>
          </cell>
          <cell r="F9" t="str">
            <v>R-B1</v>
          </cell>
          <cell r="G9" t="str">
            <v>Per capita consumption</v>
          </cell>
          <cell r="H9" t="str">
            <v>Average amount of water used by each customer that lives in a household property (litres per head per day), three-year-average. Using the same definition as for WRMP reporting</v>
          </cell>
          <cell r="I9">
            <v>0.3</v>
          </cell>
          <cell r="J9">
            <v>0.7</v>
          </cell>
          <cell r="Q9">
            <v>1</v>
          </cell>
          <cell r="R9" t="str">
            <v>Out &amp; under</v>
          </cell>
          <cell r="S9" t="str">
            <v>Revenue</v>
          </cell>
          <cell r="T9" t="str">
            <v>End of period</v>
          </cell>
          <cell r="U9" t="str">
            <v>Sustainability/innovation</v>
          </cell>
          <cell r="V9" t="str">
            <v>nr</v>
          </cell>
          <cell r="W9" t="str">
            <v>Litres per head per day (l/h/d), three-year-average</v>
          </cell>
          <cell r="X9">
            <v>1</v>
          </cell>
          <cell r="Y9" t="str">
            <v>Down</v>
          </cell>
          <cell r="Z9" t="str">
            <v>Per capita consumption</v>
          </cell>
        </row>
        <row r="10">
          <cell r="C10" t="str">
            <v>PR19AFW_W-D2</v>
          </cell>
          <cell r="D10" t="str">
            <v>Minimising disruption to you and your community</v>
          </cell>
          <cell r="E10" t="str">
            <v>PR19 new</v>
          </cell>
          <cell r="F10" t="str">
            <v>W-D2</v>
          </cell>
          <cell r="G10" t="str">
            <v>Risk of severe restrictions in a drought</v>
          </cell>
          <cell r="H10" t="str">
            <v>Percentage of the population the company serves, that would experience severe supply restrictions (e.g. standpipes or rota cuts) in a 1 in 200 year drought.</v>
          </cell>
          <cell r="J10">
            <v>1</v>
          </cell>
          <cell r="Q10">
            <v>1</v>
          </cell>
          <cell r="R10" t="str">
            <v>NFI</v>
          </cell>
          <cell r="U10" t="str">
            <v>Resilience</v>
          </cell>
          <cell r="V10" t="str">
            <v>%</v>
          </cell>
          <cell r="W10" t="str">
            <v>% of population at risk 1:200</v>
          </cell>
          <cell r="X10">
            <v>1</v>
          </cell>
          <cell r="Y10" t="str">
            <v>Down</v>
          </cell>
          <cell r="Z10" t="str">
            <v>Risk of severe restrictions in a drought</v>
          </cell>
        </row>
        <row r="11">
          <cell r="C11" t="str">
            <v>PR19AFW_W-D3</v>
          </cell>
          <cell r="D11" t="str">
            <v>Minimising disruption to you and your community</v>
          </cell>
          <cell r="E11" t="str">
            <v>PR19 new</v>
          </cell>
          <cell r="F11" t="str">
            <v>W-D3</v>
          </cell>
          <cell r="G11" t="str">
            <v>Unplanned outage</v>
          </cell>
          <cell r="H11" t="str">
            <v>Unplanned outage is a temporary loss of maximum production capacity. This will be reported as lost capacity (flow rate) as a proportion of total company maximum production capacity.</v>
          </cell>
          <cell r="J11">
            <v>1</v>
          </cell>
          <cell r="Q11">
            <v>1</v>
          </cell>
          <cell r="R11" t="str">
            <v>Under</v>
          </cell>
          <cell r="S11" t="str">
            <v>Revenue</v>
          </cell>
          <cell r="T11" t="str">
            <v>In-period</v>
          </cell>
          <cell r="U11" t="str">
            <v>Water outage</v>
          </cell>
          <cell r="V11" t="str">
            <v>%</v>
          </cell>
          <cell r="W11" t="str">
            <v>Lost capacity as % of total company maximum production capacity.</v>
          </cell>
          <cell r="X11">
            <v>2</v>
          </cell>
          <cell r="Y11" t="str">
            <v>Down</v>
          </cell>
          <cell r="Z11" t="str">
            <v>Unplanned outage</v>
          </cell>
        </row>
        <row r="12">
          <cell r="C12" t="str">
            <v>PR19AFW_W-D4</v>
          </cell>
          <cell r="D12" t="str">
            <v>Minimising disruption to you and your community</v>
          </cell>
          <cell r="E12" t="str">
            <v>PR14 continuation</v>
          </cell>
          <cell r="F12" t="str">
            <v>W-D4</v>
          </cell>
          <cell r="G12" t="str">
            <v>Mains repairs</v>
          </cell>
          <cell r="H12" t="str">
            <v>Definition of mains bursts currently included in Discover Water  -  number of repairs for every 1,000km of pipe for the latest year.</v>
          </cell>
          <cell r="J12">
            <v>1</v>
          </cell>
          <cell r="Q12">
            <v>1</v>
          </cell>
          <cell r="R12" t="str">
            <v>Under</v>
          </cell>
          <cell r="S12" t="str">
            <v>Revenue</v>
          </cell>
          <cell r="T12" t="str">
            <v>In-period</v>
          </cell>
          <cell r="U12" t="str">
            <v>Asset/equipment failure</v>
          </cell>
          <cell r="V12" t="str">
            <v>nr</v>
          </cell>
          <cell r="W12" t="str">
            <v>No. of burst mains per 1,000 km of pipe (per year)</v>
          </cell>
          <cell r="X12">
            <v>1</v>
          </cell>
          <cell r="Y12" t="str">
            <v>Down</v>
          </cell>
          <cell r="Z12" t="str">
            <v>Mains repairs</v>
          </cell>
        </row>
        <row r="13">
          <cell r="C13" t="str">
            <v>PR19AFW_W-A1</v>
          </cell>
          <cell r="D13" t="str">
            <v>Supplying high quality water you can trust</v>
          </cell>
          <cell r="E13" t="str">
            <v>PR14 revision</v>
          </cell>
          <cell r="F13" t="str">
            <v>W-A1</v>
          </cell>
          <cell r="G13" t="str">
            <v>Water quality compliance (CRI)</v>
          </cell>
          <cell r="H13" t="str">
            <v>DWI’s Compliance Risk Index (CRI).</v>
          </cell>
          <cell r="J13">
            <v>1</v>
          </cell>
          <cell r="Q13">
            <v>1</v>
          </cell>
          <cell r="R13" t="str">
            <v>Under</v>
          </cell>
          <cell r="S13" t="str">
            <v>Revenue</v>
          </cell>
          <cell r="T13" t="str">
            <v>In-period</v>
          </cell>
          <cell r="U13" t="str">
            <v>Water quality compliance</v>
          </cell>
          <cell r="V13" t="str">
            <v>score</v>
          </cell>
          <cell r="W13" t="str">
            <v>Score</v>
          </cell>
          <cell r="X13">
            <v>2</v>
          </cell>
          <cell r="Y13" t="str">
            <v>Down</v>
          </cell>
          <cell r="Z13" t="str">
            <v>Water quality compliance (CRI)</v>
          </cell>
        </row>
        <row r="14">
          <cell r="C14" t="str">
            <v>PR19AFW_R-C1</v>
          </cell>
          <cell r="D14" t="str">
            <v>Providing a great service that you value</v>
          </cell>
          <cell r="E14" t="str">
            <v>PR19 new</v>
          </cell>
          <cell r="F14" t="str">
            <v>R-C1</v>
          </cell>
          <cell r="G14" t="str">
            <v>C-MeX: Customer measure of experience</v>
          </cell>
          <cell r="H14" t="str">
            <v>Ofwat measure of customer experience</v>
          </cell>
          <cell r="M14">
            <v>1</v>
          </cell>
          <cell r="Q14">
            <v>1</v>
          </cell>
          <cell r="R14" t="str">
            <v>Out &amp; under</v>
          </cell>
          <cell r="S14" t="str">
            <v>Revenue</v>
          </cell>
          <cell r="T14" t="str">
            <v>In-period</v>
          </cell>
          <cell r="U14" t="str">
            <v>Customer measure of experience (C-MeX)</v>
          </cell>
          <cell r="V14" t="str">
            <v>score</v>
          </cell>
          <cell r="W14" t="str">
            <v>Score</v>
          </cell>
          <cell r="X14">
            <v>2</v>
          </cell>
          <cell r="Y14" t="str">
            <v>Up</v>
          </cell>
          <cell r="Z14" t="str">
            <v>C-MeX: Customer measure of experience</v>
          </cell>
        </row>
        <row r="15">
          <cell r="C15" t="str">
            <v>PR19AFW_W-C1</v>
          </cell>
          <cell r="D15" t="str">
            <v>Providing a great service that you value</v>
          </cell>
          <cell r="E15" t="str">
            <v>PR19 new</v>
          </cell>
          <cell r="F15" t="str">
            <v>W-C1</v>
          </cell>
          <cell r="G15" t="str">
            <v>D-MeX: Developer services measure of experience</v>
          </cell>
          <cell r="H15" t="str">
            <v>Ofwat measure of developer experience</v>
          </cell>
          <cell r="J15">
            <v>1</v>
          </cell>
          <cell r="Q15">
            <v>1</v>
          </cell>
          <cell r="R15" t="str">
            <v>Out &amp; under</v>
          </cell>
          <cell r="S15" t="str">
            <v>Revenue</v>
          </cell>
          <cell r="T15" t="str">
            <v>In-period</v>
          </cell>
          <cell r="U15" t="str">
            <v>Developer services measure of experience (D-MeX)</v>
          </cell>
          <cell r="V15" t="str">
            <v>score</v>
          </cell>
          <cell r="W15" t="str">
            <v>Score</v>
          </cell>
          <cell r="X15">
            <v>2</v>
          </cell>
          <cell r="Y15" t="str">
            <v>Up</v>
          </cell>
          <cell r="Z15" t="str">
            <v>D-MeX: Developer services measure of experience</v>
          </cell>
        </row>
        <row r="16">
          <cell r="C16" t="str">
            <v>PR19AFW_W-D5a</v>
          </cell>
          <cell r="D16" t="str">
            <v>Minimising disruption to you and your community</v>
          </cell>
          <cell r="E16" t="str">
            <v>PR19 new</v>
          </cell>
          <cell r="F16" t="str">
            <v>W-D5a</v>
          </cell>
          <cell r="G16" t="str">
            <v>Average time properties experience low pressure</v>
          </cell>
          <cell r="H16" t="str">
            <v>Improving water pressure for customers (in areas below 15m head)</v>
          </cell>
          <cell r="J16">
            <v>1</v>
          </cell>
          <cell r="Q16">
            <v>1</v>
          </cell>
          <cell r="R16" t="str">
            <v>NFI</v>
          </cell>
          <cell r="U16" t="str">
            <v>Resilience</v>
          </cell>
          <cell r="V16" t="str">
            <v>nr</v>
          </cell>
          <cell r="W16" t="str">
            <v>Hours per property per year</v>
          </cell>
          <cell r="X16">
            <v>0</v>
          </cell>
          <cell r="Y16" t="str">
            <v>Down</v>
          </cell>
          <cell r="AQ16">
            <v>0.5</v>
          </cell>
          <cell r="AR16">
            <v>0.45833333333333331</v>
          </cell>
          <cell r="AS16">
            <v>0.41666666666666669</v>
          </cell>
          <cell r="AT16">
            <v>0.375</v>
          </cell>
          <cell r="AU16">
            <v>0.36249999999999999</v>
          </cell>
          <cell r="BQ16">
            <v>0</v>
          </cell>
          <cell r="BR16">
            <v>0</v>
          </cell>
          <cell r="BS16">
            <v>0</v>
          </cell>
          <cell r="BT16">
            <v>0</v>
          </cell>
          <cell r="BU16">
            <v>0</v>
          </cell>
          <cell r="BV16" t="str">
            <v/>
          </cell>
          <cell r="BW16" t="str">
            <v/>
          </cell>
          <cell r="BX16" t="str">
            <v/>
          </cell>
          <cell r="BY16" t="str">
            <v/>
          </cell>
          <cell r="BZ16" t="str">
            <v/>
          </cell>
          <cell r="CA16">
            <v>0</v>
          </cell>
          <cell r="CB16">
            <v>0</v>
          </cell>
          <cell r="CC16">
            <v>0</v>
          </cell>
          <cell r="CD16">
            <v>0</v>
          </cell>
          <cell r="CE16">
            <v>0</v>
          </cell>
          <cell r="CF16">
            <v>0</v>
          </cell>
          <cell r="CG16">
            <v>0</v>
          </cell>
          <cell r="CH16">
            <v>0</v>
          </cell>
          <cell r="CI16">
            <v>0</v>
          </cell>
          <cell r="CJ16">
            <v>0</v>
          </cell>
          <cell r="CK16" t="str">
            <v/>
          </cell>
          <cell r="CL16" t="str">
            <v/>
          </cell>
          <cell r="CM16" t="str">
            <v/>
          </cell>
          <cell r="CN16" t="str">
            <v/>
          </cell>
          <cell r="CO16" t="str">
            <v/>
          </cell>
          <cell r="CP16">
            <v>0</v>
          </cell>
          <cell r="CQ16">
            <v>0</v>
          </cell>
          <cell r="CR16">
            <v>0</v>
          </cell>
          <cell r="CS16">
            <v>0</v>
          </cell>
          <cell r="CT16">
            <v>0</v>
          </cell>
          <cell r="CU16" t="str">
            <v/>
          </cell>
          <cell r="CV16" t="str">
            <v/>
          </cell>
          <cell r="CW16" t="str">
            <v/>
          </cell>
          <cell r="CX16" t="str">
            <v/>
          </cell>
          <cell r="CY16" t="str">
            <v/>
          </cell>
          <cell r="CZ16" t="str">
            <v/>
          </cell>
          <cell r="DA16" t="str">
            <v/>
          </cell>
          <cell r="DB16" t="str">
            <v/>
          </cell>
          <cell r="DD16">
            <v>1</v>
          </cell>
        </row>
        <row r="17">
          <cell r="C17" t="str">
            <v>PR19AFW_R-C2</v>
          </cell>
          <cell r="D17" t="str">
            <v>Providing a great service that you value</v>
          </cell>
          <cell r="E17" t="str">
            <v>PR19 new</v>
          </cell>
          <cell r="F17" t="str">
            <v>R-C2</v>
          </cell>
          <cell r="G17" t="str">
            <v>Customers in vulnerable circumstances satisfied with our service (receiving financial help)</v>
          </cell>
          <cell r="H17" t="str">
            <v>Customers registered receiving financial assistance that are satisfied with the service they have received.</v>
          </cell>
          <cell r="M17">
            <v>1</v>
          </cell>
          <cell r="Q17">
            <v>1</v>
          </cell>
          <cell r="R17" t="str">
            <v>NFI</v>
          </cell>
          <cell r="U17" t="str">
            <v>Customer service/satisfaction (exc. billing etc.)</v>
          </cell>
          <cell r="V17" t="str">
            <v>%</v>
          </cell>
          <cell r="W17" t="str">
            <v>% customers satisfied</v>
          </cell>
          <cell r="X17">
            <v>0</v>
          </cell>
          <cell r="Y17" t="str">
            <v>Up</v>
          </cell>
          <cell r="AQ17">
            <v>90</v>
          </cell>
          <cell r="AR17">
            <v>90</v>
          </cell>
          <cell r="AS17">
            <v>90</v>
          </cell>
          <cell r="AT17">
            <v>90</v>
          </cell>
          <cell r="AU17">
            <v>90</v>
          </cell>
          <cell r="BQ17" t="str">
            <v/>
          </cell>
          <cell r="BR17" t="str">
            <v/>
          </cell>
          <cell r="BS17" t="str">
            <v/>
          </cell>
          <cell r="BT17" t="str">
            <v/>
          </cell>
          <cell r="BU17" t="str">
            <v/>
          </cell>
          <cell r="BV17" t="str">
            <v/>
          </cell>
          <cell r="BW17" t="str">
            <v/>
          </cell>
          <cell r="BX17" t="str">
            <v/>
          </cell>
          <cell r="BY17" t="str">
            <v/>
          </cell>
          <cell r="BZ17" t="str">
            <v/>
          </cell>
          <cell r="CA17" t="str">
            <v/>
          </cell>
          <cell r="CB17" t="str">
            <v/>
          </cell>
          <cell r="CC17" t="str">
            <v/>
          </cell>
          <cell r="CD17" t="str">
            <v/>
          </cell>
          <cell r="CE17" t="str">
            <v/>
          </cell>
          <cell r="CF17" t="str">
            <v/>
          </cell>
          <cell r="CG17" t="str">
            <v/>
          </cell>
          <cell r="CH17" t="str">
            <v/>
          </cell>
          <cell r="CI17" t="str">
            <v/>
          </cell>
          <cell r="CJ17" t="str">
            <v/>
          </cell>
          <cell r="CK17" t="str">
            <v/>
          </cell>
          <cell r="CL17" t="str">
            <v/>
          </cell>
          <cell r="CM17" t="str">
            <v/>
          </cell>
          <cell r="CN17" t="str">
            <v/>
          </cell>
          <cell r="CO17" t="str">
            <v/>
          </cell>
          <cell r="CP17" t="str">
            <v/>
          </cell>
          <cell r="CQ17" t="str">
            <v/>
          </cell>
          <cell r="CR17" t="str">
            <v/>
          </cell>
          <cell r="CS17" t="str">
            <v/>
          </cell>
          <cell r="CT17" t="str">
            <v/>
          </cell>
          <cell r="CU17" t="str">
            <v/>
          </cell>
          <cell r="CV17" t="str">
            <v/>
          </cell>
          <cell r="CW17" t="str">
            <v/>
          </cell>
          <cell r="CX17" t="str">
            <v/>
          </cell>
          <cell r="CY17" t="str">
            <v/>
          </cell>
          <cell r="CZ17" t="str">
            <v/>
          </cell>
          <cell r="DA17" t="str">
            <v/>
          </cell>
          <cell r="DB17" t="str">
            <v/>
          </cell>
          <cell r="DD17">
            <v>1</v>
          </cell>
        </row>
        <row r="18">
          <cell r="C18" t="str">
            <v>PR19AFW_R-C3</v>
          </cell>
          <cell r="D18" t="str">
            <v>Providing a great service that you value</v>
          </cell>
          <cell r="E18" t="str">
            <v>PR19 new</v>
          </cell>
          <cell r="F18" t="str">
            <v>R-C3</v>
          </cell>
          <cell r="G18" t="str">
            <v>Customers in vulnerable circumstances who found us easy to deal with (receiving financial help)</v>
          </cell>
          <cell r="H18" t="str">
            <v>Customers receiving financial assistance that found Affinity easy to deal with.</v>
          </cell>
          <cell r="M18">
            <v>1</v>
          </cell>
          <cell r="Q18">
            <v>1</v>
          </cell>
          <cell r="R18" t="str">
            <v>NFI</v>
          </cell>
          <cell r="U18" t="str">
            <v>Customer service/satisfaction (exc. billing etc.)</v>
          </cell>
          <cell r="V18" t="str">
            <v>%</v>
          </cell>
          <cell r="W18" t="str">
            <v>% customers satisfied</v>
          </cell>
          <cell r="X18">
            <v>0</v>
          </cell>
          <cell r="Y18" t="str">
            <v>Up</v>
          </cell>
          <cell r="AQ18">
            <v>90</v>
          </cell>
          <cell r="AR18">
            <v>90</v>
          </cell>
          <cell r="AS18">
            <v>90</v>
          </cell>
          <cell r="AT18">
            <v>90</v>
          </cell>
          <cell r="AU18">
            <v>90</v>
          </cell>
          <cell r="BQ18" t="str">
            <v/>
          </cell>
          <cell r="BR18" t="str">
            <v/>
          </cell>
          <cell r="BS18" t="str">
            <v/>
          </cell>
          <cell r="BT18" t="str">
            <v/>
          </cell>
          <cell r="BU18" t="str">
            <v/>
          </cell>
          <cell r="BV18" t="str">
            <v/>
          </cell>
          <cell r="BW18" t="str">
            <v/>
          </cell>
          <cell r="BX18" t="str">
            <v/>
          </cell>
          <cell r="BY18" t="str">
            <v/>
          </cell>
          <cell r="BZ18" t="str">
            <v/>
          </cell>
          <cell r="CA18" t="str">
            <v/>
          </cell>
          <cell r="CB18" t="str">
            <v/>
          </cell>
          <cell r="CC18" t="str">
            <v/>
          </cell>
          <cell r="CD18" t="str">
            <v/>
          </cell>
          <cell r="CE18" t="str">
            <v/>
          </cell>
          <cell r="CF18" t="str">
            <v/>
          </cell>
          <cell r="CG18" t="str">
            <v/>
          </cell>
          <cell r="CH18" t="str">
            <v/>
          </cell>
          <cell r="CI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W18" t="str">
            <v/>
          </cell>
          <cell r="CX18" t="str">
            <v/>
          </cell>
          <cell r="CY18" t="str">
            <v/>
          </cell>
          <cell r="CZ18" t="str">
            <v/>
          </cell>
          <cell r="DA18" t="str">
            <v/>
          </cell>
          <cell r="DB18" t="str">
            <v/>
          </cell>
          <cell r="DD18">
            <v>1</v>
          </cell>
        </row>
        <row r="19">
          <cell r="C19" t="str">
            <v>PR19AFW_W-B2</v>
          </cell>
          <cell r="D19" t="str">
            <v>Making sure our customers and communities have enough water while leaving more water in the environment</v>
          </cell>
          <cell r="E19" t="str">
            <v>PR19 new</v>
          </cell>
          <cell r="F19" t="str">
            <v>W-B2</v>
          </cell>
          <cell r="G19" t="str">
            <v>Environmental innovation - delivery of community projects</v>
          </cell>
          <cell r="H19" t="str">
            <v>Completing environmentally focussed pilot projects in our communities.</v>
          </cell>
          <cell r="I19">
            <v>1</v>
          </cell>
          <cell r="Q19">
            <v>1</v>
          </cell>
          <cell r="R19" t="str">
            <v>Out</v>
          </cell>
          <cell r="S19" t="str">
            <v>Revenue</v>
          </cell>
          <cell r="T19" t="str">
            <v>In-period</v>
          </cell>
          <cell r="U19" t="str">
            <v>Sustainability/innovation</v>
          </cell>
          <cell r="V19" t="str">
            <v>nr</v>
          </cell>
          <cell r="W19" t="str">
            <v>Number of projects units completed</v>
          </cell>
          <cell r="X19">
            <v>0</v>
          </cell>
          <cell r="Y19" t="str">
            <v>Up</v>
          </cell>
          <cell r="AQ19">
            <v>0</v>
          </cell>
          <cell r="AR19">
            <v>0</v>
          </cell>
          <cell r="AS19">
            <v>0</v>
          </cell>
          <cell r="AT19">
            <v>0</v>
          </cell>
          <cell r="AU19">
            <v>0</v>
          </cell>
          <cell r="BL19" t="str">
            <v>Yes</v>
          </cell>
          <cell r="BM19" t="str">
            <v>Yes</v>
          </cell>
          <cell r="BN19" t="str">
            <v>Yes</v>
          </cell>
          <cell r="BO19" t="str">
            <v>Yes</v>
          </cell>
          <cell r="BP19" t="str">
            <v>Yes</v>
          </cell>
          <cell r="BQ19" t="str">
            <v/>
          </cell>
          <cell r="BR19" t="str">
            <v/>
          </cell>
          <cell r="BS19" t="str">
            <v/>
          </cell>
          <cell r="BT19" t="str">
            <v/>
          </cell>
          <cell r="BU19" t="str">
            <v/>
          </cell>
          <cell r="BV19" t="str">
            <v/>
          </cell>
          <cell r="BW19" t="str">
            <v/>
          </cell>
          <cell r="BX19" t="str">
            <v/>
          </cell>
          <cell r="BY19" t="str">
            <v/>
          </cell>
          <cell r="BZ19" t="str">
            <v/>
          </cell>
          <cell r="CA19" t="str">
            <v/>
          </cell>
          <cell r="CB19" t="str">
            <v/>
          </cell>
          <cell r="CC19" t="str">
            <v/>
          </cell>
          <cell r="CD19" t="str">
            <v/>
          </cell>
          <cell r="CE19" t="str">
            <v/>
          </cell>
          <cell r="CF19" t="str">
            <v/>
          </cell>
          <cell r="CG19" t="str">
            <v/>
          </cell>
          <cell r="CH19" t="str">
            <v/>
          </cell>
          <cell r="CI19" t="str">
            <v/>
          </cell>
          <cell r="CJ19" t="str">
            <v/>
          </cell>
          <cell r="CK19" t="str">
            <v/>
          </cell>
          <cell r="CL19" t="str">
            <v/>
          </cell>
          <cell r="CM19" t="str">
            <v/>
          </cell>
          <cell r="CN19" t="str">
            <v/>
          </cell>
          <cell r="CO19" t="str">
            <v/>
          </cell>
          <cell r="CP19" t="str">
            <v/>
          </cell>
          <cell r="CQ19" t="str">
            <v/>
          </cell>
          <cell r="CR19" t="str">
            <v/>
          </cell>
          <cell r="CS19" t="str">
            <v/>
          </cell>
          <cell r="CT19" t="str">
            <v/>
          </cell>
          <cell r="CU19" t="str">
            <v/>
          </cell>
          <cell r="CV19" t="str">
            <v/>
          </cell>
          <cell r="CW19" t="str">
            <v/>
          </cell>
          <cell r="CX19" t="str">
            <v/>
          </cell>
          <cell r="CY19">
            <v>0.14299999999999999</v>
          </cell>
          <cell r="CZ19" t="str">
            <v/>
          </cell>
          <cell r="DA19" t="str">
            <v/>
          </cell>
          <cell r="DB19" t="str">
            <v/>
          </cell>
          <cell r="DD19">
            <v>1</v>
          </cell>
        </row>
        <row r="20">
          <cell r="C20" t="str">
            <v>PR19AFW_R-C4</v>
          </cell>
          <cell r="D20" t="str">
            <v>Providing a great service that you value</v>
          </cell>
          <cell r="E20" t="str">
            <v>PR19 new</v>
          </cell>
          <cell r="F20" t="str">
            <v>R-C4</v>
          </cell>
          <cell r="G20" t="str">
            <v>Reducing the total number of void properties by identifying false voids</v>
          </cell>
          <cell r="H20" t="str">
            <v>Reducing the total number of void properties by identifying false voids</v>
          </cell>
          <cell r="M20">
            <v>1</v>
          </cell>
          <cell r="Q20">
            <v>1</v>
          </cell>
          <cell r="R20" t="str">
            <v>Out &amp; under</v>
          </cell>
          <cell r="S20" t="str">
            <v>Revenue</v>
          </cell>
          <cell r="T20" t="str">
            <v>In-period</v>
          </cell>
          <cell r="U20" t="str">
            <v>Metering</v>
          </cell>
          <cell r="V20" t="str">
            <v>%</v>
          </cell>
          <cell r="W20" t="str">
            <v>Voids as % of total billed residential properties</v>
          </cell>
          <cell r="X20">
            <v>2</v>
          </cell>
          <cell r="Y20" t="str">
            <v>Down</v>
          </cell>
          <cell r="AQ20">
            <v>2.39</v>
          </cell>
          <cell r="AR20">
            <v>2.27</v>
          </cell>
          <cell r="AS20">
            <v>2.2200000000000002</v>
          </cell>
          <cell r="AT20">
            <v>2.16</v>
          </cell>
          <cell r="AU20">
            <v>2.1</v>
          </cell>
          <cell r="BL20" t="str">
            <v>Yes</v>
          </cell>
          <cell r="BM20" t="str">
            <v>Yes</v>
          </cell>
          <cell r="BN20" t="str">
            <v>Yes</v>
          </cell>
          <cell r="BO20" t="str">
            <v>Yes</v>
          </cell>
          <cell r="BP20" t="str">
            <v>Yes</v>
          </cell>
          <cell r="BQ20" t="str">
            <v/>
          </cell>
          <cell r="BR20" t="str">
            <v/>
          </cell>
          <cell r="BS20" t="str">
            <v/>
          </cell>
          <cell r="BT20" t="str">
            <v/>
          </cell>
          <cell r="BU20" t="str">
            <v/>
          </cell>
          <cell r="BV20">
            <v>2.89</v>
          </cell>
          <cell r="BW20">
            <v>2.77</v>
          </cell>
          <cell r="BX20">
            <v>2.72</v>
          </cell>
          <cell r="BY20">
            <v>2.7</v>
          </cell>
          <cell r="BZ20">
            <v>2.7</v>
          </cell>
          <cell r="CA20" t="str">
            <v/>
          </cell>
          <cell r="CB20" t="str">
            <v/>
          </cell>
          <cell r="CC20" t="str">
            <v/>
          </cell>
          <cell r="CD20" t="str">
            <v/>
          </cell>
          <cell r="CE20" t="str">
            <v/>
          </cell>
          <cell r="CF20" t="str">
            <v/>
          </cell>
          <cell r="CG20" t="str">
            <v/>
          </cell>
          <cell r="CH20" t="str">
            <v/>
          </cell>
          <cell r="CI20" t="str">
            <v/>
          </cell>
          <cell r="CJ20" t="str">
            <v/>
          </cell>
          <cell r="CK20">
            <v>1.89</v>
          </cell>
          <cell r="CL20">
            <v>1.77</v>
          </cell>
          <cell r="CM20">
            <v>1.72</v>
          </cell>
          <cell r="CN20">
            <v>1.66</v>
          </cell>
          <cell r="CO20">
            <v>1.6</v>
          </cell>
          <cell r="CP20" t="str">
            <v/>
          </cell>
          <cell r="CQ20" t="str">
            <v/>
          </cell>
          <cell r="CR20" t="str">
            <v/>
          </cell>
          <cell r="CS20" t="str">
            <v/>
          </cell>
          <cell r="CT20" t="str">
            <v/>
          </cell>
          <cell r="CU20">
            <v>-1.2230000000000001</v>
          </cell>
          <cell r="CV20" t="str">
            <v/>
          </cell>
          <cell r="CW20" t="str">
            <v/>
          </cell>
          <cell r="CX20" t="str">
            <v/>
          </cell>
          <cell r="CY20">
            <v>1.2230000000000001</v>
          </cell>
          <cell r="CZ20" t="str">
            <v/>
          </cell>
          <cell r="DA20" t="str">
            <v/>
          </cell>
          <cell r="DB20" t="str">
            <v/>
          </cell>
          <cell r="DD20">
            <v>1</v>
          </cell>
        </row>
        <row r="21">
          <cell r="C21" t="str">
            <v>PR19AFW_W-B3</v>
          </cell>
          <cell r="D21" t="str">
            <v>Making sure our customers and communities have enough water while leaving more water in the environment</v>
          </cell>
          <cell r="E21" t="str">
            <v>PR19 new</v>
          </cell>
          <cell r="F21" t="str">
            <v>W-B3</v>
          </cell>
          <cell r="G21" t="str">
            <v>River restoration</v>
          </cell>
          <cell r="H21" t="str">
            <v>Number of river restoration schemes completed</v>
          </cell>
          <cell r="I21">
            <v>1</v>
          </cell>
          <cell r="Q21">
            <v>1</v>
          </cell>
          <cell r="R21" t="str">
            <v>Out &amp; under</v>
          </cell>
          <cell r="S21" t="str">
            <v>Revenue</v>
          </cell>
          <cell r="T21" t="str">
            <v>In-period</v>
          </cell>
          <cell r="U21" t="str">
            <v>Catchment management</v>
          </cell>
          <cell r="V21" t="str">
            <v>nr</v>
          </cell>
          <cell r="W21" t="str">
            <v>Number of morphological schemes completed</v>
          </cell>
          <cell r="X21">
            <v>0</v>
          </cell>
          <cell r="Y21" t="str">
            <v>Up</v>
          </cell>
          <cell r="AQ21">
            <v>7</v>
          </cell>
          <cell r="AR21">
            <v>14</v>
          </cell>
          <cell r="AS21">
            <v>21</v>
          </cell>
          <cell r="AT21">
            <v>28</v>
          </cell>
          <cell r="AU21">
            <v>36</v>
          </cell>
          <cell r="BL21" t="str">
            <v>Yes</v>
          </cell>
          <cell r="BM21" t="str">
            <v>Yes</v>
          </cell>
          <cell r="BN21" t="str">
            <v>Yes</v>
          </cell>
          <cell r="BO21" t="str">
            <v>Yes</v>
          </cell>
          <cell r="BP21" t="str">
            <v>Yes</v>
          </cell>
          <cell r="BQ21" t="str">
            <v/>
          </cell>
          <cell r="BR21" t="str">
            <v/>
          </cell>
          <cell r="BS21" t="str">
            <v/>
          </cell>
          <cell r="BT21" t="str">
            <v/>
          </cell>
          <cell r="BU21" t="str">
            <v/>
          </cell>
          <cell r="BV21" t="str">
            <v/>
          </cell>
          <cell r="BW21" t="str">
            <v/>
          </cell>
          <cell r="BX21" t="str">
            <v/>
          </cell>
          <cell r="BY21" t="str">
            <v/>
          </cell>
          <cell r="BZ21" t="str">
            <v/>
          </cell>
          <cell r="CA21" t="str">
            <v/>
          </cell>
          <cell r="CB21" t="str">
            <v/>
          </cell>
          <cell r="CC21" t="str">
            <v/>
          </cell>
          <cell r="CD21" t="str">
            <v/>
          </cell>
          <cell r="CE21" t="str">
            <v/>
          </cell>
          <cell r="CF21" t="str">
            <v/>
          </cell>
          <cell r="CG21" t="str">
            <v/>
          </cell>
          <cell r="CH21" t="str">
            <v/>
          </cell>
          <cell r="CI21" t="str">
            <v/>
          </cell>
          <cell r="CJ21" t="str">
            <v/>
          </cell>
          <cell r="CK21" t="str">
            <v/>
          </cell>
          <cell r="CL21" t="str">
            <v/>
          </cell>
          <cell r="CM21" t="str">
            <v/>
          </cell>
          <cell r="CN21" t="str">
            <v/>
          </cell>
          <cell r="CO21" t="str">
            <v/>
          </cell>
          <cell r="CP21" t="str">
            <v/>
          </cell>
          <cell r="CQ21" t="str">
            <v/>
          </cell>
          <cell r="CR21" t="str">
            <v/>
          </cell>
          <cell r="CS21" t="str">
            <v/>
          </cell>
          <cell r="CT21" t="str">
            <v/>
          </cell>
          <cell r="CU21">
            <v>-3.4700000000000002E-2</v>
          </cell>
          <cell r="CV21" t="str">
            <v/>
          </cell>
          <cell r="CW21" t="str">
            <v/>
          </cell>
          <cell r="CX21" t="str">
            <v/>
          </cell>
          <cell r="CY21">
            <v>1.7399999999999999E-2</v>
          </cell>
          <cell r="CZ21" t="str">
            <v/>
          </cell>
          <cell r="DA21" t="str">
            <v/>
          </cell>
          <cell r="DB21" t="str">
            <v/>
          </cell>
          <cell r="DC21" t="str">
            <v>no</v>
          </cell>
          <cell r="DD21">
            <v>1</v>
          </cell>
        </row>
        <row r="22">
          <cell r="C22" t="str">
            <v>PR19AFW_W-B4</v>
          </cell>
          <cell r="D22" t="str">
            <v>Making sure our customers and communities have enough water while leaving more water in the environment</v>
          </cell>
          <cell r="E22" t="str">
            <v>PR14 continuation</v>
          </cell>
          <cell r="F22" t="str">
            <v>W-B4</v>
          </cell>
          <cell r="G22" t="str">
            <v>Abstraction reduction</v>
          </cell>
          <cell r="H22" t="str">
            <v>Reduce or cease abstraction from groundwater sources (Ml/d)</v>
          </cell>
          <cell r="I22">
            <v>1</v>
          </cell>
          <cell r="Q22">
            <v>1</v>
          </cell>
          <cell r="R22" t="str">
            <v>Under</v>
          </cell>
          <cell r="S22" t="str">
            <v>Revenue</v>
          </cell>
          <cell r="T22" t="str">
            <v>In-period</v>
          </cell>
          <cell r="U22" t="str">
            <v>Sustainability/innovation</v>
          </cell>
          <cell r="V22" t="str">
            <v>nr</v>
          </cell>
          <cell r="W22" t="str">
            <v>Cumulative Ml/d reduction over AMP</v>
          </cell>
          <cell r="X22">
            <v>2</v>
          </cell>
          <cell r="Y22" t="str">
            <v>Up</v>
          </cell>
          <cell r="AQ22">
            <v>0</v>
          </cell>
          <cell r="AR22">
            <v>0</v>
          </cell>
          <cell r="AS22">
            <v>0</v>
          </cell>
          <cell r="AT22">
            <v>0</v>
          </cell>
          <cell r="AU22">
            <v>27.33</v>
          </cell>
          <cell r="BL22" t="str">
            <v>Yes</v>
          </cell>
          <cell r="BM22" t="str">
            <v>Yes</v>
          </cell>
          <cell r="BN22" t="str">
            <v>Yes</v>
          </cell>
          <cell r="BO22" t="str">
            <v>Yes</v>
          </cell>
          <cell r="BP22" t="str">
            <v>Yes</v>
          </cell>
          <cell r="BQ22" t="str">
            <v/>
          </cell>
          <cell r="BR22" t="str">
            <v/>
          </cell>
          <cell r="BS22" t="str">
            <v/>
          </cell>
          <cell r="BT22" t="str">
            <v/>
          </cell>
          <cell r="BU22" t="str">
            <v/>
          </cell>
          <cell r="BV22" t="str">
            <v/>
          </cell>
          <cell r="BW22" t="str">
            <v/>
          </cell>
          <cell r="BX22" t="str">
            <v/>
          </cell>
          <cell r="BY22" t="str">
            <v/>
          </cell>
          <cell r="BZ22" t="str">
            <v/>
          </cell>
          <cell r="CA22" t="str">
            <v/>
          </cell>
          <cell r="CB22" t="str">
            <v/>
          </cell>
          <cell r="CC22" t="str">
            <v/>
          </cell>
          <cell r="CD22" t="str">
            <v/>
          </cell>
          <cell r="CE22" t="str">
            <v/>
          </cell>
          <cell r="CF22" t="str">
            <v/>
          </cell>
          <cell r="CG22" t="str">
            <v/>
          </cell>
          <cell r="CH22" t="str">
            <v/>
          </cell>
          <cell r="CI22" t="str">
            <v/>
          </cell>
          <cell r="CJ22" t="str">
            <v/>
          </cell>
          <cell r="CK22" t="str">
            <v/>
          </cell>
          <cell r="CL22" t="str">
            <v/>
          </cell>
          <cell r="CM22" t="str">
            <v/>
          </cell>
          <cell r="CN22" t="str">
            <v/>
          </cell>
          <cell r="CO22" t="str">
            <v/>
          </cell>
          <cell r="CP22" t="str">
            <v/>
          </cell>
          <cell r="CQ22" t="str">
            <v/>
          </cell>
          <cell r="CR22" t="str">
            <v/>
          </cell>
          <cell r="CS22" t="str">
            <v/>
          </cell>
          <cell r="CT22" t="str">
            <v/>
          </cell>
          <cell r="CU22">
            <v>-0.24099999999999999</v>
          </cell>
          <cell r="CV22" t="str">
            <v/>
          </cell>
          <cell r="CW22" t="str">
            <v/>
          </cell>
          <cell r="CX22" t="str">
            <v/>
          </cell>
          <cell r="CY22" t="str">
            <v/>
          </cell>
          <cell r="CZ22" t="str">
            <v/>
          </cell>
          <cell r="DA22" t="str">
            <v/>
          </cell>
          <cell r="DB22" t="str">
            <v/>
          </cell>
          <cell r="DD22">
            <v>1</v>
          </cell>
        </row>
        <row r="23">
          <cell r="C23" t="str">
            <v>PR19AFW_W-B5</v>
          </cell>
          <cell r="D23" t="str">
            <v>Making sure our customers and communities have enough water while leaving more water in the environment</v>
          </cell>
          <cell r="E23" t="str">
            <v>PR14 continuation</v>
          </cell>
          <cell r="F23" t="str">
            <v>W-B5</v>
          </cell>
          <cell r="G23" t="str">
            <v>Number of sources operating under the Abstraction Incentive Mechanism</v>
          </cell>
          <cell r="H23" t="str">
            <v>Reducing impact of abstracting water at environmentally sensitive sites in low flow periods (i.e. droughts) in line with AIM.</v>
          </cell>
          <cell r="I23">
            <v>1</v>
          </cell>
          <cell r="Q23">
            <v>1</v>
          </cell>
          <cell r="R23" t="str">
            <v>Out &amp; under</v>
          </cell>
          <cell r="S23" t="str">
            <v>Revenue</v>
          </cell>
          <cell r="T23" t="str">
            <v>In-period</v>
          </cell>
          <cell r="U23" t="str">
            <v>Water resources/ abstraction</v>
          </cell>
          <cell r="V23" t="str">
            <v>nr</v>
          </cell>
          <cell r="W23" t="str">
            <v>Ml</v>
          </cell>
          <cell r="X23">
            <v>0</v>
          </cell>
          <cell r="Y23" t="str">
            <v>Down</v>
          </cell>
          <cell r="AQ23">
            <v>0</v>
          </cell>
          <cell r="AR23">
            <v>0</v>
          </cell>
          <cell r="AS23">
            <v>0</v>
          </cell>
          <cell r="AT23">
            <v>0</v>
          </cell>
          <cell r="AU23">
            <v>0</v>
          </cell>
          <cell r="BL23" t="str">
            <v>Yes</v>
          </cell>
          <cell r="BM23" t="str">
            <v>Yes</v>
          </cell>
          <cell r="BN23" t="str">
            <v>Yes</v>
          </cell>
          <cell r="BO23" t="str">
            <v>Yes</v>
          </cell>
          <cell r="BP23" t="str">
            <v>Yes</v>
          </cell>
          <cell r="BQ23" t="str">
            <v/>
          </cell>
          <cell r="BR23" t="str">
            <v/>
          </cell>
          <cell r="BS23" t="str">
            <v/>
          </cell>
          <cell r="BT23" t="str">
            <v/>
          </cell>
          <cell r="BU23" t="str">
            <v/>
          </cell>
          <cell r="BV23">
            <v>3500</v>
          </cell>
          <cell r="BW23">
            <v>3500</v>
          </cell>
          <cell r="BX23">
            <v>3500</v>
          </cell>
          <cell r="BY23">
            <v>3500</v>
          </cell>
          <cell r="BZ23">
            <v>3500</v>
          </cell>
          <cell r="CA23" t="str">
            <v/>
          </cell>
          <cell r="CB23" t="str">
            <v/>
          </cell>
          <cell r="CC23" t="str">
            <v/>
          </cell>
          <cell r="CD23" t="str">
            <v/>
          </cell>
          <cell r="CE23" t="str">
            <v/>
          </cell>
          <cell r="CF23" t="str">
            <v/>
          </cell>
          <cell r="CG23" t="str">
            <v/>
          </cell>
          <cell r="CH23" t="str">
            <v/>
          </cell>
          <cell r="CI23" t="str">
            <v/>
          </cell>
          <cell r="CJ23" t="str">
            <v/>
          </cell>
          <cell r="CK23">
            <v>-3500</v>
          </cell>
          <cell r="CL23">
            <v>-3500</v>
          </cell>
          <cell r="CM23">
            <v>-3500</v>
          </cell>
          <cell r="CN23">
            <v>-3500</v>
          </cell>
          <cell r="CO23">
            <v>-3500</v>
          </cell>
          <cell r="CP23" t="str">
            <v/>
          </cell>
          <cell r="CQ23" t="str">
            <v/>
          </cell>
          <cell r="CR23" t="str">
            <v/>
          </cell>
          <cell r="CS23" t="str">
            <v/>
          </cell>
          <cell r="CT23" t="str">
            <v/>
          </cell>
          <cell r="CU23">
            <v>-1.1E-4</v>
          </cell>
          <cell r="CV23" t="str">
            <v/>
          </cell>
          <cell r="CW23" t="str">
            <v/>
          </cell>
          <cell r="CX23" t="str">
            <v/>
          </cell>
          <cell r="CY23">
            <v>9.3999999999999994E-5</v>
          </cell>
          <cell r="CZ23" t="str">
            <v/>
          </cell>
          <cell r="DA23" t="str">
            <v/>
          </cell>
          <cell r="DB23" t="str">
            <v/>
          </cell>
          <cell r="DD23">
            <v>1</v>
          </cell>
        </row>
        <row r="24">
          <cell r="C24" t="str">
            <v>PR19AFW_W-D5b</v>
          </cell>
          <cell r="D24" t="str">
            <v>Minimising disruption to you and your community</v>
          </cell>
          <cell r="E24" t="str">
            <v>PR19 new</v>
          </cell>
          <cell r="F24" t="str">
            <v>W-D5b</v>
          </cell>
          <cell r="G24" t="str">
            <v>Properties at risk of receiving low pressure</v>
          </cell>
          <cell r="H24" t="str">
            <v>Improving water pressure for customers on DG2 register</v>
          </cell>
          <cell r="J24">
            <v>1</v>
          </cell>
          <cell r="Q24">
            <v>1</v>
          </cell>
          <cell r="R24" t="str">
            <v>Under</v>
          </cell>
          <cell r="S24" t="str">
            <v>Revenue</v>
          </cell>
          <cell r="T24" t="str">
            <v>In-period</v>
          </cell>
          <cell r="U24" t="str">
            <v>Water pressure</v>
          </cell>
          <cell r="V24" t="str">
            <v>nr</v>
          </cell>
          <cell r="W24" t="str">
            <v>DG2 properties per 10,000 connections</v>
          </cell>
          <cell r="X24">
            <v>3</v>
          </cell>
          <cell r="Y24" t="str">
            <v>Down</v>
          </cell>
          <cell r="Z24" t="str">
            <v>Low pressure</v>
          </cell>
          <cell r="AQ24">
            <v>1.645</v>
          </cell>
          <cell r="AR24">
            <v>1.5129999999999999</v>
          </cell>
          <cell r="AS24">
            <v>1.381</v>
          </cell>
          <cell r="AT24">
            <v>1.25</v>
          </cell>
          <cell r="AU24">
            <v>1.1180000000000001</v>
          </cell>
          <cell r="BL24" t="str">
            <v>Yes</v>
          </cell>
          <cell r="BM24" t="str">
            <v>Yes</v>
          </cell>
          <cell r="BN24" t="str">
            <v>Yes</v>
          </cell>
          <cell r="BO24" t="str">
            <v>Yes</v>
          </cell>
          <cell r="BP24" t="str">
            <v>Yes</v>
          </cell>
          <cell r="BQ24" t="str">
            <v/>
          </cell>
          <cell r="BR24" t="str">
            <v/>
          </cell>
          <cell r="BS24" t="str">
            <v/>
          </cell>
          <cell r="BT24" t="str">
            <v/>
          </cell>
          <cell r="BU24" t="str">
            <v/>
          </cell>
          <cell r="BV24">
            <v>4.9349999999999996</v>
          </cell>
          <cell r="BW24">
            <v>4.9349999999999996</v>
          </cell>
          <cell r="BX24">
            <v>4.9349999999999996</v>
          </cell>
          <cell r="BY24">
            <v>4.9349999999999996</v>
          </cell>
          <cell r="BZ24">
            <v>4.9349999999999996</v>
          </cell>
          <cell r="CA24" t="str">
            <v/>
          </cell>
          <cell r="CB24" t="str">
            <v/>
          </cell>
          <cell r="CC24" t="str">
            <v/>
          </cell>
          <cell r="CD24" t="str">
            <v/>
          </cell>
          <cell r="CE24" t="str">
            <v/>
          </cell>
          <cell r="CF24" t="str">
            <v/>
          </cell>
          <cell r="CG24" t="str">
            <v/>
          </cell>
          <cell r="CH24" t="str">
            <v/>
          </cell>
          <cell r="CI24" t="str">
            <v/>
          </cell>
          <cell r="CJ24" t="str">
            <v/>
          </cell>
          <cell r="CK24" t="str">
            <v/>
          </cell>
          <cell r="CL24" t="str">
            <v/>
          </cell>
          <cell r="CM24" t="str">
            <v/>
          </cell>
          <cell r="CN24" t="str">
            <v/>
          </cell>
          <cell r="CO24" t="str">
            <v/>
          </cell>
          <cell r="CP24" t="str">
            <v/>
          </cell>
          <cell r="CQ24" t="str">
            <v/>
          </cell>
          <cell r="CR24" t="str">
            <v/>
          </cell>
          <cell r="CS24" t="str">
            <v/>
          </cell>
          <cell r="CT24" t="str">
            <v/>
          </cell>
          <cell r="CU24">
            <v>-0.26400000000000001</v>
          </cell>
          <cell r="CV24" t="str">
            <v/>
          </cell>
          <cell r="CW24" t="str">
            <v/>
          </cell>
          <cell r="CX24" t="str">
            <v/>
          </cell>
          <cell r="CY24">
            <v>0</v>
          </cell>
          <cell r="CZ24" t="str">
            <v/>
          </cell>
          <cell r="DA24" t="str">
            <v/>
          </cell>
          <cell r="DB24" t="str">
            <v/>
          </cell>
          <cell r="DC24" t="str">
            <v>no</v>
          </cell>
          <cell r="DD24">
            <v>1</v>
          </cell>
        </row>
        <row r="25">
          <cell r="C25" t="str">
            <v>PR19AFW_W-C2</v>
          </cell>
          <cell r="D25" t="str">
            <v>Providing a great service that you value</v>
          </cell>
          <cell r="E25" t="str">
            <v>PR19 new</v>
          </cell>
          <cell r="F25" t="str">
            <v>W-C2</v>
          </cell>
          <cell r="G25" t="str">
            <v>Number of occupied properties not billed (Gap sites)</v>
          </cell>
          <cell r="H25" t="str">
            <v>Number of occupied properties not billed (Gap sites)</v>
          </cell>
          <cell r="M25">
            <v>1</v>
          </cell>
          <cell r="Q25">
            <v>1</v>
          </cell>
          <cell r="R25" t="str">
            <v>Under</v>
          </cell>
          <cell r="S25" t="str">
            <v>Revenue</v>
          </cell>
          <cell r="T25" t="str">
            <v>In-period</v>
          </cell>
          <cell r="U25" t="str">
            <v>Metering</v>
          </cell>
          <cell r="V25" t="str">
            <v>nr</v>
          </cell>
          <cell r="W25" t="str">
            <v>Total gaps identified</v>
          </cell>
          <cell r="X25">
            <v>0</v>
          </cell>
          <cell r="Y25" t="str">
            <v>Up</v>
          </cell>
          <cell r="AQ25">
            <v>50</v>
          </cell>
          <cell r="AR25">
            <v>50</v>
          </cell>
          <cell r="AS25">
            <v>50</v>
          </cell>
          <cell r="AT25">
            <v>50</v>
          </cell>
          <cell r="AU25">
            <v>50</v>
          </cell>
          <cell r="BL25" t="str">
            <v>Yes</v>
          </cell>
          <cell r="BM25" t="str">
            <v>Yes</v>
          </cell>
          <cell r="BN25" t="str">
            <v>Yes</v>
          </cell>
          <cell r="BO25" t="str">
            <v>Yes</v>
          </cell>
          <cell r="BP25" t="str">
            <v>Yes</v>
          </cell>
          <cell r="BQ25" t="str">
            <v/>
          </cell>
          <cell r="BR25" t="str">
            <v/>
          </cell>
          <cell r="BS25" t="str">
            <v/>
          </cell>
          <cell r="BT25" t="str">
            <v/>
          </cell>
          <cell r="BU25" t="str">
            <v/>
          </cell>
          <cell r="BV25" t="str">
            <v/>
          </cell>
          <cell r="BW25" t="str">
            <v/>
          </cell>
          <cell r="BX25" t="str">
            <v/>
          </cell>
          <cell r="BY25" t="str">
            <v/>
          </cell>
          <cell r="BZ25" t="str">
            <v/>
          </cell>
          <cell r="CA25" t="str">
            <v/>
          </cell>
          <cell r="CB25" t="str">
            <v/>
          </cell>
          <cell r="CC25" t="str">
            <v/>
          </cell>
          <cell r="CD25" t="str">
            <v/>
          </cell>
          <cell r="CE25" t="str">
            <v/>
          </cell>
          <cell r="CF25" t="str">
            <v/>
          </cell>
          <cell r="CG25" t="str">
            <v/>
          </cell>
          <cell r="CH25" t="str">
            <v/>
          </cell>
          <cell r="CI25" t="str">
            <v/>
          </cell>
          <cell r="CJ25" t="str">
            <v/>
          </cell>
          <cell r="CK25" t="str">
            <v/>
          </cell>
          <cell r="CL25" t="str">
            <v/>
          </cell>
          <cell r="CM25" t="str">
            <v/>
          </cell>
          <cell r="CN25" t="str">
            <v/>
          </cell>
          <cell r="CO25" t="str">
            <v/>
          </cell>
          <cell r="CP25" t="str">
            <v/>
          </cell>
          <cell r="CQ25" t="str">
            <v/>
          </cell>
          <cell r="CR25" t="str">
            <v/>
          </cell>
          <cell r="CS25" t="str">
            <v/>
          </cell>
          <cell r="CT25" t="str">
            <v/>
          </cell>
          <cell r="CU25">
            <v>-7.1699999999999997E-4</v>
          </cell>
          <cell r="CV25" t="str">
            <v/>
          </cell>
          <cell r="CW25" t="str">
            <v/>
          </cell>
          <cell r="CX25" t="str">
            <v/>
          </cell>
          <cell r="CY25" t="str">
            <v/>
          </cell>
          <cell r="CZ25" t="str">
            <v/>
          </cell>
          <cell r="DA25" t="str">
            <v/>
          </cell>
          <cell r="DB25" t="str">
            <v/>
          </cell>
          <cell r="DD25">
            <v>1</v>
          </cell>
        </row>
        <row r="26">
          <cell r="C26" t="str">
            <v>PR19AFW_W-N1</v>
          </cell>
          <cell r="D26" t="str">
            <v>Minimising disruption to you and your community</v>
          </cell>
          <cell r="E26" t="str">
            <v>PR14 continuation</v>
          </cell>
          <cell r="F26" t="str">
            <v>W-N1</v>
          </cell>
          <cell r="G26" t="str">
            <v>Unplanned interruptions to supply over 12 hours</v>
          </cell>
          <cell r="H26" t="str">
            <v>Number of properties subject to unplanned supply interruptions greater than 12 hours</v>
          </cell>
          <cell r="J26">
            <v>1</v>
          </cell>
          <cell r="Q26">
            <v>1</v>
          </cell>
          <cell r="R26" t="str">
            <v>Out &amp; under</v>
          </cell>
          <cell r="S26" t="str">
            <v>Revenue</v>
          </cell>
          <cell r="T26" t="str">
            <v>In-period</v>
          </cell>
          <cell r="U26" t="str">
            <v>Resilience</v>
          </cell>
          <cell r="V26" t="str">
            <v>nr</v>
          </cell>
          <cell r="W26" t="str">
            <v>No. of properties</v>
          </cell>
          <cell r="X26">
            <v>0</v>
          </cell>
          <cell r="Y26" t="str">
            <v>Down</v>
          </cell>
          <cell r="AQ26">
            <v>320</v>
          </cell>
          <cell r="AR26">
            <v>320</v>
          </cell>
          <cell r="AS26">
            <v>320</v>
          </cell>
          <cell r="AT26">
            <v>320</v>
          </cell>
          <cell r="AU26">
            <v>320</v>
          </cell>
          <cell r="BL26" t="str">
            <v>Yes</v>
          </cell>
          <cell r="BM26" t="str">
            <v>Yes</v>
          </cell>
          <cell r="BN26" t="str">
            <v>Yes</v>
          </cell>
          <cell r="BO26" t="str">
            <v>Yes</v>
          </cell>
          <cell r="BP26" t="str">
            <v>Yes</v>
          </cell>
          <cell r="BQ26" t="str">
            <v/>
          </cell>
          <cell r="BR26" t="str">
            <v/>
          </cell>
          <cell r="BS26" t="str">
            <v/>
          </cell>
          <cell r="BT26" t="str">
            <v/>
          </cell>
          <cell r="BU26" t="str">
            <v/>
          </cell>
          <cell r="BV26">
            <v>536</v>
          </cell>
          <cell r="BW26">
            <v>547</v>
          </cell>
          <cell r="BX26">
            <v>560</v>
          </cell>
          <cell r="BY26">
            <v>574</v>
          </cell>
          <cell r="BZ26">
            <v>590</v>
          </cell>
          <cell r="CA26" t="str">
            <v/>
          </cell>
          <cell r="CB26" t="str">
            <v/>
          </cell>
          <cell r="CC26" t="str">
            <v/>
          </cell>
          <cell r="CD26" t="str">
            <v/>
          </cell>
          <cell r="CE26" t="str">
            <v/>
          </cell>
          <cell r="CF26" t="str">
            <v/>
          </cell>
          <cell r="CG26" t="str">
            <v/>
          </cell>
          <cell r="CH26" t="str">
            <v/>
          </cell>
          <cell r="CI26" t="str">
            <v/>
          </cell>
          <cell r="CJ26" t="str">
            <v/>
          </cell>
          <cell r="CK26">
            <v>200</v>
          </cell>
          <cell r="CL26">
            <v>200</v>
          </cell>
          <cell r="CM26">
            <v>200</v>
          </cell>
          <cell r="CN26">
            <v>200</v>
          </cell>
          <cell r="CO26">
            <v>200</v>
          </cell>
          <cell r="CP26" t="str">
            <v/>
          </cell>
          <cell r="CQ26" t="str">
            <v/>
          </cell>
          <cell r="CR26" t="str">
            <v/>
          </cell>
          <cell r="CS26" t="str">
            <v/>
          </cell>
          <cell r="CT26" t="str">
            <v/>
          </cell>
          <cell r="CU26">
            <v>-3.31E-3</v>
          </cell>
          <cell r="CV26" t="str">
            <v/>
          </cell>
          <cell r="CW26" t="str">
            <v/>
          </cell>
          <cell r="CX26" t="str">
            <v/>
          </cell>
          <cell r="CY26">
            <v>3.31E-3</v>
          </cell>
          <cell r="CZ26" t="str">
            <v/>
          </cell>
          <cell r="DA26" t="str">
            <v/>
          </cell>
          <cell r="DB26" t="str">
            <v/>
          </cell>
          <cell r="DD26">
            <v>1</v>
          </cell>
        </row>
        <row r="27">
          <cell r="C27" t="str">
            <v>PR19AFW_W-N2</v>
          </cell>
          <cell r="D27" t="str">
            <v>Supplying high quality water you can trust</v>
          </cell>
          <cell r="E27" t="str">
            <v>PR14 continuation</v>
          </cell>
          <cell r="F27" t="str">
            <v>W-N2</v>
          </cell>
          <cell r="G27" t="str">
            <v>Customer contacts per 1000 population for Water Quality (taste, odour &amp; appearance)</v>
          </cell>
          <cell r="H27" t="str">
            <v>Number of customer contacts about discoloration per 1,000 customers</v>
          </cell>
          <cell r="J27">
            <v>1</v>
          </cell>
          <cell r="Q27">
            <v>1</v>
          </cell>
          <cell r="R27" t="str">
            <v>Under</v>
          </cell>
          <cell r="S27" t="str">
            <v>Revenue</v>
          </cell>
          <cell r="T27" t="str">
            <v>In-period</v>
          </cell>
          <cell r="U27" t="str">
            <v>Asset health</v>
          </cell>
          <cell r="V27" t="str">
            <v>nr</v>
          </cell>
          <cell r="W27" t="str">
            <v>Discolouration contacts per 1,000 customers</v>
          </cell>
          <cell r="X27">
            <v>2</v>
          </cell>
          <cell r="Y27" t="str">
            <v>Down</v>
          </cell>
          <cell r="Z27" t="str">
            <v>Customer contacts about water quality</v>
          </cell>
          <cell r="AQ27">
            <v>0.67</v>
          </cell>
          <cell r="AR27">
            <v>0.67</v>
          </cell>
          <cell r="AS27">
            <v>0.67</v>
          </cell>
          <cell r="AT27">
            <v>0.67</v>
          </cell>
          <cell r="AU27">
            <v>0.67</v>
          </cell>
          <cell r="BL27" t="str">
            <v>Yes</v>
          </cell>
          <cell r="BM27" t="str">
            <v>Yes</v>
          </cell>
          <cell r="BN27" t="str">
            <v>Yes</v>
          </cell>
          <cell r="BO27" t="str">
            <v>Yes</v>
          </cell>
          <cell r="BP27" t="str">
            <v>Yes</v>
          </cell>
          <cell r="BQ27" t="str">
            <v/>
          </cell>
          <cell r="BR27" t="str">
            <v/>
          </cell>
          <cell r="BS27" t="str">
            <v/>
          </cell>
          <cell r="BT27" t="str">
            <v/>
          </cell>
          <cell r="BU27" t="str">
            <v/>
          </cell>
          <cell r="BV27" t="str">
            <v/>
          </cell>
          <cell r="BW27" t="str">
            <v/>
          </cell>
          <cell r="BX27" t="str">
            <v/>
          </cell>
          <cell r="BY27" t="str">
            <v/>
          </cell>
          <cell r="BZ27" t="str">
            <v/>
          </cell>
          <cell r="CA27" t="str">
            <v/>
          </cell>
          <cell r="CB27" t="str">
            <v/>
          </cell>
          <cell r="CC27" t="str">
            <v/>
          </cell>
          <cell r="CD27" t="str">
            <v/>
          </cell>
          <cell r="CE27" t="str">
            <v/>
          </cell>
          <cell r="CF27" t="str">
            <v/>
          </cell>
          <cell r="CG27" t="str">
            <v/>
          </cell>
          <cell r="CH27" t="str">
            <v/>
          </cell>
          <cell r="CI27" t="str">
            <v/>
          </cell>
          <cell r="CJ27" t="str">
            <v/>
          </cell>
          <cell r="CK27" t="str">
            <v/>
          </cell>
          <cell r="CL27" t="str">
            <v/>
          </cell>
          <cell r="CM27" t="str">
            <v/>
          </cell>
          <cell r="CN27" t="str">
            <v/>
          </cell>
          <cell r="CO27" t="str">
            <v/>
          </cell>
          <cell r="CP27" t="str">
            <v/>
          </cell>
          <cell r="CQ27" t="str">
            <v/>
          </cell>
          <cell r="CR27" t="str">
            <v/>
          </cell>
          <cell r="CS27" t="str">
            <v/>
          </cell>
          <cell r="CT27" t="str">
            <v/>
          </cell>
          <cell r="CU27">
            <v>-2.04</v>
          </cell>
          <cell r="CV27" t="str">
            <v/>
          </cell>
          <cell r="CW27" t="str">
            <v/>
          </cell>
          <cell r="CX27" t="str">
            <v/>
          </cell>
          <cell r="CY27" t="str">
            <v/>
          </cell>
          <cell r="CZ27" t="str">
            <v/>
          </cell>
          <cell r="DA27" t="str">
            <v/>
          </cell>
          <cell r="DB27" t="str">
            <v/>
          </cell>
          <cell r="DD27">
            <v>1</v>
          </cell>
        </row>
        <row r="28">
          <cell r="C28" t="str">
            <v>PR19AFW_R-N3</v>
          </cell>
          <cell r="D28" t="str">
            <v>Providing a great service that you value</v>
          </cell>
          <cell r="E28" t="str">
            <v>PR19 new</v>
          </cell>
          <cell r="F28" t="str">
            <v>R-N3</v>
          </cell>
          <cell r="G28" t="str">
            <v>Priority services for customers in vulnerable circumstances</v>
          </cell>
          <cell r="H28" t="str">
            <v>Number of customers on PSR as percentage of total household connections</v>
          </cell>
          <cell r="M28">
            <v>1</v>
          </cell>
          <cell r="Q28">
            <v>1</v>
          </cell>
          <cell r="R28" t="str">
            <v>NFI</v>
          </cell>
          <cell r="U28" t="str">
            <v>Customer service/satisfaction (exc. billing etc.)</v>
          </cell>
          <cell r="V28" t="str">
            <v>%</v>
          </cell>
          <cell r="W28" t="str">
            <v>% of customers on PSR</v>
          </cell>
          <cell r="X28">
            <v>1</v>
          </cell>
          <cell r="Y28" t="str">
            <v>Up</v>
          </cell>
          <cell r="Z28" t="str">
            <v>Priority services for customers in vulnerable circumstances</v>
          </cell>
        </row>
        <row r="29">
          <cell r="C29" t="str">
            <v>PR19AFW_R-N4</v>
          </cell>
          <cell r="D29" t="str">
            <v>Providing a great service that you value</v>
          </cell>
          <cell r="E29" t="str">
            <v>PR19 new</v>
          </cell>
          <cell r="F29" t="str">
            <v>R-N4</v>
          </cell>
          <cell r="G29" t="str">
            <v>BSI accreditation</v>
          </cell>
          <cell r="H29" t="str">
            <v>Maintenance of BSI certification</v>
          </cell>
          <cell r="M29">
            <v>1</v>
          </cell>
          <cell r="Q29">
            <v>1</v>
          </cell>
          <cell r="R29" t="str">
            <v>NFI</v>
          </cell>
          <cell r="U29" t="str">
            <v>Resilience</v>
          </cell>
          <cell r="V29" t="str">
            <v>text</v>
          </cell>
          <cell r="W29" t="str">
            <v>Pass/fail</v>
          </cell>
          <cell r="X29">
            <v>0</v>
          </cell>
          <cell r="AQ29" t="str">
            <v>Maintained</v>
          </cell>
          <cell r="AR29" t="str">
            <v>Maintained</v>
          </cell>
          <cell r="AS29" t="str">
            <v>Maintained</v>
          </cell>
          <cell r="AT29" t="str">
            <v>Maintained</v>
          </cell>
          <cell r="AU29" t="str">
            <v>Maintained</v>
          </cell>
          <cell r="BQ29" t="str">
            <v/>
          </cell>
          <cell r="BR29" t="str">
            <v/>
          </cell>
          <cell r="BS29" t="str">
            <v/>
          </cell>
          <cell r="BT29" t="str">
            <v/>
          </cell>
          <cell r="BU29" t="str">
            <v/>
          </cell>
          <cell r="BV29" t="str">
            <v/>
          </cell>
          <cell r="BW29" t="str">
            <v/>
          </cell>
          <cell r="BX29" t="str">
            <v/>
          </cell>
          <cell r="BY29" t="str">
            <v/>
          </cell>
          <cell r="BZ29" t="str">
            <v/>
          </cell>
          <cell r="CA29" t="str">
            <v/>
          </cell>
          <cell r="CB29" t="str">
            <v/>
          </cell>
          <cell r="CC29" t="str">
            <v/>
          </cell>
          <cell r="CD29" t="str">
            <v/>
          </cell>
          <cell r="CE29" t="str">
            <v/>
          </cell>
          <cell r="CF29" t="str">
            <v/>
          </cell>
          <cell r="CG29" t="str">
            <v/>
          </cell>
          <cell r="CH29" t="str">
            <v/>
          </cell>
          <cell r="CI29" t="str">
            <v/>
          </cell>
          <cell r="CJ29" t="str">
            <v/>
          </cell>
          <cell r="CK29" t="str">
            <v/>
          </cell>
          <cell r="CL29" t="str">
            <v/>
          </cell>
          <cell r="CM29" t="str">
            <v/>
          </cell>
          <cell r="CN29" t="str">
            <v/>
          </cell>
          <cell r="CO29" t="str">
            <v/>
          </cell>
          <cell r="CP29" t="str">
            <v/>
          </cell>
          <cell r="CQ29" t="str">
            <v/>
          </cell>
          <cell r="CR29" t="str">
            <v/>
          </cell>
          <cell r="CS29" t="str">
            <v/>
          </cell>
          <cell r="CT29" t="str">
            <v/>
          </cell>
          <cell r="CU29" t="str">
            <v/>
          </cell>
          <cell r="CV29" t="str">
            <v/>
          </cell>
          <cell r="CW29" t="str">
            <v/>
          </cell>
          <cell r="CX29" t="str">
            <v/>
          </cell>
          <cell r="CY29" t="str">
            <v/>
          </cell>
          <cell r="CZ29" t="str">
            <v/>
          </cell>
          <cell r="DA29" t="str">
            <v/>
          </cell>
          <cell r="DB29" t="str">
            <v/>
          </cell>
          <cell r="DD29">
            <v>1</v>
          </cell>
        </row>
        <row r="30">
          <cell r="C30" t="str">
            <v>PR19AFW_R-N6</v>
          </cell>
          <cell r="D30" t="str">
            <v>Minimising disruption to you and your community</v>
          </cell>
          <cell r="E30" t="str">
            <v>PR19 new</v>
          </cell>
          <cell r="F30" t="str">
            <v>R-N6</v>
          </cell>
          <cell r="G30" t="str">
            <v>IT resilience</v>
          </cell>
          <cell r="H30" t="str">
            <v>Minimising disruption to customers and employees because of unplanned interruptions to IT Services, assessed via Impact Score</v>
          </cell>
          <cell r="J30">
            <v>0.5</v>
          </cell>
          <cell r="M30">
            <v>0.5</v>
          </cell>
          <cell r="Q30">
            <v>1</v>
          </cell>
          <cell r="R30" t="str">
            <v>NFI</v>
          </cell>
          <cell r="U30" t="str">
            <v>Resilience</v>
          </cell>
          <cell r="V30" t="str">
            <v>nr</v>
          </cell>
          <cell r="W30" t="str">
            <v>Impact score</v>
          </cell>
          <cell r="X30">
            <v>0</v>
          </cell>
          <cell r="Y30" t="str">
            <v>Down</v>
          </cell>
          <cell r="AQ30">
            <v>1600</v>
          </cell>
          <cell r="AR30">
            <v>1500</v>
          </cell>
          <cell r="AS30">
            <v>1400</v>
          </cell>
          <cell r="AT30">
            <v>1300</v>
          </cell>
          <cell r="AU30">
            <v>1200</v>
          </cell>
          <cell r="BQ30" t="str">
            <v/>
          </cell>
          <cell r="BR30" t="str">
            <v/>
          </cell>
          <cell r="BS30" t="str">
            <v/>
          </cell>
          <cell r="BT30" t="str">
            <v/>
          </cell>
          <cell r="BU30" t="str">
            <v/>
          </cell>
          <cell r="BV30" t="str">
            <v/>
          </cell>
          <cell r="BW30" t="str">
            <v/>
          </cell>
          <cell r="BX30" t="str">
            <v/>
          </cell>
          <cell r="BY30" t="str">
            <v/>
          </cell>
          <cell r="BZ30" t="str">
            <v/>
          </cell>
          <cell r="CA30" t="str">
            <v/>
          </cell>
          <cell r="CB30" t="str">
            <v/>
          </cell>
          <cell r="CC30" t="str">
            <v/>
          </cell>
          <cell r="CD30" t="str">
            <v/>
          </cell>
          <cell r="CE30" t="str">
            <v/>
          </cell>
          <cell r="CF30" t="str">
            <v/>
          </cell>
          <cell r="CG30" t="str">
            <v/>
          </cell>
          <cell r="CH30" t="str">
            <v/>
          </cell>
          <cell r="CI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W30" t="str">
            <v/>
          </cell>
          <cell r="CX30" t="str">
            <v/>
          </cell>
          <cell r="CY30" t="str">
            <v/>
          </cell>
          <cell r="CZ30" t="str">
            <v/>
          </cell>
          <cell r="DA30" t="str">
            <v/>
          </cell>
          <cell r="DB30" t="str">
            <v/>
          </cell>
          <cell r="DD30">
            <v>1</v>
          </cell>
        </row>
        <row r="31">
          <cell r="C31" t="str">
            <v>PR19AFW_R-N7</v>
          </cell>
          <cell r="D31" t="str">
            <v>Providing a great service that you value</v>
          </cell>
          <cell r="E31" t="str">
            <v>PR19 new</v>
          </cell>
          <cell r="F31" t="str">
            <v>R-N7</v>
          </cell>
          <cell r="G31" t="str">
            <v>Customers in vulnerable circumstances satisfied with our service (not receiving financial help)</v>
          </cell>
          <cell r="H31" t="str">
            <v>Customers registered on PSR but not receiving financial assistance that are satisfied with the service they have received.</v>
          </cell>
          <cell r="M31">
            <v>1</v>
          </cell>
          <cell r="Q31">
            <v>1</v>
          </cell>
          <cell r="R31" t="str">
            <v>NFI</v>
          </cell>
          <cell r="U31" t="str">
            <v>Customer service/satisfaction (exc. billing etc.)</v>
          </cell>
          <cell r="V31" t="str">
            <v>%</v>
          </cell>
          <cell r="W31" t="str">
            <v>% customers satisfied</v>
          </cell>
          <cell r="X31">
            <v>0</v>
          </cell>
          <cell r="Y31" t="str">
            <v>Up</v>
          </cell>
          <cell r="AQ31">
            <v>90</v>
          </cell>
          <cell r="AR31">
            <v>90</v>
          </cell>
          <cell r="AS31">
            <v>90</v>
          </cell>
          <cell r="AT31">
            <v>90</v>
          </cell>
          <cell r="AU31">
            <v>90</v>
          </cell>
          <cell r="BQ31" t="str">
            <v/>
          </cell>
          <cell r="BR31" t="str">
            <v/>
          </cell>
          <cell r="BS31" t="str">
            <v/>
          </cell>
          <cell r="BT31" t="str">
            <v/>
          </cell>
          <cell r="BU31" t="str">
            <v/>
          </cell>
          <cell r="BV31" t="str">
            <v/>
          </cell>
          <cell r="BW31" t="str">
            <v/>
          </cell>
          <cell r="BX31" t="str">
            <v/>
          </cell>
          <cell r="BY31" t="str">
            <v/>
          </cell>
          <cell r="BZ31" t="str">
            <v/>
          </cell>
          <cell r="CA31" t="str">
            <v/>
          </cell>
          <cell r="CB31" t="str">
            <v/>
          </cell>
          <cell r="CD31" t="str">
            <v/>
          </cell>
          <cell r="CE31" t="str">
            <v/>
          </cell>
          <cell r="CF31" t="str">
            <v/>
          </cell>
          <cell r="CG31" t="str">
            <v/>
          </cell>
          <cell r="CH31" t="str">
            <v/>
          </cell>
          <cell r="CI31" t="str">
            <v/>
          </cell>
          <cell r="CJ31" t="str">
            <v/>
          </cell>
          <cell r="CK31" t="str">
            <v/>
          </cell>
          <cell r="CL31" t="str">
            <v/>
          </cell>
          <cell r="CM31" t="str">
            <v/>
          </cell>
          <cell r="CN31" t="str">
            <v/>
          </cell>
          <cell r="CO31" t="str">
            <v/>
          </cell>
          <cell r="CP31" t="str">
            <v/>
          </cell>
          <cell r="CQ31" t="str">
            <v/>
          </cell>
          <cell r="CR31" t="str">
            <v/>
          </cell>
          <cell r="CS31" t="str">
            <v/>
          </cell>
          <cell r="CT31" t="str">
            <v/>
          </cell>
          <cell r="CU31" t="str">
            <v/>
          </cell>
          <cell r="CV31" t="str">
            <v/>
          </cell>
          <cell r="CW31" t="str">
            <v/>
          </cell>
          <cell r="CX31" t="str">
            <v/>
          </cell>
          <cell r="CY31" t="str">
            <v/>
          </cell>
          <cell r="CZ31" t="str">
            <v/>
          </cell>
          <cell r="DA31" t="str">
            <v/>
          </cell>
          <cell r="DB31" t="str">
            <v/>
          </cell>
          <cell r="DD31">
            <v>1</v>
          </cell>
        </row>
        <row r="32">
          <cell r="C32" t="str">
            <v>PR19AFW_R-N8</v>
          </cell>
          <cell r="D32" t="str">
            <v>Providing a great service that you value</v>
          </cell>
          <cell r="E32" t="str">
            <v>PR19 new</v>
          </cell>
          <cell r="F32" t="str">
            <v>R-N8</v>
          </cell>
          <cell r="G32" t="str">
            <v>Customers in vulnerable circumstances who found us easy to deal with (not receiving financial help)</v>
          </cell>
          <cell r="H32" t="str">
            <v>Customers registered on PSR, but not receiving financial assistance, that found Affinity easy to deal with.</v>
          </cell>
          <cell r="M32">
            <v>1</v>
          </cell>
          <cell r="Q32">
            <v>1</v>
          </cell>
          <cell r="R32" t="str">
            <v>NFI</v>
          </cell>
          <cell r="U32" t="str">
            <v>Customer service/satisfaction (exc. billing etc.)</v>
          </cell>
          <cell r="V32" t="str">
            <v>%</v>
          </cell>
          <cell r="W32" t="str">
            <v>% customers satisfied</v>
          </cell>
          <cell r="X32">
            <v>0</v>
          </cell>
          <cell r="Y32" t="str">
            <v>Up</v>
          </cell>
          <cell r="AQ32">
            <v>90</v>
          </cell>
          <cell r="AR32">
            <v>90</v>
          </cell>
          <cell r="AS32">
            <v>90</v>
          </cell>
          <cell r="AT32">
            <v>90</v>
          </cell>
          <cell r="AU32">
            <v>90</v>
          </cell>
          <cell r="BQ32" t="str">
            <v/>
          </cell>
          <cell r="BR32" t="str">
            <v/>
          </cell>
          <cell r="BS32" t="str">
            <v/>
          </cell>
          <cell r="BT32" t="str">
            <v/>
          </cell>
          <cell r="BU32" t="str">
            <v/>
          </cell>
          <cell r="BV32" t="str">
            <v/>
          </cell>
          <cell r="BW32" t="str">
            <v/>
          </cell>
          <cell r="BX32" t="str">
            <v/>
          </cell>
          <cell r="BY32" t="str">
            <v/>
          </cell>
          <cell r="BZ32" t="str">
            <v/>
          </cell>
          <cell r="CA32" t="str">
            <v/>
          </cell>
          <cell r="CB32" t="str">
            <v/>
          </cell>
          <cell r="CC32" t="str">
            <v/>
          </cell>
          <cell r="CD32" t="str">
            <v/>
          </cell>
          <cell r="CE32" t="str">
            <v/>
          </cell>
          <cell r="CF32" t="str">
            <v/>
          </cell>
          <cell r="CG32" t="str">
            <v/>
          </cell>
          <cell r="CH32" t="str">
            <v/>
          </cell>
          <cell r="CI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W32" t="str">
            <v/>
          </cell>
          <cell r="CX32" t="str">
            <v/>
          </cell>
          <cell r="CY32" t="str">
            <v/>
          </cell>
          <cell r="CZ32" t="str">
            <v/>
          </cell>
          <cell r="DA32" t="str">
            <v/>
          </cell>
          <cell r="DB32" t="str">
            <v/>
          </cell>
          <cell r="DD32">
            <v>1</v>
          </cell>
        </row>
        <row r="33">
          <cell r="C33" t="str">
            <v>PR19AFW_R-N9</v>
          </cell>
          <cell r="D33" t="str">
            <v>Providing a great service that you value</v>
          </cell>
          <cell r="E33" t="str">
            <v>PR14 revision</v>
          </cell>
          <cell r="F33" t="str">
            <v>R-N9</v>
          </cell>
          <cell r="G33" t="str">
            <v>Value for Money Survey</v>
          </cell>
          <cell r="H33" t="str">
            <v>Value for Money Survey</v>
          </cell>
          <cell r="M33">
            <v>1</v>
          </cell>
          <cell r="Q33">
            <v>1</v>
          </cell>
          <cell r="R33" t="str">
            <v>NFI</v>
          </cell>
          <cell r="U33" t="str">
            <v>Affordability/vulnerability</v>
          </cell>
          <cell r="V33" t="str">
            <v>nr</v>
          </cell>
          <cell r="W33" t="str">
            <v>Score out of 10</v>
          </cell>
          <cell r="X33">
            <v>2</v>
          </cell>
          <cell r="Y33" t="str">
            <v>Up</v>
          </cell>
          <cell r="AQ33">
            <v>7.6</v>
          </cell>
          <cell r="AR33">
            <v>7.65</v>
          </cell>
          <cell r="AS33">
            <v>7.7</v>
          </cell>
          <cell r="AT33">
            <v>7.75</v>
          </cell>
          <cell r="AU33">
            <v>7.8</v>
          </cell>
          <cell r="BQ33" t="str">
            <v/>
          </cell>
          <cell r="BR33" t="str">
            <v/>
          </cell>
          <cell r="BS33" t="str">
            <v/>
          </cell>
          <cell r="BT33" t="str">
            <v/>
          </cell>
          <cell r="BU33" t="str">
            <v/>
          </cell>
          <cell r="BV33" t="str">
            <v/>
          </cell>
          <cell r="BW33" t="str">
            <v/>
          </cell>
          <cell r="BX33" t="str">
            <v/>
          </cell>
          <cell r="BY33" t="str">
            <v/>
          </cell>
          <cell r="BZ33" t="str">
            <v/>
          </cell>
          <cell r="CA33" t="str">
            <v/>
          </cell>
          <cell r="CB33" t="str">
            <v/>
          </cell>
          <cell r="CC33" t="str">
            <v/>
          </cell>
          <cell r="CD33" t="str">
            <v/>
          </cell>
          <cell r="CE33" t="str">
            <v/>
          </cell>
          <cell r="CF33" t="str">
            <v/>
          </cell>
          <cell r="CG33" t="str">
            <v/>
          </cell>
          <cell r="CH33" t="str">
            <v/>
          </cell>
          <cell r="CI33" t="str">
            <v/>
          </cell>
          <cell r="CJ33" t="str">
            <v/>
          </cell>
          <cell r="CK33" t="str">
            <v/>
          </cell>
          <cell r="CL33" t="str">
            <v/>
          </cell>
          <cell r="CM33" t="str">
            <v/>
          </cell>
          <cell r="CN33" t="str">
            <v/>
          </cell>
          <cell r="CO33" t="str">
            <v/>
          </cell>
          <cell r="CP33" t="str">
            <v/>
          </cell>
          <cell r="CQ33" t="str">
            <v/>
          </cell>
          <cell r="CR33" t="str">
            <v/>
          </cell>
          <cell r="CS33" t="str">
            <v/>
          </cell>
          <cell r="CT33" t="str">
            <v/>
          </cell>
          <cell r="CU33" t="str">
            <v/>
          </cell>
          <cell r="CV33" t="str">
            <v/>
          </cell>
          <cell r="CW33" t="str">
            <v/>
          </cell>
          <cell r="CX33" t="str">
            <v/>
          </cell>
          <cell r="CY33" t="str">
            <v/>
          </cell>
          <cell r="CZ33" t="str">
            <v/>
          </cell>
          <cell r="DA33" t="str">
            <v/>
          </cell>
          <cell r="DB33" t="str">
            <v/>
          </cell>
          <cell r="DD33">
            <v>1</v>
          </cell>
        </row>
        <row r="34">
          <cell r="C34" t="str">
            <v>PR19AFW_NEP01</v>
          </cell>
          <cell r="F34" t="str">
            <v>NEP01</v>
          </cell>
          <cell r="G34" t="str">
            <v>WINEP Delivery</v>
          </cell>
          <cell r="Q34">
            <v>0</v>
          </cell>
          <cell r="R34" t="str">
            <v>NFI</v>
          </cell>
          <cell r="V34" t="str">
            <v>text</v>
          </cell>
          <cell r="W34" t="str">
            <v>WINEP requirements met or not met in each year</v>
          </cell>
          <cell r="X34">
            <v>0</v>
          </cell>
          <cell r="AQ34" t="str">
            <v>Met</v>
          </cell>
          <cell r="AR34" t="str">
            <v>Met</v>
          </cell>
          <cell r="AS34" t="str">
            <v>Met</v>
          </cell>
          <cell r="AT34" t="str">
            <v>Met</v>
          </cell>
          <cell r="AU34" t="str">
            <v>Met</v>
          </cell>
          <cell r="BQ34" t="str">
            <v/>
          </cell>
          <cell r="BR34" t="str">
            <v/>
          </cell>
          <cell r="BS34" t="str">
            <v/>
          </cell>
          <cell r="BT34" t="str">
            <v/>
          </cell>
          <cell r="BU34" t="str">
            <v/>
          </cell>
          <cell r="BV34" t="str">
            <v/>
          </cell>
          <cell r="BW34" t="str">
            <v/>
          </cell>
          <cell r="BX34" t="str">
            <v/>
          </cell>
          <cell r="BY34" t="str">
            <v/>
          </cell>
          <cell r="BZ34" t="str">
            <v/>
          </cell>
          <cell r="CA34" t="str">
            <v/>
          </cell>
          <cell r="CB34" t="str">
            <v/>
          </cell>
          <cell r="CC34" t="str">
            <v/>
          </cell>
          <cell r="CD34" t="str">
            <v/>
          </cell>
          <cell r="CE34" t="str">
            <v/>
          </cell>
          <cell r="CF34" t="str">
            <v/>
          </cell>
          <cell r="CG34" t="str">
            <v/>
          </cell>
          <cell r="CH34" t="str">
            <v/>
          </cell>
          <cell r="CI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W34" t="str">
            <v/>
          </cell>
          <cell r="CX34" t="str">
            <v/>
          </cell>
          <cell r="CY34" t="str">
            <v/>
          </cell>
          <cell r="CZ34" t="str">
            <v/>
          </cell>
          <cell r="DA34" t="str">
            <v/>
          </cell>
          <cell r="DB34" t="str">
            <v/>
          </cell>
        </row>
        <row r="35">
          <cell r="C35" t="str">
            <v>PR19ANH_1</v>
          </cell>
          <cell r="D35" t="str">
            <v>Delighted Customers</v>
          </cell>
          <cell r="E35" t="str">
            <v>PR19 new</v>
          </cell>
          <cell r="F35">
            <v>1</v>
          </cell>
          <cell r="G35" t="str">
            <v>C-MeX: Customer measure of experience</v>
          </cell>
          <cell r="H35" t="str">
            <v>This measures customer satisfaction about the service they receive from us. It involves taking data from a number of different sources such as surveys of household customers.</v>
          </cell>
          <cell r="M35">
            <v>1</v>
          </cell>
          <cell r="Q35">
            <v>1</v>
          </cell>
          <cell r="R35" t="str">
            <v>Out &amp; under</v>
          </cell>
          <cell r="S35" t="str">
            <v>Revenue</v>
          </cell>
          <cell r="T35" t="str">
            <v>In-period</v>
          </cell>
          <cell r="U35" t="str">
            <v>Customer measure of experience (C-MeX)</v>
          </cell>
          <cell r="V35" t="str">
            <v>score</v>
          </cell>
          <cell r="W35" t="str">
            <v>C-MeX score</v>
          </cell>
          <cell r="X35">
            <v>2</v>
          </cell>
          <cell r="Y35" t="str">
            <v>Up</v>
          </cell>
          <cell r="Z35" t="str">
            <v>C-MeX: Customer measure of experience</v>
          </cell>
        </row>
        <row r="36">
          <cell r="C36" t="str">
            <v>PR19ANH_2</v>
          </cell>
          <cell r="D36" t="str">
            <v>Delighted Customers</v>
          </cell>
          <cell r="E36" t="str">
            <v>PR19 new</v>
          </cell>
          <cell r="F36">
            <v>2</v>
          </cell>
          <cell r="G36" t="str">
            <v>D-MeX: Developer services measure of experience</v>
          </cell>
          <cell r="H36" t="str">
            <v>We deal with property development companies ensuring that new homes and business premises are connected to the water and waste water network. This is a measurement from a number of different sources showing whether developers and other types of customers for these services are satisfied with the service they receive from us.</v>
          </cell>
          <cell r="J36">
            <v>0.56000000000000005</v>
          </cell>
          <cell r="K36">
            <v>0.44</v>
          </cell>
          <cell r="Q36">
            <v>1</v>
          </cell>
          <cell r="R36" t="str">
            <v>Out &amp; under</v>
          </cell>
          <cell r="S36" t="str">
            <v>Revenue</v>
          </cell>
          <cell r="T36" t="str">
            <v>In-period</v>
          </cell>
          <cell r="U36" t="str">
            <v>Developer services measure of experience (D-MeX)</v>
          </cell>
          <cell r="V36" t="str">
            <v>score</v>
          </cell>
          <cell r="W36" t="str">
            <v>D-MeX score</v>
          </cell>
          <cell r="X36">
            <v>2</v>
          </cell>
          <cell r="Y36" t="str">
            <v>Up</v>
          </cell>
          <cell r="Z36" t="str">
            <v>D-MeX: Developer services measure of experience</v>
          </cell>
        </row>
        <row r="37">
          <cell r="C37" t="str">
            <v>PR19ANH_3</v>
          </cell>
          <cell r="D37" t="str">
            <v>Safe Clean Water</v>
          </cell>
          <cell r="E37" t="str">
            <v>PR19 new</v>
          </cell>
          <cell r="F37">
            <v>3</v>
          </cell>
          <cell r="G37" t="str">
            <v>Water quality compliance (CRI)</v>
          </cell>
          <cell r="H37" t="str">
            <v>This measure has been developed by the Drinking Water Inspectorate (DWI), the Drinking Water Quality Regulator for England and Wales. It seeks to monitor performance on the risk of breaching water quality standards.
The Compliance Risk Index (CRI) is made up of four sub-components based on where water quality sampling occurs. These are: Water Treatment Works, Supply Points, Service Reservoirs and Water Supply Zones. These are combined to produce an overall CRI score for each water company.</v>
          </cell>
          <cell r="J37">
            <v>1</v>
          </cell>
          <cell r="Q37">
            <v>1</v>
          </cell>
          <cell r="R37" t="str">
            <v>Under</v>
          </cell>
          <cell r="S37" t="str">
            <v>Revenue</v>
          </cell>
          <cell r="T37" t="str">
            <v>In-period</v>
          </cell>
          <cell r="U37" t="str">
            <v>Water quality compliance</v>
          </cell>
          <cell r="V37" t="str">
            <v>score</v>
          </cell>
          <cell r="W37" t="str">
            <v>CRI score</v>
          </cell>
          <cell r="X37">
            <v>2</v>
          </cell>
          <cell r="Y37" t="str">
            <v>Down</v>
          </cell>
          <cell r="Z37" t="str">
            <v>Water quality compliance (CRI)</v>
          </cell>
        </row>
        <row r="38">
          <cell r="C38" t="str">
            <v>PR19ANH_4</v>
          </cell>
          <cell r="D38" t="str">
            <v>Delighted Customers</v>
          </cell>
          <cell r="E38" t="str">
            <v>PR14 continuation</v>
          </cell>
          <cell r="F38">
            <v>4</v>
          </cell>
          <cell r="G38" t="str">
            <v>Water supply interruptions</v>
          </cell>
          <cell r="H38" t="str">
            <v>Planned or unplanned interruptions to your water supply for periods of three or more hours. Performance is measured in minutes and seconds.</v>
          </cell>
          <cell r="J38">
            <v>1</v>
          </cell>
          <cell r="Q38">
            <v>1</v>
          </cell>
          <cell r="R38" t="str">
            <v>Out &amp; under</v>
          </cell>
          <cell r="S38" t="str">
            <v>Revenue</v>
          </cell>
          <cell r="T38" t="str">
            <v>In-period</v>
          </cell>
          <cell r="U38" t="str">
            <v>Supply interruptions</v>
          </cell>
          <cell r="V38" t="str">
            <v>time</v>
          </cell>
          <cell r="W38" t="str">
            <v>Minutes / property / year</v>
          </cell>
          <cell r="X38">
            <v>0</v>
          </cell>
          <cell r="Y38" t="str">
            <v>Down</v>
          </cell>
          <cell r="Z38" t="str">
            <v>Water supply interruptions</v>
          </cell>
        </row>
        <row r="39">
          <cell r="C39" t="str">
            <v>PR19ANH_5</v>
          </cell>
          <cell r="D39" t="str">
            <v>Supply Meets Demand</v>
          </cell>
          <cell r="E39" t="str">
            <v>PR14 revision</v>
          </cell>
          <cell r="F39">
            <v>5</v>
          </cell>
          <cell r="G39" t="str">
            <v>Leakage</v>
          </cell>
          <cell r="H39" t="str">
            <v>This measure looks at our performance in reducing leakage across the network – both on our pipes but also those on customers’ homes. Performance is measured on the volume of water lost on average over three years.</v>
          </cell>
          <cell r="J39">
            <v>1</v>
          </cell>
          <cell r="Q39">
            <v>1</v>
          </cell>
          <cell r="R39" t="str">
            <v>Out &amp; under</v>
          </cell>
          <cell r="S39" t="str">
            <v>Revenue</v>
          </cell>
          <cell r="T39" t="str">
            <v>In-period</v>
          </cell>
          <cell r="U39" t="str">
            <v>Leakage</v>
          </cell>
          <cell r="V39" t="str">
            <v>nr</v>
          </cell>
          <cell r="W39" t="str">
            <v>Megalitres per day (Ml/d) - three year average</v>
          </cell>
          <cell r="X39">
            <v>1</v>
          </cell>
          <cell r="Y39" t="str">
            <v>Down</v>
          </cell>
          <cell r="Z39" t="str">
            <v>Leakage</v>
          </cell>
        </row>
        <row r="40">
          <cell r="C40" t="str">
            <v>PR19ANH_6</v>
          </cell>
          <cell r="D40" t="str">
            <v>Supply Meets Demand</v>
          </cell>
          <cell r="E40" t="str">
            <v>PR14 revision</v>
          </cell>
          <cell r="F40">
            <v>6</v>
          </cell>
          <cell r="G40" t="str">
            <v>Per capita consumption</v>
          </cell>
          <cell r="H40" t="str">
            <v>This measure looks at how successful we have been helping customers reduce the amount of water they use in their homes. This could be through education programmes or helping with water efficiency devices or equipment. It is measured in litres per person per day on average over three years.</v>
          </cell>
          <cell r="J40">
            <v>1</v>
          </cell>
          <cell r="Q40">
            <v>1</v>
          </cell>
          <cell r="R40" t="str">
            <v>Out &amp; under</v>
          </cell>
          <cell r="S40" t="str">
            <v>Revenue</v>
          </cell>
          <cell r="T40" t="str">
            <v>End of period</v>
          </cell>
          <cell r="U40" t="str">
            <v>Water consumption</v>
          </cell>
          <cell r="V40" t="str">
            <v>nr</v>
          </cell>
          <cell r="W40" t="str">
            <v>Litres per capita per day (l/p/d) - three year average</v>
          </cell>
          <cell r="X40">
            <v>1</v>
          </cell>
          <cell r="Y40" t="str">
            <v>Down</v>
          </cell>
          <cell r="Z40" t="str">
            <v>Per capita consumption</v>
          </cell>
        </row>
        <row r="41">
          <cell r="C41" t="str">
            <v>PR19ANH_7</v>
          </cell>
          <cell r="D41" t="str">
            <v>Delighted Customers</v>
          </cell>
          <cell r="E41" t="str">
            <v>PR14 revision</v>
          </cell>
          <cell r="F41">
            <v>7</v>
          </cell>
          <cell r="G41" t="str">
            <v>Internal sewer flooding</v>
          </cell>
          <cell r="H41" t="str">
            <v>Sewer flooding occurs when sewage escapes from the sewerage network, through a manhole, from a drain or by backing up in a toilet. This performance commitment is the number of properties affected by internal sewer flooding per year per 10,000 sewer connections.</v>
          </cell>
          <cell r="K41">
            <v>1</v>
          </cell>
          <cell r="Q41">
            <v>1</v>
          </cell>
          <cell r="R41" t="str">
            <v>Out &amp; under</v>
          </cell>
          <cell r="S41" t="str">
            <v>Revenue</v>
          </cell>
          <cell r="T41" t="str">
            <v>In-period</v>
          </cell>
          <cell r="U41" t="str">
            <v>Sewer flooding</v>
          </cell>
          <cell r="V41" t="str">
            <v>nr</v>
          </cell>
          <cell r="W41" t="str">
            <v>No. of properties flooded internally per 10,000 sewer connections</v>
          </cell>
          <cell r="X41">
            <v>2</v>
          </cell>
          <cell r="Y41" t="str">
            <v>Down</v>
          </cell>
          <cell r="Z41" t="str">
            <v>Internal sewer flooding</v>
          </cell>
        </row>
        <row r="42">
          <cell r="C42" t="str">
            <v>PR19ANH_8</v>
          </cell>
          <cell r="D42" t="str">
            <v>Flourishing Environment</v>
          </cell>
          <cell r="E42" t="str">
            <v>PR14 revision</v>
          </cell>
          <cell r="F42">
            <v>8</v>
          </cell>
          <cell r="G42" t="str">
            <v>Pollution incidents</v>
          </cell>
          <cell r="H42" t="str">
            <v>This performance commitment looks at the number of pollution incidents each year. Reporting is normalised by the number of incidents per 10,000 km of sewer to allow comparison between companies.</v>
          </cell>
          <cell r="K42">
            <v>1</v>
          </cell>
          <cell r="Q42">
            <v>1</v>
          </cell>
          <cell r="R42" t="str">
            <v>Out &amp; under</v>
          </cell>
          <cell r="S42" t="str">
            <v>Revenue</v>
          </cell>
          <cell r="T42" t="str">
            <v>In-period</v>
          </cell>
          <cell r="U42" t="str">
            <v>Pollution incidents</v>
          </cell>
          <cell r="V42" t="str">
            <v>nr</v>
          </cell>
          <cell r="W42" t="str">
            <v>No. of pollution incidents (categories 1-3) per 10,000 km of sewer</v>
          </cell>
          <cell r="X42">
            <v>2</v>
          </cell>
          <cell r="Y42" t="str">
            <v>Down</v>
          </cell>
          <cell r="Z42" t="str">
            <v>Pollution incidents</v>
          </cell>
        </row>
        <row r="43">
          <cell r="C43" t="str">
            <v>PR19ANH_9</v>
          </cell>
          <cell r="D43" t="str">
            <v>Resilient Business</v>
          </cell>
          <cell r="E43" t="str">
            <v>PR19 new</v>
          </cell>
          <cell r="F43">
            <v>9</v>
          </cell>
          <cell r="G43" t="str">
            <v>Risk of severe restrictions in a drought</v>
          </cell>
          <cell r="H43" t="str">
            <v>During exceptionally dry periods customers may experience restrictions to their water usage and/or supply. For example temporary interruptions to supply. This measure looks at the percentage of our customers at risk of these restrictions once every 200 years.</v>
          </cell>
          <cell r="I43">
            <v>0.5</v>
          </cell>
          <cell r="J43">
            <v>0.5</v>
          </cell>
          <cell r="Q43">
            <v>1</v>
          </cell>
          <cell r="R43" t="str">
            <v>NFI</v>
          </cell>
          <cell r="U43" t="str">
            <v>Resilience</v>
          </cell>
          <cell r="V43" t="str">
            <v>%</v>
          </cell>
          <cell r="W43" t="str">
            <v>% of population experiencing severe restrictions in 1in200yr drought</v>
          </cell>
          <cell r="X43">
            <v>1</v>
          </cell>
          <cell r="Y43" t="str">
            <v>Down</v>
          </cell>
          <cell r="Z43" t="str">
            <v>Risk of severe restrictions in a drought</v>
          </cell>
        </row>
        <row r="44">
          <cell r="C44" t="str">
            <v>PR19ANH_10</v>
          </cell>
          <cell r="D44" t="str">
            <v>Resilient Business</v>
          </cell>
          <cell r="E44" t="str">
            <v>PR19 new</v>
          </cell>
          <cell r="F44">
            <v>10</v>
          </cell>
          <cell r="G44" t="str">
            <v>Risk of sewer flooding in a storm</v>
          </cell>
          <cell r="H44" t="str">
            <v>During extreme rainfall periods there is a risk that wastewater can escape from our pipes and cause flooding in open areas or inside people’s homes. This measure looks at the percentage of customers at risk of suffering these impacts during a storm that would occur on average once in every 50 years.</v>
          </cell>
          <cell r="K44">
            <v>1</v>
          </cell>
          <cell r="Q44">
            <v>1</v>
          </cell>
          <cell r="R44" t="str">
            <v>NFI</v>
          </cell>
          <cell r="U44" t="str">
            <v>Resilience</v>
          </cell>
          <cell r="V44" t="str">
            <v>%</v>
          </cell>
          <cell r="W44" t="str">
            <v>% of population experiencing flooding in 1in50yr storm</v>
          </cell>
          <cell r="X44">
            <v>2</v>
          </cell>
          <cell r="Y44" t="str">
            <v>Down</v>
          </cell>
          <cell r="Z44" t="str">
            <v>Risk of sewer flooding in a storm</v>
          </cell>
        </row>
        <row r="45">
          <cell r="C45" t="str">
            <v>PR19ANH_11</v>
          </cell>
          <cell r="D45" t="str">
            <v>Investing for Tomorrow</v>
          </cell>
          <cell r="E45" t="str">
            <v>PR14 revision</v>
          </cell>
          <cell r="F45">
            <v>11</v>
          </cell>
          <cell r="G45" t="str">
            <v>Mains repairs</v>
          </cell>
          <cell r="H45" t="str">
            <v>The total number of mains bursts per 1,000 km of pipes.</v>
          </cell>
          <cell r="J45">
            <v>1</v>
          </cell>
          <cell r="Q45">
            <v>1</v>
          </cell>
          <cell r="R45" t="str">
            <v>Under</v>
          </cell>
          <cell r="S45" t="str">
            <v>Revenue</v>
          </cell>
          <cell r="T45" t="str">
            <v>In-period</v>
          </cell>
          <cell r="U45" t="str">
            <v>Water mains bursts</v>
          </cell>
          <cell r="V45" t="str">
            <v>nr</v>
          </cell>
          <cell r="W45" t="str">
            <v>No. mains bursts per 1,000 kilometres of pipe</v>
          </cell>
          <cell r="X45">
            <v>1</v>
          </cell>
          <cell r="Y45" t="str">
            <v>Down</v>
          </cell>
          <cell r="Z45" t="str">
            <v>Mains repairs</v>
          </cell>
        </row>
        <row r="46">
          <cell r="C46" t="str">
            <v>PR19ANH_12</v>
          </cell>
          <cell r="D46" t="str">
            <v>Investing for Tomorrow</v>
          </cell>
          <cell r="E46" t="str">
            <v>PR19 new</v>
          </cell>
          <cell r="F46">
            <v>12</v>
          </cell>
          <cell r="G46" t="str">
            <v>Unplanned outage</v>
          </cell>
          <cell r="H46" t="str">
            <v>This measures the number of unplanned outages to provide a picture of the long term resilience of water treatment works.</v>
          </cell>
          <cell r="J46">
            <v>1</v>
          </cell>
          <cell r="Q46">
            <v>1</v>
          </cell>
          <cell r="R46" t="str">
            <v>Under</v>
          </cell>
          <cell r="S46" t="str">
            <v>Revenue</v>
          </cell>
          <cell r="T46" t="str">
            <v>In-period</v>
          </cell>
          <cell r="U46" t="str">
            <v>Asset health</v>
          </cell>
          <cell r="V46" t="str">
            <v>%</v>
          </cell>
          <cell r="W46" t="str">
            <v>Proportion of unplanned outage of the total company production capacity</v>
          </cell>
          <cell r="X46">
            <v>2</v>
          </cell>
          <cell r="Y46" t="str">
            <v>Down</v>
          </cell>
          <cell r="Z46" t="str">
            <v>Unplanned outage</v>
          </cell>
        </row>
        <row r="47">
          <cell r="C47" t="str">
            <v>PR19ANH_13</v>
          </cell>
          <cell r="D47" t="str">
            <v>Investing for Tomorrow</v>
          </cell>
          <cell r="E47" t="str">
            <v>PR14 revision</v>
          </cell>
          <cell r="F47">
            <v>13</v>
          </cell>
          <cell r="G47" t="str">
            <v>Sewer collapses</v>
          </cell>
          <cell r="H47" t="str">
            <v>The number of sewer collapses per 1,000 km of pipes.</v>
          </cell>
          <cell r="K47">
            <v>1</v>
          </cell>
          <cell r="Q47">
            <v>1</v>
          </cell>
          <cell r="R47" t="str">
            <v>Under</v>
          </cell>
          <cell r="S47" t="str">
            <v>Revenue</v>
          </cell>
          <cell r="T47" t="str">
            <v>In-period</v>
          </cell>
          <cell r="U47" t="str">
            <v>Sewer blockages/collapses</v>
          </cell>
          <cell r="V47" t="str">
            <v>nr</v>
          </cell>
          <cell r="W47" t="str">
            <v>No. Sewer Collapses per 1,000 kilometres of sewer</v>
          </cell>
          <cell r="X47">
            <v>2</v>
          </cell>
          <cell r="Y47" t="str">
            <v>Down</v>
          </cell>
          <cell r="Z47" t="str">
            <v>Sewer collapses</v>
          </cell>
        </row>
        <row r="48">
          <cell r="C48" t="str">
            <v>PR19ANH_14</v>
          </cell>
          <cell r="D48" t="str">
            <v>Investing for Tomorrow</v>
          </cell>
          <cell r="E48" t="str">
            <v>PR14 revision</v>
          </cell>
          <cell r="F48">
            <v>14</v>
          </cell>
          <cell r="G48" t="str">
            <v>Treatment works compliance</v>
          </cell>
          <cell r="H48" t="str">
            <v>The Environment Agency (EA) monitors the standard of discharges from water and water recycling treatment works. We need to comply with the permits provided by the EA. This performance commitment measures how we are complying with our permits to discharge from our treatment works.</v>
          </cell>
          <cell r="J48">
            <v>0.39</v>
          </cell>
          <cell r="K48">
            <v>0.61</v>
          </cell>
          <cell r="Q48">
            <v>1</v>
          </cell>
          <cell r="R48" t="str">
            <v>Under</v>
          </cell>
          <cell r="S48" t="str">
            <v>Revenue</v>
          </cell>
          <cell r="T48" t="str">
            <v>In-period</v>
          </cell>
          <cell r="U48" t="str">
            <v>Treatment works</v>
          </cell>
          <cell r="V48" t="str">
            <v>%</v>
          </cell>
          <cell r="W48" t="str">
            <v>% compliance</v>
          </cell>
          <cell r="X48">
            <v>2</v>
          </cell>
          <cell r="Y48" t="str">
            <v>Up</v>
          </cell>
          <cell r="Z48" t="str">
            <v>Treatment works compliance</v>
          </cell>
        </row>
        <row r="49">
          <cell r="C49" t="str">
            <v>PR19ANH_15</v>
          </cell>
          <cell r="D49" t="str">
            <v>Resilient Business</v>
          </cell>
          <cell r="E49" t="str">
            <v>PR14 continuation</v>
          </cell>
          <cell r="F49">
            <v>15</v>
          </cell>
          <cell r="G49" t="str">
            <v>Percentage of population supplied by a single supply system</v>
          </cell>
          <cell r="H49" t="str">
            <v>Some customers are connected to only one water treatment works. Because there are no alternative sources for these customers, these customers face an increased chance of an interruption to their water supply should something go wrong with the water treatment works that supplies them. This performance commitment measures the percentage of our customers that are supplied by a single system.</v>
          </cell>
          <cell r="J49">
            <v>1</v>
          </cell>
          <cell r="Q49">
            <v>1</v>
          </cell>
          <cell r="R49" t="str">
            <v>Out</v>
          </cell>
          <cell r="S49" t="str">
            <v>Revenue</v>
          </cell>
          <cell r="T49" t="str">
            <v>In-period</v>
          </cell>
          <cell r="U49" t="str">
            <v>Resilience</v>
          </cell>
          <cell r="V49" t="str">
            <v>%</v>
          </cell>
          <cell r="W49" t="str">
            <v>% population with single supply system</v>
          </cell>
          <cell r="X49">
            <v>1</v>
          </cell>
          <cell r="Y49" t="str">
            <v>Down</v>
          </cell>
          <cell r="AQ49">
            <v>24.1</v>
          </cell>
          <cell r="AR49">
            <v>21.8</v>
          </cell>
          <cell r="AS49">
            <v>21.8</v>
          </cell>
          <cell r="AT49">
            <v>20</v>
          </cell>
          <cell r="AU49">
            <v>14.1</v>
          </cell>
          <cell r="BP49" t="str">
            <v>Yes</v>
          </cell>
          <cell r="BQ49" t="str">
            <v/>
          </cell>
          <cell r="BR49" t="str">
            <v/>
          </cell>
          <cell r="BS49" t="str">
            <v/>
          </cell>
          <cell r="BT49" t="str">
            <v/>
          </cell>
          <cell r="BU49" t="str">
            <v/>
          </cell>
          <cell r="BV49" t="str">
            <v/>
          </cell>
          <cell r="BW49" t="str">
            <v/>
          </cell>
          <cell r="BX49" t="str">
            <v/>
          </cell>
          <cell r="BY49" t="str">
            <v/>
          </cell>
          <cell r="BZ49" t="str">
            <v/>
          </cell>
          <cell r="CA49" t="str">
            <v/>
          </cell>
          <cell r="CB49" t="str">
            <v/>
          </cell>
          <cell r="CC49" t="str">
            <v/>
          </cell>
          <cell r="CD49" t="str">
            <v/>
          </cell>
          <cell r="CE49" t="str">
            <v/>
          </cell>
          <cell r="CF49" t="str">
            <v/>
          </cell>
          <cell r="CG49" t="str">
            <v/>
          </cell>
          <cell r="CH49" t="str">
            <v/>
          </cell>
          <cell r="CI49" t="str">
            <v/>
          </cell>
          <cell r="CJ49" t="str">
            <v/>
          </cell>
          <cell r="CK49" t="str">
            <v/>
          </cell>
          <cell r="CL49" t="str">
            <v/>
          </cell>
          <cell r="CM49" t="str">
            <v/>
          </cell>
          <cell r="CN49" t="str">
            <v/>
          </cell>
          <cell r="CO49" t="str">
            <v/>
          </cell>
          <cell r="CP49" t="str">
            <v/>
          </cell>
          <cell r="CQ49" t="str">
            <v/>
          </cell>
          <cell r="CR49" t="str">
            <v/>
          </cell>
          <cell r="CS49" t="str">
            <v/>
          </cell>
          <cell r="CT49" t="str">
            <v/>
          </cell>
          <cell r="CU49" t="str">
            <v/>
          </cell>
          <cell r="CV49" t="str">
            <v/>
          </cell>
          <cell r="CW49" t="str">
            <v/>
          </cell>
          <cell r="CX49" t="str">
            <v/>
          </cell>
          <cell r="CY49">
            <v>0.42811700000000003</v>
          </cell>
          <cell r="CZ49" t="str">
            <v/>
          </cell>
          <cell r="DA49" t="str">
            <v/>
          </cell>
          <cell r="DB49" t="str">
            <v/>
          </cell>
          <cell r="DD49">
            <v>1</v>
          </cell>
        </row>
        <row r="50">
          <cell r="C50" t="str">
            <v>PR19ANH_16</v>
          </cell>
          <cell r="D50" t="str">
            <v>Investing for Tomorrow</v>
          </cell>
          <cell r="E50" t="str">
            <v>PR14 revision</v>
          </cell>
          <cell r="F50">
            <v>16</v>
          </cell>
          <cell r="G50" t="str">
            <v>Properties at risk of persistent low pressure</v>
          </cell>
          <cell r="H50" t="str">
            <v xml:space="preserve">Persistent low pressure can affect taps, showers and boilers. For example, it could take a long time to fill a sink or bath and a normal shower system may not work properly. This performance commitment measures our progress in reducing the number of properties at risk of being affected by this issue.
It is based on the total number of properties in our region which, at the end of the year, have received, and are likely to continue to receive, a pressure or flow below the reference level.
</v>
          </cell>
          <cell r="J50">
            <v>1</v>
          </cell>
          <cell r="Q50">
            <v>1</v>
          </cell>
          <cell r="R50" t="str">
            <v>Out &amp; under</v>
          </cell>
          <cell r="S50" t="str">
            <v>Revenue</v>
          </cell>
          <cell r="T50" t="str">
            <v>In-period</v>
          </cell>
          <cell r="U50" t="str">
            <v>Water pressure</v>
          </cell>
          <cell r="V50" t="str">
            <v>nr</v>
          </cell>
          <cell r="W50" t="str">
            <v>No. of properties</v>
          </cell>
          <cell r="X50">
            <v>0</v>
          </cell>
          <cell r="Y50" t="str">
            <v>Down</v>
          </cell>
          <cell r="Z50" t="str">
            <v>Low pressure</v>
          </cell>
          <cell r="AQ50">
            <v>150</v>
          </cell>
          <cell r="AR50">
            <v>150</v>
          </cell>
          <cell r="AS50">
            <v>150</v>
          </cell>
          <cell r="AT50">
            <v>150</v>
          </cell>
          <cell r="AU50">
            <v>106</v>
          </cell>
          <cell r="BL50" t="str">
            <v>Yes</v>
          </cell>
          <cell r="BM50" t="str">
            <v>Yes</v>
          </cell>
          <cell r="BN50" t="str">
            <v>Yes</v>
          </cell>
          <cell r="BO50" t="str">
            <v>Yes</v>
          </cell>
          <cell r="BP50" t="str">
            <v>Yes</v>
          </cell>
          <cell r="BQ50" t="str">
            <v/>
          </cell>
          <cell r="BR50" t="str">
            <v/>
          </cell>
          <cell r="BS50" t="str">
            <v/>
          </cell>
          <cell r="BT50" t="str">
            <v/>
          </cell>
          <cell r="BU50" t="str">
            <v/>
          </cell>
          <cell r="BV50" t="str">
            <v/>
          </cell>
          <cell r="BW50" t="str">
            <v/>
          </cell>
          <cell r="BX50" t="str">
            <v/>
          </cell>
          <cell r="BY50" t="str">
            <v/>
          </cell>
          <cell r="BZ50" t="str">
            <v/>
          </cell>
          <cell r="CA50" t="str">
            <v/>
          </cell>
          <cell r="CB50" t="str">
            <v/>
          </cell>
          <cell r="CC50" t="str">
            <v/>
          </cell>
          <cell r="CD50" t="str">
            <v/>
          </cell>
          <cell r="CE50" t="str">
            <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v>-1.2207000000000001E-2</v>
          </cell>
          <cell r="CV50" t="str">
            <v/>
          </cell>
          <cell r="CW50" t="str">
            <v/>
          </cell>
          <cell r="CX50" t="str">
            <v/>
          </cell>
          <cell r="CY50">
            <v>6.3400000000000001E-3</v>
          </cell>
          <cell r="CZ50" t="str">
            <v/>
          </cell>
          <cell r="DA50" t="str">
            <v/>
          </cell>
          <cell r="DB50" t="str">
            <v/>
          </cell>
          <cell r="DD50">
            <v>1</v>
          </cell>
        </row>
        <row r="51">
          <cell r="C51" t="str">
            <v>PR19ANH_17</v>
          </cell>
          <cell r="D51" t="str">
            <v>Investing for Tomorrow</v>
          </cell>
          <cell r="E51" t="str">
            <v>PR14 revision</v>
          </cell>
          <cell r="F51">
            <v>17</v>
          </cell>
          <cell r="G51" t="str">
            <v>External Sewer Flooding</v>
          </cell>
          <cell r="H51" t="str">
            <v>Sewer flooding occurs when sewage escapes from a pipe, through a manhole, from a drain or by backing up in a toilet. External flooding affects gardens and public spaces. This performance commitment is the number of areas affected externally by sewer flooding.</v>
          </cell>
          <cell r="K51">
            <v>1</v>
          </cell>
          <cell r="Q51">
            <v>1</v>
          </cell>
          <cell r="R51" t="str">
            <v>Out &amp; under</v>
          </cell>
          <cell r="S51" t="str">
            <v>Revenue</v>
          </cell>
          <cell r="T51" t="str">
            <v>In-period</v>
          </cell>
          <cell r="U51" t="str">
            <v>Sewer flooding</v>
          </cell>
          <cell r="V51" t="str">
            <v>nr</v>
          </cell>
          <cell r="W51" t="str">
            <v>No. of properties flooded externally</v>
          </cell>
          <cell r="X51">
            <v>0</v>
          </cell>
          <cell r="Y51" t="str">
            <v>Down</v>
          </cell>
          <cell r="Z51" t="str">
            <v>External sewer flooding</v>
          </cell>
          <cell r="AQ51">
            <v>4191</v>
          </cell>
          <cell r="AR51">
            <v>4141</v>
          </cell>
          <cell r="AS51">
            <v>4091</v>
          </cell>
          <cell r="AT51">
            <v>4041</v>
          </cell>
          <cell r="AU51">
            <v>3991</v>
          </cell>
          <cell r="BL51" t="str">
            <v>Yes</v>
          </cell>
          <cell r="BM51" t="str">
            <v>Yes</v>
          </cell>
          <cell r="BN51" t="str">
            <v>Yes</v>
          </cell>
          <cell r="BO51" t="str">
            <v>Yes</v>
          </cell>
          <cell r="BP51" t="str">
            <v>Yes</v>
          </cell>
          <cell r="BQ51" t="str">
            <v/>
          </cell>
          <cell r="BR51" t="str">
            <v/>
          </cell>
          <cell r="BS51" t="str">
            <v/>
          </cell>
          <cell r="BT51" t="str">
            <v/>
          </cell>
          <cell r="BU51" t="str">
            <v/>
          </cell>
          <cell r="BV51">
            <v>6287</v>
          </cell>
          <cell r="BW51">
            <v>6287</v>
          </cell>
          <cell r="BX51">
            <v>6287</v>
          </cell>
          <cell r="BY51">
            <v>6287</v>
          </cell>
          <cell r="BZ51">
            <v>6287</v>
          </cell>
          <cell r="CA51" t="str">
            <v/>
          </cell>
          <cell r="CB51" t="str">
            <v/>
          </cell>
          <cell r="CC51" t="str">
            <v/>
          </cell>
          <cell r="CD51" t="str">
            <v/>
          </cell>
          <cell r="CE51" t="str">
            <v/>
          </cell>
          <cell r="CF51" t="str">
            <v/>
          </cell>
          <cell r="CG51" t="str">
            <v/>
          </cell>
          <cell r="CH51" t="str">
            <v/>
          </cell>
          <cell r="CI51" t="str">
            <v/>
          </cell>
          <cell r="CJ51" t="str">
            <v/>
          </cell>
          <cell r="CK51">
            <v>2292</v>
          </cell>
          <cell r="CL51">
            <v>2242</v>
          </cell>
          <cell r="CM51">
            <v>2192</v>
          </cell>
          <cell r="CN51">
            <v>2142</v>
          </cell>
          <cell r="CO51">
            <v>2092</v>
          </cell>
          <cell r="CP51" t="str">
            <v/>
          </cell>
          <cell r="CQ51" t="str">
            <v/>
          </cell>
          <cell r="CR51" t="str">
            <v/>
          </cell>
          <cell r="CS51" t="str">
            <v/>
          </cell>
          <cell r="CT51" t="str">
            <v/>
          </cell>
          <cell r="CU51">
            <v>-4.1770000000000002E-3</v>
          </cell>
          <cell r="CV51" t="str">
            <v/>
          </cell>
          <cell r="CW51" t="str">
            <v/>
          </cell>
          <cell r="CX51" t="str">
            <v/>
          </cell>
          <cell r="CY51">
            <v>4.1770000000000002E-3</v>
          </cell>
          <cell r="CZ51" t="str">
            <v/>
          </cell>
          <cell r="DA51" t="str">
            <v/>
          </cell>
          <cell r="DB51" t="str">
            <v/>
          </cell>
          <cell r="DD51">
            <v>1</v>
          </cell>
        </row>
        <row r="52">
          <cell r="C52" t="str">
            <v>PR19ANH_18</v>
          </cell>
          <cell r="D52" t="str">
            <v>Investing for Tomorrow</v>
          </cell>
          <cell r="E52" t="str">
            <v>PR14 revision</v>
          </cell>
          <cell r="F52">
            <v>18</v>
          </cell>
          <cell r="G52" t="str">
            <v>Reactive Mains Bursts</v>
          </cell>
          <cell r="H52" t="str">
            <v xml:space="preserve">Number of reactive mains bursts.
This measure will differ from the common measure in that only reactive bursts will be reported
</v>
          </cell>
          <cell r="J52">
            <v>1</v>
          </cell>
          <cell r="Q52">
            <v>1</v>
          </cell>
          <cell r="R52" t="str">
            <v>NFI</v>
          </cell>
          <cell r="U52" t="str">
            <v>Water mains bursts</v>
          </cell>
          <cell r="V52" t="str">
            <v>nr</v>
          </cell>
          <cell r="W52" t="str">
            <v>No. mains bursts</v>
          </cell>
          <cell r="X52">
            <v>0</v>
          </cell>
          <cell r="Y52" t="str">
            <v>Down</v>
          </cell>
          <cell r="AQ52">
            <v>3063</v>
          </cell>
          <cell r="AR52">
            <v>3063</v>
          </cell>
          <cell r="AS52">
            <v>3063</v>
          </cell>
          <cell r="AT52">
            <v>3063</v>
          </cell>
          <cell r="AU52">
            <v>3063</v>
          </cell>
          <cell r="BQ52" t="str">
            <v/>
          </cell>
          <cell r="BR52" t="str">
            <v/>
          </cell>
          <cell r="BS52" t="str">
            <v/>
          </cell>
          <cell r="BT52" t="str">
            <v/>
          </cell>
          <cell r="BU52" t="str">
            <v/>
          </cell>
          <cell r="BV52" t="str">
            <v/>
          </cell>
          <cell r="BW52" t="str">
            <v/>
          </cell>
          <cell r="BX52" t="str">
            <v/>
          </cell>
          <cell r="BY52" t="str">
            <v/>
          </cell>
          <cell r="BZ52" t="str">
            <v/>
          </cell>
          <cell r="CA52" t="str">
            <v/>
          </cell>
          <cell r="CB52" t="str">
            <v/>
          </cell>
          <cell r="CC52" t="str">
            <v/>
          </cell>
          <cell r="CD52" t="str">
            <v/>
          </cell>
          <cell r="CE52" t="str">
            <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W52" t="str">
            <v/>
          </cell>
          <cell r="CX52" t="str">
            <v/>
          </cell>
          <cell r="CY52" t="str">
            <v/>
          </cell>
          <cell r="CZ52" t="str">
            <v/>
          </cell>
          <cell r="DA52" t="str">
            <v/>
          </cell>
          <cell r="DB52" t="str">
            <v/>
          </cell>
          <cell r="DD52">
            <v>1</v>
          </cell>
        </row>
        <row r="53">
          <cell r="C53" t="str">
            <v>PR19ANH_19</v>
          </cell>
          <cell r="D53" t="str">
            <v>Flourishing Environment</v>
          </cell>
          <cell r="E53" t="str">
            <v>PR14 revision</v>
          </cell>
          <cell r="F53">
            <v>19</v>
          </cell>
          <cell r="G53" t="str">
            <v>Bathing Waters Attaining Excellent Status</v>
          </cell>
          <cell r="H53" t="str">
            <v>The quality of water around coastal beaches in our region, measured by the Environment Agency.</v>
          </cell>
          <cell r="K53">
            <v>1</v>
          </cell>
          <cell r="Q53">
            <v>1</v>
          </cell>
          <cell r="R53" t="str">
            <v>Out &amp; under</v>
          </cell>
          <cell r="S53" t="str">
            <v>Revenue</v>
          </cell>
          <cell r="T53" t="str">
            <v>End of period</v>
          </cell>
          <cell r="U53" t="str">
            <v>Environmental</v>
          </cell>
          <cell r="V53" t="str">
            <v>nr</v>
          </cell>
          <cell r="W53" t="str">
            <v>Number of bathing waters classified as excellent</v>
          </cell>
          <cell r="X53">
            <v>0</v>
          </cell>
          <cell r="Y53" t="str">
            <v>Up</v>
          </cell>
          <cell r="AQ53">
            <v>33</v>
          </cell>
          <cell r="AR53">
            <v>33</v>
          </cell>
          <cell r="AS53">
            <v>34</v>
          </cell>
          <cell r="AT53">
            <v>35</v>
          </cell>
          <cell r="AU53">
            <v>36</v>
          </cell>
          <cell r="BP53" t="str">
            <v>Yes</v>
          </cell>
          <cell r="BQ53" t="str">
            <v/>
          </cell>
          <cell r="BR53" t="str">
            <v/>
          </cell>
          <cell r="BS53" t="str">
            <v/>
          </cell>
          <cell r="BT53" t="str">
            <v/>
          </cell>
          <cell r="BU53" t="str">
            <v/>
          </cell>
          <cell r="BV53">
            <v>25</v>
          </cell>
          <cell r="BW53">
            <v>25</v>
          </cell>
          <cell r="BX53">
            <v>26</v>
          </cell>
          <cell r="BY53">
            <v>27</v>
          </cell>
          <cell r="BZ53">
            <v>28</v>
          </cell>
          <cell r="CA53" t="str">
            <v/>
          </cell>
          <cell r="CB53" t="str">
            <v/>
          </cell>
          <cell r="CC53" t="str">
            <v/>
          </cell>
          <cell r="CD53" t="str">
            <v/>
          </cell>
          <cell r="CE53" t="str">
            <v/>
          </cell>
          <cell r="CF53" t="str">
            <v/>
          </cell>
          <cell r="CG53" t="str">
            <v/>
          </cell>
          <cell r="CH53" t="str">
            <v/>
          </cell>
          <cell r="CI53" t="str">
            <v/>
          </cell>
          <cell r="CJ53" t="str">
            <v/>
          </cell>
          <cell r="CK53">
            <v>38</v>
          </cell>
          <cell r="CL53">
            <v>38</v>
          </cell>
          <cell r="CM53">
            <v>39</v>
          </cell>
          <cell r="CN53">
            <v>40</v>
          </cell>
          <cell r="CO53">
            <v>41</v>
          </cell>
          <cell r="CP53" t="str">
            <v/>
          </cell>
          <cell r="CQ53" t="str">
            <v/>
          </cell>
          <cell r="CR53" t="str">
            <v/>
          </cell>
          <cell r="CS53" t="str">
            <v/>
          </cell>
          <cell r="CT53" t="str">
            <v/>
          </cell>
          <cell r="CU53">
            <v>-0.2248</v>
          </cell>
          <cell r="CV53" t="str">
            <v/>
          </cell>
          <cell r="CW53" t="str">
            <v/>
          </cell>
          <cell r="CX53" t="str">
            <v/>
          </cell>
          <cell r="CY53">
            <v>0.1154</v>
          </cell>
          <cell r="CZ53" t="str">
            <v/>
          </cell>
          <cell r="DA53" t="str">
            <v/>
          </cell>
          <cell r="DB53" t="str">
            <v/>
          </cell>
          <cell r="DD53">
            <v>4</v>
          </cell>
          <cell r="DE53" t="str">
            <v>Calculated based on 4 year average performance</v>
          </cell>
        </row>
        <row r="54">
          <cell r="C54" t="str">
            <v>PR19ANH_20</v>
          </cell>
          <cell r="D54" t="str">
            <v>Flourishing Environment</v>
          </cell>
          <cell r="E54" t="str">
            <v>PR19 new</v>
          </cell>
          <cell r="F54">
            <v>20</v>
          </cell>
          <cell r="G54" t="str">
            <v>Abstraction Incentive Mechanism</v>
          </cell>
          <cell r="H54" t="str">
            <v>This performance commitment incentivises companies to reduce abstraction from ground and surface water at environmentally-sensitive sites, at times of low flows. This is usually during periods of dry weather. This measure looks at our efforts to reduce the abstraction of water from these sensitive sites.</v>
          </cell>
          <cell r="I54">
            <v>1</v>
          </cell>
          <cell r="Q54">
            <v>1</v>
          </cell>
          <cell r="R54" t="str">
            <v>Out &amp; under</v>
          </cell>
          <cell r="S54" t="str">
            <v>Revenue</v>
          </cell>
          <cell r="T54" t="str">
            <v>In-period</v>
          </cell>
          <cell r="U54" t="str">
            <v>Water resources/ abstraction</v>
          </cell>
          <cell r="V54" t="str">
            <v>nr</v>
          </cell>
          <cell r="W54" t="str">
            <v>Megalitre (Ml)</v>
          </cell>
          <cell r="X54">
            <v>0</v>
          </cell>
          <cell r="Y54" t="str">
            <v>Down</v>
          </cell>
          <cell r="BL54" t="str">
            <v>Yes</v>
          </cell>
          <cell r="BM54" t="str">
            <v>Yes</v>
          </cell>
          <cell r="BN54" t="str">
            <v>Yes</v>
          </cell>
          <cell r="BO54" t="str">
            <v>Yes</v>
          </cell>
          <cell r="BP54" t="str">
            <v>Yes</v>
          </cell>
          <cell r="BQ54" t="str">
            <v/>
          </cell>
          <cell r="BR54" t="str">
            <v/>
          </cell>
          <cell r="BS54" t="str">
            <v/>
          </cell>
          <cell r="BT54" t="str">
            <v/>
          </cell>
          <cell r="BU54" t="str">
            <v/>
          </cell>
          <cell r="CA54" t="str">
            <v/>
          </cell>
          <cell r="CB54" t="str">
            <v/>
          </cell>
          <cell r="CC54" t="str">
            <v/>
          </cell>
          <cell r="CD54" t="str">
            <v/>
          </cell>
          <cell r="CE54" t="str">
            <v/>
          </cell>
          <cell r="CF54" t="str">
            <v/>
          </cell>
          <cell r="CG54" t="str">
            <v/>
          </cell>
          <cell r="CH54" t="str">
            <v/>
          </cell>
          <cell r="CI54" t="str">
            <v/>
          </cell>
          <cell r="CJ54" t="str">
            <v/>
          </cell>
          <cell r="CP54" t="str">
            <v/>
          </cell>
          <cell r="CQ54" t="str">
            <v/>
          </cell>
          <cell r="CR54" t="str">
            <v/>
          </cell>
          <cell r="CS54" t="str">
            <v/>
          </cell>
          <cell r="CT54" t="str">
            <v/>
          </cell>
          <cell r="CV54" t="str">
            <v/>
          </cell>
          <cell r="CW54" t="str">
            <v/>
          </cell>
          <cell r="CX54" t="str">
            <v/>
          </cell>
          <cell r="CZ54" t="str">
            <v/>
          </cell>
          <cell r="DA54" t="str">
            <v/>
          </cell>
          <cell r="DB54" t="str">
            <v/>
          </cell>
          <cell r="DC54" t="str">
            <v>No</v>
          </cell>
          <cell r="DD54">
            <v>1</v>
          </cell>
        </row>
        <row r="55">
          <cell r="C55" t="str">
            <v>PR19ANH_21</v>
          </cell>
          <cell r="D55" t="str">
            <v>Positive Impact on Communities</v>
          </cell>
          <cell r="E55" t="str">
            <v>PR19 new</v>
          </cell>
          <cell r="F55">
            <v>21</v>
          </cell>
          <cell r="G55" t="str">
            <v>Customer awareness of the company's Priority Services Register</v>
          </cell>
          <cell r="H55" t="str">
            <v>Vulnerability relates to customers whose characteristics, situation or circumstances, mean that they may need sensitive, well-designed and flexible support and services. 
Our qualitative PC measures this overall support provision through an independent assessment of our support for customers in vulnerable circumstances, based on a score out of 50.</v>
          </cell>
          <cell r="M55">
            <v>1</v>
          </cell>
          <cell r="Q55">
            <v>1</v>
          </cell>
          <cell r="R55" t="str">
            <v>NFI</v>
          </cell>
          <cell r="U55" t="str">
            <v>Billing, debt, vfm, affordability, vulnerability</v>
          </cell>
          <cell r="V55" t="str">
            <v xml:space="preserve">% </v>
          </cell>
          <cell r="W55" t="str">
            <v>% customers aware of Priority Services Register</v>
          </cell>
          <cell r="X55">
            <v>1</v>
          </cell>
          <cell r="Y55" t="str">
            <v>Up</v>
          </cell>
          <cell r="AQ55">
            <v>47.5</v>
          </cell>
          <cell r="AR55">
            <v>52</v>
          </cell>
          <cell r="AS55">
            <v>56.5</v>
          </cell>
          <cell r="AT55">
            <v>61</v>
          </cell>
          <cell r="AU55">
            <v>65</v>
          </cell>
          <cell r="BL55" t="str">
            <v>Yes</v>
          </cell>
          <cell r="BM55" t="str">
            <v>Yes</v>
          </cell>
          <cell r="BN55" t="str">
            <v>Yes</v>
          </cell>
          <cell r="BO55" t="str">
            <v>Yes</v>
          </cell>
          <cell r="BP55" t="str">
            <v>Yes</v>
          </cell>
          <cell r="BQ55" t="str">
            <v/>
          </cell>
          <cell r="BR55" t="str">
            <v/>
          </cell>
          <cell r="BS55" t="str">
            <v/>
          </cell>
          <cell r="BT55" t="str">
            <v/>
          </cell>
          <cell r="BU55" t="str">
            <v/>
          </cell>
          <cell r="BV55" t="str">
            <v/>
          </cell>
          <cell r="BW55" t="str">
            <v/>
          </cell>
          <cell r="BX55" t="str">
            <v/>
          </cell>
          <cell r="BY55" t="str">
            <v/>
          </cell>
          <cell r="BZ55" t="str">
            <v/>
          </cell>
          <cell r="CA55" t="str">
            <v/>
          </cell>
          <cell r="CB55" t="str">
            <v/>
          </cell>
          <cell r="CC55" t="str">
            <v/>
          </cell>
          <cell r="CD55" t="str">
            <v/>
          </cell>
          <cell r="CE55" t="str">
            <v/>
          </cell>
          <cell r="CF55" t="str">
            <v/>
          </cell>
          <cell r="CG55" t="str">
            <v/>
          </cell>
          <cell r="CH55" t="str">
            <v/>
          </cell>
          <cell r="CI55" t="str">
            <v/>
          </cell>
          <cell r="CJ55" t="str">
            <v/>
          </cell>
          <cell r="CK55" t="str">
            <v/>
          </cell>
          <cell r="CL55" t="str">
            <v/>
          </cell>
          <cell r="CM55" t="str">
            <v/>
          </cell>
          <cell r="CN55" t="str">
            <v/>
          </cell>
          <cell r="CO55" t="str">
            <v/>
          </cell>
          <cell r="CP55" t="str">
            <v/>
          </cell>
          <cell r="CQ55" t="str">
            <v/>
          </cell>
          <cell r="CR55" t="str">
            <v/>
          </cell>
          <cell r="CS55" t="str">
            <v/>
          </cell>
          <cell r="CT55" t="str">
            <v/>
          </cell>
          <cell r="CU55" t="str">
            <v/>
          </cell>
          <cell r="CV55" t="str">
            <v/>
          </cell>
          <cell r="CW55" t="str">
            <v/>
          </cell>
          <cell r="CX55" t="str">
            <v/>
          </cell>
          <cell r="CY55" t="str">
            <v/>
          </cell>
          <cell r="CZ55" t="str">
            <v/>
          </cell>
          <cell r="DA55" t="str">
            <v/>
          </cell>
          <cell r="DB55" t="str">
            <v/>
          </cell>
          <cell r="DD55">
            <v>1</v>
          </cell>
        </row>
        <row r="56">
          <cell r="C56" t="str">
            <v>PR19ANH_22</v>
          </cell>
          <cell r="D56" t="str">
            <v>Positive Impact on Communities</v>
          </cell>
          <cell r="E56" t="str">
            <v>PR19 new</v>
          </cell>
          <cell r="F56">
            <v>22</v>
          </cell>
          <cell r="G56" t="str">
            <v>Priority services for customers in vulnerable circumstances</v>
          </cell>
          <cell r="H56" t="str">
            <v xml:space="preserve">Vulnerability relates to customers whose characteristics, situation or circumstances, mean that they may need sensitive, well-designed and flexible support and services. 
A key part of the support we offer to customers in vulnerable circumstances is the priority services register (PSR) and this forms our quantitative PC. The PSR identifies customers in our region who may need extra help, for example when they experience an interruption to supply. The performance commitment is based on the number of customers on our PSR. </v>
          </cell>
          <cell r="M56">
            <v>1</v>
          </cell>
          <cell r="Q56">
            <v>1</v>
          </cell>
          <cell r="R56" t="str">
            <v>NFI</v>
          </cell>
          <cell r="U56" t="str">
            <v>Billing, debt, vfm, affordability, vulnerability</v>
          </cell>
          <cell r="V56" t="str">
            <v>%</v>
          </cell>
          <cell r="W56" t="str">
            <v>Percentage of customers on the PSR</v>
          </cell>
          <cell r="X56">
            <v>1</v>
          </cell>
          <cell r="Y56" t="str">
            <v>Up</v>
          </cell>
          <cell r="Z56" t="str">
            <v>Priority services for customers in vulnerable circumstances</v>
          </cell>
        </row>
        <row r="57">
          <cell r="C57" t="str">
            <v>PR19ANH_23</v>
          </cell>
          <cell r="D57" t="str">
            <v>Fair Charges, Fair Returns</v>
          </cell>
          <cell r="E57" t="str">
            <v>PR19 new</v>
          </cell>
          <cell r="F57">
            <v>23</v>
          </cell>
          <cell r="G57" t="str">
            <v>Managing void properties</v>
          </cell>
          <cell r="H57" t="str">
            <v>When household properties connected to our network are identified as being unfurnished and having no consumption, we classify these properties as ‘void’ and do not bill the property until these conditions no longer apply. This performance commitment measures the number of long term voids that are in fact occupied, as a % of total properties.</v>
          </cell>
          <cell r="M57">
            <v>1</v>
          </cell>
          <cell r="Q57">
            <v>1</v>
          </cell>
          <cell r="R57" t="str">
            <v>Out &amp; under</v>
          </cell>
          <cell r="S57" t="str">
            <v>Revenue</v>
          </cell>
          <cell r="T57" t="str">
            <v>In-period</v>
          </cell>
          <cell r="U57" t="str">
            <v>Billing, debt, vfm, affordability, vulnerability</v>
          </cell>
          <cell r="V57" t="str">
            <v>%</v>
          </cell>
          <cell r="W57" t="str">
            <v>Long term voids occupied as % of total billable properties</v>
          </cell>
          <cell r="X57">
            <v>2</v>
          </cell>
          <cell r="Y57" t="str">
            <v>Down</v>
          </cell>
          <cell r="AQ57">
            <v>0.5</v>
          </cell>
          <cell r="AR57">
            <v>0.4</v>
          </cell>
          <cell r="AS57">
            <v>0.35</v>
          </cell>
          <cell r="AT57">
            <v>0.3</v>
          </cell>
          <cell r="AU57">
            <v>0.25</v>
          </cell>
          <cell r="BL57" t="str">
            <v>Yes</v>
          </cell>
          <cell r="BM57" t="str">
            <v>Yes</v>
          </cell>
          <cell r="BN57" t="str">
            <v>Yes</v>
          </cell>
          <cell r="BO57" t="str">
            <v>Yes</v>
          </cell>
          <cell r="BP57" t="str">
            <v>Yes</v>
          </cell>
          <cell r="BQ57" t="str">
            <v/>
          </cell>
          <cell r="BR57" t="str">
            <v/>
          </cell>
          <cell r="BS57" t="str">
            <v/>
          </cell>
          <cell r="BT57" t="str">
            <v/>
          </cell>
          <cell r="BU57" t="str">
            <v/>
          </cell>
          <cell r="BV57">
            <v>0.75</v>
          </cell>
          <cell r="BW57">
            <v>0.65</v>
          </cell>
          <cell r="BX57">
            <v>0.6</v>
          </cell>
          <cell r="BY57">
            <v>0.55000000000000004</v>
          </cell>
          <cell r="BZ57">
            <v>0.5</v>
          </cell>
          <cell r="CA57" t="str">
            <v/>
          </cell>
          <cell r="CB57" t="str">
            <v/>
          </cell>
          <cell r="CC57" t="str">
            <v/>
          </cell>
          <cell r="CD57" t="str">
            <v/>
          </cell>
          <cell r="CE57" t="str">
            <v/>
          </cell>
          <cell r="CF57" t="str">
            <v/>
          </cell>
          <cell r="CG57" t="str">
            <v/>
          </cell>
          <cell r="CH57" t="str">
            <v/>
          </cell>
          <cell r="CI57" t="str">
            <v/>
          </cell>
          <cell r="CJ57" t="str">
            <v/>
          </cell>
          <cell r="CK57" t="str">
            <v/>
          </cell>
          <cell r="CL57" t="str">
            <v/>
          </cell>
          <cell r="CM57" t="str">
            <v/>
          </cell>
          <cell r="CN57" t="str">
            <v/>
          </cell>
          <cell r="CO57" t="str">
            <v/>
          </cell>
          <cell r="CP57" t="str">
            <v/>
          </cell>
          <cell r="CQ57" t="str">
            <v/>
          </cell>
          <cell r="CR57" t="str">
            <v/>
          </cell>
          <cell r="CS57" t="str">
            <v/>
          </cell>
          <cell r="CT57" t="str">
            <v/>
          </cell>
          <cell r="CU57">
            <v>-4.7160000000000002</v>
          </cell>
          <cell r="CV57" t="str">
            <v/>
          </cell>
          <cell r="CW57" t="str">
            <v/>
          </cell>
          <cell r="CX57" t="str">
            <v/>
          </cell>
          <cell r="CY57">
            <v>4.7160000000000002</v>
          </cell>
          <cell r="CZ57" t="str">
            <v/>
          </cell>
          <cell r="DA57" t="str">
            <v/>
          </cell>
          <cell r="DB57" t="str">
            <v/>
          </cell>
          <cell r="DD57">
            <v>1</v>
          </cell>
        </row>
        <row r="58">
          <cell r="C58" t="str">
            <v>PR19ANH_24</v>
          </cell>
          <cell r="D58" t="str">
            <v>A Smaller Footprint</v>
          </cell>
          <cell r="E58" t="str">
            <v>PR14 continuation</v>
          </cell>
          <cell r="F58">
            <v>24</v>
          </cell>
          <cell r="G58" t="str">
            <v>Operational carbon</v>
          </cell>
          <cell r="H58" t="str">
            <v>We seek to reduce the carbon emissions that result from our activities. The operational carbon PC tracks our success in delivering our long term goal of being carbon neutral by 2050. Performance is measured as a reduction against the 2020 baseline.</v>
          </cell>
          <cell r="I58">
            <v>0.2</v>
          </cell>
          <cell r="J58">
            <v>0.2</v>
          </cell>
          <cell r="K58">
            <v>0.2</v>
          </cell>
          <cell r="L58">
            <v>0.2</v>
          </cell>
          <cell r="M58">
            <v>0.2</v>
          </cell>
          <cell r="Q58">
            <v>1</v>
          </cell>
          <cell r="R58" t="str">
            <v>NFI</v>
          </cell>
          <cell r="U58" t="str">
            <v>Energy/emissions</v>
          </cell>
          <cell r="V58" t="str">
            <v>%</v>
          </cell>
          <cell r="W58" t="str">
            <v>% reduction in carbon from 2015 baseline</v>
          </cell>
          <cell r="X58">
            <v>1</v>
          </cell>
          <cell r="Y58" t="str">
            <v>Up</v>
          </cell>
          <cell r="AQ58">
            <v>2</v>
          </cell>
          <cell r="AR58">
            <v>4</v>
          </cell>
          <cell r="AS58">
            <v>6</v>
          </cell>
          <cell r="AT58">
            <v>8</v>
          </cell>
          <cell r="AU58">
            <v>10</v>
          </cell>
          <cell r="BQ58" t="str">
            <v/>
          </cell>
          <cell r="BR58" t="str">
            <v/>
          </cell>
          <cell r="BS58" t="str">
            <v/>
          </cell>
          <cell r="BT58" t="str">
            <v/>
          </cell>
          <cell r="BU58" t="str">
            <v/>
          </cell>
          <cell r="BV58" t="str">
            <v/>
          </cell>
          <cell r="BW58" t="str">
            <v/>
          </cell>
          <cell r="BX58" t="str">
            <v/>
          </cell>
          <cell r="BY58" t="str">
            <v/>
          </cell>
          <cell r="BZ58" t="str">
            <v/>
          </cell>
          <cell r="CA58" t="str">
            <v/>
          </cell>
          <cell r="CB58" t="str">
            <v/>
          </cell>
          <cell r="CC58" t="str">
            <v/>
          </cell>
          <cell r="CD58" t="str">
            <v/>
          </cell>
          <cell r="CE58" t="str">
            <v/>
          </cell>
          <cell r="CF58" t="str">
            <v/>
          </cell>
          <cell r="CG58" t="str">
            <v/>
          </cell>
          <cell r="CH58" t="str">
            <v/>
          </cell>
          <cell r="CI58" t="str">
            <v/>
          </cell>
          <cell r="CJ58" t="str">
            <v/>
          </cell>
          <cell r="CK58" t="str">
            <v/>
          </cell>
          <cell r="CL58" t="str">
            <v/>
          </cell>
          <cell r="CM58" t="str">
            <v/>
          </cell>
          <cell r="CN58" t="str">
            <v/>
          </cell>
          <cell r="CO58" t="str">
            <v/>
          </cell>
          <cell r="CP58" t="str">
            <v/>
          </cell>
          <cell r="CQ58" t="str">
            <v/>
          </cell>
          <cell r="CR58" t="str">
            <v/>
          </cell>
          <cell r="CS58" t="str">
            <v/>
          </cell>
          <cell r="CT58" t="str">
            <v/>
          </cell>
          <cell r="CU58" t="str">
            <v/>
          </cell>
          <cell r="CV58" t="str">
            <v/>
          </cell>
          <cell r="CW58" t="str">
            <v/>
          </cell>
          <cell r="CX58" t="str">
            <v/>
          </cell>
          <cell r="CY58" t="str">
            <v/>
          </cell>
          <cell r="CZ58" t="str">
            <v/>
          </cell>
          <cell r="DA58" t="str">
            <v/>
          </cell>
          <cell r="DB58" t="str">
            <v/>
          </cell>
          <cell r="DD58">
            <v>1</v>
          </cell>
        </row>
        <row r="59">
          <cell r="C59" t="str">
            <v>PR19ANH_25</v>
          </cell>
          <cell r="D59" t="str">
            <v>A Smaller Footprint</v>
          </cell>
          <cell r="E59" t="str">
            <v>PR14 continuation</v>
          </cell>
          <cell r="F59">
            <v>25</v>
          </cell>
          <cell r="G59" t="str">
            <v>Capital carbon</v>
          </cell>
          <cell r="H59" t="str">
            <v>Our capital carbon PC tracks our success in reducing emissions from infrastructure projects.  This performance commitment tracks our success in delivering our long term goal of reducing capital carbon by 70% from a 2010 baseline.</v>
          </cell>
          <cell r="I59">
            <v>0.2</v>
          </cell>
          <cell r="J59">
            <v>0.2</v>
          </cell>
          <cell r="K59">
            <v>0.2</v>
          </cell>
          <cell r="L59">
            <v>0.2</v>
          </cell>
          <cell r="M59">
            <v>0.2</v>
          </cell>
          <cell r="Q59">
            <v>1</v>
          </cell>
          <cell r="R59" t="str">
            <v>NFI</v>
          </cell>
          <cell r="U59" t="str">
            <v>Energy/emissions</v>
          </cell>
          <cell r="V59" t="str">
            <v>%</v>
          </cell>
          <cell r="W59" t="str">
            <v>% reduction in carbon from 2020 baseline</v>
          </cell>
          <cell r="X59">
            <v>1</v>
          </cell>
          <cell r="Y59" t="str">
            <v>Up</v>
          </cell>
          <cell r="AQ59">
            <v>61</v>
          </cell>
          <cell r="AR59">
            <v>62</v>
          </cell>
          <cell r="AS59">
            <v>63</v>
          </cell>
          <cell r="AT59">
            <v>64</v>
          </cell>
          <cell r="AU59">
            <v>65</v>
          </cell>
          <cell r="BQ59" t="str">
            <v/>
          </cell>
          <cell r="BR59" t="str">
            <v/>
          </cell>
          <cell r="BS59" t="str">
            <v/>
          </cell>
          <cell r="BT59" t="str">
            <v/>
          </cell>
          <cell r="BU59" t="str">
            <v/>
          </cell>
          <cell r="BV59" t="str">
            <v/>
          </cell>
          <cell r="BW59" t="str">
            <v/>
          </cell>
          <cell r="BX59" t="str">
            <v/>
          </cell>
          <cell r="BY59" t="str">
            <v/>
          </cell>
          <cell r="BZ59" t="str">
            <v/>
          </cell>
          <cell r="CA59" t="str">
            <v/>
          </cell>
          <cell r="CB59" t="str">
            <v/>
          </cell>
          <cell r="CC59" t="str">
            <v/>
          </cell>
          <cell r="CD59" t="str">
            <v/>
          </cell>
          <cell r="CE59" t="str">
            <v/>
          </cell>
          <cell r="CF59" t="str">
            <v/>
          </cell>
          <cell r="CG59" t="str">
            <v/>
          </cell>
          <cell r="CH59" t="str">
            <v/>
          </cell>
          <cell r="CI59" t="str">
            <v/>
          </cell>
          <cell r="CJ59" t="str">
            <v/>
          </cell>
          <cell r="CK59" t="str">
            <v/>
          </cell>
          <cell r="CL59" t="str">
            <v/>
          </cell>
          <cell r="CM59" t="str">
            <v/>
          </cell>
          <cell r="CN59" t="str">
            <v/>
          </cell>
          <cell r="CO59" t="str">
            <v/>
          </cell>
          <cell r="CP59" t="str">
            <v/>
          </cell>
          <cell r="CQ59" t="str">
            <v/>
          </cell>
          <cell r="CR59" t="str">
            <v/>
          </cell>
          <cell r="CS59" t="str">
            <v/>
          </cell>
          <cell r="CT59" t="str">
            <v/>
          </cell>
          <cell r="CU59" t="str">
            <v/>
          </cell>
          <cell r="CV59" t="str">
            <v/>
          </cell>
          <cell r="CW59" t="str">
            <v/>
          </cell>
          <cell r="CX59" t="str">
            <v/>
          </cell>
          <cell r="CY59" t="str">
            <v/>
          </cell>
          <cell r="CZ59" t="str">
            <v/>
          </cell>
          <cell r="DA59" t="str">
            <v/>
          </cell>
          <cell r="DB59" t="str">
            <v/>
          </cell>
          <cell r="DD59">
            <v>1</v>
          </cell>
        </row>
        <row r="60">
          <cell r="C60" t="str">
            <v>PR19ANH_30</v>
          </cell>
          <cell r="D60" t="str">
            <v>Delighted Customers</v>
          </cell>
          <cell r="E60" t="str">
            <v>PR19 new</v>
          </cell>
          <cell r="F60">
            <v>30</v>
          </cell>
          <cell r="G60" t="str">
            <v>Non-household Retailer Satisfaction</v>
          </cell>
          <cell r="H60" t="str">
            <v>Non household customers are now able to switch companies for the “retail” element of their service. We provide wholesale services to the retailers, who in turn provide retail services to non-household customers. This measure is the level of satisfaction these retailers believe they receive from us, as well as performance against existing market metrics. Performance is measured based on a blend of Net Promoter Score (NPS), market performance standards (MPS) and operational performance standards (OPS). These are weighted 20%, 40% and 40% respectively.</v>
          </cell>
          <cell r="J60">
            <v>0.51</v>
          </cell>
          <cell r="K60">
            <v>0.49</v>
          </cell>
          <cell r="Q60">
            <v>1</v>
          </cell>
          <cell r="R60" t="str">
            <v>NFI</v>
          </cell>
          <cell r="U60" t="str">
            <v>Customer service/satisfaction (exc. billing etc.)</v>
          </cell>
          <cell r="V60" t="str">
            <v>score</v>
          </cell>
          <cell r="W60" t="str">
            <v>Retailer Satisfaction Index Score</v>
          </cell>
          <cell r="X60">
            <v>1</v>
          </cell>
          <cell r="Y60" t="str">
            <v>Up</v>
          </cell>
          <cell r="AQ60">
            <v>74.599999999999994</v>
          </cell>
          <cell r="AR60">
            <v>75.7</v>
          </cell>
          <cell r="AS60">
            <v>76.900000000000006</v>
          </cell>
          <cell r="AT60">
            <v>78</v>
          </cell>
          <cell r="AU60">
            <v>79.099999999999994</v>
          </cell>
          <cell r="BQ60" t="str">
            <v/>
          </cell>
          <cell r="BR60" t="str">
            <v/>
          </cell>
          <cell r="BS60" t="str">
            <v/>
          </cell>
          <cell r="BT60" t="str">
            <v/>
          </cell>
          <cell r="BU60" t="str">
            <v/>
          </cell>
          <cell r="BV60" t="str">
            <v/>
          </cell>
          <cell r="BW60" t="str">
            <v/>
          </cell>
          <cell r="BX60" t="str">
            <v/>
          </cell>
          <cell r="BY60" t="str">
            <v/>
          </cell>
          <cell r="BZ60" t="str">
            <v/>
          </cell>
          <cell r="CA60" t="str">
            <v/>
          </cell>
          <cell r="CB60" t="str">
            <v/>
          </cell>
          <cell r="CC60" t="str">
            <v/>
          </cell>
          <cell r="CD60" t="str">
            <v/>
          </cell>
          <cell r="CE60" t="str">
            <v/>
          </cell>
          <cell r="CF60" t="str">
            <v/>
          </cell>
          <cell r="CG60" t="str">
            <v/>
          </cell>
          <cell r="CH60" t="str">
            <v/>
          </cell>
          <cell r="CI60" t="str">
            <v/>
          </cell>
          <cell r="CJ60" t="str">
            <v/>
          </cell>
          <cell r="CK60" t="str">
            <v/>
          </cell>
          <cell r="CL60" t="str">
            <v/>
          </cell>
          <cell r="CM60" t="str">
            <v/>
          </cell>
          <cell r="CN60" t="str">
            <v/>
          </cell>
          <cell r="CO60" t="str">
            <v/>
          </cell>
          <cell r="CP60" t="str">
            <v/>
          </cell>
          <cell r="CQ60" t="str">
            <v/>
          </cell>
          <cell r="CR60" t="str">
            <v/>
          </cell>
          <cell r="CS60" t="str">
            <v/>
          </cell>
          <cell r="CT60" t="str">
            <v/>
          </cell>
          <cell r="CU60" t="str">
            <v/>
          </cell>
          <cell r="CV60" t="str">
            <v/>
          </cell>
          <cell r="CW60" t="str">
            <v/>
          </cell>
          <cell r="CX60" t="str">
            <v/>
          </cell>
          <cell r="CY60" t="str">
            <v/>
          </cell>
          <cell r="CZ60" t="str">
            <v/>
          </cell>
          <cell r="DA60" t="str">
            <v/>
          </cell>
          <cell r="DB60" t="str">
            <v/>
          </cell>
          <cell r="DD60">
            <v>1</v>
          </cell>
        </row>
        <row r="61">
          <cell r="C61" t="str">
            <v>PR19ANH_32</v>
          </cell>
          <cell r="D61" t="str">
            <v>Flourishing Environment</v>
          </cell>
          <cell r="E61" t="str">
            <v>PR19 new</v>
          </cell>
          <cell r="F61">
            <v>32</v>
          </cell>
          <cell r="G61" t="str">
            <v>Water Industry National Environment Programme</v>
          </cell>
          <cell r="H61" t="str">
            <v>The WINEP details what environmental obligations we need to deliver during the period 2020-2025. It is developed by the Environment Agency (EA) working with Natural England, Defra and water companies. This performance commitment would create an incentive for delivering these improvements in the most beneficial way to the environment.</v>
          </cell>
          <cell r="I61">
            <v>0.15</v>
          </cell>
          <cell r="K61">
            <v>0.85</v>
          </cell>
          <cell r="Q61">
            <v>1</v>
          </cell>
          <cell r="R61" t="str">
            <v>Out &amp; under</v>
          </cell>
          <cell r="S61" t="str">
            <v>Revenue</v>
          </cell>
          <cell r="T61" t="str">
            <v>In-period</v>
          </cell>
          <cell r="U61" t="str">
            <v>Environmental</v>
          </cell>
          <cell r="V61" t="str">
            <v>nr</v>
          </cell>
          <cell r="W61" t="str">
            <v>WINEP obligations</v>
          </cell>
          <cell r="X61">
            <v>0</v>
          </cell>
          <cell r="Y61" t="str">
            <v>Up</v>
          </cell>
          <cell r="AQ61">
            <v>280</v>
          </cell>
          <cell r="AR61">
            <v>1006</v>
          </cell>
          <cell r="AS61">
            <v>1126</v>
          </cell>
          <cell r="AT61">
            <v>1577</v>
          </cell>
          <cell r="AU61">
            <v>1856</v>
          </cell>
          <cell r="BL61" t="str">
            <v>Yes</v>
          </cell>
          <cell r="BM61" t="str">
            <v>Yes</v>
          </cell>
          <cell r="BN61" t="str">
            <v>Yes</v>
          </cell>
          <cell r="BO61" t="str">
            <v>Yes</v>
          </cell>
          <cell r="BQ61" t="str">
            <v/>
          </cell>
          <cell r="BR61" t="str">
            <v/>
          </cell>
          <cell r="BS61" t="str">
            <v/>
          </cell>
          <cell r="BT61" t="str">
            <v/>
          </cell>
          <cell r="BU61" t="str">
            <v/>
          </cell>
          <cell r="BV61">
            <v>61</v>
          </cell>
          <cell r="BW61">
            <v>783</v>
          </cell>
          <cell r="BX61">
            <v>923</v>
          </cell>
          <cell r="BY61">
            <v>1375</v>
          </cell>
          <cell r="BZ61" t="str">
            <v/>
          </cell>
          <cell r="CA61" t="str">
            <v/>
          </cell>
          <cell r="CB61" t="str">
            <v/>
          </cell>
          <cell r="CC61" t="str">
            <v/>
          </cell>
          <cell r="CD61" t="str">
            <v/>
          </cell>
          <cell r="CE61" t="str">
            <v/>
          </cell>
          <cell r="CF61">
            <v>308</v>
          </cell>
          <cell r="CG61">
            <v>1107</v>
          </cell>
          <cell r="CH61">
            <v>1239</v>
          </cell>
          <cell r="CI61">
            <v>1735</v>
          </cell>
          <cell r="CJ61" t="str">
            <v/>
          </cell>
          <cell r="CK61">
            <v>545</v>
          </cell>
          <cell r="CL61">
            <v>1271</v>
          </cell>
          <cell r="CM61">
            <v>1411</v>
          </cell>
          <cell r="CN61">
            <v>1866</v>
          </cell>
          <cell r="CO61" t="str">
            <v/>
          </cell>
          <cell r="CP61" t="str">
            <v/>
          </cell>
          <cell r="CQ61" t="str">
            <v/>
          </cell>
          <cell r="CR61" t="str">
            <v/>
          </cell>
          <cell r="CS61" t="str">
            <v/>
          </cell>
          <cell r="CT61" t="str">
            <v/>
          </cell>
          <cell r="CU61">
            <v>-1.4E-2</v>
          </cell>
          <cell r="CV61" t="str">
            <v/>
          </cell>
          <cell r="CW61" t="str">
            <v/>
          </cell>
          <cell r="CX61" t="str">
            <v/>
          </cell>
          <cell r="CY61">
            <v>1.4E-2</v>
          </cell>
          <cell r="CZ61" t="str">
            <v/>
          </cell>
          <cell r="DA61" t="str">
            <v/>
          </cell>
          <cell r="DB61" t="str">
            <v/>
          </cell>
          <cell r="DD61">
            <v>1</v>
          </cell>
        </row>
        <row r="62">
          <cell r="C62" t="str">
            <v>PR19ANH_34</v>
          </cell>
          <cell r="D62" t="str">
            <v>Safe Clean Water</v>
          </cell>
          <cell r="E62" t="str">
            <v>PR14 revision</v>
          </cell>
          <cell r="F62">
            <v>34</v>
          </cell>
          <cell r="G62" t="str">
            <v>Water quality contacts</v>
          </cell>
          <cell r="H62" t="str">
            <v>This measures the number of contacts we receive from customers about the appearance, taste and odour of their water. Performance is measured based on the number of contacts per 1,000 population.</v>
          </cell>
          <cell r="J62">
            <v>1</v>
          </cell>
          <cell r="Q62">
            <v>1</v>
          </cell>
          <cell r="R62" t="str">
            <v>Out &amp; under</v>
          </cell>
          <cell r="S62" t="str">
            <v>Revenue</v>
          </cell>
          <cell r="T62" t="str">
            <v>In-period</v>
          </cell>
          <cell r="U62" t="str">
            <v>Customer contacts - water quality</v>
          </cell>
          <cell r="V62" t="str">
            <v>nr</v>
          </cell>
          <cell r="W62" t="str">
            <v>Contacts per 1,000 population</v>
          </cell>
          <cell r="X62">
            <v>2</v>
          </cell>
          <cell r="Y62" t="str">
            <v>Down</v>
          </cell>
          <cell r="Z62" t="str">
            <v>Customer contacts about water quality</v>
          </cell>
          <cell r="AQ62">
            <v>1.0900000000000001</v>
          </cell>
          <cell r="AR62">
            <v>1.01</v>
          </cell>
          <cell r="AS62">
            <v>0.93</v>
          </cell>
          <cell r="AT62">
            <v>0.85</v>
          </cell>
          <cell r="AU62">
            <v>0.77</v>
          </cell>
          <cell r="BL62" t="str">
            <v>Yes</v>
          </cell>
          <cell r="BM62" t="str">
            <v>Yes</v>
          </cell>
          <cell r="BN62" t="str">
            <v>Yes</v>
          </cell>
          <cell r="BO62" t="str">
            <v>Yes</v>
          </cell>
          <cell r="BP62" t="str">
            <v>Yes</v>
          </cell>
          <cell r="BQ62" t="str">
            <v/>
          </cell>
          <cell r="BR62" t="str">
            <v/>
          </cell>
          <cell r="BS62" t="str">
            <v/>
          </cell>
          <cell r="BT62" t="str">
            <v/>
          </cell>
          <cell r="BU62" t="str">
            <v/>
          </cell>
          <cell r="BV62" t="str">
            <v/>
          </cell>
          <cell r="BW62" t="str">
            <v/>
          </cell>
          <cell r="BX62" t="str">
            <v/>
          </cell>
          <cell r="BY62" t="str">
            <v/>
          </cell>
          <cell r="BZ62" t="str">
            <v/>
          </cell>
          <cell r="CA62" t="str">
            <v/>
          </cell>
          <cell r="CB62" t="str">
            <v/>
          </cell>
          <cell r="CC62" t="str">
            <v/>
          </cell>
          <cell r="CD62" t="str">
            <v/>
          </cell>
          <cell r="CE62" t="str">
            <v/>
          </cell>
          <cell r="CF62" t="str">
            <v/>
          </cell>
          <cell r="CG62" t="str">
            <v/>
          </cell>
          <cell r="CH62" t="str">
            <v/>
          </cell>
          <cell r="CI62" t="str">
            <v/>
          </cell>
          <cell r="CJ62" t="str">
            <v/>
          </cell>
          <cell r="CK62" t="str">
            <v/>
          </cell>
          <cell r="CL62" t="str">
            <v/>
          </cell>
          <cell r="CM62" t="str">
            <v/>
          </cell>
          <cell r="CN62" t="str">
            <v/>
          </cell>
          <cell r="CO62" t="str">
            <v/>
          </cell>
          <cell r="CP62" t="str">
            <v/>
          </cell>
          <cell r="CQ62" t="str">
            <v/>
          </cell>
          <cell r="CR62" t="str">
            <v/>
          </cell>
          <cell r="CS62" t="str">
            <v/>
          </cell>
          <cell r="CT62" t="str">
            <v/>
          </cell>
          <cell r="CU62">
            <v>-2.6760000000000002</v>
          </cell>
          <cell r="CV62" t="str">
            <v/>
          </cell>
          <cell r="CW62" t="str">
            <v/>
          </cell>
          <cell r="CX62" t="str">
            <v/>
          </cell>
          <cell r="CY62">
            <v>1.3380000000000001</v>
          </cell>
          <cell r="CZ62" t="str">
            <v/>
          </cell>
          <cell r="DA62" t="str">
            <v/>
          </cell>
          <cell r="DB62" t="str">
            <v/>
          </cell>
          <cell r="DD62">
            <v>1</v>
          </cell>
        </row>
        <row r="63">
          <cell r="C63" t="str">
            <v>PR19ANH_35</v>
          </cell>
          <cell r="D63" t="str">
            <v>Safe Clean Water</v>
          </cell>
          <cell r="E63" t="str">
            <v>PR19 new</v>
          </cell>
          <cell r="F63">
            <v>35</v>
          </cell>
          <cell r="G63" t="str">
            <v>Event Risk Index (ERI)</v>
          </cell>
          <cell r="H63" t="str">
            <v>The Event Risk Index (ERI) is a measure of the risk arising from the duration and severity of water quality events.</v>
          </cell>
          <cell r="J63">
            <v>1</v>
          </cell>
          <cell r="Q63">
            <v>1</v>
          </cell>
          <cell r="R63" t="str">
            <v>NFI</v>
          </cell>
          <cell r="U63" t="str">
            <v>Water quality compliance</v>
          </cell>
          <cell r="V63" t="str">
            <v>score</v>
          </cell>
          <cell r="W63" t="str">
            <v>ERI score</v>
          </cell>
          <cell r="X63">
            <v>3</v>
          </cell>
          <cell r="Y63" t="str">
            <v>Down</v>
          </cell>
          <cell r="AQ63">
            <v>15</v>
          </cell>
          <cell r="AR63">
            <v>15</v>
          </cell>
          <cell r="AS63">
            <v>15</v>
          </cell>
          <cell r="AT63">
            <v>15</v>
          </cell>
          <cell r="AU63">
            <v>15</v>
          </cell>
          <cell r="BQ63" t="str">
            <v/>
          </cell>
          <cell r="BR63" t="str">
            <v/>
          </cell>
          <cell r="BS63" t="str">
            <v/>
          </cell>
          <cell r="BT63" t="str">
            <v/>
          </cell>
          <cell r="BU63" t="str">
            <v/>
          </cell>
          <cell r="BV63" t="str">
            <v/>
          </cell>
          <cell r="BW63" t="str">
            <v/>
          </cell>
          <cell r="BX63" t="str">
            <v/>
          </cell>
          <cell r="BY63" t="str">
            <v/>
          </cell>
          <cell r="BZ63" t="str">
            <v/>
          </cell>
          <cell r="CA63" t="str">
            <v/>
          </cell>
          <cell r="CB63" t="str">
            <v/>
          </cell>
          <cell r="CC63" t="str">
            <v/>
          </cell>
          <cell r="CD63" t="str">
            <v/>
          </cell>
          <cell r="CE63" t="str">
            <v/>
          </cell>
          <cell r="CF63" t="str">
            <v/>
          </cell>
          <cell r="CG63" t="str">
            <v/>
          </cell>
          <cell r="CH63" t="str">
            <v/>
          </cell>
          <cell r="CI63" t="str">
            <v/>
          </cell>
          <cell r="CJ63" t="str">
            <v/>
          </cell>
          <cell r="CK63" t="str">
            <v/>
          </cell>
          <cell r="CL63" t="str">
            <v/>
          </cell>
          <cell r="CM63" t="str">
            <v/>
          </cell>
          <cell r="CN63" t="str">
            <v/>
          </cell>
          <cell r="CO63" t="str">
            <v/>
          </cell>
          <cell r="CP63" t="str">
            <v/>
          </cell>
          <cell r="CQ63" t="str">
            <v/>
          </cell>
          <cell r="CR63" t="str">
            <v/>
          </cell>
          <cell r="CS63" t="str">
            <v/>
          </cell>
          <cell r="CT63" t="str">
            <v/>
          </cell>
          <cell r="CU63" t="str">
            <v/>
          </cell>
          <cell r="CV63" t="str">
            <v/>
          </cell>
          <cell r="CW63" t="str">
            <v/>
          </cell>
          <cell r="CX63" t="str">
            <v/>
          </cell>
          <cell r="CY63" t="str">
            <v/>
          </cell>
          <cell r="CZ63" t="str">
            <v/>
          </cell>
          <cell r="DA63" t="str">
            <v/>
          </cell>
          <cell r="DB63" t="str">
            <v/>
          </cell>
          <cell r="DD63">
            <v>1</v>
          </cell>
        </row>
        <row r="64">
          <cell r="C64" t="str">
            <v>PR19ANH_36</v>
          </cell>
          <cell r="D64" t="str">
            <v>Positive Impact on Communities</v>
          </cell>
          <cell r="E64" t="str">
            <v>PR19 new</v>
          </cell>
          <cell r="F64">
            <v>36</v>
          </cell>
          <cell r="G64" t="str">
            <v>British Standards Institution - Standard for Inclusive Service</v>
          </cell>
          <cell r="H64" t="str">
            <v xml:space="preserve">Each year we will be measured based on whether we comply or do not comply with the BSI standard for Inclusive Service Provision. </v>
          </cell>
          <cell r="M64">
            <v>1</v>
          </cell>
          <cell r="Q64">
            <v>1</v>
          </cell>
          <cell r="R64" t="str">
            <v>NFI</v>
          </cell>
          <cell r="U64" t="str">
            <v>Affordability/vulnerability</v>
          </cell>
          <cell r="V64" t="str">
            <v>text</v>
          </cell>
          <cell r="W64" t="str">
            <v>Compliant or not compliant</v>
          </cell>
          <cell r="X64">
            <v>0</v>
          </cell>
          <cell r="AQ64" t="str">
            <v>Maintained</v>
          </cell>
          <cell r="AR64" t="str">
            <v>Maintained</v>
          </cell>
          <cell r="AS64" t="str">
            <v>Maintained</v>
          </cell>
          <cell r="AT64" t="str">
            <v>Maintained</v>
          </cell>
          <cell r="AU64" t="str">
            <v>Maintained</v>
          </cell>
          <cell r="BQ64" t="str">
            <v/>
          </cell>
          <cell r="BR64" t="str">
            <v/>
          </cell>
          <cell r="BS64" t="str">
            <v/>
          </cell>
          <cell r="BT64" t="str">
            <v/>
          </cell>
          <cell r="BU64" t="str">
            <v/>
          </cell>
          <cell r="BV64" t="str">
            <v/>
          </cell>
          <cell r="BW64" t="str">
            <v/>
          </cell>
          <cell r="BX64" t="str">
            <v/>
          </cell>
          <cell r="BY64" t="str">
            <v/>
          </cell>
          <cell r="BZ64" t="str">
            <v/>
          </cell>
          <cell r="CA64" t="str">
            <v/>
          </cell>
          <cell r="CB64" t="str">
            <v/>
          </cell>
          <cell r="CC64" t="str">
            <v/>
          </cell>
          <cell r="CD64" t="str">
            <v/>
          </cell>
          <cell r="CE64" t="str">
            <v/>
          </cell>
          <cell r="CF64" t="str">
            <v/>
          </cell>
          <cell r="CG64" t="str">
            <v/>
          </cell>
          <cell r="CH64" t="str">
            <v/>
          </cell>
          <cell r="CI64" t="str">
            <v/>
          </cell>
          <cell r="CJ64" t="str">
            <v/>
          </cell>
          <cell r="CK64" t="str">
            <v/>
          </cell>
          <cell r="CL64" t="str">
            <v/>
          </cell>
          <cell r="CM64" t="str">
            <v/>
          </cell>
          <cell r="CN64" t="str">
            <v/>
          </cell>
          <cell r="CO64" t="str">
            <v/>
          </cell>
          <cell r="CP64" t="str">
            <v/>
          </cell>
          <cell r="CQ64" t="str">
            <v/>
          </cell>
          <cell r="CR64" t="str">
            <v/>
          </cell>
          <cell r="CS64" t="str">
            <v/>
          </cell>
          <cell r="CT64" t="str">
            <v/>
          </cell>
          <cell r="CU64" t="str">
            <v/>
          </cell>
          <cell r="CV64" t="str">
            <v/>
          </cell>
          <cell r="CW64" t="str">
            <v/>
          </cell>
          <cell r="CX64" t="str">
            <v/>
          </cell>
          <cell r="CY64" t="str">
            <v/>
          </cell>
          <cell r="CZ64" t="str">
            <v/>
          </cell>
          <cell r="DA64" t="str">
            <v/>
          </cell>
          <cell r="DB64" t="str">
            <v/>
          </cell>
        </row>
        <row r="65">
          <cell r="C65" t="str">
            <v>PR19ANH_37</v>
          </cell>
          <cell r="D65" t="str">
            <v>Positive Impact on Communities</v>
          </cell>
          <cell r="E65" t="str">
            <v>PR19 new</v>
          </cell>
          <cell r="F65">
            <v>37</v>
          </cell>
          <cell r="G65" t="str">
            <v>Helping those struggling to pay</v>
          </cell>
          <cell r="H65" t="str">
            <v>The percentage of non-operational calls received that are handled by the Extra Care and Collections teams for an assessment of their circumstances and appropriate support.</v>
          </cell>
          <cell r="M65">
            <v>1</v>
          </cell>
          <cell r="Q65">
            <v>1</v>
          </cell>
          <cell r="R65" t="str">
            <v>NFI</v>
          </cell>
          <cell r="U65" t="str">
            <v>Affordability/vulnerability</v>
          </cell>
          <cell r="V65" t="str">
            <v>nr</v>
          </cell>
          <cell r="W65" t="str">
            <v>Number of unique customers receiving financial assistance</v>
          </cell>
          <cell r="X65">
            <v>1</v>
          </cell>
          <cell r="Y65" t="str">
            <v>Up</v>
          </cell>
          <cell r="AQ65">
            <v>281653</v>
          </cell>
          <cell r="AR65">
            <v>288958</v>
          </cell>
          <cell r="AS65">
            <v>292577</v>
          </cell>
          <cell r="AT65">
            <v>296618</v>
          </cell>
          <cell r="AU65">
            <v>310161</v>
          </cell>
          <cell r="BQ65" t="str">
            <v/>
          </cell>
          <cell r="BR65" t="str">
            <v/>
          </cell>
          <cell r="BS65" t="str">
            <v/>
          </cell>
          <cell r="BT65" t="str">
            <v/>
          </cell>
          <cell r="BU65" t="str">
            <v/>
          </cell>
          <cell r="BV65" t="str">
            <v/>
          </cell>
          <cell r="BW65" t="str">
            <v/>
          </cell>
          <cell r="BX65" t="str">
            <v/>
          </cell>
          <cell r="BY65" t="str">
            <v/>
          </cell>
          <cell r="BZ65" t="str">
            <v/>
          </cell>
          <cell r="CA65" t="str">
            <v/>
          </cell>
          <cell r="CB65" t="str">
            <v/>
          </cell>
          <cell r="CC65" t="str">
            <v/>
          </cell>
          <cell r="CD65" t="str">
            <v/>
          </cell>
          <cell r="CE65" t="str">
            <v/>
          </cell>
          <cell r="CF65" t="str">
            <v/>
          </cell>
          <cell r="CG65" t="str">
            <v/>
          </cell>
          <cell r="CH65" t="str">
            <v/>
          </cell>
          <cell r="CI65" t="str">
            <v/>
          </cell>
          <cell r="CJ65" t="str">
            <v/>
          </cell>
          <cell r="CK65" t="str">
            <v/>
          </cell>
          <cell r="CL65" t="str">
            <v/>
          </cell>
          <cell r="CM65" t="str">
            <v/>
          </cell>
          <cell r="CN65" t="str">
            <v/>
          </cell>
          <cell r="CO65" t="str">
            <v/>
          </cell>
          <cell r="CP65" t="str">
            <v/>
          </cell>
          <cell r="CQ65" t="str">
            <v/>
          </cell>
          <cell r="CR65" t="str">
            <v/>
          </cell>
          <cell r="CS65" t="str">
            <v/>
          </cell>
          <cell r="CT65" t="str">
            <v/>
          </cell>
          <cell r="CU65" t="str">
            <v/>
          </cell>
          <cell r="CV65" t="str">
            <v/>
          </cell>
          <cell r="CW65" t="str">
            <v/>
          </cell>
          <cell r="CX65" t="str">
            <v/>
          </cell>
          <cell r="CY65" t="str">
            <v/>
          </cell>
          <cell r="CZ65" t="str">
            <v/>
          </cell>
          <cell r="DA65" t="str">
            <v/>
          </cell>
          <cell r="DB65" t="str">
            <v/>
          </cell>
        </row>
        <row r="66">
          <cell r="C66" t="str">
            <v>PR19ANH_38</v>
          </cell>
          <cell r="E66" t="str">
            <v>PR19 new</v>
          </cell>
          <cell r="F66">
            <v>38</v>
          </cell>
          <cell r="G66" t="str">
            <v>Smart metering delivery</v>
          </cell>
          <cell r="J66">
            <v>1</v>
          </cell>
          <cell r="Q66">
            <v>1</v>
          </cell>
          <cell r="R66" t="str">
            <v>Under</v>
          </cell>
          <cell r="S66" t="str">
            <v>Revenue</v>
          </cell>
          <cell r="T66" t="str">
            <v>End of period</v>
          </cell>
          <cell r="U66" t="str">
            <v>Scheme specific</v>
          </cell>
          <cell r="V66" t="str">
            <v>nr</v>
          </cell>
          <cell r="W66" t="str">
            <v>Nr of meters</v>
          </cell>
          <cell r="X66">
            <v>0</v>
          </cell>
          <cell r="Y66" t="str">
            <v>Up</v>
          </cell>
          <cell r="AQ66">
            <v>219279</v>
          </cell>
          <cell r="AR66">
            <v>438559</v>
          </cell>
          <cell r="AS66">
            <v>657838</v>
          </cell>
          <cell r="AT66">
            <v>877118</v>
          </cell>
          <cell r="AU66">
            <v>1096397</v>
          </cell>
          <cell r="BP66" t="str">
            <v>Yes</v>
          </cell>
          <cell r="BQ66" t="str">
            <v/>
          </cell>
          <cell r="BR66" t="str">
            <v/>
          </cell>
          <cell r="BS66" t="str">
            <v/>
          </cell>
          <cell r="BT66" t="str">
            <v/>
          </cell>
          <cell r="BU66" t="str">
            <v/>
          </cell>
          <cell r="BV66" t="str">
            <v/>
          </cell>
          <cell r="BW66" t="str">
            <v/>
          </cell>
          <cell r="BX66" t="str">
            <v/>
          </cell>
          <cell r="BY66" t="str">
            <v/>
          </cell>
          <cell r="BZ66" t="str">
            <v/>
          </cell>
          <cell r="CA66" t="str">
            <v/>
          </cell>
          <cell r="CB66" t="str">
            <v/>
          </cell>
          <cell r="CC66" t="str">
            <v/>
          </cell>
          <cell r="CD66" t="str">
            <v/>
          </cell>
          <cell r="CE66" t="str">
            <v/>
          </cell>
          <cell r="CF66" t="str">
            <v/>
          </cell>
          <cell r="CG66" t="str">
            <v/>
          </cell>
          <cell r="CH66" t="str">
            <v/>
          </cell>
          <cell r="CI66" t="str">
            <v/>
          </cell>
          <cell r="CJ66" t="str">
            <v/>
          </cell>
          <cell r="CK66" t="str">
            <v/>
          </cell>
          <cell r="CL66" t="str">
            <v/>
          </cell>
          <cell r="CM66" t="str">
            <v/>
          </cell>
          <cell r="CN66" t="str">
            <v/>
          </cell>
          <cell r="CO66" t="str">
            <v/>
          </cell>
          <cell r="CP66" t="str">
            <v/>
          </cell>
          <cell r="CQ66" t="str">
            <v/>
          </cell>
          <cell r="CR66" t="str">
            <v/>
          </cell>
          <cell r="CS66" t="str">
            <v/>
          </cell>
          <cell r="CT66" t="str">
            <v/>
          </cell>
          <cell r="CU66">
            <v>-3.0000000000000001E-5</v>
          </cell>
          <cell r="CV66" t="str">
            <v/>
          </cell>
          <cell r="CW66" t="str">
            <v/>
          </cell>
          <cell r="CX66" t="str">
            <v/>
          </cell>
          <cell r="CY66" t="str">
            <v/>
          </cell>
          <cell r="CZ66" t="str">
            <v/>
          </cell>
          <cell r="DA66" t="str">
            <v/>
          </cell>
          <cell r="DB66" t="str">
            <v/>
          </cell>
        </row>
        <row r="67">
          <cell r="C67" t="str">
            <v>PR19ANH_39</v>
          </cell>
          <cell r="E67" t="str">
            <v>PR19 new</v>
          </cell>
          <cell r="F67">
            <v>39</v>
          </cell>
          <cell r="G67" t="str">
            <v>Internal interconnection delivery</v>
          </cell>
          <cell r="I67">
            <v>0.06</v>
          </cell>
          <cell r="J67">
            <v>0.94</v>
          </cell>
          <cell r="Q67">
            <v>1</v>
          </cell>
          <cell r="R67" t="str">
            <v>Under</v>
          </cell>
          <cell r="S67" t="str">
            <v>Revenue</v>
          </cell>
          <cell r="T67" t="str">
            <v>End of period</v>
          </cell>
          <cell r="U67" t="str">
            <v>Scheme specific</v>
          </cell>
          <cell r="V67" t="str">
            <v>nr</v>
          </cell>
          <cell r="W67" t="str">
            <v>Cumulative Ml/d</v>
          </cell>
          <cell r="X67">
            <v>1</v>
          </cell>
          <cell r="Y67" t="str">
            <v>Up</v>
          </cell>
          <cell r="AQ67">
            <v>0</v>
          </cell>
          <cell r="AR67">
            <v>0</v>
          </cell>
          <cell r="AS67">
            <v>0</v>
          </cell>
          <cell r="AT67">
            <v>0</v>
          </cell>
          <cell r="AU67">
            <v>469.4</v>
          </cell>
          <cell r="BL67" t="str">
            <v>Yes</v>
          </cell>
          <cell r="BM67" t="str">
            <v>Yes</v>
          </cell>
          <cell r="BN67" t="str">
            <v>Yes</v>
          </cell>
          <cell r="BO67" t="str">
            <v>Yes</v>
          </cell>
          <cell r="BP67" t="str">
            <v>Yes</v>
          </cell>
          <cell r="BQ67" t="str">
            <v/>
          </cell>
          <cell r="BR67" t="str">
            <v/>
          </cell>
          <cell r="BS67" t="str">
            <v/>
          </cell>
          <cell r="BT67" t="str">
            <v/>
          </cell>
          <cell r="BU67" t="str">
            <v/>
          </cell>
          <cell r="BV67" t="str">
            <v/>
          </cell>
          <cell r="BW67" t="str">
            <v/>
          </cell>
          <cell r="BX67" t="str">
            <v/>
          </cell>
          <cell r="BY67" t="str">
            <v/>
          </cell>
          <cell r="BZ67" t="str">
            <v/>
          </cell>
          <cell r="CA67" t="str">
            <v/>
          </cell>
          <cell r="CB67" t="str">
            <v/>
          </cell>
          <cell r="CC67" t="str">
            <v/>
          </cell>
          <cell r="CD67" t="str">
            <v/>
          </cell>
          <cell r="CE67" t="str">
            <v/>
          </cell>
          <cell r="CF67" t="str">
            <v/>
          </cell>
          <cell r="CG67" t="str">
            <v/>
          </cell>
          <cell r="CH67" t="str">
            <v/>
          </cell>
          <cell r="CI67" t="str">
            <v/>
          </cell>
          <cell r="CJ67" t="str">
            <v/>
          </cell>
          <cell r="CK67" t="str">
            <v/>
          </cell>
          <cell r="CL67" t="str">
            <v/>
          </cell>
          <cell r="CM67" t="str">
            <v/>
          </cell>
          <cell r="CN67" t="str">
            <v/>
          </cell>
          <cell r="CO67" t="str">
            <v/>
          </cell>
          <cell r="CP67" t="str">
            <v/>
          </cell>
          <cell r="CQ67" t="str">
            <v/>
          </cell>
          <cell r="CR67" t="str">
            <v/>
          </cell>
          <cell r="CS67" t="str">
            <v/>
          </cell>
          <cell r="CT67" t="str">
            <v/>
          </cell>
          <cell r="CU67">
            <v>-0.45900000000000002</v>
          </cell>
          <cell r="CV67" t="str">
            <v/>
          </cell>
          <cell r="CW67" t="str">
            <v/>
          </cell>
          <cell r="CX67" t="str">
            <v/>
          </cell>
          <cell r="CY67" t="str">
            <v/>
          </cell>
          <cell r="CZ67" t="str">
            <v/>
          </cell>
          <cell r="DA67" t="str">
            <v/>
          </cell>
          <cell r="DB67" t="str">
            <v/>
          </cell>
        </row>
        <row r="68">
          <cell r="C68" t="str">
            <v>PR19ANH_40</v>
          </cell>
          <cell r="F68">
            <v>40</v>
          </cell>
          <cell r="G68" t="str">
            <v>Value for Money</v>
          </cell>
          <cell r="Q68">
            <v>0</v>
          </cell>
          <cell r="R68" t="str">
            <v>NFI</v>
          </cell>
          <cell r="V68" t="str">
            <v>%</v>
          </cell>
          <cell r="X68">
            <v>0</v>
          </cell>
          <cell r="AQ68">
            <v>77</v>
          </cell>
          <cell r="AR68">
            <v>79</v>
          </cell>
          <cell r="AS68">
            <v>81</v>
          </cell>
          <cell r="AT68">
            <v>82</v>
          </cell>
          <cell r="AU68">
            <v>83</v>
          </cell>
          <cell r="BQ68" t="str">
            <v/>
          </cell>
          <cell r="BR68" t="str">
            <v/>
          </cell>
          <cell r="BS68" t="str">
            <v/>
          </cell>
          <cell r="BT68" t="str">
            <v/>
          </cell>
          <cell r="BU68" t="str">
            <v/>
          </cell>
          <cell r="BV68" t="str">
            <v/>
          </cell>
          <cell r="BW68" t="str">
            <v/>
          </cell>
          <cell r="BX68" t="str">
            <v/>
          </cell>
          <cell r="BY68" t="str">
            <v/>
          </cell>
          <cell r="BZ68" t="str">
            <v/>
          </cell>
          <cell r="CA68" t="str">
            <v/>
          </cell>
          <cell r="CB68" t="str">
            <v/>
          </cell>
          <cell r="CC68" t="str">
            <v/>
          </cell>
          <cell r="CD68" t="str">
            <v/>
          </cell>
          <cell r="CE68" t="str">
            <v/>
          </cell>
          <cell r="CF68" t="str">
            <v/>
          </cell>
          <cell r="CG68" t="str">
            <v/>
          </cell>
          <cell r="CH68" t="str">
            <v/>
          </cell>
          <cell r="CI68" t="str">
            <v/>
          </cell>
          <cell r="CJ68" t="str">
            <v/>
          </cell>
          <cell r="CK68" t="str">
            <v/>
          </cell>
          <cell r="CL68" t="str">
            <v/>
          </cell>
          <cell r="CM68" t="str">
            <v/>
          </cell>
          <cell r="CN68" t="str">
            <v/>
          </cell>
          <cell r="CO68" t="str">
            <v/>
          </cell>
          <cell r="CP68" t="str">
            <v/>
          </cell>
          <cell r="CQ68" t="str">
            <v/>
          </cell>
          <cell r="CR68" t="str">
            <v/>
          </cell>
          <cell r="CS68" t="str">
            <v/>
          </cell>
          <cell r="CT68" t="str">
            <v/>
          </cell>
          <cell r="CU68" t="str">
            <v/>
          </cell>
          <cell r="CV68" t="str">
            <v/>
          </cell>
          <cell r="CW68" t="str">
            <v/>
          </cell>
          <cell r="CX68" t="str">
            <v/>
          </cell>
          <cell r="CY68" t="str">
            <v/>
          </cell>
          <cell r="CZ68" t="str">
            <v/>
          </cell>
          <cell r="DA68" t="str">
            <v/>
          </cell>
          <cell r="DB68" t="str">
            <v/>
          </cell>
        </row>
        <row r="69">
          <cell r="C69" t="str">
            <v>PR19ANH_41</v>
          </cell>
          <cell r="F69">
            <v>41</v>
          </cell>
          <cell r="G69" t="str">
            <v>Cyber Security</v>
          </cell>
          <cell r="J69">
            <v>1</v>
          </cell>
          <cell r="Q69">
            <v>1</v>
          </cell>
          <cell r="R69" t="str">
            <v>Under</v>
          </cell>
          <cell r="S69" t="str">
            <v>Revenue</v>
          </cell>
          <cell r="T69" t="str">
            <v>End of period</v>
          </cell>
          <cell r="V69" t="str">
            <v xml:space="preserve">% </v>
          </cell>
          <cell r="X69">
            <v>0</v>
          </cell>
          <cell r="Y69" t="str">
            <v>Up</v>
          </cell>
          <cell r="AQ69" t="str">
            <v/>
          </cell>
          <cell r="AR69" t="str">
            <v/>
          </cell>
          <cell r="AS69" t="str">
            <v/>
          </cell>
          <cell r="AT69" t="str">
            <v/>
          </cell>
          <cell r="AU69">
            <v>100</v>
          </cell>
          <cell r="BP69" t="str">
            <v>Yes</v>
          </cell>
          <cell r="BQ69" t="str">
            <v/>
          </cell>
          <cell r="BR69" t="str">
            <v/>
          </cell>
          <cell r="BS69" t="str">
            <v/>
          </cell>
          <cell r="BT69" t="str">
            <v/>
          </cell>
          <cell r="BU69" t="str">
            <v/>
          </cell>
          <cell r="BV69" t="str">
            <v/>
          </cell>
          <cell r="BW69" t="str">
            <v/>
          </cell>
          <cell r="BX69" t="str">
            <v/>
          </cell>
          <cell r="BY69" t="str">
            <v/>
          </cell>
          <cell r="BZ69" t="str">
            <v/>
          </cell>
          <cell r="CA69" t="str">
            <v/>
          </cell>
          <cell r="CB69" t="str">
            <v/>
          </cell>
          <cell r="CC69" t="str">
            <v/>
          </cell>
          <cell r="CD69" t="str">
            <v/>
          </cell>
          <cell r="CE69" t="str">
            <v/>
          </cell>
          <cell r="CF69" t="str">
            <v/>
          </cell>
          <cell r="CG69" t="str">
            <v/>
          </cell>
          <cell r="CH69" t="str">
            <v/>
          </cell>
          <cell r="CI69" t="str">
            <v/>
          </cell>
          <cell r="CJ69" t="str">
            <v/>
          </cell>
          <cell r="CK69" t="str">
            <v/>
          </cell>
          <cell r="CL69" t="str">
            <v/>
          </cell>
          <cell r="CM69" t="str">
            <v/>
          </cell>
          <cell r="CN69" t="str">
            <v/>
          </cell>
          <cell r="CO69" t="str">
            <v/>
          </cell>
          <cell r="CP69" t="str">
            <v/>
          </cell>
          <cell r="CQ69" t="str">
            <v/>
          </cell>
          <cell r="CR69" t="str">
            <v/>
          </cell>
          <cell r="CS69" t="str">
            <v/>
          </cell>
          <cell r="CT69" t="str">
            <v/>
          </cell>
          <cell r="CU69">
            <v>-6.4799999999999996E-2</v>
          </cell>
          <cell r="CV69" t="str">
            <v/>
          </cell>
          <cell r="CW69" t="str">
            <v/>
          </cell>
          <cell r="CX69" t="str">
            <v/>
          </cell>
          <cell r="CY69" t="str">
            <v/>
          </cell>
          <cell r="CZ69" t="str">
            <v/>
          </cell>
          <cell r="DA69" t="str">
            <v/>
          </cell>
          <cell r="DB69" t="str">
            <v/>
          </cell>
        </row>
        <row r="70">
          <cell r="C70" t="str">
            <v>PR19ANH_NEP01</v>
          </cell>
          <cell r="F70" t="str">
            <v>NEP01</v>
          </cell>
          <cell r="G70" t="str">
            <v>WINEP Delivery</v>
          </cell>
          <cell r="Q70">
            <v>0</v>
          </cell>
          <cell r="R70" t="str">
            <v>NFI</v>
          </cell>
          <cell r="V70" t="str">
            <v>text</v>
          </cell>
          <cell r="W70" t="str">
            <v>WINEP requirements met or not met in each year</v>
          </cell>
          <cell r="X70">
            <v>0</v>
          </cell>
          <cell r="AQ70" t="str">
            <v>Met</v>
          </cell>
          <cell r="AR70" t="str">
            <v>Met</v>
          </cell>
          <cell r="AS70" t="str">
            <v>Met</v>
          </cell>
          <cell r="AT70" t="str">
            <v>Met</v>
          </cell>
          <cell r="AU70" t="str">
            <v>Met</v>
          </cell>
          <cell r="BQ70" t="str">
            <v/>
          </cell>
          <cell r="BR70" t="str">
            <v/>
          </cell>
          <cell r="BS70" t="str">
            <v/>
          </cell>
          <cell r="BT70" t="str">
            <v/>
          </cell>
          <cell r="BU70" t="str">
            <v/>
          </cell>
          <cell r="BV70" t="str">
            <v/>
          </cell>
          <cell r="BW70" t="str">
            <v/>
          </cell>
          <cell r="BX70" t="str">
            <v/>
          </cell>
          <cell r="BY70" t="str">
            <v/>
          </cell>
          <cell r="BZ70" t="str">
            <v/>
          </cell>
          <cell r="CA70" t="str">
            <v/>
          </cell>
          <cell r="CB70" t="str">
            <v/>
          </cell>
          <cell r="CC70" t="str">
            <v/>
          </cell>
          <cell r="CD70" t="str">
            <v/>
          </cell>
          <cell r="CE70" t="str">
            <v/>
          </cell>
          <cell r="CF70" t="str">
            <v/>
          </cell>
          <cell r="CG70" t="str">
            <v/>
          </cell>
          <cell r="CH70" t="str">
            <v/>
          </cell>
          <cell r="CI70" t="str">
            <v/>
          </cell>
          <cell r="CJ70" t="str">
            <v/>
          </cell>
          <cell r="CK70" t="str">
            <v/>
          </cell>
          <cell r="CL70" t="str">
            <v/>
          </cell>
          <cell r="CM70" t="str">
            <v/>
          </cell>
          <cell r="CN70" t="str">
            <v/>
          </cell>
          <cell r="CO70" t="str">
            <v/>
          </cell>
          <cell r="CP70" t="str">
            <v/>
          </cell>
          <cell r="CQ70" t="str">
            <v/>
          </cell>
          <cell r="CR70" t="str">
            <v/>
          </cell>
          <cell r="CS70" t="str">
            <v/>
          </cell>
          <cell r="CT70" t="str">
            <v/>
          </cell>
          <cell r="CU70" t="str">
            <v/>
          </cell>
          <cell r="CV70" t="str">
            <v/>
          </cell>
          <cell r="CW70" t="str">
            <v/>
          </cell>
          <cell r="CX70" t="str">
            <v/>
          </cell>
          <cell r="CY70" t="str">
            <v/>
          </cell>
          <cell r="CZ70" t="str">
            <v/>
          </cell>
          <cell r="DA70" t="str">
            <v/>
          </cell>
          <cell r="DB70" t="str">
            <v/>
          </cell>
        </row>
        <row r="71">
          <cell r="C71" t="str">
            <v>PR19ANH_42</v>
          </cell>
          <cell r="F71">
            <v>42</v>
          </cell>
          <cell r="G71" t="str">
            <v>Partnership working on pluvial and fluvial flood risk</v>
          </cell>
          <cell r="K71">
            <v>1</v>
          </cell>
          <cell r="Q71">
            <v>1</v>
          </cell>
          <cell r="R71" t="str">
            <v>Under</v>
          </cell>
          <cell r="S71" t="str">
            <v>Revenue</v>
          </cell>
          <cell r="T71" t="str">
            <v>End of period</v>
          </cell>
          <cell r="V71" t="str">
            <v>number</v>
          </cell>
          <cell r="W71" t="str">
            <v>Number of schemes</v>
          </cell>
          <cell r="X71">
            <v>0</v>
          </cell>
          <cell r="Y71" t="str">
            <v>Up</v>
          </cell>
          <cell r="AQ71" t="str">
            <v/>
          </cell>
          <cell r="AR71" t="str">
            <v/>
          </cell>
          <cell r="AS71" t="str">
            <v/>
          </cell>
          <cell r="AT71" t="str">
            <v/>
          </cell>
          <cell r="AU71">
            <v>92</v>
          </cell>
          <cell r="BP71" t="str">
            <v>Yes</v>
          </cell>
          <cell r="BQ71" t="str">
            <v/>
          </cell>
          <cell r="BR71" t="str">
            <v/>
          </cell>
          <cell r="BS71" t="str">
            <v/>
          </cell>
          <cell r="BT71" t="str">
            <v/>
          </cell>
          <cell r="BU71" t="str">
            <v/>
          </cell>
          <cell r="BV71" t="str">
            <v/>
          </cell>
          <cell r="BW71" t="str">
            <v/>
          </cell>
          <cell r="BX71" t="str">
            <v/>
          </cell>
          <cell r="BY71" t="str">
            <v/>
          </cell>
          <cell r="BZ71" t="str">
            <v/>
          </cell>
          <cell r="CA71" t="str">
            <v/>
          </cell>
          <cell r="CB71" t="str">
            <v/>
          </cell>
          <cell r="CC71" t="str">
            <v/>
          </cell>
          <cell r="CD71" t="str">
            <v/>
          </cell>
          <cell r="CE71" t="str">
            <v/>
          </cell>
          <cell r="CF71" t="str">
            <v/>
          </cell>
          <cell r="CG71" t="str">
            <v/>
          </cell>
          <cell r="CH71" t="str">
            <v/>
          </cell>
          <cell r="CI71" t="str">
            <v/>
          </cell>
          <cell r="CJ71" t="str">
            <v/>
          </cell>
          <cell r="CK71" t="str">
            <v/>
          </cell>
          <cell r="CL71" t="str">
            <v/>
          </cell>
          <cell r="CM71" t="str">
            <v/>
          </cell>
          <cell r="CN71" t="str">
            <v/>
          </cell>
          <cell r="CO71" t="str">
            <v/>
          </cell>
          <cell r="CP71" t="str">
            <v/>
          </cell>
          <cell r="CQ71" t="str">
            <v/>
          </cell>
          <cell r="CR71" t="str">
            <v/>
          </cell>
          <cell r="CS71" t="str">
            <v/>
          </cell>
          <cell r="CT71" t="str">
            <v/>
          </cell>
          <cell r="CU71">
            <v>-5.9499999999999997E-2</v>
          </cell>
          <cell r="CV71" t="str">
            <v/>
          </cell>
          <cell r="CW71" t="str">
            <v/>
          </cell>
          <cell r="CX71" t="str">
            <v/>
          </cell>
          <cell r="CY71" t="str">
            <v/>
          </cell>
          <cell r="CZ71" t="str">
            <v/>
          </cell>
          <cell r="DA71" t="str">
            <v/>
          </cell>
          <cell r="DB71" t="str">
            <v/>
          </cell>
        </row>
        <row r="72">
          <cell r="C72" t="str">
            <v>PR19ANH_43</v>
          </cell>
          <cell r="F72">
            <v>43</v>
          </cell>
          <cell r="G72" t="str">
            <v>Community investment</v>
          </cell>
          <cell r="Q72">
            <v>0</v>
          </cell>
          <cell r="R72" t="str">
            <v>NFI</v>
          </cell>
          <cell r="V72" t="str">
            <v>%</v>
          </cell>
          <cell r="X72">
            <v>1</v>
          </cell>
          <cell r="AQ72">
            <v>0</v>
          </cell>
          <cell r="AR72">
            <v>1</v>
          </cell>
          <cell r="AS72">
            <v>2</v>
          </cell>
          <cell r="AT72">
            <v>3.5</v>
          </cell>
          <cell r="AU72">
            <v>5</v>
          </cell>
          <cell r="BQ72" t="str">
            <v/>
          </cell>
          <cell r="BR72" t="str">
            <v/>
          </cell>
          <cell r="BS72" t="str">
            <v/>
          </cell>
          <cell r="BT72" t="str">
            <v/>
          </cell>
          <cell r="BU72" t="str">
            <v/>
          </cell>
          <cell r="BV72" t="str">
            <v/>
          </cell>
          <cell r="BW72" t="str">
            <v/>
          </cell>
          <cell r="BX72" t="str">
            <v/>
          </cell>
          <cell r="BY72" t="str">
            <v/>
          </cell>
          <cell r="BZ72" t="str">
            <v/>
          </cell>
          <cell r="CA72" t="str">
            <v/>
          </cell>
          <cell r="CB72" t="str">
            <v/>
          </cell>
          <cell r="CC72" t="str">
            <v/>
          </cell>
          <cell r="CD72" t="str">
            <v/>
          </cell>
          <cell r="CE72" t="str">
            <v/>
          </cell>
          <cell r="CF72" t="str">
            <v/>
          </cell>
          <cell r="CG72" t="str">
            <v/>
          </cell>
          <cell r="CH72" t="str">
            <v/>
          </cell>
          <cell r="CI72" t="str">
            <v/>
          </cell>
          <cell r="CJ72" t="str">
            <v/>
          </cell>
          <cell r="CK72" t="str">
            <v/>
          </cell>
          <cell r="CL72" t="str">
            <v/>
          </cell>
          <cell r="CM72" t="str">
            <v/>
          </cell>
          <cell r="CN72" t="str">
            <v/>
          </cell>
          <cell r="CO72" t="str">
            <v/>
          </cell>
          <cell r="CP72" t="str">
            <v/>
          </cell>
          <cell r="CQ72" t="str">
            <v/>
          </cell>
          <cell r="CR72" t="str">
            <v/>
          </cell>
          <cell r="CS72" t="str">
            <v/>
          </cell>
          <cell r="CT72" t="str">
            <v/>
          </cell>
          <cell r="CU72" t="str">
            <v/>
          </cell>
          <cell r="CV72" t="str">
            <v/>
          </cell>
          <cell r="CW72" t="str">
            <v/>
          </cell>
          <cell r="CX72" t="str">
            <v/>
          </cell>
          <cell r="CY72" t="str">
            <v/>
          </cell>
          <cell r="CZ72" t="str">
            <v/>
          </cell>
          <cell r="DA72" t="str">
            <v/>
          </cell>
          <cell r="DB72" t="str">
            <v/>
          </cell>
        </row>
        <row r="73">
          <cell r="C73" t="str">
            <v>PR19ANH_44</v>
          </cell>
          <cell r="F73">
            <v>44</v>
          </cell>
          <cell r="G73" t="str">
            <v>Customer trust</v>
          </cell>
          <cell r="Q73">
            <v>0</v>
          </cell>
          <cell r="R73" t="str">
            <v>NFI</v>
          </cell>
          <cell r="V73" t="str">
            <v>score</v>
          </cell>
          <cell r="X73">
            <v>2</v>
          </cell>
          <cell r="AQ73">
            <v>0</v>
          </cell>
          <cell r="AR73">
            <v>0.01</v>
          </cell>
          <cell r="AS73">
            <v>0.02</v>
          </cell>
          <cell r="AT73">
            <v>0.03</v>
          </cell>
          <cell r="AU73">
            <v>0.05</v>
          </cell>
          <cell r="BQ73" t="str">
            <v/>
          </cell>
          <cell r="BR73" t="str">
            <v/>
          </cell>
          <cell r="BS73" t="str">
            <v/>
          </cell>
          <cell r="BT73" t="str">
            <v/>
          </cell>
          <cell r="BU73" t="str">
            <v/>
          </cell>
          <cell r="BV73" t="str">
            <v/>
          </cell>
          <cell r="BW73" t="str">
            <v/>
          </cell>
          <cell r="BX73" t="str">
            <v/>
          </cell>
          <cell r="BY73" t="str">
            <v/>
          </cell>
          <cell r="BZ73" t="str">
            <v/>
          </cell>
          <cell r="CA73" t="str">
            <v/>
          </cell>
          <cell r="CB73" t="str">
            <v/>
          </cell>
          <cell r="CC73" t="str">
            <v/>
          </cell>
          <cell r="CD73" t="str">
            <v/>
          </cell>
          <cell r="CE73" t="str">
            <v/>
          </cell>
          <cell r="CF73" t="str">
            <v/>
          </cell>
          <cell r="CG73" t="str">
            <v/>
          </cell>
          <cell r="CH73" t="str">
            <v/>
          </cell>
          <cell r="CI73" t="str">
            <v/>
          </cell>
          <cell r="CJ73" t="str">
            <v/>
          </cell>
          <cell r="CK73" t="str">
            <v/>
          </cell>
          <cell r="CL73" t="str">
            <v/>
          </cell>
          <cell r="CM73" t="str">
            <v/>
          </cell>
          <cell r="CN73" t="str">
            <v/>
          </cell>
          <cell r="CO73" t="str">
            <v/>
          </cell>
          <cell r="CP73" t="str">
            <v/>
          </cell>
          <cell r="CQ73" t="str">
            <v/>
          </cell>
          <cell r="CR73" t="str">
            <v/>
          </cell>
          <cell r="CS73" t="str">
            <v/>
          </cell>
          <cell r="CT73" t="str">
            <v/>
          </cell>
          <cell r="CU73" t="str">
            <v/>
          </cell>
          <cell r="CV73" t="str">
            <v/>
          </cell>
          <cell r="CW73" t="str">
            <v/>
          </cell>
          <cell r="CX73" t="str">
            <v/>
          </cell>
          <cell r="CY73" t="str">
            <v/>
          </cell>
          <cell r="CZ73" t="str">
            <v/>
          </cell>
          <cell r="DA73" t="str">
            <v/>
          </cell>
          <cell r="DB73" t="str">
            <v/>
          </cell>
        </row>
        <row r="74">
          <cell r="C74" t="str">
            <v>PR19ANH_45</v>
          </cell>
          <cell r="F74">
            <v>45</v>
          </cell>
          <cell r="G74" t="str">
            <v>Natural capital impact</v>
          </cell>
          <cell r="Q74">
            <v>0</v>
          </cell>
          <cell r="R74" t="str">
            <v>NFI</v>
          </cell>
          <cell r="V74" t="str">
            <v>text</v>
          </cell>
          <cell r="X74">
            <v>0</v>
          </cell>
          <cell r="AQ74" t="str">
            <v>On track</v>
          </cell>
          <cell r="AR74" t="str">
            <v>On track</v>
          </cell>
          <cell r="AS74" t="str">
            <v>On track</v>
          </cell>
          <cell r="AT74" t="str">
            <v>On track</v>
          </cell>
          <cell r="AU74" t="str">
            <v>Met</v>
          </cell>
          <cell r="BQ74" t="str">
            <v/>
          </cell>
          <cell r="BR74" t="str">
            <v/>
          </cell>
          <cell r="BS74" t="str">
            <v/>
          </cell>
          <cell r="BT74" t="str">
            <v/>
          </cell>
          <cell r="BU74" t="str">
            <v/>
          </cell>
          <cell r="BV74" t="str">
            <v/>
          </cell>
          <cell r="BW74" t="str">
            <v/>
          </cell>
          <cell r="BX74" t="str">
            <v/>
          </cell>
          <cell r="BY74" t="str">
            <v/>
          </cell>
          <cell r="BZ74" t="str">
            <v/>
          </cell>
          <cell r="CA74" t="str">
            <v/>
          </cell>
          <cell r="CB74" t="str">
            <v/>
          </cell>
          <cell r="CC74" t="str">
            <v/>
          </cell>
          <cell r="CD74" t="str">
            <v/>
          </cell>
          <cell r="CE74" t="str">
            <v/>
          </cell>
          <cell r="CF74" t="str">
            <v/>
          </cell>
          <cell r="CG74" t="str">
            <v/>
          </cell>
          <cell r="CH74" t="str">
            <v/>
          </cell>
          <cell r="CI74" t="str">
            <v/>
          </cell>
          <cell r="CJ74" t="str">
            <v/>
          </cell>
          <cell r="CK74" t="str">
            <v/>
          </cell>
          <cell r="CL74" t="str">
            <v/>
          </cell>
          <cell r="CM74" t="str">
            <v/>
          </cell>
          <cell r="CN74" t="str">
            <v/>
          </cell>
          <cell r="CO74" t="str">
            <v/>
          </cell>
          <cell r="CP74" t="str">
            <v/>
          </cell>
          <cell r="CQ74" t="str">
            <v/>
          </cell>
          <cell r="CR74" t="str">
            <v/>
          </cell>
          <cell r="CS74" t="str">
            <v/>
          </cell>
          <cell r="CT74" t="str">
            <v/>
          </cell>
          <cell r="CU74" t="str">
            <v/>
          </cell>
          <cell r="CV74" t="str">
            <v/>
          </cell>
          <cell r="CW74" t="str">
            <v/>
          </cell>
          <cell r="CX74" t="str">
            <v/>
          </cell>
          <cell r="CY74" t="str">
            <v/>
          </cell>
          <cell r="CZ74" t="str">
            <v/>
          </cell>
          <cell r="DA74" t="str">
            <v/>
          </cell>
          <cell r="DB74" t="str">
            <v/>
          </cell>
        </row>
        <row r="75">
          <cell r="C75" t="str">
            <v>PR19ANH_46</v>
          </cell>
          <cell r="F75">
            <v>46</v>
          </cell>
          <cell r="G75" t="str">
            <v>Regional collaboration</v>
          </cell>
          <cell r="Q75">
            <v>0</v>
          </cell>
          <cell r="R75" t="str">
            <v>NFI</v>
          </cell>
          <cell r="V75" t="str">
            <v>text</v>
          </cell>
          <cell r="X75">
            <v>0</v>
          </cell>
          <cell r="AQ75" t="str">
            <v>On track</v>
          </cell>
          <cell r="AR75" t="str">
            <v>On track</v>
          </cell>
          <cell r="AS75" t="str">
            <v>On track</v>
          </cell>
          <cell r="AT75" t="str">
            <v>On track</v>
          </cell>
          <cell r="AU75" t="str">
            <v>Pass</v>
          </cell>
          <cell r="BQ75" t="str">
            <v/>
          </cell>
          <cell r="BR75" t="str">
            <v/>
          </cell>
          <cell r="BS75" t="str">
            <v/>
          </cell>
          <cell r="BT75" t="str">
            <v/>
          </cell>
          <cell r="BU75" t="str">
            <v/>
          </cell>
          <cell r="BV75" t="str">
            <v/>
          </cell>
          <cell r="BW75" t="str">
            <v/>
          </cell>
          <cell r="BX75" t="str">
            <v/>
          </cell>
          <cell r="BY75" t="str">
            <v/>
          </cell>
          <cell r="BZ75" t="str">
            <v/>
          </cell>
          <cell r="CA75" t="str">
            <v/>
          </cell>
          <cell r="CB75" t="str">
            <v/>
          </cell>
          <cell r="CC75" t="str">
            <v/>
          </cell>
          <cell r="CD75" t="str">
            <v/>
          </cell>
          <cell r="CE75" t="str">
            <v/>
          </cell>
          <cell r="CF75" t="str">
            <v/>
          </cell>
          <cell r="CG75" t="str">
            <v/>
          </cell>
          <cell r="CH75" t="str">
            <v/>
          </cell>
          <cell r="CI75" t="str">
            <v/>
          </cell>
          <cell r="CJ75" t="str">
            <v/>
          </cell>
          <cell r="CK75" t="str">
            <v/>
          </cell>
          <cell r="CL75" t="str">
            <v/>
          </cell>
          <cell r="CM75" t="str">
            <v/>
          </cell>
          <cell r="CN75" t="str">
            <v/>
          </cell>
          <cell r="CO75" t="str">
            <v/>
          </cell>
          <cell r="CP75" t="str">
            <v/>
          </cell>
          <cell r="CQ75" t="str">
            <v/>
          </cell>
          <cell r="CR75" t="str">
            <v/>
          </cell>
          <cell r="CS75" t="str">
            <v/>
          </cell>
          <cell r="CT75" t="str">
            <v/>
          </cell>
          <cell r="CU75" t="str">
            <v/>
          </cell>
          <cell r="CV75" t="str">
            <v/>
          </cell>
          <cell r="CW75" t="str">
            <v/>
          </cell>
          <cell r="CX75" t="str">
            <v/>
          </cell>
          <cell r="CY75" t="str">
            <v/>
          </cell>
          <cell r="CZ75" t="str">
            <v/>
          </cell>
          <cell r="DA75" t="str">
            <v/>
          </cell>
          <cell r="DB75" t="str">
            <v/>
          </cell>
        </row>
        <row r="76">
          <cell r="C76" t="str">
            <v>PR19ANH_47</v>
          </cell>
          <cell r="F76">
            <v>47</v>
          </cell>
          <cell r="G76" t="str">
            <v>Underperformance incentive for Elsham treatment works and transfer scheme</v>
          </cell>
          <cell r="J76">
            <v>1</v>
          </cell>
          <cell r="Q76">
            <v>1</v>
          </cell>
          <cell r="R76" t="str">
            <v>Under</v>
          </cell>
          <cell r="S76" t="str">
            <v>Revenue</v>
          </cell>
          <cell r="T76" t="str">
            <v>End of period</v>
          </cell>
          <cell r="V76" t="str">
            <v>text</v>
          </cell>
          <cell r="W76" t="str">
            <v>Control points delivered</v>
          </cell>
          <cell r="X76">
            <v>0</v>
          </cell>
          <cell r="Y76" t="str">
            <v>TBC</v>
          </cell>
          <cell r="AQ76" t="str">
            <v>TBA</v>
          </cell>
          <cell r="AR76" t="str">
            <v>TBA</v>
          </cell>
          <cell r="AS76" t="str">
            <v>TBA</v>
          </cell>
          <cell r="AT76" t="str">
            <v>TBA</v>
          </cell>
          <cell r="AU76" t="str">
            <v>TBA</v>
          </cell>
          <cell r="BP76" t="str">
            <v>Yes</v>
          </cell>
          <cell r="BQ76" t="str">
            <v/>
          </cell>
          <cell r="BR76" t="str">
            <v/>
          </cell>
          <cell r="BS76" t="str">
            <v/>
          </cell>
          <cell r="BT76" t="str">
            <v/>
          </cell>
          <cell r="BU76" t="str">
            <v/>
          </cell>
          <cell r="BV76" t="str">
            <v/>
          </cell>
          <cell r="BW76" t="str">
            <v/>
          </cell>
          <cell r="BX76" t="str">
            <v/>
          </cell>
          <cell r="BY76" t="str">
            <v/>
          </cell>
          <cell r="BZ76" t="str">
            <v/>
          </cell>
          <cell r="CA76" t="str">
            <v/>
          </cell>
          <cell r="CB76" t="str">
            <v/>
          </cell>
          <cell r="CC76" t="str">
            <v/>
          </cell>
          <cell r="CD76" t="str">
            <v/>
          </cell>
          <cell r="CE76" t="str">
            <v/>
          </cell>
          <cell r="CF76" t="str">
            <v/>
          </cell>
          <cell r="CG76" t="str">
            <v/>
          </cell>
          <cell r="CH76" t="str">
            <v/>
          </cell>
          <cell r="CI76" t="str">
            <v/>
          </cell>
          <cell r="CJ76" t="str">
            <v/>
          </cell>
          <cell r="CK76" t="str">
            <v/>
          </cell>
          <cell r="CL76" t="str">
            <v/>
          </cell>
          <cell r="CM76" t="str">
            <v/>
          </cell>
          <cell r="CN76" t="str">
            <v/>
          </cell>
          <cell r="CO76" t="str">
            <v/>
          </cell>
          <cell r="CP76" t="str">
            <v/>
          </cell>
          <cell r="CQ76" t="str">
            <v/>
          </cell>
          <cell r="CR76" t="str">
            <v/>
          </cell>
          <cell r="CS76" t="str">
            <v/>
          </cell>
          <cell r="CT76" t="str">
            <v/>
          </cell>
          <cell r="CU76">
            <v>-0.47</v>
          </cell>
          <cell r="CV76" t="str">
            <v/>
          </cell>
          <cell r="CW76" t="str">
            <v/>
          </cell>
          <cell r="CX76" t="str">
            <v/>
          </cell>
          <cell r="CY76" t="str">
            <v/>
          </cell>
          <cell r="CZ76" t="str">
            <v/>
          </cell>
          <cell r="DA76" t="str">
            <v/>
          </cell>
          <cell r="DB76" t="str">
            <v/>
          </cell>
        </row>
        <row r="77">
          <cell r="C77" t="str">
            <v>PR19ANH_48</v>
          </cell>
          <cell r="F77">
            <v>48</v>
          </cell>
          <cell r="G77" t="str">
            <v>Outperformance payment for Elsham treatment works and transfer scheme</v>
          </cell>
          <cell r="J77">
            <v>1</v>
          </cell>
          <cell r="Q77">
            <v>1</v>
          </cell>
          <cell r="R77" t="str">
            <v xml:space="preserve">Out </v>
          </cell>
          <cell r="S77" t="str">
            <v>Revenue</v>
          </cell>
          <cell r="T77" t="str">
            <v>End of period</v>
          </cell>
          <cell r="V77" t="str">
            <v>text</v>
          </cell>
          <cell r="W77" t="str">
            <v>Contract signed</v>
          </cell>
          <cell r="X77">
            <v>0</v>
          </cell>
          <cell r="Y77" t="str">
            <v>TBC</v>
          </cell>
          <cell r="AQ77" t="str">
            <v>TBA</v>
          </cell>
          <cell r="AR77" t="str">
            <v>TBA</v>
          </cell>
          <cell r="AS77" t="str">
            <v>TBA</v>
          </cell>
          <cell r="AT77" t="str">
            <v>TBA</v>
          </cell>
          <cell r="AU77" t="str">
            <v>TBA</v>
          </cell>
          <cell r="BP77" t="str">
            <v>Yes</v>
          </cell>
          <cell r="BQ77" t="str">
            <v/>
          </cell>
          <cell r="BR77" t="str">
            <v/>
          </cell>
          <cell r="BS77" t="str">
            <v/>
          </cell>
          <cell r="BT77" t="str">
            <v/>
          </cell>
          <cell r="BU77" t="str">
            <v/>
          </cell>
          <cell r="BV77" t="str">
            <v/>
          </cell>
          <cell r="BW77" t="str">
            <v/>
          </cell>
          <cell r="BX77" t="str">
            <v/>
          </cell>
          <cell r="BY77" t="str">
            <v/>
          </cell>
          <cell r="BZ77" t="str">
            <v/>
          </cell>
          <cell r="CA77" t="str">
            <v/>
          </cell>
          <cell r="CB77" t="str">
            <v/>
          </cell>
          <cell r="CC77" t="str">
            <v/>
          </cell>
          <cell r="CD77" t="str">
            <v/>
          </cell>
          <cell r="CE77" t="str">
            <v/>
          </cell>
          <cell r="CF77" t="str">
            <v/>
          </cell>
          <cell r="CG77" t="str">
            <v/>
          </cell>
          <cell r="CH77" t="str">
            <v/>
          </cell>
          <cell r="CI77" t="str">
            <v/>
          </cell>
          <cell r="CJ77" t="str">
            <v/>
          </cell>
          <cell r="CK77" t="str">
            <v/>
          </cell>
          <cell r="CL77" t="str">
            <v/>
          </cell>
          <cell r="CM77" t="str">
            <v/>
          </cell>
          <cell r="CN77" t="str">
            <v/>
          </cell>
          <cell r="CO77" t="str">
            <v/>
          </cell>
          <cell r="CP77" t="str">
            <v/>
          </cell>
          <cell r="CQ77" t="str">
            <v/>
          </cell>
          <cell r="CR77" t="str">
            <v/>
          </cell>
          <cell r="CS77" t="str">
            <v/>
          </cell>
          <cell r="CT77" t="str">
            <v/>
          </cell>
          <cell r="CU77" t="str">
            <v/>
          </cell>
          <cell r="CV77" t="str">
            <v/>
          </cell>
          <cell r="CW77" t="str">
            <v/>
          </cell>
          <cell r="CX77" t="str">
            <v/>
          </cell>
          <cell r="CY77">
            <v>0.94</v>
          </cell>
          <cell r="CZ77" t="str">
            <v/>
          </cell>
          <cell r="DA77" t="str">
            <v/>
          </cell>
          <cell r="DB77" t="str">
            <v/>
          </cell>
        </row>
        <row r="78">
          <cell r="C78" t="str">
            <v>PR19BRL_PC01</v>
          </cell>
          <cell r="D78" t="str">
            <v>Safe and Reliable Supply of  Water</v>
          </cell>
          <cell r="E78" t="str">
            <v>PR19 new</v>
          </cell>
          <cell r="F78" t="str">
            <v>PC01</v>
          </cell>
          <cell r="G78" t="str">
            <v>Water quality compliance (CRI)</v>
          </cell>
          <cell r="H78" t="str">
            <v>Common definition for water quality compliance as published on the Ofwat website</v>
          </cell>
          <cell r="J78">
            <v>1</v>
          </cell>
          <cell r="Q78">
            <v>1</v>
          </cell>
          <cell r="R78" t="str">
            <v>Under</v>
          </cell>
          <cell r="S78" t="str">
            <v>Revenue</v>
          </cell>
          <cell r="T78" t="str">
            <v>In-period</v>
          </cell>
          <cell r="U78" t="str">
            <v>Water quality compliance</v>
          </cell>
          <cell r="V78" t="str">
            <v>score</v>
          </cell>
          <cell r="W78" t="str">
            <v>Compliance risk index</v>
          </cell>
          <cell r="X78">
            <v>2</v>
          </cell>
          <cell r="Y78" t="str">
            <v>Down</v>
          </cell>
          <cell r="Z78" t="str">
            <v>Water quality compliance (CRI)</v>
          </cell>
        </row>
        <row r="79">
          <cell r="C79" t="str">
            <v>PR19BRL_PC02</v>
          </cell>
          <cell r="D79" t="str">
            <v>Safe and Reliable Supply of  Water</v>
          </cell>
          <cell r="E79" t="str">
            <v>PR14 revision</v>
          </cell>
          <cell r="F79" t="str">
            <v>PC02</v>
          </cell>
          <cell r="G79" t="str">
            <v>Water supply interruptions</v>
          </cell>
          <cell r="H79" t="str">
            <v>Common definition for supply interruptions as published on the Ofwat website</v>
          </cell>
          <cell r="J79">
            <v>1</v>
          </cell>
          <cell r="Q79">
            <v>1</v>
          </cell>
          <cell r="R79" t="str">
            <v>Out &amp; under</v>
          </cell>
          <cell r="S79" t="str">
            <v>Revenue</v>
          </cell>
          <cell r="T79" t="str">
            <v>In-period</v>
          </cell>
          <cell r="U79" t="str">
            <v>Supply interruptions</v>
          </cell>
          <cell r="V79" t="str">
            <v>minutes</v>
          </cell>
          <cell r="W79" t="str">
            <v>Minutes / property / year</v>
          </cell>
          <cell r="X79">
            <v>0</v>
          </cell>
          <cell r="Y79" t="str">
            <v>Down</v>
          </cell>
          <cell r="Z79" t="str">
            <v>Water supply interruptions</v>
          </cell>
        </row>
        <row r="80">
          <cell r="C80" t="str">
            <v>PR19BRL_PC03</v>
          </cell>
          <cell r="D80" t="str">
            <v>Safe and Reliable Supply of  Water</v>
          </cell>
          <cell r="E80" t="str">
            <v>PR14 revision</v>
          </cell>
          <cell r="F80" t="str">
            <v>PC03</v>
          </cell>
          <cell r="G80" t="str">
            <v>Mains repairs</v>
          </cell>
          <cell r="H80" t="str">
            <v>Common definition for mains bursts as published on the Ofwat website</v>
          </cell>
          <cell r="J80">
            <v>1</v>
          </cell>
          <cell r="Q80">
            <v>1</v>
          </cell>
          <cell r="R80" t="str">
            <v>Under</v>
          </cell>
          <cell r="S80" t="str">
            <v>Revenue</v>
          </cell>
          <cell r="T80" t="str">
            <v>In-period</v>
          </cell>
          <cell r="U80" t="str">
            <v>Water mains bursts</v>
          </cell>
          <cell r="V80" t="str">
            <v>nr</v>
          </cell>
          <cell r="W80" t="str">
            <v>Mains bursts per 1,000km</v>
          </cell>
          <cell r="X80">
            <v>0</v>
          </cell>
          <cell r="Y80" t="str">
            <v>Down</v>
          </cell>
          <cell r="Z80" t="str">
            <v>Mains repairs</v>
          </cell>
        </row>
        <row r="81">
          <cell r="C81" t="str">
            <v>PR19BRL_PC04</v>
          </cell>
          <cell r="D81" t="str">
            <v>Safe and Reliable Supply of  Water</v>
          </cell>
          <cell r="E81" t="str">
            <v>PR19 new</v>
          </cell>
          <cell r="F81" t="str">
            <v>PC04</v>
          </cell>
          <cell r="G81" t="str">
            <v>Unplanned outage</v>
          </cell>
          <cell r="H81" t="str">
            <v>Common definition for unplanned outage  in a drought as published on the Ofwat website</v>
          </cell>
          <cell r="J81">
            <v>1</v>
          </cell>
          <cell r="Q81">
            <v>1</v>
          </cell>
          <cell r="R81" t="str">
            <v>Under</v>
          </cell>
          <cell r="S81" t="str">
            <v>Revenue</v>
          </cell>
          <cell r="T81" t="str">
            <v>In-period</v>
          </cell>
          <cell r="U81" t="str">
            <v>Water outage</v>
          </cell>
          <cell r="V81" t="str">
            <v>%</v>
          </cell>
          <cell r="W81" t="str">
            <v>Proportion of unplanned outage of the total company production capacity</v>
          </cell>
          <cell r="X81">
            <v>2</v>
          </cell>
          <cell r="Y81" t="str">
            <v>Down</v>
          </cell>
          <cell r="Z81" t="str">
            <v>Unplanned outage</v>
          </cell>
        </row>
        <row r="82">
          <cell r="C82" t="str">
            <v>PR19BRL_PC05</v>
          </cell>
          <cell r="D82" t="str">
            <v>Safe and Reliable Supply of  Water</v>
          </cell>
          <cell r="E82" t="str">
            <v>PR19 new</v>
          </cell>
          <cell r="F82" t="str">
            <v>PC05</v>
          </cell>
          <cell r="G82" t="str">
            <v>Risk of severe restrictions in a drought</v>
          </cell>
          <cell r="H82" t="str">
            <v>Common definition for risk of severe restrictions in a drought as published on the Ofwat website</v>
          </cell>
          <cell r="I82">
            <v>1</v>
          </cell>
          <cell r="Q82">
            <v>1</v>
          </cell>
          <cell r="R82" t="str">
            <v>NFI</v>
          </cell>
          <cell r="U82" t="str">
            <v>Resilience</v>
          </cell>
          <cell r="V82" t="str">
            <v>%</v>
          </cell>
          <cell r="W82" t="str">
            <v>Percentage of the customer population at risk of experiencing severe restrictions (for example, standpipes or rota cuts) in a 1-in-200 year drought, on average over 25 years.</v>
          </cell>
          <cell r="X82">
            <v>0</v>
          </cell>
          <cell r="Y82" t="str">
            <v>Down</v>
          </cell>
          <cell r="Z82" t="str">
            <v>Risk of severe restrictions in a drought</v>
          </cell>
        </row>
        <row r="83">
          <cell r="C83" t="str">
            <v>PR19BRL_PC06</v>
          </cell>
          <cell r="D83" t="str">
            <v>Safe and Reliable Supply of  Water</v>
          </cell>
          <cell r="E83" t="str">
            <v>PR14 revision</v>
          </cell>
          <cell r="F83" t="str">
            <v>PC06</v>
          </cell>
          <cell r="G83" t="str">
            <v>Customer contacts about water quality – appearance</v>
          </cell>
          <cell r="H83" t="str">
            <v>The number of times Bristol Water was contacted by customers about the appearance of their tap water (per 1,000 people supplied) in the calendar year.</v>
          </cell>
          <cell r="J83">
            <v>1</v>
          </cell>
          <cell r="Q83">
            <v>1</v>
          </cell>
          <cell r="R83" t="str">
            <v>Out &amp; under</v>
          </cell>
          <cell r="S83" t="str">
            <v>Revenue</v>
          </cell>
          <cell r="T83" t="str">
            <v>In-period</v>
          </cell>
          <cell r="U83" t="str">
            <v>Customer contacts - water quality</v>
          </cell>
          <cell r="V83" t="str">
            <v>nr</v>
          </cell>
          <cell r="W83" t="str">
            <v>Contacts per 1,000 people</v>
          </cell>
          <cell r="X83">
            <v>2</v>
          </cell>
          <cell r="Y83" t="str">
            <v>Down</v>
          </cell>
          <cell r="Z83" t="str">
            <v>Customer contacts about water quality</v>
          </cell>
          <cell r="AQ83">
            <v>0.83</v>
          </cell>
          <cell r="AR83">
            <v>0.73</v>
          </cell>
          <cell r="AS83">
            <v>0.63</v>
          </cell>
          <cell r="AT83">
            <v>0.53</v>
          </cell>
          <cell r="AU83">
            <v>0.43</v>
          </cell>
          <cell r="BL83" t="str">
            <v>Yes</v>
          </cell>
          <cell r="BM83" t="str">
            <v>Yes</v>
          </cell>
          <cell r="BN83" t="str">
            <v>Yes</v>
          </cell>
          <cell r="BO83" t="str">
            <v>Yes</v>
          </cell>
          <cell r="BP83" t="str">
            <v>Yes</v>
          </cell>
          <cell r="BQ83" t="str">
            <v/>
          </cell>
          <cell r="BR83" t="str">
            <v/>
          </cell>
          <cell r="BS83" t="str">
            <v/>
          </cell>
          <cell r="BT83" t="str">
            <v/>
          </cell>
          <cell r="BU83" t="str">
            <v/>
          </cell>
          <cell r="BV83">
            <v>1.66</v>
          </cell>
          <cell r="BW83">
            <v>1.66</v>
          </cell>
          <cell r="BX83">
            <v>1.66</v>
          </cell>
          <cell r="BY83">
            <v>1.66</v>
          </cell>
          <cell r="BZ83">
            <v>1.66</v>
          </cell>
          <cell r="CA83" t="str">
            <v/>
          </cell>
          <cell r="CB83" t="str">
            <v/>
          </cell>
          <cell r="CC83" t="str">
            <v/>
          </cell>
          <cell r="CD83" t="str">
            <v/>
          </cell>
          <cell r="CE83" t="str">
            <v/>
          </cell>
          <cell r="CF83" t="str">
            <v/>
          </cell>
          <cell r="CG83" t="str">
            <v/>
          </cell>
          <cell r="CH83" t="str">
            <v/>
          </cell>
          <cell r="CI83" t="str">
            <v/>
          </cell>
          <cell r="CJ83" t="str">
            <v/>
          </cell>
          <cell r="CK83">
            <v>0.44</v>
          </cell>
          <cell r="CL83">
            <v>0.39</v>
          </cell>
          <cell r="CM83">
            <v>0.33</v>
          </cell>
          <cell r="CN83">
            <v>0.3</v>
          </cell>
          <cell r="CO83">
            <v>0.28999999999999998</v>
          </cell>
          <cell r="CP83" t="str">
            <v/>
          </cell>
          <cell r="CQ83" t="str">
            <v/>
          </cell>
          <cell r="CR83" t="str">
            <v/>
          </cell>
          <cell r="CS83" t="str">
            <v/>
          </cell>
          <cell r="CT83" t="str">
            <v/>
          </cell>
          <cell r="CU83">
            <v>-0.17499999999999999</v>
          </cell>
          <cell r="CV83" t="str">
            <v/>
          </cell>
          <cell r="CW83" t="str">
            <v/>
          </cell>
          <cell r="CX83" t="str">
            <v/>
          </cell>
          <cell r="CY83">
            <v>0.14599999999999999</v>
          </cell>
          <cell r="CZ83" t="str">
            <v/>
          </cell>
          <cell r="DA83" t="str">
            <v/>
          </cell>
          <cell r="DB83" t="str">
            <v/>
          </cell>
          <cell r="DD83">
            <v>1</v>
          </cell>
        </row>
        <row r="84">
          <cell r="C84" t="str">
            <v>PR19BRL_PC07</v>
          </cell>
          <cell r="D84" t="str">
            <v>Safe and Reliable Supply of  Water</v>
          </cell>
          <cell r="E84" t="str">
            <v>PR14 revision</v>
          </cell>
          <cell r="F84" t="str">
            <v>PC07</v>
          </cell>
          <cell r="G84" t="str">
            <v>Customer contacts about water quality – taste and smell</v>
          </cell>
          <cell r="H84" t="str">
            <v>The number of times Bristol Water was contacted by customers about their water’s taste/ smell (per 1,000 people supplied) in the calendar year.</v>
          </cell>
          <cell r="J84">
            <v>1</v>
          </cell>
          <cell r="Q84">
            <v>1</v>
          </cell>
          <cell r="R84" t="str">
            <v>Out &amp; under</v>
          </cell>
          <cell r="S84" t="str">
            <v>Revenue</v>
          </cell>
          <cell r="T84" t="str">
            <v>In-period</v>
          </cell>
          <cell r="U84" t="str">
            <v>Customer contacts - water quality</v>
          </cell>
          <cell r="V84" t="str">
            <v>nr</v>
          </cell>
          <cell r="W84" t="str">
            <v>Contacts per 1,000 people</v>
          </cell>
          <cell r="X84">
            <v>2</v>
          </cell>
          <cell r="Y84" t="str">
            <v>Down</v>
          </cell>
          <cell r="Z84" t="str">
            <v>Customer contacts about water quality</v>
          </cell>
          <cell r="AQ84">
            <v>0.4</v>
          </cell>
          <cell r="AR84">
            <v>0.36</v>
          </cell>
          <cell r="AS84">
            <v>0.32</v>
          </cell>
          <cell r="AT84">
            <v>0.28000000000000003</v>
          </cell>
          <cell r="AU84">
            <v>0.25</v>
          </cell>
          <cell r="BL84" t="str">
            <v>Yes</v>
          </cell>
          <cell r="BM84" t="str">
            <v>Yes</v>
          </cell>
          <cell r="BN84" t="str">
            <v>Yes</v>
          </cell>
          <cell r="BO84" t="str">
            <v>Yes</v>
          </cell>
          <cell r="BP84" t="str">
            <v>Yes</v>
          </cell>
          <cell r="BQ84" t="str">
            <v/>
          </cell>
          <cell r="BR84" t="str">
            <v/>
          </cell>
          <cell r="BS84" t="str">
            <v/>
          </cell>
          <cell r="BT84" t="str">
            <v/>
          </cell>
          <cell r="BU84" t="str">
            <v/>
          </cell>
          <cell r="BV84">
            <v>0.8</v>
          </cell>
          <cell r="BW84">
            <v>0.8</v>
          </cell>
          <cell r="BX84">
            <v>0.8</v>
          </cell>
          <cell r="BY84">
            <v>0.8</v>
          </cell>
          <cell r="BZ84">
            <v>0.8</v>
          </cell>
          <cell r="CA84" t="str">
            <v/>
          </cell>
          <cell r="CB84" t="str">
            <v/>
          </cell>
          <cell r="CC84" t="str">
            <v/>
          </cell>
          <cell r="CD84" t="str">
            <v/>
          </cell>
          <cell r="CE84" t="str">
            <v/>
          </cell>
          <cell r="CF84" t="str">
            <v/>
          </cell>
          <cell r="CG84" t="str">
            <v/>
          </cell>
          <cell r="CH84" t="str">
            <v/>
          </cell>
          <cell r="CI84" t="str">
            <v/>
          </cell>
          <cell r="CJ84" t="str">
            <v/>
          </cell>
          <cell r="CK84">
            <v>0.21</v>
          </cell>
          <cell r="CL84">
            <v>0.19</v>
          </cell>
          <cell r="CM84">
            <v>0.17</v>
          </cell>
          <cell r="CN84">
            <v>0.16</v>
          </cell>
          <cell r="CO84">
            <v>0.16</v>
          </cell>
          <cell r="CP84" t="str">
            <v/>
          </cell>
          <cell r="CQ84" t="str">
            <v/>
          </cell>
          <cell r="CR84" t="str">
            <v/>
          </cell>
          <cell r="CS84" t="str">
            <v/>
          </cell>
          <cell r="CT84" t="str">
            <v/>
          </cell>
          <cell r="CU84">
            <v>-0.25600000000000001</v>
          </cell>
          <cell r="CV84" t="str">
            <v/>
          </cell>
          <cell r="CW84" t="str">
            <v/>
          </cell>
          <cell r="CX84" t="str">
            <v/>
          </cell>
          <cell r="CY84">
            <v>0.21299999999999999</v>
          </cell>
          <cell r="CZ84" t="str">
            <v/>
          </cell>
          <cell r="DA84" t="str">
            <v/>
          </cell>
          <cell r="DB84" t="str">
            <v/>
          </cell>
          <cell r="DD84">
            <v>1</v>
          </cell>
        </row>
        <row r="85">
          <cell r="C85" t="str">
            <v>PR19BRL_PC08</v>
          </cell>
          <cell r="D85" t="str">
            <v>Safe and Reliable Supply of  Water</v>
          </cell>
          <cell r="E85" t="str">
            <v>PR14 revision</v>
          </cell>
          <cell r="F85" t="str">
            <v>PC08</v>
          </cell>
          <cell r="G85" t="str">
            <v>Properties at risk of receiving low pressure</v>
          </cell>
          <cell r="H85" t="str">
            <v>This measure is the same as the former DG2 serviceability indicator. The aim of this indicator is to identify the number of properties that have received, and are likely to continue to receive, pressure below the reference level when demand is not abnormal.</v>
          </cell>
          <cell r="J85">
            <v>1</v>
          </cell>
          <cell r="Q85">
            <v>1</v>
          </cell>
          <cell r="R85" t="str">
            <v>Out &amp; under</v>
          </cell>
          <cell r="S85" t="str">
            <v>Revenue</v>
          </cell>
          <cell r="T85" t="str">
            <v>In-period</v>
          </cell>
          <cell r="U85" t="str">
            <v>Water pressure</v>
          </cell>
          <cell r="V85" t="str">
            <v>nr</v>
          </cell>
          <cell r="W85" t="str">
            <v>No. of properties</v>
          </cell>
          <cell r="X85">
            <v>0</v>
          </cell>
          <cell r="Y85" t="str">
            <v>Down</v>
          </cell>
          <cell r="Z85" t="str">
            <v>Low pressure</v>
          </cell>
          <cell r="AQ85">
            <v>65</v>
          </cell>
          <cell r="AR85">
            <v>61</v>
          </cell>
          <cell r="AS85">
            <v>57</v>
          </cell>
          <cell r="AT85">
            <v>53</v>
          </cell>
          <cell r="AU85">
            <v>49</v>
          </cell>
          <cell r="BL85" t="str">
            <v>Yes</v>
          </cell>
          <cell r="BM85" t="str">
            <v>Yes</v>
          </cell>
          <cell r="BN85" t="str">
            <v>Yes</v>
          </cell>
          <cell r="BO85" t="str">
            <v>Yes</v>
          </cell>
          <cell r="BP85" t="str">
            <v>Yes</v>
          </cell>
          <cell r="BQ85" t="str">
            <v/>
          </cell>
          <cell r="BR85" t="str">
            <v/>
          </cell>
          <cell r="BS85" t="str">
            <v/>
          </cell>
          <cell r="BT85" t="str">
            <v/>
          </cell>
          <cell r="BU85" t="str">
            <v/>
          </cell>
          <cell r="BV85">
            <v>195</v>
          </cell>
          <cell r="BW85">
            <v>195</v>
          </cell>
          <cell r="BX85">
            <v>195</v>
          </cell>
          <cell r="BY85">
            <v>195</v>
          </cell>
          <cell r="BZ85">
            <v>195</v>
          </cell>
          <cell r="CA85" t="str">
            <v/>
          </cell>
          <cell r="CB85" t="str">
            <v/>
          </cell>
          <cell r="CC85" t="str">
            <v/>
          </cell>
          <cell r="CD85" t="str">
            <v/>
          </cell>
          <cell r="CE85" t="str">
            <v/>
          </cell>
          <cell r="CF85" t="str">
            <v/>
          </cell>
          <cell r="CG85" t="str">
            <v/>
          </cell>
          <cell r="CH85" t="str">
            <v/>
          </cell>
          <cell r="CI85" t="str">
            <v/>
          </cell>
          <cell r="CJ85" t="str">
            <v/>
          </cell>
          <cell r="CK85">
            <v>17</v>
          </cell>
          <cell r="CL85">
            <v>15</v>
          </cell>
          <cell r="CM85">
            <v>13</v>
          </cell>
          <cell r="CN85">
            <v>11</v>
          </cell>
          <cell r="CO85">
            <v>10</v>
          </cell>
          <cell r="CP85" t="str">
            <v/>
          </cell>
          <cell r="CQ85" t="str">
            <v/>
          </cell>
          <cell r="CR85" t="str">
            <v/>
          </cell>
          <cell r="CS85" t="str">
            <v/>
          </cell>
          <cell r="CT85" t="str">
            <v/>
          </cell>
          <cell r="CU85">
            <v>-8.6400000000000001E-3</v>
          </cell>
          <cell r="CV85" t="str">
            <v/>
          </cell>
          <cell r="CW85" t="str">
            <v/>
          </cell>
          <cell r="CX85" t="str">
            <v/>
          </cell>
          <cell r="CY85">
            <v>4.5999999999999999E-3</v>
          </cell>
          <cell r="CZ85" t="str">
            <v/>
          </cell>
          <cell r="DA85" t="str">
            <v/>
          </cell>
          <cell r="DB85" t="str">
            <v/>
          </cell>
          <cell r="DD85">
            <v>1</v>
          </cell>
        </row>
        <row r="86">
          <cell r="C86" t="str">
            <v>PR19BRL_PC09</v>
          </cell>
          <cell r="D86" t="str">
            <v>Safe and Reliable Supply of  Water</v>
          </cell>
          <cell r="E86" t="str">
            <v>PR14 revision</v>
          </cell>
          <cell r="F86" t="str">
            <v>PC09</v>
          </cell>
          <cell r="G86" t="str">
            <v>Turbidity performance at treatment works</v>
          </cell>
          <cell r="H86" t="str">
            <v>The number of operational potable water treatment works whose turbidity 95th percentile equals or exceeds a 0.5 NTU (Nephelometric Turbidity Units) threshold.</v>
          </cell>
          <cell r="J86">
            <v>1</v>
          </cell>
          <cell r="Q86">
            <v>1</v>
          </cell>
          <cell r="R86" t="str">
            <v>Under</v>
          </cell>
          <cell r="S86" t="str">
            <v>Revenue</v>
          </cell>
          <cell r="T86" t="str">
            <v>In-period</v>
          </cell>
          <cell r="U86" t="str">
            <v>WTW turbidity</v>
          </cell>
          <cell r="V86" t="str">
            <v>nr</v>
          </cell>
          <cell r="W86" t="str">
            <v>No. of failures</v>
          </cell>
          <cell r="X86">
            <v>0</v>
          </cell>
          <cell r="Y86" t="str">
            <v>Down</v>
          </cell>
          <cell r="AQ86">
            <v>0</v>
          </cell>
          <cell r="AR86">
            <v>0</v>
          </cell>
          <cell r="AS86">
            <v>0</v>
          </cell>
          <cell r="AT86">
            <v>0</v>
          </cell>
          <cell r="AU86">
            <v>0</v>
          </cell>
          <cell r="BL86" t="str">
            <v>Yes</v>
          </cell>
          <cell r="BM86" t="str">
            <v>Yes</v>
          </cell>
          <cell r="BN86" t="str">
            <v>Yes</v>
          </cell>
          <cell r="BO86" t="str">
            <v>Yes</v>
          </cell>
          <cell r="BP86" t="str">
            <v>Yes</v>
          </cell>
          <cell r="BQ86" t="str">
            <v/>
          </cell>
          <cell r="BR86" t="str">
            <v/>
          </cell>
          <cell r="BS86" t="str">
            <v/>
          </cell>
          <cell r="BT86" t="str">
            <v/>
          </cell>
          <cell r="BU86" t="str">
            <v/>
          </cell>
          <cell r="BV86" t="str">
            <v/>
          </cell>
          <cell r="BW86" t="str">
            <v/>
          </cell>
          <cell r="BX86" t="str">
            <v/>
          </cell>
          <cell r="BY86" t="str">
            <v/>
          </cell>
          <cell r="BZ86" t="str">
            <v/>
          </cell>
          <cell r="CA86" t="str">
            <v/>
          </cell>
          <cell r="CB86" t="str">
            <v/>
          </cell>
          <cell r="CC86" t="str">
            <v/>
          </cell>
          <cell r="CD86" t="str">
            <v/>
          </cell>
          <cell r="CE86" t="str">
            <v/>
          </cell>
          <cell r="CF86" t="str">
            <v/>
          </cell>
          <cell r="CG86" t="str">
            <v/>
          </cell>
          <cell r="CH86" t="str">
            <v/>
          </cell>
          <cell r="CI86" t="str">
            <v/>
          </cell>
          <cell r="CJ86" t="str">
            <v/>
          </cell>
          <cell r="CK86" t="str">
            <v/>
          </cell>
          <cell r="CL86" t="str">
            <v/>
          </cell>
          <cell r="CM86" t="str">
            <v/>
          </cell>
          <cell r="CN86" t="str">
            <v/>
          </cell>
          <cell r="CO86" t="str">
            <v/>
          </cell>
          <cell r="CP86" t="str">
            <v/>
          </cell>
          <cell r="CQ86" t="str">
            <v/>
          </cell>
          <cell r="CR86" t="str">
            <v/>
          </cell>
          <cell r="CS86" t="str">
            <v/>
          </cell>
          <cell r="CT86" t="str">
            <v/>
          </cell>
          <cell r="CU86">
            <v>-8.3000000000000004E-2</v>
          </cell>
          <cell r="CV86" t="str">
            <v/>
          </cell>
          <cell r="CW86" t="str">
            <v/>
          </cell>
          <cell r="CX86" t="str">
            <v/>
          </cell>
          <cell r="CY86" t="str">
            <v/>
          </cell>
          <cell r="CZ86" t="str">
            <v/>
          </cell>
          <cell r="DA86" t="str">
            <v/>
          </cell>
          <cell r="DB86" t="str">
            <v/>
          </cell>
          <cell r="DD86">
            <v>1</v>
          </cell>
        </row>
        <row r="87">
          <cell r="C87" t="str">
            <v>PR19BRL_PC10</v>
          </cell>
          <cell r="D87" t="str">
            <v>Safe and Reliable Supply of  Water</v>
          </cell>
          <cell r="E87" t="str">
            <v>PR14 revision</v>
          </cell>
          <cell r="F87" t="str">
            <v>PC10</v>
          </cell>
          <cell r="G87" t="str">
            <v>Unplanned maintenance – non-infrastructure</v>
          </cell>
          <cell r="H87" t="str">
            <v>The total unplanned non-infrastructure maintenance jobs, required as a result of equipment failure or reduced asset performance.</v>
          </cell>
          <cell r="J87">
            <v>1</v>
          </cell>
          <cell r="Q87">
            <v>1</v>
          </cell>
          <cell r="R87" t="str">
            <v>Under</v>
          </cell>
          <cell r="S87" t="str">
            <v>Revenue</v>
          </cell>
          <cell r="T87" t="str">
            <v>In-period</v>
          </cell>
          <cell r="U87" t="str">
            <v>Repair and maintenance</v>
          </cell>
          <cell r="V87" t="str">
            <v>nr</v>
          </cell>
          <cell r="W87" t="str">
            <v>No. of jobs</v>
          </cell>
          <cell r="X87">
            <v>0</v>
          </cell>
          <cell r="Y87" t="str">
            <v>Down</v>
          </cell>
          <cell r="AQ87">
            <v>3272</v>
          </cell>
          <cell r="AR87">
            <v>3272</v>
          </cell>
          <cell r="AS87">
            <v>3272</v>
          </cell>
          <cell r="AT87">
            <v>3272</v>
          </cell>
          <cell r="AU87">
            <v>3272</v>
          </cell>
          <cell r="BL87" t="str">
            <v>Yes</v>
          </cell>
          <cell r="BM87" t="str">
            <v>Yes</v>
          </cell>
          <cell r="BN87" t="str">
            <v>Yes</v>
          </cell>
          <cell r="BO87" t="str">
            <v>Yes</v>
          </cell>
          <cell r="BP87" t="str">
            <v>Yes</v>
          </cell>
          <cell r="BQ87" t="str">
            <v/>
          </cell>
          <cell r="BR87" t="str">
            <v/>
          </cell>
          <cell r="BS87" t="str">
            <v/>
          </cell>
          <cell r="BT87" t="str">
            <v/>
          </cell>
          <cell r="BU87" t="str">
            <v/>
          </cell>
          <cell r="BV87">
            <v>3601</v>
          </cell>
          <cell r="BW87">
            <v>3601</v>
          </cell>
          <cell r="BX87">
            <v>3601</v>
          </cell>
          <cell r="BY87">
            <v>3601</v>
          </cell>
          <cell r="BZ87">
            <v>3601</v>
          </cell>
          <cell r="CA87" t="str">
            <v/>
          </cell>
          <cell r="CB87" t="str">
            <v/>
          </cell>
          <cell r="CC87" t="str">
            <v/>
          </cell>
          <cell r="CD87" t="str">
            <v/>
          </cell>
          <cell r="CE87" t="str">
            <v/>
          </cell>
          <cell r="CF87" t="str">
            <v/>
          </cell>
          <cell r="CG87" t="str">
            <v/>
          </cell>
          <cell r="CH87" t="str">
            <v/>
          </cell>
          <cell r="CI87" t="str">
            <v/>
          </cell>
          <cell r="CJ87" t="str">
            <v/>
          </cell>
          <cell r="CK87" t="str">
            <v/>
          </cell>
          <cell r="CL87" t="str">
            <v/>
          </cell>
          <cell r="CM87" t="str">
            <v/>
          </cell>
          <cell r="CN87" t="str">
            <v/>
          </cell>
          <cell r="CO87" t="str">
            <v/>
          </cell>
          <cell r="CP87" t="str">
            <v/>
          </cell>
          <cell r="CQ87" t="str">
            <v/>
          </cell>
          <cell r="CR87" t="str">
            <v/>
          </cell>
          <cell r="CS87" t="str">
            <v/>
          </cell>
          <cell r="CT87" t="str">
            <v/>
          </cell>
          <cell r="CU87">
            <v>-8.92E-4</v>
          </cell>
          <cell r="CV87" t="str">
            <v/>
          </cell>
          <cell r="CW87" t="str">
            <v/>
          </cell>
          <cell r="CX87" t="str">
            <v/>
          </cell>
          <cell r="CY87" t="str">
            <v/>
          </cell>
          <cell r="CZ87" t="str">
            <v/>
          </cell>
          <cell r="DA87" t="str">
            <v/>
          </cell>
          <cell r="DB87" t="str">
            <v/>
          </cell>
          <cell r="DD87">
            <v>1</v>
          </cell>
        </row>
        <row r="88">
          <cell r="C88" t="str">
            <v>PR19BRL_PC12</v>
          </cell>
          <cell r="D88" t="str">
            <v>Excellent Customer Experiences</v>
          </cell>
          <cell r="E88" t="str">
            <v>PR19 new</v>
          </cell>
          <cell r="F88" t="str">
            <v>PC12</v>
          </cell>
          <cell r="G88" t="str">
            <v>C-MeX: Customer measure of experience</v>
          </cell>
          <cell r="H88" t="str">
            <v>Common definition for C-MeX as published on the Ofwat website</v>
          </cell>
          <cell r="M88">
            <v>1</v>
          </cell>
          <cell r="Q88">
            <v>1</v>
          </cell>
          <cell r="R88" t="str">
            <v>Out &amp; under</v>
          </cell>
          <cell r="S88" t="str">
            <v>Revenue</v>
          </cell>
          <cell r="T88" t="str">
            <v>In-period</v>
          </cell>
          <cell r="U88" t="str">
            <v>Customer measure of experience (C-MeX)</v>
          </cell>
          <cell r="V88" t="str">
            <v>score</v>
          </cell>
          <cell r="W88" t="str">
            <v>C-MeX score</v>
          </cell>
          <cell r="X88">
            <v>2</v>
          </cell>
          <cell r="Y88" t="str">
            <v>Up</v>
          </cell>
          <cell r="Z88" t="str">
            <v>C-MeX: Customer measure of experience</v>
          </cell>
        </row>
        <row r="89">
          <cell r="C89" t="str">
            <v>PR19BRL_PC13</v>
          </cell>
          <cell r="D89" t="str">
            <v>Excellent Customer Experiences</v>
          </cell>
          <cell r="E89" t="str">
            <v>PR19 new</v>
          </cell>
          <cell r="F89" t="str">
            <v>PC13</v>
          </cell>
          <cell r="G89" t="str">
            <v>D-MeX: Developer services measure of experience</v>
          </cell>
          <cell r="H89" t="str">
            <v>Common definition for D-MeX as published on the Ofwat website</v>
          </cell>
          <cell r="J89">
            <v>1</v>
          </cell>
          <cell r="Q89">
            <v>1</v>
          </cell>
          <cell r="R89" t="str">
            <v>Out &amp; under</v>
          </cell>
          <cell r="S89" t="str">
            <v>Revenue</v>
          </cell>
          <cell r="T89" t="str">
            <v>In-period</v>
          </cell>
          <cell r="U89" t="str">
            <v>Developer services measure of experience (D-MeX)</v>
          </cell>
          <cell r="V89" t="str">
            <v>score</v>
          </cell>
          <cell r="W89" t="str">
            <v>D-MeX score</v>
          </cell>
          <cell r="X89">
            <v>2</v>
          </cell>
          <cell r="Y89" t="str">
            <v>Up</v>
          </cell>
          <cell r="Z89" t="str">
            <v>D-MeX: Developer services measure of experience</v>
          </cell>
        </row>
        <row r="90">
          <cell r="C90" t="str">
            <v>PR19BRL_PC14</v>
          </cell>
          <cell r="D90" t="str">
            <v>Excellent Customer Experiences</v>
          </cell>
          <cell r="E90" t="str">
            <v>PR14 continuation</v>
          </cell>
          <cell r="F90" t="str">
            <v>PC14</v>
          </cell>
          <cell r="G90" t="str">
            <v>Percentage of customers in water poverty</v>
          </cell>
          <cell r="H90" t="str">
            <v>The percentage of customers within our supply area for whom their water bill represents more than 2% of their disposable income, defined as gross income less income tax.</v>
          </cell>
          <cell r="M90">
            <v>1</v>
          </cell>
          <cell r="Q90">
            <v>1</v>
          </cell>
          <cell r="R90" t="str">
            <v>NFI</v>
          </cell>
          <cell r="U90" t="str">
            <v>Billing, debt, vfm, affordability, vulnerability</v>
          </cell>
          <cell r="V90" t="str">
            <v>%</v>
          </cell>
          <cell r="W90" t="str">
            <v>% households in water poverty</v>
          </cell>
          <cell r="X90">
            <v>0</v>
          </cell>
          <cell r="Y90" t="str">
            <v>Down</v>
          </cell>
          <cell r="AQ90">
            <v>0</v>
          </cell>
          <cell r="AR90">
            <v>0</v>
          </cell>
          <cell r="AS90">
            <v>0</v>
          </cell>
          <cell r="AT90">
            <v>0</v>
          </cell>
          <cell r="AU90">
            <v>0</v>
          </cell>
          <cell r="BQ90" t="str">
            <v/>
          </cell>
          <cell r="BR90" t="str">
            <v/>
          </cell>
          <cell r="BS90" t="str">
            <v/>
          </cell>
          <cell r="BT90" t="str">
            <v/>
          </cell>
          <cell r="BU90" t="str">
            <v/>
          </cell>
          <cell r="BV90" t="str">
            <v/>
          </cell>
          <cell r="BW90" t="str">
            <v/>
          </cell>
          <cell r="BX90" t="str">
            <v/>
          </cell>
          <cell r="BY90" t="str">
            <v/>
          </cell>
          <cell r="BZ90" t="str">
            <v/>
          </cell>
          <cell r="CA90" t="str">
            <v/>
          </cell>
          <cell r="CB90" t="str">
            <v/>
          </cell>
          <cell r="CC90" t="str">
            <v/>
          </cell>
          <cell r="CD90" t="str">
            <v/>
          </cell>
          <cell r="CE90" t="str">
            <v/>
          </cell>
          <cell r="CF90" t="str">
            <v/>
          </cell>
          <cell r="CG90" t="str">
            <v/>
          </cell>
          <cell r="CH90" t="str">
            <v/>
          </cell>
          <cell r="CI90" t="str">
            <v/>
          </cell>
          <cell r="CJ90" t="str">
            <v/>
          </cell>
          <cell r="CK90" t="str">
            <v/>
          </cell>
          <cell r="CL90" t="str">
            <v/>
          </cell>
          <cell r="CM90" t="str">
            <v/>
          </cell>
          <cell r="CN90" t="str">
            <v/>
          </cell>
          <cell r="CO90" t="str">
            <v/>
          </cell>
          <cell r="CP90" t="str">
            <v/>
          </cell>
          <cell r="CQ90" t="str">
            <v/>
          </cell>
          <cell r="CR90" t="str">
            <v/>
          </cell>
          <cell r="CS90" t="str">
            <v/>
          </cell>
          <cell r="CT90" t="str">
            <v/>
          </cell>
          <cell r="CU90" t="str">
            <v/>
          </cell>
          <cell r="CV90" t="str">
            <v/>
          </cell>
          <cell r="CW90" t="str">
            <v/>
          </cell>
          <cell r="CX90" t="str">
            <v/>
          </cell>
          <cell r="CY90" t="str">
            <v/>
          </cell>
          <cell r="CZ90" t="str">
            <v/>
          </cell>
          <cell r="DA90" t="str">
            <v/>
          </cell>
          <cell r="DB90" t="str">
            <v/>
          </cell>
          <cell r="DD90">
            <v>1</v>
          </cell>
        </row>
        <row r="91">
          <cell r="C91" t="str">
            <v>PR19BRL_PC15</v>
          </cell>
          <cell r="D91" t="str">
            <v>Excellent Customer Experiences</v>
          </cell>
          <cell r="E91" t="str">
            <v>PR14 continuation</v>
          </cell>
          <cell r="F91" t="str">
            <v>PC15</v>
          </cell>
          <cell r="G91" t="str">
            <v>Value for money</v>
          </cell>
          <cell r="H91" t="str">
            <v>The percentage of customers within our supply area who consider that we provide good value-for-money.</v>
          </cell>
          <cell r="M91">
            <v>1</v>
          </cell>
          <cell r="Q91">
            <v>1</v>
          </cell>
          <cell r="R91" t="str">
            <v>NFI</v>
          </cell>
          <cell r="U91" t="str">
            <v>Billing, debt, vfm, affordability, vulnerability</v>
          </cell>
          <cell r="V91" t="str">
            <v>%</v>
          </cell>
          <cell r="W91" t="str">
            <v>% respondents to survey</v>
          </cell>
          <cell r="X91">
            <v>0</v>
          </cell>
          <cell r="Y91" t="str">
            <v>Up</v>
          </cell>
          <cell r="AQ91">
            <v>80</v>
          </cell>
          <cell r="AR91">
            <v>81</v>
          </cell>
          <cell r="AS91">
            <v>82</v>
          </cell>
          <cell r="AT91">
            <v>83</v>
          </cell>
          <cell r="AU91">
            <v>83</v>
          </cell>
          <cell r="BQ91" t="str">
            <v/>
          </cell>
          <cell r="BR91" t="str">
            <v/>
          </cell>
          <cell r="BS91" t="str">
            <v/>
          </cell>
          <cell r="BT91" t="str">
            <v/>
          </cell>
          <cell r="BU91" t="str">
            <v/>
          </cell>
          <cell r="BV91" t="str">
            <v/>
          </cell>
          <cell r="BW91" t="str">
            <v/>
          </cell>
          <cell r="BX91" t="str">
            <v/>
          </cell>
          <cell r="BY91" t="str">
            <v/>
          </cell>
          <cell r="BZ91" t="str">
            <v/>
          </cell>
          <cell r="CA91" t="str">
            <v/>
          </cell>
          <cell r="CB91" t="str">
            <v/>
          </cell>
          <cell r="CC91" t="str">
            <v/>
          </cell>
          <cell r="CD91" t="str">
            <v/>
          </cell>
          <cell r="CE91" t="str">
            <v/>
          </cell>
          <cell r="CF91" t="str">
            <v/>
          </cell>
          <cell r="CG91" t="str">
            <v/>
          </cell>
          <cell r="CH91" t="str">
            <v/>
          </cell>
          <cell r="CI91" t="str">
            <v/>
          </cell>
          <cell r="CJ91" t="str">
            <v/>
          </cell>
          <cell r="CK91" t="str">
            <v/>
          </cell>
          <cell r="CL91" t="str">
            <v/>
          </cell>
          <cell r="CM91" t="str">
            <v/>
          </cell>
          <cell r="CN91" t="str">
            <v/>
          </cell>
          <cell r="CO91" t="str">
            <v/>
          </cell>
          <cell r="CP91" t="str">
            <v/>
          </cell>
          <cell r="CQ91" t="str">
            <v/>
          </cell>
          <cell r="CR91" t="str">
            <v/>
          </cell>
          <cell r="CS91" t="str">
            <v/>
          </cell>
          <cell r="CT91" t="str">
            <v/>
          </cell>
          <cell r="CU91" t="str">
            <v/>
          </cell>
          <cell r="CV91" t="str">
            <v/>
          </cell>
          <cell r="CW91" t="str">
            <v/>
          </cell>
          <cell r="CX91" t="str">
            <v/>
          </cell>
          <cell r="CY91" t="str">
            <v/>
          </cell>
          <cell r="CZ91" t="str">
            <v/>
          </cell>
          <cell r="DA91" t="str">
            <v/>
          </cell>
          <cell r="DB91" t="str">
            <v/>
          </cell>
          <cell r="DD91">
            <v>1</v>
          </cell>
        </row>
        <row r="92">
          <cell r="C92" t="str">
            <v>PR19BRL_PC16</v>
          </cell>
          <cell r="D92" t="str">
            <v>Excellent Customer Experiences</v>
          </cell>
          <cell r="E92" t="str">
            <v>PR19 new</v>
          </cell>
          <cell r="F92" t="str">
            <v>PC16</v>
          </cell>
          <cell r="G92" t="str">
            <v>Percentage of satisfied vulnerable customers</v>
          </cell>
          <cell r="H92" t="str">
            <v>The percentage of customers within our supply area receiving vulnerability assistance who are satisfied with the assistance given.</v>
          </cell>
          <cell r="M92">
            <v>1</v>
          </cell>
          <cell r="Q92">
            <v>1</v>
          </cell>
          <cell r="R92" t="str">
            <v>NFI</v>
          </cell>
          <cell r="U92" t="str">
            <v>Billing, debt, vfm, affordability, vulnerability</v>
          </cell>
          <cell r="V92" t="str">
            <v>%</v>
          </cell>
          <cell r="W92" t="str">
            <v>% customer satisfaction</v>
          </cell>
          <cell r="X92">
            <v>0</v>
          </cell>
          <cell r="Y92" t="str">
            <v>Up</v>
          </cell>
          <cell r="AQ92">
            <v>85</v>
          </cell>
          <cell r="AR92">
            <v>85</v>
          </cell>
          <cell r="AS92">
            <v>85</v>
          </cell>
          <cell r="AT92">
            <v>85</v>
          </cell>
          <cell r="AU92">
            <v>85</v>
          </cell>
          <cell r="BQ92" t="str">
            <v/>
          </cell>
          <cell r="BR92" t="str">
            <v/>
          </cell>
          <cell r="BS92" t="str">
            <v/>
          </cell>
          <cell r="BT92" t="str">
            <v/>
          </cell>
          <cell r="BU92" t="str">
            <v/>
          </cell>
          <cell r="BV92" t="str">
            <v/>
          </cell>
          <cell r="BW92" t="str">
            <v/>
          </cell>
          <cell r="BX92" t="str">
            <v/>
          </cell>
          <cell r="BY92" t="str">
            <v/>
          </cell>
          <cell r="BZ92" t="str">
            <v/>
          </cell>
          <cell r="CA92" t="str">
            <v/>
          </cell>
          <cell r="CB92" t="str">
            <v/>
          </cell>
          <cell r="CC92" t="str">
            <v/>
          </cell>
          <cell r="CD92" t="str">
            <v/>
          </cell>
          <cell r="CE92" t="str">
            <v/>
          </cell>
          <cell r="CF92" t="str">
            <v/>
          </cell>
          <cell r="CG92" t="str">
            <v/>
          </cell>
          <cell r="CH92" t="str">
            <v/>
          </cell>
          <cell r="CI92" t="str">
            <v/>
          </cell>
          <cell r="CJ92" t="str">
            <v/>
          </cell>
          <cell r="CK92" t="str">
            <v/>
          </cell>
          <cell r="CL92" t="str">
            <v/>
          </cell>
          <cell r="CM92" t="str">
            <v/>
          </cell>
          <cell r="CN92" t="str">
            <v/>
          </cell>
          <cell r="CO92" t="str">
            <v/>
          </cell>
          <cell r="CP92" t="str">
            <v/>
          </cell>
          <cell r="CQ92" t="str">
            <v/>
          </cell>
          <cell r="CR92" t="str">
            <v/>
          </cell>
          <cell r="CS92" t="str">
            <v/>
          </cell>
          <cell r="CT92" t="str">
            <v/>
          </cell>
          <cell r="CU92" t="str">
            <v/>
          </cell>
          <cell r="CV92" t="str">
            <v/>
          </cell>
          <cell r="CW92" t="str">
            <v/>
          </cell>
          <cell r="CX92" t="str">
            <v/>
          </cell>
          <cell r="CY92" t="str">
            <v/>
          </cell>
          <cell r="CZ92" t="str">
            <v/>
          </cell>
          <cell r="DA92" t="str">
            <v/>
          </cell>
          <cell r="DB92" t="str">
            <v/>
          </cell>
          <cell r="DD92">
            <v>1</v>
          </cell>
        </row>
        <row r="93">
          <cell r="C93" t="str">
            <v>PR19BRL_PC17</v>
          </cell>
          <cell r="D93" t="str">
            <v>Excellent Customer Experiences</v>
          </cell>
          <cell r="E93" t="str">
            <v>PR19 new</v>
          </cell>
          <cell r="F93" t="str">
            <v>PC17</v>
          </cell>
          <cell r="G93" t="str">
            <v>Void properties</v>
          </cell>
          <cell r="H93" t="str">
            <v xml:space="preserve">Average total number of household properties, within the supply area, which are connected to our water supply but do not receive a charge, as there are no occupants, as a percentage of the total number of connected households. </v>
          </cell>
          <cell r="M93">
            <v>1</v>
          </cell>
          <cell r="Q93">
            <v>1</v>
          </cell>
          <cell r="R93" t="str">
            <v>Out &amp; under</v>
          </cell>
          <cell r="S93" t="str">
            <v>Revenue</v>
          </cell>
          <cell r="T93" t="str">
            <v>In-period</v>
          </cell>
          <cell r="U93" t="str">
            <v>Billing, debt, vfm, affordability, vulnerability</v>
          </cell>
          <cell r="V93" t="str">
            <v>%</v>
          </cell>
          <cell r="W93" t="str">
            <v>% connected properties</v>
          </cell>
          <cell r="X93">
            <v>2</v>
          </cell>
          <cell r="Y93" t="str">
            <v>Down</v>
          </cell>
          <cell r="AQ93">
            <v>1.9</v>
          </cell>
          <cell r="AR93">
            <v>1.9</v>
          </cell>
          <cell r="AS93">
            <v>1.8</v>
          </cell>
          <cell r="AT93">
            <v>1.8</v>
          </cell>
          <cell r="AU93">
            <v>1.8</v>
          </cell>
          <cell r="BL93" t="str">
            <v>Yes</v>
          </cell>
          <cell r="BM93" t="str">
            <v>Yes</v>
          </cell>
          <cell r="BN93" t="str">
            <v>Yes</v>
          </cell>
          <cell r="BO93" t="str">
            <v>Yes</v>
          </cell>
          <cell r="BP93" t="str">
            <v>Yes</v>
          </cell>
          <cell r="BQ93" t="str">
            <v/>
          </cell>
          <cell r="BR93" t="str">
            <v/>
          </cell>
          <cell r="BS93" t="str">
            <v/>
          </cell>
          <cell r="BT93" t="str">
            <v/>
          </cell>
          <cell r="BU93" t="str">
            <v/>
          </cell>
          <cell r="BV93">
            <v>2.4</v>
          </cell>
          <cell r="BW93">
            <v>2.4</v>
          </cell>
          <cell r="BX93">
            <v>2.2999999999999998</v>
          </cell>
          <cell r="BY93">
            <v>2.2999999999999998</v>
          </cell>
          <cell r="BZ93">
            <v>2.2999999999999998</v>
          </cell>
          <cell r="CA93" t="str">
            <v/>
          </cell>
          <cell r="CB93" t="str">
            <v/>
          </cell>
          <cell r="CC93" t="str">
            <v/>
          </cell>
          <cell r="CD93" t="str">
            <v/>
          </cell>
          <cell r="CE93" t="str">
            <v/>
          </cell>
          <cell r="CF93" t="str">
            <v/>
          </cell>
          <cell r="CG93" t="str">
            <v/>
          </cell>
          <cell r="CH93" t="str">
            <v/>
          </cell>
          <cell r="CI93" t="str">
            <v/>
          </cell>
          <cell r="CJ93" t="str">
            <v/>
          </cell>
          <cell r="CK93">
            <v>1.4</v>
          </cell>
          <cell r="CL93">
            <v>1.4</v>
          </cell>
          <cell r="CM93">
            <v>1.3</v>
          </cell>
          <cell r="CN93">
            <v>1.3</v>
          </cell>
          <cell r="CO93">
            <v>1.3</v>
          </cell>
          <cell r="CP93" t="str">
            <v/>
          </cell>
          <cell r="CQ93" t="str">
            <v/>
          </cell>
          <cell r="CR93" t="str">
            <v/>
          </cell>
          <cell r="CS93" t="str">
            <v/>
          </cell>
          <cell r="CT93" t="str">
            <v/>
          </cell>
          <cell r="CU93">
            <v>-0.41399999999999998</v>
          </cell>
          <cell r="CV93" t="str">
            <v/>
          </cell>
          <cell r="CW93" t="str">
            <v/>
          </cell>
          <cell r="CX93" t="str">
            <v/>
          </cell>
          <cell r="CY93">
            <v>0.41399999999999998</v>
          </cell>
          <cell r="CZ93" t="str">
            <v/>
          </cell>
          <cell r="DA93" t="str">
            <v/>
          </cell>
          <cell r="DB93" t="str">
            <v/>
          </cell>
          <cell r="DD93">
            <v>1</v>
          </cell>
        </row>
        <row r="94">
          <cell r="C94" t="str">
            <v>PR19BRL_PC18</v>
          </cell>
          <cell r="D94" t="str">
            <v>Local Community and Environmental Resilience</v>
          </cell>
          <cell r="E94" t="str">
            <v>PR14 continuation</v>
          </cell>
          <cell r="F94" t="str">
            <v>PC18</v>
          </cell>
          <cell r="G94" t="str">
            <v>Leakage</v>
          </cell>
          <cell r="H94" t="str">
            <v>Common definition for leakage as published on the Ofwat website</v>
          </cell>
          <cell r="J94">
            <v>1</v>
          </cell>
          <cell r="Q94">
            <v>1</v>
          </cell>
          <cell r="R94" t="str">
            <v>Out &amp; under</v>
          </cell>
          <cell r="S94" t="str">
            <v>Revenue</v>
          </cell>
          <cell r="T94" t="str">
            <v>In-period</v>
          </cell>
          <cell r="U94" t="str">
            <v>Leakage</v>
          </cell>
          <cell r="V94" t="str">
            <v>nr</v>
          </cell>
          <cell r="W94" t="str">
            <v>Megalitres per day (Ml/d)</v>
          </cell>
          <cell r="X94">
            <v>1</v>
          </cell>
          <cell r="Y94" t="str">
            <v>Down</v>
          </cell>
          <cell r="Z94" t="str">
            <v>Leakage</v>
          </cell>
        </row>
        <row r="95">
          <cell r="C95" t="str">
            <v>PR19BRL_PC19</v>
          </cell>
          <cell r="D95" t="str">
            <v>Local Community and Environmental Resilience</v>
          </cell>
          <cell r="E95" t="str">
            <v>PR14 continuation</v>
          </cell>
          <cell r="F95" t="str">
            <v>PC19</v>
          </cell>
          <cell r="G95" t="str">
            <v>Per capita consumption</v>
          </cell>
          <cell r="H95" t="str">
            <v>Common definition for per capita consumption as published on the Ofwat website</v>
          </cell>
          <cell r="J95">
            <v>0.5</v>
          </cell>
          <cell r="M95">
            <v>0.5</v>
          </cell>
          <cell r="Q95">
            <v>1</v>
          </cell>
          <cell r="R95" t="str">
            <v>Out &amp; under</v>
          </cell>
          <cell r="S95" t="str">
            <v>Revenue</v>
          </cell>
          <cell r="T95" t="str">
            <v>End of period</v>
          </cell>
          <cell r="U95" t="str">
            <v>Water consumption</v>
          </cell>
          <cell r="V95" t="str">
            <v>nr</v>
          </cell>
          <cell r="W95" t="str">
            <v>Litres per head per day (l/h/d)</v>
          </cell>
          <cell r="X95">
            <v>1</v>
          </cell>
          <cell r="Y95" t="str">
            <v>Down</v>
          </cell>
          <cell r="Z95" t="str">
            <v>Per capita consumption</v>
          </cell>
        </row>
        <row r="96">
          <cell r="C96" t="str">
            <v>PR19BRL_PC20</v>
          </cell>
          <cell r="D96" t="str">
            <v>Local Community and Environmental Resilience</v>
          </cell>
          <cell r="E96" t="str">
            <v>PR14 continuation</v>
          </cell>
          <cell r="F96" t="str">
            <v>PC20</v>
          </cell>
          <cell r="G96" t="str">
            <v>Meter penetration</v>
          </cell>
          <cell r="H96" t="str">
            <v>The proportion of total billed household properties that are charged for water on a measured basis.</v>
          </cell>
          <cell r="J96">
            <v>1</v>
          </cell>
          <cell r="Q96">
            <v>1</v>
          </cell>
          <cell r="R96" t="str">
            <v>Out &amp; under</v>
          </cell>
          <cell r="S96" t="str">
            <v>Revenue</v>
          </cell>
          <cell r="T96" t="str">
            <v>End of period</v>
          </cell>
          <cell r="U96" t="str">
            <v>Metering</v>
          </cell>
          <cell r="V96" t="str">
            <v>%</v>
          </cell>
          <cell r="W96" t="str">
            <v xml:space="preserve">% metered supplies </v>
          </cell>
          <cell r="X96">
            <v>2</v>
          </cell>
          <cell r="Y96" t="str">
            <v>Up</v>
          </cell>
          <cell r="AQ96">
            <v>67.7</v>
          </cell>
          <cell r="AR96">
            <v>69.5</v>
          </cell>
          <cell r="AS96">
            <v>71.3</v>
          </cell>
          <cell r="AT96">
            <v>73.099999999999994</v>
          </cell>
          <cell r="AU96">
            <v>75</v>
          </cell>
          <cell r="BP96" t="str">
            <v>Yes</v>
          </cell>
          <cell r="BQ96" t="str">
            <v/>
          </cell>
          <cell r="BR96" t="str">
            <v/>
          </cell>
          <cell r="BS96" t="str">
            <v/>
          </cell>
          <cell r="BT96" t="str">
            <v/>
          </cell>
          <cell r="BU96" t="str">
            <v/>
          </cell>
          <cell r="BV96" t="str">
            <v/>
          </cell>
          <cell r="BW96" t="str">
            <v/>
          </cell>
          <cell r="BX96" t="str">
            <v/>
          </cell>
          <cell r="BY96" t="str">
            <v/>
          </cell>
          <cell r="BZ96" t="str">
            <v/>
          </cell>
          <cell r="CA96" t="str">
            <v/>
          </cell>
          <cell r="CB96" t="str">
            <v/>
          </cell>
          <cell r="CC96" t="str">
            <v/>
          </cell>
          <cell r="CD96" t="str">
            <v/>
          </cell>
          <cell r="CE96" t="str">
            <v/>
          </cell>
          <cell r="CF96" t="str">
            <v/>
          </cell>
          <cell r="CG96" t="str">
            <v/>
          </cell>
          <cell r="CH96" t="str">
            <v/>
          </cell>
          <cell r="CI96" t="str">
            <v/>
          </cell>
          <cell r="CJ96" t="str">
            <v/>
          </cell>
          <cell r="CO96">
            <v>77</v>
          </cell>
          <cell r="CP96" t="str">
            <v/>
          </cell>
          <cell r="CQ96" t="str">
            <v/>
          </cell>
          <cell r="CR96" t="str">
            <v/>
          </cell>
          <cell r="CS96" t="str">
            <v/>
          </cell>
          <cell r="CT96" t="str">
            <v/>
          </cell>
          <cell r="CU96">
            <v>-0.45300000000000001</v>
          </cell>
          <cell r="CV96" t="str">
            <v/>
          </cell>
          <cell r="CW96" t="str">
            <v/>
          </cell>
          <cell r="CX96" t="str">
            <v/>
          </cell>
          <cell r="CY96">
            <v>0.55400000000000005</v>
          </cell>
          <cell r="CZ96" t="str">
            <v/>
          </cell>
          <cell r="DA96" t="str">
            <v/>
          </cell>
          <cell r="DB96" t="str">
            <v/>
          </cell>
          <cell r="DD96">
            <v>1</v>
          </cell>
        </row>
        <row r="97">
          <cell r="C97" t="str">
            <v>PR19BRL_PC21</v>
          </cell>
          <cell r="D97" t="str">
            <v>Local Community and Environmental Resilience</v>
          </cell>
          <cell r="E97" t="str">
            <v>PR14 revision</v>
          </cell>
          <cell r="F97" t="str">
            <v>PC21</v>
          </cell>
          <cell r="G97" t="str">
            <v>Raw Water Quality of Sources</v>
          </cell>
          <cell r="H97" t="str">
            <v xml:space="preserve">An assessment of the company’s progress in implementing catchment management of nutrients across its reservoir catchments.  The measure relates to the level of nutrient loss reduction, modelled as kg of phosphorus not lost to the environment based on the measures taken up by farmers across the Mendip Reservoir catchments (Chew, Blagdon and Cheddar). </v>
          </cell>
          <cell r="I97">
            <v>1</v>
          </cell>
          <cell r="Q97">
            <v>1</v>
          </cell>
          <cell r="R97" t="str">
            <v>Out &amp; under</v>
          </cell>
          <cell r="S97" t="str">
            <v>Revenue</v>
          </cell>
          <cell r="T97" t="str">
            <v>In-period</v>
          </cell>
          <cell r="U97" t="str">
            <v>Catchment management</v>
          </cell>
          <cell r="V97" t="str">
            <v>nr</v>
          </cell>
          <cell r="W97" t="str">
            <v>Kg of P loss reduction achieved by Bristol Water scheme</v>
          </cell>
          <cell r="X97">
            <v>0</v>
          </cell>
          <cell r="Y97" t="str">
            <v>Up</v>
          </cell>
          <cell r="AQ97">
            <v>109</v>
          </cell>
          <cell r="AR97">
            <v>216</v>
          </cell>
          <cell r="AS97">
            <v>322</v>
          </cell>
          <cell r="AT97">
            <v>427</v>
          </cell>
          <cell r="AU97">
            <v>531</v>
          </cell>
          <cell r="BL97" t="str">
            <v>Yes</v>
          </cell>
          <cell r="BM97" t="str">
            <v>Yes</v>
          </cell>
          <cell r="BN97" t="str">
            <v>Yes</v>
          </cell>
          <cell r="BO97" t="str">
            <v>Yes</v>
          </cell>
          <cell r="BP97" t="str">
            <v>Yes</v>
          </cell>
          <cell r="BQ97" t="str">
            <v/>
          </cell>
          <cell r="BR97" t="str">
            <v/>
          </cell>
          <cell r="BS97" t="str">
            <v/>
          </cell>
          <cell r="BT97" t="str">
            <v/>
          </cell>
          <cell r="BU97" t="str">
            <v/>
          </cell>
          <cell r="BV97">
            <v>0</v>
          </cell>
          <cell r="BW97">
            <v>0</v>
          </cell>
          <cell r="BX97">
            <v>0</v>
          </cell>
          <cell r="BY97">
            <v>0</v>
          </cell>
          <cell r="BZ97">
            <v>0</v>
          </cell>
          <cell r="CA97" t="str">
            <v/>
          </cell>
          <cell r="CB97" t="str">
            <v/>
          </cell>
          <cell r="CC97" t="str">
            <v/>
          </cell>
          <cell r="CD97" t="str">
            <v/>
          </cell>
          <cell r="CE97" t="str">
            <v/>
          </cell>
          <cell r="CF97" t="str">
            <v/>
          </cell>
          <cell r="CG97" t="str">
            <v/>
          </cell>
          <cell r="CH97" t="str">
            <v/>
          </cell>
          <cell r="CI97" t="str">
            <v/>
          </cell>
          <cell r="CJ97" t="str">
            <v/>
          </cell>
          <cell r="CK97">
            <v>583</v>
          </cell>
          <cell r="CL97">
            <v>583</v>
          </cell>
          <cell r="CM97">
            <v>583</v>
          </cell>
          <cell r="CN97">
            <v>583</v>
          </cell>
          <cell r="CO97">
            <v>583</v>
          </cell>
          <cell r="CP97" t="str">
            <v/>
          </cell>
          <cell r="CQ97" t="str">
            <v/>
          </cell>
          <cell r="CR97" t="str">
            <v/>
          </cell>
          <cell r="CS97" t="str">
            <v/>
          </cell>
          <cell r="CT97" t="str">
            <v/>
          </cell>
          <cell r="CU97">
            <v>-2.12E-4</v>
          </cell>
          <cell r="CV97" t="str">
            <v/>
          </cell>
          <cell r="CW97" t="str">
            <v/>
          </cell>
          <cell r="CX97" t="str">
            <v/>
          </cell>
          <cell r="CY97">
            <v>1.84E-4</v>
          </cell>
          <cell r="CZ97" t="str">
            <v/>
          </cell>
          <cell r="DA97" t="str">
            <v/>
          </cell>
          <cell r="DB97" t="str">
            <v/>
          </cell>
          <cell r="DD97">
            <v>1</v>
          </cell>
        </row>
        <row r="98">
          <cell r="C98" t="str">
            <v>PR19BRL_PC22</v>
          </cell>
          <cell r="D98" t="str">
            <v>Local Community and Environmental Resilience</v>
          </cell>
          <cell r="E98" t="str">
            <v>PR14 continuation</v>
          </cell>
          <cell r="F98" t="str">
            <v>PC22</v>
          </cell>
          <cell r="G98" t="str">
            <v>Biodiversity Index</v>
          </cell>
          <cell r="H98" t="str">
            <v>A metric to enable the Company to demonstrate biodiversity and environmental improvements on our managed sites and locations we have an influence on, through our interventions and actions. It is measured by a model that creates an index number from the number of cumulative hectares and meters of land improved every year.</v>
          </cell>
          <cell r="I98">
            <v>0.5</v>
          </cell>
          <cell r="J98">
            <v>0.5</v>
          </cell>
          <cell r="Q98">
            <v>1</v>
          </cell>
          <cell r="R98" t="str">
            <v>Out &amp; under</v>
          </cell>
          <cell r="S98" t="str">
            <v>Revenue</v>
          </cell>
          <cell r="T98" t="str">
            <v>In-period</v>
          </cell>
          <cell r="U98" t="str">
            <v>Biodiversity/SSSIs</v>
          </cell>
          <cell r="V98" t="str">
            <v>score</v>
          </cell>
          <cell r="W98" t="str">
            <v>Biodiversity index</v>
          </cell>
          <cell r="X98">
            <v>0</v>
          </cell>
          <cell r="Y98" t="str">
            <v>Up</v>
          </cell>
          <cell r="AQ98">
            <v>17668</v>
          </cell>
          <cell r="AR98">
            <v>17678</v>
          </cell>
          <cell r="AS98">
            <v>17689</v>
          </cell>
          <cell r="AT98">
            <v>17700</v>
          </cell>
          <cell r="AU98">
            <v>17711</v>
          </cell>
          <cell r="BL98" t="str">
            <v>Yes</v>
          </cell>
          <cell r="BM98" t="str">
            <v>Yes</v>
          </cell>
          <cell r="BN98" t="str">
            <v>Yes</v>
          </cell>
          <cell r="BO98" t="str">
            <v>Yes</v>
          </cell>
          <cell r="BP98" t="str">
            <v>Yes</v>
          </cell>
          <cell r="BQ98" t="str">
            <v/>
          </cell>
          <cell r="BR98" t="str">
            <v/>
          </cell>
          <cell r="BS98" t="str">
            <v/>
          </cell>
          <cell r="BT98" t="str">
            <v/>
          </cell>
          <cell r="BU98" t="str">
            <v/>
          </cell>
          <cell r="BV98">
            <v>17652</v>
          </cell>
          <cell r="BW98">
            <v>17652</v>
          </cell>
          <cell r="BX98">
            <v>17652</v>
          </cell>
          <cell r="BY98">
            <v>17652</v>
          </cell>
          <cell r="BZ98">
            <v>17652</v>
          </cell>
          <cell r="CA98" t="str">
            <v/>
          </cell>
          <cell r="CB98" t="str">
            <v/>
          </cell>
          <cell r="CC98" t="str">
            <v/>
          </cell>
          <cell r="CD98" t="str">
            <v/>
          </cell>
          <cell r="CE98" t="str">
            <v/>
          </cell>
          <cell r="CF98" t="str">
            <v/>
          </cell>
          <cell r="CG98" t="str">
            <v/>
          </cell>
          <cell r="CH98" t="str">
            <v/>
          </cell>
          <cell r="CI98" t="str">
            <v/>
          </cell>
          <cell r="CJ98" t="str">
            <v/>
          </cell>
          <cell r="CK98">
            <v>17858</v>
          </cell>
          <cell r="CL98">
            <v>17858</v>
          </cell>
          <cell r="CM98">
            <v>17858</v>
          </cell>
          <cell r="CN98">
            <v>17858</v>
          </cell>
          <cell r="CO98">
            <v>17858</v>
          </cell>
          <cell r="CP98" t="str">
            <v/>
          </cell>
          <cell r="CQ98" t="str">
            <v/>
          </cell>
          <cell r="CR98" t="str">
            <v/>
          </cell>
          <cell r="CS98" t="str">
            <v/>
          </cell>
          <cell r="CT98" t="str">
            <v/>
          </cell>
          <cell r="CU98">
            <v>-7.2099999999999996E-4</v>
          </cell>
          <cell r="CV98" t="str">
            <v/>
          </cell>
          <cell r="CW98" t="str">
            <v/>
          </cell>
          <cell r="CX98" t="str">
            <v/>
          </cell>
          <cell r="CY98">
            <v>4.2700000000000002E-4</v>
          </cell>
          <cell r="CZ98" t="str">
            <v/>
          </cell>
          <cell r="DA98" t="str">
            <v/>
          </cell>
          <cell r="DB98" t="str">
            <v/>
          </cell>
          <cell r="DD98">
            <v>1</v>
          </cell>
        </row>
        <row r="99">
          <cell r="C99" t="str">
            <v>PR19BRL_PC23</v>
          </cell>
          <cell r="D99" t="str">
            <v>Local Community and Environmental Resilience</v>
          </cell>
          <cell r="E99" t="str">
            <v>PR14 continuation</v>
          </cell>
          <cell r="F99" t="str">
            <v>PC23</v>
          </cell>
          <cell r="G99" t="str">
            <v>Waste disposal compliance</v>
          </cell>
          <cell r="H99" t="str">
            <v>The percentage compliance as per by the number of Bristol Water samples taken of discharged trade effluent from designated Company sample points that meet the consent requirements in the Environment Agency permits.</v>
          </cell>
          <cell r="J99">
            <v>1</v>
          </cell>
          <cell r="Q99">
            <v>1</v>
          </cell>
          <cell r="R99" t="str">
            <v>Under</v>
          </cell>
          <cell r="S99" t="str">
            <v>Revenue</v>
          </cell>
          <cell r="T99" t="str">
            <v>In-period</v>
          </cell>
          <cell r="U99" t="str">
            <v>Waste disposal</v>
          </cell>
          <cell r="V99" t="str">
            <v>%</v>
          </cell>
          <cell r="W99" t="str">
            <v>% waste disposal compliance</v>
          </cell>
          <cell r="X99">
            <v>0</v>
          </cell>
          <cell r="Y99" t="str">
            <v>Up</v>
          </cell>
          <cell r="AQ99">
            <v>100</v>
          </cell>
          <cell r="AR99">
            <v>100</v>
          </cell>
          <cell r="AS99">
            <v>100</v>
          </cell>
          <cell r="AT99">
            <v>100</v>
          </cell>
          <cell r="AU99">
            <v>100</v>
          </cell>
          <cell r="BL99" t="str">
            <v>Yes</v>
          </cell>
          <cell r="BM99" t="str">
            <v>Yes</v>
          </cell>
          <cell r="BN99" t="str">
            <v>Yes</v>
          </cell>
          <cell r="BO99" t="str">
            <v>Yes</v>
          </cell>
          <cell r="BP99" t="str">
            <v>Yes</v>
          </cell>
          <cell r="BQ99" t="str">
            <v/>
          </cell>
          <cell r="BR99" t="str">
            <v/>
          </cell>
          <cell r="BS99" t="str">
            <v/>
          </cell>
          <cell r="BT99" t="str">
            <v/>
          </cell>
          <cell r="BU99" t="str">
            <v/>
          </cell>
          <cell r="BV99">
            <v>94</v>
          </cell>
          <cell r="BW99">
            <v>94</v>
          </cell>
          <cell r="BX99">
            <v>94</v>
          </cell>
          <cell r="BY99">
            <v>94</v>
          </cell>
          <cell r="BZ99">
            <v>94</v>
          </cell>
          <cell r="CA99">
            <v>97</v>
          </cell>
          <cell r="CB99">
            <v>97</v>
          </cell>
          <cell r="CC99">
            <v>97</v>
          </cell>
          <cell r="CD99">
            <v>97</v>
          </cell>
          <cell r="CE99">
            <v>97</v>
          </cell>
          <cell r="CF99" t="str">
            <v/>
          </cell>
          <cell r="CG99" t="str">
            <v/>
          </cell>
          <cell r="CH99" t="str">
            <v/>
          </cell>
          <cell r="CI99" t="str">
            <v/>
          </cell>
          <cell r="CJ99" t="str">
            <v/>
          </cell>
          <cell r="CK99" t="str">
            <v/>
          </cell>
          <cell r="CL99" t="str">
            <v/>
          </cell>
          <cell r="CM99" t="str">
            <v/>
          </cell>
          <cell r="CN99" t="str">
            <v/>
          </cell>
          <cell r="CO99" t="str">
            <v/>
          </cell>
          <cell r="CP99" t="str">
            <v/>
          </cell>
          <cell r="CQ99" t="str">
            <v/>
          </cell>
          <cell r="CR99" t="str">
            <v/>
          </cell>
          <cell r="CS99" t="str">
            <v/>
          </cell>
          <cell r="CT99" t="str">
            <v/>
          </cell>
          <cell r="CU99">
            <v>-8.5900000000000004E-3</v>
          </cell>
          <cell r="CV99" t="str">
            <v/>
          </cell>
          <cell r="CW99" t="str">
            <v/>
          </cell>
          <cell r="CX99" t="str">
            <v/>
          </cell>
          <cell r="CY99" t="str">
            <v/>
          </cell>
          <cell r="CZ99" t="str">
            <v/>
          </cell>
          <cell r="DA99" t="str">
            <v/>
          </cell>
          <cell r="DB99" t="str">
            <v/>
          </cell>
          <cell r="DD99">
            <v>1</v>
          </cell>
        </row>
        <row r="100">
          <cell r="C100" t="str">
            <v>PR19BRL_PC24</v>
          </cell>
          <cell r="D100" t="str">
            <v>Local Community and Environmental Resilience</v>
          </cell>
          <cell r="E100" t="str">
            <v>PR19 new</v>
          </cell>
          <cell r="F100" t="str">
            <v>PC24</v>
          </cell>
          <cell r="G100" t="str">
            <v xml:space="preserve">Water Industry National Environment Programme Compliance </v>
          </cell>
          <cell r="H100" t="str">
            <v xml:space="preserve">The metric will measure compliance with requirements of the Water Industry National Environment Programme (WINEP). The company commits to deliver each requirement under the WINEP. </v>
          </cell>
          <cell r="I100">
            <v>1</v>
          </cell>
          <cell r="Q100">
            <v>1</v>
          </cell>
          <cell r="R100" t="str">
            <v>Under</v>
          </cell>
          <cell r="S100" t="str">
            <v>Revenue</v>
          </cell>
          <cell r="T100" t="str">
            <v>In-period</v>
          </cell>
          <cell r="U100" t="str">
            <v>Water resources/ abstraction</v>
          </cell>
          <cell r="V100" t="str">
            <v>%</v>
          </cell>
          <cell r="W100" t="str">
            <v>% compliance with WINEP</v>
          </cell>
          <cell r="X100">
            <v>0</v>
          </cell>
          <cell r="Y100" t="str">
            <v>Up</v>
          </cell>
          <cell r="AQ100">
            <v>100</v>
          </cell>
          <cell r="AR100">
            <v>100</v>
          </cell>
          <cell r="AS100">
            <v>100</v>
          </cell>
          <cell r="AT100">
            <v>100</v>
          </cell>
          <cell r="AU100">
            <v>100</v>
          </cell>
          <cell r="BL100" t="str">
            <v>Yes</v>
          </cell>
          <cell r="BM100" t="str">
            <v>Yes</v>
          </cell>
          <cell r="BN100" t="str">
            <v>Yes</v>
          </cell>
          <cell r="BO100" t="str">
            <v>Yes</v>
          </cell>
          <cell r="BP100" t="str">
            <v>Yes</v>
          </cell>
          <cell r="BQ100" t="str">
            <v/>
          </cell>
          <cell r="BR100" t="str">
            <v/>
          </cell>
          <cell r="BS100" t="str">
            <v/>
          </cell>
          <cell r="BT100" t="str">
            <v/>
          </cell>
          <cell r="BU100" t="str">
            <v/>
          </cell>
          <cell r="BV100" t="str">
            <v/>
          </cell>
          <cell r="BW100" t="str">
            <v/>
          </cell>
          <cell r="BX100" t="str">
            <v/>
          </cell>
          <cell r="BY100" t="str">
            <v/>
          </cell>
          <cell r="BZ100" t="str">
            <v/>
          </cell>
          <cell r="CA100" t="str">
            <v/>
          </cell>
          <cell r="CB100" t="str">
            <v/>
          </cell>
          <cell r="CC100" t="str">
            <v/>
          </cell>
          <cell r="CD100" t="str">
            <v/>
          </cell>
          <cell r="CE100" t="str">
            <v/>
          </cell>
          <cell r="CF100" t="str">
            <v/>
          </cell>
          <cell r="CG100" t="str">
            <v/>
          </cell>
          <cell r="CH100" t="str">
            <v/>
          </cell>
          <cell r="CI100" t="str">
            <v/>
          </cell>
          <cell r="CJ100" t="str">
            <v/>
          </cell>
          <cell r="CK100" t="str">
            <v/>
          </cell>
          <cell r="CL100" t="str">
            <v/>
          </cell>
          <cell r="CM100" t="str">
            <v/>
          </cell>
          <cell r="CN100" t="str">
            <v/>
          </cell>
          <cell r="CO100" t="str">
            <v/>
          </cell>
          <cell r="CP100" t="str">
            <v/>
          </cell>
          <cell r="CQ100" t="str">
            <v/>
          </cell>
          <cell r="CR100" t="str">
            <v/>
          </cell>
          <cell r="CS100" t="str">
            <v/>
          </cell>
          <cell r="CT100" t="str">
            <v/>
          </cell>
          <cell r="CU100">
            <v>-2.3800000000000002E-3</v>
          </cell>
          <cell r="CV100" t="str">
            <v/>
          </cell>
          <cell r="CW100" t="str">
            <v/>
          </cell>
          <cell r="CX100" t="str">
            <v/>
          </cell>
          <cell r="CY100" t="str">
            <v/>
          </cell>
          <cell r="CZ100" t="str">
            <v/>
          </cell>
          <cell r="DA100" t="str">
            <v/>
          </cell>
          <cell r="DB100" t="str">
            <v/>
          </cell>
          <cell r="DD100">
            <v>1</v>
          </cell>
        </row>
        <row r="101">
          <cell r="C101" t="str">
            <v>PR19BRL_PC25</v>
          </cell>
          <cell r="D101" t="str">
            <v>Local Community and Environmental Resilience</v>
          </cell>
          <cell r="E101" t="str">
            <v>PR14 continuation</v>
          </cell>
          <cell r="F101" t="str">
            <v>PC25</v>
          </cell>
          <cell r="G101" t="str">
            <v>Local community satisfaction</v>
          </cell>
          <cell r="H101" t="str">
            <v>The percentage of stakeholders within our supply area who are satisfied with the contribution we have made against our agreed commitments to the communities that we serve.</v>
          </cell>
          <cell r="I101">
            <v>0.2</v>
          </cell>
          <cell r="J101">
            <v>0.8</v>
          </cell>
          <cell r="Q101">
            <v>1</v>
          </cell>
          <cell r="R101" t="str">
            <v>Out &amp; under</v>
          </cell>
          <cell r="S101" t="str">
            <v>Revenue</v>
          </cell>
          <cell r="T101" t="str">
            <v>In-period</v>
          </cell>
          <cell r="U101" t="str">
            <v>Community/partnerships</v>
          </cell>
          <cell r="V101" t="str">
            <v>%</v>
          </cell>
          <cell r="W101" t="str">
            <v>% stakeholder satisfaction</v>
          </cell>
          <cell r="X101">
            <v>1</v>
          </cell>
          <cell r="Y101" t="str">
            <v>Up</v>
          </cell>
          <cell r="AQ101">
            <v>85</v>
          </cell>
          <cell r="AR101">
            <v>85</v>
          </cell>
          <cell r="AS101">
            <v>85</v>
          </cell>
          <cell r="AT101">
            <v>85</v>
          </cell>
          <cell r="AU101">
            <v>85</v>
          </cell>
          <cell r="BL101" t="str">
            <v>Yes</v>
          </cell>
          <cell r="BM101" t="str">
            <v>Yes</v>
          </cell>
          <cell r="BN101" t="str">
            <v>Yes</v>
          </cell>
          <cell r="BO101" t="str">
            <v>Yes</v>
          </cell>
          <cell r="BP101" t="str">
            <v>Yes</v>
          </cell>
          <cell r="BQ101" t="str">
            <v/>
          </cell>
          <cell r="BR101" t="str">
            <v/>
          </cell>
          <cell r="BS101" t="str">
            <v/>
          </cell>
          <cell r="BT101" t="str">
            <v/>
          </cell>
          <cell r="BU101" t="str">
            <v/>
          </cell>
          <cell r="BV101">
            <v>75</v>
          </cell>
          <cell r="BW101">
            <v>75</v>
          </cell>
          <cell r="BX101">
            <v>75</v>
          </cell>
          <cell r="BY101">
            <v>75</v>
          </cell>
          <cell r="BZ101">
            <v>75</v>
          </cell>
          <cell r="CA101" t="str">
            <v/>
          </cell>
          <cell r="CB101" t="str">
            <v/>
          </cell>
          <cell r="CC101" t="str">
            <v/>
          </cell>
          <cell r="CD101" t="str">
            <v/>
          </cell>
          <cell r="CE101" t="str">
            <v/>
          </cell>
          <cell r="CF101" t="str">
            <v/>
          </cell>
          <cell r="CG101" t="str">
            <v/>
          </cell>
          <cell r="CH101" t="str">
            <v/>
          </cell>
          <cell r="CI101" t="str">
            <v/>
          </cell>
          <cell r="CJ101" t="str">
            <v/>
          </cell>
          <cell r="CK101">
            <v>93</v>
          </cell>
          <cell r="CL101">
            <v>93</v>
          </cell>
          <cell r="CM101">
            <v>93</v>
          </cell>
          <cell r="CN101">
            <v>93</v>
          </cell>
          <cell r="CO101">
            <v>93</v>
          </cell>
          <cell r="CP101" t="str">
            <v/>
          </cell>
          <cell r="CQ101" t="str">
            <v/>
          </cell>
          <cell r="CR101" t="str">
            <v/>
          </cell>
          <cell r="CS101" t="str">
            <v/>
          </cell>
          <cell r="CT101" t="str">
            <v/>
          </cell>
          <cell r="CU101">
            <v>-2.1100000000000001E-2</v>
          </cell>
          <cell r="CV101" t="str">
            <v/>
          </cell>
          <cell r="CW101" t="str">
            <v/>
          </cell>
          <cell r="CX101" t="str">
            <v/>
          </cell>
          <cell r="CY101">
            <v>2.0799999999999999E-2</v>
          </cell>
          <cell r="CZ101" t="str">
            <v/>
          </cell>
          <cell r="DA101" t="str">
            <v/>
          </cell>
          <cell r="DB101" t="str">
            <v/>
          </cell>
          <cell r="DD101">
            <v>1</v>
          </cell>
        </row>
        <row r="102">
          <cell r="C102" t="str">
            <v>PR19BRL_PC26</v>
          </cell>
          <cell r="D102" t="str">
            <v>Local Community and Environmental Resilience</v>
          </cell>
          <cell r="E102" t="str">
            <v>PR19 new</v>
          </cell>
          <cell r="F102" t="str">
            <v>PC26</v>
          </cell>
          <cell r="G102" t="str">
            <v>Abstraction Incentive Mechanism (AIM)</v>
          </cell>
          <cell r="H102" t="str">
            <v>Reducing abstraction at Shipton Moyne system (an abstraction linked to environmentally-sensitive sites), at times where there is a risk of low river flows due to low local groundwater levels</v>
          </cell>
          <cell r="I102">
            <v>1</v>
          </cell>
          <cell r="Q102">
            <v>1</v>
          </cell>
          <cell r="R102" t="str">
            <v>Out &amp; under</v>
          </cell>
          <cell r="S102" t="str">
            <v>Revenue</v>
          </cell>
          <cell r="T102" t="str">
            <v>In-period</v>
          </cell>
          <cell r="U102" t="str">
            <v>Water resources/ abstraction</v>
          </cell>
          <cell r="V102" t="str">
            <v>nr</v>
          </cell>
          <cell r="W102" t="str">
            <v>Megalitres (Ml)</v>
          </cell>
          <cell r="X102">
            <v>1</v>
          </cell>
          <cell r="Y102" t="str">
            <v>Down</v>
          </cell>
          <cell r="AQ102">
            <v>-186.1</v>
          </cell>
          <cell r="AR102">
            <v>-186.1</v>
          </cell>
          <cell r="AS102">
            <v>-186.1</v>
          </cell>
          <cell r="AT102">
            <v>-186.1</v>
          </cell>
          <cell r="AU102">
            <v>-186.1</v>
          </cell>
          <cell r="BL102" t="str">
            <v>Yes</v>
          </cell>
          <cell r="BM102" t="str">
            <v>Yes</v>
          </cell>
          <cell r="BN102" t="str">
            <v>Yes</v>
          </cell>
          <cell r="BO102" t="str">
            <v>Yes</v>
          </cell>
          <cell r="BP102" t="str">
            <v>Yes</v>
          </cell>
          <cell r="BQ102" t="str">
            <v/>
          </cell>
          <cell r="BR102" t="str">
            <v/>
          </cell>
          <cell r="BS102" t="str">
            <v/>
          </cell>
          <cell r="BT102" t="str">
            <v/>
          </cell>
          <cell r="BU102" t="str">
            <v/>
          </cell>
          <cell r="BV102" t="str">
            <v/>
          </cell>
          <cell r="BW102" t="str">
            <v/>
          </cell>
          <cell r="BX102" t="str">
            <v/>
          </cell>
          <cell r="BY102" t="str">
            <v/>
          </cell>
          <cell r="BZ102" t="str">
            <v/>
          </cell>
          <cell r="CA102" t="str">
            <v/>
          </cell>
          <cell r="CB102" t="str">
            <v/>
          </cell>
          <cell r="CC102" t="str">
            <v/>
          </cell>
          <cell r="CD102" t="str">
            <v/>
          </cell>
          <cell r="CE102" t="str">
            <v/>
          </cell>
          <cell r="CF102" t="str">
            <v/>
          </cell>
          <cell r="CG102" t="str">
            <v/>
          </cell>
          <cell r="CH102" t="str">
            <v/>
          </cell>
          <cell r="CI102" t="str">
            <v/>
          </cell>
          <cell r="CJ102" t="str">
            <v/>
          </cell>
          <cell r="CK102">
            <v>-733.5</v>
          </cell>
          <cell r="CL102">
            <v>-733.5</v>
          </cell>
          <cell r="CM102">
            <v>-733.5</v>
          </cell>
          <cell r="CN102">
            <v>-733.5</v>
          </cell>
          <cell r="CO102">
            <v>-733.5</v>
          </cell>
          <cell r="CP102" t="str">
            <v/>
          </cell>
          <cell r="CQ102" t="str">
            <v/>
          </cell>
          <cell r="CR102" t="str">
            <v/>
          </cell>
          <cell r="CS102" t="str">
            <v/>
          </cell>
          <cell r="CT102" t="str">
            <v/>
          </cell>
          <cell r="CU102">
            <v>-5.0000000000000002E-5</v>
          </cell>
          <cell r="CV102" t="str">
            <v/>
          </cell>
          <cell r="CW102" t="str">
            <v/>
          </cell>
          <cell r="CX102" t="str">
            <v/>
          </cell>
          <cell r="CY102">
            <v>5.0000000000000002E-5</v>
          </cell>
          <cell r="CZ102" t="str">
            <v/>
          </cell>
          <cell r="DA102" t="str">
            <v/>
          </cell>
          <cell r="DB102" t="str">
            <v/>
          </cell>
          <cell r="DC102" t="str">
            <v>No</v>
          </cell>
          <cell r="DD102">
            <v>1</v>
          </cell>
          <cell r="DE102" t="str">
            <v>Per 1000 Ml</v>
          </cell>
        </row>
        <row r="103">
          <cell r="C103" t="str">
            <v>PR19BRL_PC27</v>
          </cell>
          <cell r="D103" t="str">
            <v>Excellent Customer Experiences</v>
          </cell>
          <cell r="E103" t="str">
            <v>PR19 new</v>
          </cell>
          <cell r="F103" t="str">
            <v>PC27</v>
          </cell>
          <cell r="G103" t="str">
            <v>Priority services for customers in vulnerable circumstances</v>
          </cell>
          <cell r="H103" t="str">
            <v>The percentage of domestic households reflected on our Priority Services Register (PSR)</v>
          </cell>
          <cell r="M103">
            <v>1</v>
          </cell>
          <cell r="Q103">
            <v>1</v>
          </cell>
          <cell r="R103" t="str">
            <v>NFI</v>
          </cell>
          <cell r="U103" t="str">
            <v>Billing, debt, vfm, affordability, vulnerability</v>
          </cell>
          <cell r="V103" t="str">
            <v>%</v>
          </cell>
          <cell r="W103" t="str">
            <v>% connected properties</v>
          </cell>
          <cell r="X103">
            <v>1</v>
          </cell>
          <cell r="Y103" t="str">
            <v>Up</v>
          </cell>
          <cell r="Z103" t="str">
            <v>Priority services for customers in vulnerable circumstances</v>
          </cell>
        </row>
        <row r="104">
          <cell r="C104" t="str">
            <v>PR19BRL_PC28</v>
          </cell>
          <cell r="F104" t="str">
            <v>PC28</v>
          </cell>
          <cell r="G104" t="str">
            <v>Glastonbury Street Network Resilience</v>
          </cell>
          <cell r="J104">
            <v>1</v>
          </cell>
          <cell r="Q104">
            <v>1</v>
          </cell>
          <cell r="R104" t="str">
            <v>Under</v>
          </cell>
          <cell r="S104" t="str">
            <v>Revenue</v>
          </cell>
          <cell r="T104" t="str">
            <v>End of period</v>
          </cell>
          <cell r="V104" t="str">
            <v>nr</v>
          </cell>
          <cell r="W104" t="str">
            <v>Expected months of delays</v>
          </cell>
          <cell r="X104">
            <v>0</v>
          </cell>
          <cell r="Y104" t="str">
            <v>Down</v>
          </cell>
          <cell r="AQ104">
            <v>0</v>
          </cell>
          <cell r="AR104">
            <v>0</v>
          </cell>
          <cell r="AS104">
            <v>0</v>
          </cell>
          <cell r="AT104">
            <v>0</v>
          </cell>
          <cell r="AU104">
            <v>0</v>
          </cell>
          <cell r="BP104" t="str">
            <v>Yes</v>
          </cell>
          <cell r="BQ104" t="str">
            <v/>
          </cell>
          <cell r="BR104" t="str">
            <v/>
          </cell>
          <cell r="BS104" t="str">
            <v/>
          </cell>
          <cell r="BT104" t="str">
            <v/>
          </cell>
          <cell r="BU104" t="str">
            <v/>
          </cell>
          <cell r="BV104" t="str">
            <v/>
          </cell>
          <cell r="BW104" t="str">
            <v/>
          </cell>
          <cell r="BX104" t="str">
            <v/>
          </cell>
          <cell r="BY104" t="str">
            <v/>
          </cell>
          <cell r="BZ104" t="str">
            <v/>
          </cell>
          <cell r="CA104" t="str">
            <v/>
          </cell>
          <cell r="CB104" t="str">
            <v/>
          </cell>
          <cell r="CC104" t="str">
            <v/>
          </cell>
          <cell r="CD104" t="str">
            <v/>
          </cell>
          <cell r="CE104" t="str">
            <v/>
          </cell>
          <cell r="CF104" t="str">
            <v/>
          </cell>
          <cell r="CG104" t="str">
            <v/>
          </cell>
          <cell r="CH104" t="str">
            <v/>
          </cell>
          <cell r="CI104" t="str">
            <v/>
          </cell>
          <cell r="CJ104" t="str">
            <v/>
          </cell>
          <cell r="CK104" t="str">
            <v/>
          </cell>
          <cell r="CL104" t="str">
            <v/>
          </cell>
          <cell r="CM104" t="str">
            <v/>
          </cell>
          <cell r="CN104" t="str">
            <v/>
          </cell>
          <cell r="CO104" t="str">
            <v/>
          </cell>
          <cell r="CP104" t="str">
            <v/>
          </cell>
          <cell r="CQ104" t="str">
            <v/>
          </cell>
          <cell r="CR104" t="str">
            <v/>
          </cell>
          <cell r="CS104" t="str">
            <v/>
          </cell>
          <cell r="CT104" t="str">
            <v/>
          </cell>
          <cell r="CU104">
            <v>-5.3100000000000001E-2</v>
          </cell>
          <cell r="CV104" t="str">
            <v/>
          </cell>
          <cell r="CW104" t="str">
            <v/>
          </cell>
          <cell r="CX104" t="str">
            <v/>
          </cell>
          <cell r="CY104" t="str">
            <v/>
          </cell>
          <cell r="CZ104" t="str">
            <v/>
          </cell>
          <cell r="DA104" t="str">
            <v/>
          </cell>
          <cell r="DB104" t="str">
            <v/>
          </cell>
        </row>
        <row r="105">
          <cell r="C105" t="str">
            <v>PR19BRL_NEP01</v>
          </cell>
          <cell r="F105" t="str">
            <v>NEP01</v>
          </cell>
          <cell r="G105" t="str">
            <v>WINEP Delivery</v>
          </cell>
          <cell r="Q105">
            <v>0</v>
          </cell>
          <cell r="R105" t="str">
            <v>NFI</v>
          </cell>
          <cell r="V105" t="str">
            <v>text</v>
          </cell>
          <cell r="W105" t="str">
            <v>WINEP requirements met or not met in each year</v>
          </cell>
          <cell r="X105">
            <v>0</v>
          </cell>
          <cell r="AQ105" t="str">
            <v>Met</v>
          </cell>
          <cell r="AR105" t="str">
            <v>Met</v>
          </cell>
          <cell r="AS105" t="str">
            <v>Met</v>
          </cell>
          <cell r="AT105" t="str">
            <v>Met</v>
          </cell>
          <cell r="AU105" t="str">
            <v>Met</v>
          </cell>
          <cell r="BQ105" t="str">
            <v/>
          </cell>
          <cell r="BR105" t="str">
            <v/>
          </cell>
          <cell r="BS105" t="str">
            <v/>
          </cell>
          <cell r="BT105" t="str">
            <v/>
          </cell>
          <cell r="BU105" t="str">
            <v/>
          </cell>
          <cell r="BV105" t="str">
            <v/>
          </cell>
          <cell r="BW105" t="str">
            <v/>
          </cell>
          <cell r="BX105" t="str">
            <v/>
          </cell>
          <cell r="BY105" t="str">
            <v/>
          </cell>
          <cell r="BZ105" t="str">
            <v/>
          </cell>
          <cell r="CA105" t="str">
            <v/>
          </cell>
          <cell r="CB105" t="str">
            <v/>
          </cell>
          <cell r="CC105" t="str">
            <v/>
          </cell>
          <cell r="CD105" t="str">
            <v/>
          </cell>
          <cell r="CE105" t="str">
            <v/>
          </cell>
          <cell r="CF105" t="str">
            <v/>
          </cell>
          <cell r="CG105" t="str">
            <v/>
          </cell>
          <cell r="CH105" t="str">
            <v/>
          </cell>
          <cell r="CI105" t="str">
            <v/>
          </cell>
          <cell r="CJ105" t="str">
            <v/>
          </cell>
          <cell r="CK105" t="str">
            <v/>
          </cell>
          <cell r="CL105" t="str">
            <v/>
          </cell>
          <cell r="CM105" t="str">
            <v/>
          </cell>
          <cell r="CN105" t="str">
            <v/>
          </cell>
          <cell r="CO105" t="str">
            <v/>
          </cell>
          <cell r="CP105" t="str">
            <v/>
          </cell>
          <cell r="CQ105" t="str">
            <v/>
          </cell>
          <cell r="CR105" t="str">
            <v/>
          </cell>
          <cell r="CS105" t="str">
            <v/>
          </cell>
          <cell r="CT105" t="str">
            <v/>
          </cell>
          <cell r="CU105" t="str">
            <v/>
          </cell>
          <cell r="CV105" t="str">
            <v/>
          </cell>
          <cell r="CW105" t="str">
            <v/>
          </cell>
          <cell r="CX105" t="str">
            <v/>
          </cell>
          <cell r="CY105" t="str">
            <v/>
          </cell>
          <cell r="CZ105" t="str">
            <v/>
          </cell>
          <cell r="DA105" t="str">
            <v/>
          </cell>
          <cell r="DB105" t="str">
            <v/>
          </cell>
        </row>
        <row r="106">
          <cell r="C106" t="str">
            <v>PR19BRL_PC29</v>
          </cell>
          <cell r="F106" t="str">
            <v>PC29</v>
          </cell>
          <cell r="G106" t="str">
            <v>Total customer complaints</v>
          </cell>
          <cell r="H106" t="str">
            <v>The total complaints by household customers received by the company per 10,000 connections.</v>
          </cell>
          <cell r="Q106">
            <v>0</v>
          </cell>
          <cell r="R106" t="str">
            <v>NFI</v>
          </cell>
          <cell r="V106" t="str">
            <v>nr</v>
          </cell>
          <cell r="X106">
            <v>1</v>
          </cell>
          <cell r="AQ106" t="str">
            <v>2019-20 Upper Quartile</v>
          </cell>
          <cell r="AR106" t="str">
            <v>2020-21 Upper Quartile</v>
          </cell>
          <cell r="AS106" t="str">
            <v>2021-22 Upper Quartile</v>
          </cell>
          <cell r="AT106" t="str">
            <v>2022-23 Upper Quartile</v>
          </cell>
          <cell r="AU106" t="str">
            <v>2023-24 Upper Quartile</v>
          </cell>
          <cell r="BQ106" t="str">
            <v/>
          </cell>
          <cell r="BR106" t="str">
            <v/>
          </cell>
          <cell r="BS106" t="str">
            <v/>
          </cell>
          <cell r="BT106" t="str">
            <v/>
          </cell>
          <cell r="BU106" t="str">
            <v/>
          </cell>
          <cell r="BV106" t="str">
            <v/>
          </cell>
          <cell r="BW106" t="str">
            <v/>
          </cell>
          <cell r="BX106" t="str">
            <v/>
          </cell>
          <cell r="BY106" t="str">
            <v/>
          </cell>
          <cell r="BZ106" t="str">
            <v/>
          </cell>
          <cell r="CA106" t="str">
            <v/>
          </cell>
          <cell r="CB106" t="str">
            <v/>
          </cell>
          <cell r="CC106" t="str">
            <v/>
          </cell>
          <cell r="CD106" t="str">
            <v/>
          </cell>
          <cell r="CE106" t="str">
            <v/>
          </cell>
          <cell r="CF106" t="str">
            <v/>
          </cell>
          <cell r="CG106" t="str">
            <v/>
          </cell>
          <cell r="CH106" t="str">
            <v/>
          </cell>
          <cell r="CI106" t="str">
            <v/>
          </cell>
          <cell r="CJ106" t="str">
            <v/>
          </cell>
          <cell r="CK106" t="str">
            <v/>
          </cell>
          <cell r="CL106" t="str">
            <v/>
          </cell>
          <cell r="CM106" t="str">
            <v/>
          </cell>
          <cell r="CN106" t="str">
            <v/>
          </cell>
          <cell r="CO106" t="str">
            <v/>
          </cell>
          <cell r="CP106" t="str">
            <v/>
          </cell>
          <cell r="CQ106" t="str">
            <v/>
          </cell>
          <cell r="CR106" t="str">
            <v/>
          </cell>
          <cell r="CS106" t="str">
            <v/>
          </cell>
          <cell r="CT106" t="str">
            <v/>
          </cell>
          <cell r="CU106" t="str">
            <v/>
          </cell>
          <cell r="CV106" t="str">
            <v/>
          </cell>
          <cell r="CW106" t="str">
            <v/>
          </cell>
          <cell r="CX106" t="str">
            <v/>
          </cell>
          <cell r="CY106" t="str">
            <v/>
          </cell>
          <cell r="CZ106" t="str">
            <v/>
          </cell>
          <cell r="DA106" t="str">
            <v/>
          </cell>
          <cell r="DB106" t="str">
            <v/>
          </cell>
        </row>
        <row r="107">
          <cell r="C107" t="str">
            <v>PR19HDD_A1</v>
          </cell>
          <cell r="D107" t="str">
            <v>Good to drink</v>
          </cell>
          <cell r="E107" t="str">
            <v>PR19 new</v>
          </cell>
          <cell r="F107" t="str">
            <v>A1</v>
          </cell>
          <cell r="G107" t="str">
            <v>Water quality compliance (CRI)</v>
          </cell>
          <cell r="H107" t="str">
            <v>The DWI's compliance risk index. It is a measure designed to illustrate the risk arising from treated water compliance failures. It aligns with the current risk based approach to regulation of water supplies used by the Drinking Water Inspectorate</v>
          </cell>
          <cell r="I107">
            <v>0.5</v>
          </cell>
          <cell r="J107">
            <v>0.5</v>
          </cell>
          <cell r="Q107">
            <v>1</v>
          </cell>
          <cell r="R107" t="str">
            <v>Under</v>
          </cell>
          <cell r="S107" t="str">
            <v>Revenue</v>
          </cell>
          <cell r="T107" t="str">
            <v>In-period</v>
          </cell>
          <cell r="U107" t="str">
            <v>Water quality compliance</v>
          </cell>
          <cell r="V107" t="str">
            <v>score</v>
          </cell>
          <cell r="W107" t="str">
            <v>Index</v>
          </cell>
          <cell r="X107">
            <v>2</v>
          </cell>
          <cell r="Y107" t="str">
            <v>Down</v>
          </cell>
          <cell r="Z107" t="str">
            <v>Water quality compliance (CRI)</v>
          </cell>
        </row>
        <row r="108">
          <cell r="C108" t="str">
            <v>PR19HDD_A2</v>
          </cell>
          <cell r="D108" t="str">
            <v>Good to drink</v>
          </cell>
          <cell r="E108" t="str">
            <v>PR14 revision</v>
          </cell>
          <cell r="F108" t="str">
            <v>A2</v>
          </cell>
          <cell r="G108" t="str">
            <v xml:space="preserve">Number of complaints about drinking water quality </v>
          </cell>
          <cell r="H108" t="str">
            <v>Total number of complaints about appearance, taste and odour per year.</v>
          </cell>
          <cell r="I108">
            <v>0.5</v>
          </cell>
          <cell r="J108">
            <v>0.5</v>
          </cell>
          <cell r="Q108">
            <v>1</v>
          </cell>
          <cell r="R108" t="str">
            <v>Out &amp; under</v>
          </cell>
          <cell r="S108" t="str">
            <v>Revenue</v>
          </cell>
          <cell r="T108" t="str">
            <v>In-period</v>
          </cell>
          <cell r="U108" t="str">
            <v>Customer contacts - water quality</v>
          </cell>
          <cell r="V108" t="str">
            <v>nr</v>
          </cell>
          <cell r="W108" t="str">
            <v>Number of customer contacts</v>
          </cell>
          <cell r="X108">
            <v>0</v>
          </cell>
          <cell r="Y108" t="str">
            <v>Down</v>
          </cell>
          <cell r="Z108" t="str">
            <v>Customer contacts about water quality</v>
          </cell>
          <cell r="AQ108">
            <v>432</v>
          </cell>
          <cell r="AR108">
            <v>375</v>
          </cell>
          <cell r="AS108">
            <v>317</v>
          </cell>
          <cell r="AT108">
            <v>317</v>
          </cell>
          <cell r="AU108">
            <v>317</v>
          </cell>
          <cell r="BL108" t="str">
            <v>Yes</v>
          </cell>
          <cell r="BM108" t="str">
            <v>Yes</v>
          </cell>
          <cell r="BN108" t="str">
            <v>Yes</v>
          </cell>
          <cell r="BO108" t="str">
            <v>Yes</v>
          </cell>
          <cell r="BP108" t="str">
            <v>Yes</v>
          </cell>
          <cell r="BQ108" t="str">
            <v/>
          </cell>
          <cell r="BR108" t="str">
            <v/>
          </cell>
          <cell r="BS108" t="str">
            <v/>
          </cell>
          <cell r="BT108" t="str">
            <v/>
          </cell>
          <cell r="BU108" t="str">
            <v/>
          </cell>
          <cell r="BV108">
            <v>864</v>
          </cell>
          <cell r="BW108">
            <v>864</v>
          </cell>
          <cell r="BX108">
            <v>864</v>
          </cell>
          <cell r="BY108">
            <v>864</v>
          </cell>
          <cell r="BZ108">
            <v>864</v>
          </cell>
          <cell r="CA108" t="str">
            <v/>
          </cell>
          <cell r="CB108" t="str">
            <v/>
          </cell>
          <cell r="CC108" t="str">
            <v/>
          </cell>
          <cell r="CD108" t="str">
            <v/>
          </cell>
          <cell r="CE108" t="str">
            <v/>
          </cell>
          <cell r="CF108" t="str">
            <v/>
          </cell>
          <cell r="CG108" t="str">
            <v/>
          </cell>
          <cell r="CH108" t="str">
            <v/>
          </cell>
          <cell r="CI108" t="str">
            <v/>
          </cell>
          <cell r="CJ108" t="str">
            <v/>
          </cell>
          <cell r="CK108">
            <v>389</v>
          </cell>
          <cell r="CL108">
            <v>338</v>
          </cell>
          <cell r="CM108">
            <v>285</v>
          </cell>
          <cell r="CN108">
            <v>285</v>
          </cell>
          <cell r="CO108">
            <v>285</v>
          </cell>
          <cell r="CP108" t="str">
            <v/>
          </cell>
          <cell r="CQ108" t="str">
            <v/>
          </cell>
          <cell r="CR108" t="str">
            <v/>
          </cell>
          <cell r="CS108" t="str">
            <v/>
          </cell>
          <cell r="CT108" t="str">
            <v/>
          </cell>
          <cell r="CU108">
            <v>-6.7900000000000002E-4</v>
          </cell>
          <cell r="CV108" t="str">
            <v/>
          </cell>
          <cell r="CW108" t="str">
            <v/>
          </cell>
          <cell r="CX108" t="str">
            <v/>
          </cell>
          <cell r="CY108">
            <v>5.6599999999999999E-4</v>
          </cell>
          <cell r="CZ108" t="str">
            <v/>
          </cell>
          <cell r="DA108" t="str">
            <v/>
          </cell>
          <cell r="DB108" t="str">
            <v/>
          </cell>
          <cell r="DD108">
            <v>1</v>
          </cell>
        </row>
        <row r="109">
          <cell r="C109" t="str">
            <v>PR19HDD_A3</v>
          </cell>
          <cell r="D109" t="str">
            <v>Good to drink</v>
          </cell>
          <cell r="E109" t="str">
            <v>PR19 new</v>
          </cell>
          <cell r="F109" t="str">
            <v>A3</v>
          </cell>
          <cell r="G109" t="str">
            <v>Number of lead pipes replaced</v>
          </cell>
          <cell r="H109" t="str">
            <v>Number of lead communication and supply pipes replaced</v>
          </cell>
          <cell r="J109">
            <v>1</v>
          </cell>
          <cell r="Q109">
            <v>1</v>
          </cell>
          <cell r="R109" t="str">
            <v>Out &amp; under</v>
          </cell>
          <cell r="S109" t="str">
            <v>Revenue</v>
          </cell>
          <cell r="T109" t="str">
            <v>In-period</v>
          </cell>
          <cell r="U109" t="str">
            <v>*** new primary category required ***</v>
          </cell>
          <cell r="V109" t="str">
            <v>nr</v>
          </cell>
          <cell r="W109" t="str">
            <v>Number of lead pipes</v>
          </cell>
          <cell r="X109">
            <v>0</v>
          </cell>
          <cell r="Y109" t="str">
            <v>Up</v>
          </cell>
          <cell r="AQ109">
            <v>50</v>
          </cell>
          <cell r="AR109">
            <v>75</v>
          </cell>
          <cell r="AS109">
            <v>35</v>
          </cell>
          <cell r="AT109">
            <v>35</v>
          </cell>
          <cell r="AU109">
            <v>35</v>
          </cell>
          <cell r="BL109" t="str">
            <v>Yes</v>
          </cell>
          <cell r="BM109" t="str">
            <v>Yes</v>
          </cell>
          <cell r="BN109" t="str">
            <v>Yes</v>
          </cell>
          <cell r="BO109" t="str">
            <v>Yes</v>
          </cell>
          <cell r="BP109" t="str">
            <v>Yes</v>
          </cell>
          <cell r="BQ109" t="str">
            <v/>
          </cell>
          <cell r="BR109" t="str">
            <v/>
          </cell>
          <cell r="BS109" t="str">
            <v/>
          </cell>
          <cell r="BT109" t="str">
            <v/>
          </cell>
          <cell r="BU109" t="str">
            <v/>
          </cell>
          <cell r="BV109" t="str">
            <v/>
          </cell>
          <cell r="BW109" t="str">
            <v/>
          </cell>
          <cell r="BX109" t="str">
            <v/>
          </cell>
          <cell r="BY109" t="str">
            <v/>
          </cell>
          <cell r="BZ109" t="str">
            <v/>
          </cell>
          <cell r="CA109" t="str">
            <v/>
          </cell>
          <cell r="CB109" t="str">
            <v/>
          </cell>
          <cell r="CC109" t="str">
            <v/>
          </cell>
          <cell r="CD109" t="str">
            <v/>
          </cell>
          <cell r="CE109" t="str">
            <v/>
          </cell>
          <cell r="CF109" t="str">
            <v/>
          </cell>
          <cell r="CG109" t="str">
            <v/>
          </cell>
          <cell r="CH109" t="str">
            <v/>
          </cell>
          <cell r="CI109" t="str">
            <v/>
          </cell>
          <cell r="CJ109" t="str">
            <v/>
          </cell>
          <cell r="CK109">
            <v>200</v>
          </cell>
          <cell r="CL109">
            <v>300</v>
          </cell>
          <cell r="CM109">
            <v>140</v>
          </cell>
          <cell r="CN109">
            <v>140</v>
          </cell>
          <cell r="CO109">
            <v>140</v>
          </cell>
          <cell r="CP109" t="str">
            <v/>
          </cell>
          <cell r="CQ109" t="str">
            <v/>
          </cell>
          <cell r="CR109" t="str">
            <v/>
          </cell>
          <cell r="CS109" t="str">
            <v/>
          </cell>
          <cell r="CT109" t="str">
            <v/>
          </cell>
          <cell r="CU109">
            <v>-1.1000000000000001E-3</v>
          </cell>
          <cell r="CV109" t="str">
            <v/>
          </cell>
          <cell r="CW109" t="str">
            <v/>
          </cell>
          <cell r="CX109" t="str">
            <v/>
          </cell>
          <cell r="CY109">
            <v>1E-3</v>
          </cell>
          <cell r="CZ109" t="str">
            <v/>
          </cell>
          <cell r="DA109" t="str">
            <v/>
          </cell>
          <cell r="DB109" t="str">
            <v/>
          </cell>
          <cell r="DD109">
            <v>1</v>
          </cell>
        </row>
        <row r="110">
          <cell r="C110" t="str">
            <v>PR19HDD_B1</v>
          </cell>
          <cell r="D110" t="str">
            <v>Water always there</v>
          </cell>
          <cell r="E110" t="str">
            <v>PR14 revision</v>
          </cell>
          <cell r="F110" t="str">
            <v>B1</v>
          </cell>
          <cell r="G110" t="str">
            <v>Water supply interruptions</v>
          </cell>
          <cell r="H110" t="str">
            <v xml:space="preserve">Average supply interruption greater than, or equal to, three hours (minutes per property) </v>
          </cell>
          <cell r="I110">
            <v>0.5</v>
          </cell>
          <cell r="J110">
            <v>0.5</v>
          </cell>
          <cell r="Q110">
            <v>1</v>
          </cell>
          <cell r="R110" t="str">
            <v>Under</v>
          </cell>
          <cell r="S110" t="str">
            <v>Revenue</v>
          </cell>
          <cell r="T110" t="str">
            <v>In-period</v>
          </cell>
          <cell r="U110" t="str">
            <v>Supply interruptions</v>
          </cell>
          <cell r="V110" t="str">
            <v>time</v>
          </cell>
          <cell r="W110" t="str">
            <v>Minutes</v>
          </cell>
          <cell r="X110">
            <v>0</v>
          </cell>
          <cell r="Y110" t="str">
            <v>Down</v>
          </cell>
          <cell r="Z110" t="str">
            <v>Water supply interruptions</v>
          </cell>
        </row>
        <row r="111">
          <cell r="C111" t="str">
            <v>PR19HDD_B2</v>
          </cell>
          <cell r="D111" t="str">
            <v>Water always there</v>
          </cell>
          <cell r="E111" t="str">
            <v>PR14 revision</v>
          </cell>
          <cell r="F111" t="str">
            <v>B2</v>
          </cell>
          <cell r="G111" t="str">
            <v>Leakage</v>
          </cell>
          <cell r="H111" t="str">
            <v xml:space="preserve">The total level of leakage, including service reservoir losses and trunk main leakage plus customer supply pipe leakage, in megalitres per day (Ml/d), reported as a three-year average. </v>
          </cell>
          <cell r="J111">
            <v>1</v>
          </cell>
          <cell r="Q111">
            <v>1</v>
          </cell>
          <cell r="R111" t="str">
            <v>Under</v>
          </cell>
          <cell r="S111" t="str">
            <v>Revenue</v>
          </cell>
          <cell r="T111" t="str">
            <v>In-period</v>
          </cell>
          <cell r="U111" t="str">
            <v>Leakage</v>
          </cell>
          <cell r="V111" t="str">
            <v>nr</v>
          </cell>
          <cell r="W111" t="str">
            <v>Megalitres per day (Ml/d)</v>
          </cell>
          <cell r="X111">
            <v>1</v>
          </cell>
          <cell r="Y111" t="str">
            <v>Down</v>
          </cell>
          <cell r="Z111" t="str">
            <v>Leakage</v>
          </cell>
        </row>
        <row r="112">
          <cell r="C112" t="str">
            <v>PR19HDD_B3</v>
          </cell>
          <cell r="D112" t="str">
            <v>Water always there</v>
          </cell>
          <cell r="E112" t="str">
            <v>PR14 revision</v>
          </cell>
          <cell r="F112" t="str">
            <v>B3</v>
          </cell>
          <cell r="G112" t="str">
            <v>Per capita consumption</v>
          </cell>
          <cell r="H112" t="str">
            <v>Average amount of water used by each person that lives in a household property (litres per head per day). Reported as a three-year average</v>
          </cell>
          <cell r="I112">
            <v>0.5</v>
          </cell>
          <cell r="J112">
            <v>0.5</v>
          </cell>
          <cell r="Q112">
            <v>1</v>
          </cell>
          <cell r="R112" t="str">
            <v>Under</v>
          </cell>
          <cell r="S112" t="str">
            <v>Revenue</v>
          </cell>
          <cell r="T112" t="str">
            <v>End of period</v>
          </cell>
          <cell r="U112" t="str">
            <v>Water consumption</v>
          </cell>
          <cell r="V112" t="str">
            <v>nr</v>
          </cell>
          <cell r="W112" t="str">
            <v>Litres per head per day</v>
          </cell>
          <cell r="X112">
            <v>1</v>
          </cell>
          <cell r="Y112" t="str">
            <v>Down</v>
          </cell>
          <cell r="Z112" t="str">
            <v>Per capita consumption</v>
          </cell>
        </row>
        <row r="113">
          <cell r="C113" t="str">
            <v>PR19HDD_B4</v>
          </cell>
          <cell r="D113" t="str">
            <v>Water always there</v>
          </cell>
          <cell r="E113" t="str">
            <v>PR19 new</v>
          </cell>
          <cell r="F113" t="str">
            <v>B4</v>
          </cell>
          <cell r="G113" t="str">
            <v>Risk of severe restrictions in a drought</v>
          </cell>
          <cell r="H113" t="str">
            <v>Percentage of the population that would experience severe supply restrictions (e.g. standpipes or rota cuts) in a 1-in-200 year drought</v>
          </cell>
          <cell r="I113">
            <v>1</v>
          </cell>
          <cell r="Q113">
            <v>1</v>
          </cell>
          <cell r="R113" t="str">
            <v>NFI</v>
          </cell>
          <cell r="U113" t="str">
            <v>Resilience</v>
          </cell>
          <cell r="V113" t="str">
            <v>%</v>
          </cell>
          <cell r="W113" t="str">
            <v>Percentage at risk of level 4 drought</v>
          </cell>
          <cell r="X113">
            <v>1</v>
          </cell>
          <cell r="Y113" t="str">
            <v>Down</v>
          </cell>
          <cell r="Z113" t="str">
            <v>Risk of severe restrictions in a drought</v>
          </cell>
        </row>
        <row r="114">
          <cell r="C114" t="str">
            <v>PR19HDD_B5</v>
          </cell>
          <cell r="D114" t="str">
            <v>Water always there</v>
          </cell>
          <cell r="E114" t="str">
            <v>PR14 revision</v>
          </cell>
          <cell r="F114" t="str">
            <v>B5</v>
          </cell>
          <cell r="G114" t="str">
            <v>Mains repairs</v>
          </cell>
          <cell r="H114" t="str">
            <v>The number of mains bursts per thousand kilometres of total length of mains</v>
          </cell>
          <cell r="J114">
            <v>1</v>
          </cell>
          <cell r="Q114">
            <v>1</v>
          </cell>
          <cell r="R114" t="str">
            <v>Under</v>
          </cell>
          <cell r="S114" t="str">
            <v>Revenue</v>
          </cell>
          <cell r="T114" t="str">
            <v>In-period</v>
          </cell>
          <cell r="U114" t="str">
            <v>Water mains bursts</v>
          </cell>
          <cell r="V114" t="str">
            <v>nr</v>
          </cell>
          <cell r="W114" t="str">
            <v>Number of mains bursts (normalised to number per 1,000km of mains)</v>
          </cell>
          <cell r="X114">
            <v>1</v>
          </cell>
          <cell r="Y114" t="str">
            <v>Down</v>
          </cell>
          <cell r="Z114" t="str">
            <v>Mains repairs</v>
          </cell>
        </row>
        <row r="115">
          <cell r="C115" t="str">
            <v>PR19HDD_B6</v>
          </cell>
          <cell r="D115" t="str">
            <v>Water always there</v>
          </cell>
          <cell r="E115" t="str">
            <v>PR19 new</v>
          </cell>
          <cell r="F115" t="str">
            <v>B6</v>
          </cell>
          <cell r="G115" t="str">
            <v>Unplanned outage</v>
          </cell>
          <cell r="H115" t="str">
            <v xml:space="preserve">Unplanned outage. The annualised unavailable flow, based on the peak week production capacity (or PWPC). </v>
          </cell>
          <cell r="I115">
            <v>0.5</v>
          </cell>
          <cell r="J115">
            <v>0.5</v>
          </cell>
          <cell r="Q115">
            <v>1</v>
          </cell>
          <cell r="R115" t="str">
            <v>Under</v>
          </cell>
          <cell r="S115" t="str">
            <v>Revenue</v>
          </cell>
          <cell r="T115" t="str">
            <v>In-period</v>
          </cell>
          <cell r="U115" t="str">
            <v>Water outage</v>
          </cell>
          <cell r="V115" t="str">
            <v>%</v>
          </cell>
          <cell r="W115" t="str">
            <v>Percentage outage compared to company peak week production capacity (PWPC)</v>
          </cell>
          <cell r="X115">
            <v>2</v>
          </cell>
          <cell r="Y115" t="str">
            <v>Down</v>
          </cell>
          <cell r="Z115" t="str">
            <v>Unplanned outage</v>
          </cell>
        </row>
        <row r="116">
          <cell r="C116" t="str">
            <v>PR19HDD_B7</v>
          </cell>
          <cell r="D116" t="str">
            <v>Water always there</v>
          </cell>
          <cell r="E116" t="str">
            <v>PR14 revision</v>
          </cell>
          <cell r="F116" t="str">
            <v>B7</v>
          </cell>
          <cell r="G116" t="str">
            <v>Properties at risk of receiving low pressure</v>
          </cell>
          <cell r="H116" t="str">
            <v>The total number of properties that have received, and are likely to continue to receive, pressure below the reference level.</v>
          </cell>
          <cell r="J116">
            <v>1</v>
          </cell>
          <cell r="Q116">
            <v>1</v>
          </cell>
          <cell r="R116" t="str">
            <v>Under</v>
          </cell>
          <cell r="S116" t="str">
            <v>Revenue</v>
          </cell>
          <cell r="T116" t="str">
            <v>In-period</v>
          </cell>
          <cell r="U116" t="str">
            <v>Water pressure</v>
          </cell>
          <cell r="V116" t="str">
            <v xml:space="preserve">% </v>
          </cell>
          <cell r="W116" t="str">
            <v>Percentage reduction against the 2019/20 baseline</v>
          </cell>
          <cell r="X116">
            <v>0</v>
          </cell>
          <cell r="Y116" t="str">
            <v>Up</v>
          </cell>
          <cell r="Z116" t="str">
            <v>Low pressure</v>
          </cell>
          <cell r="AQ116">
            <v>7</v>
          </cell>
          <cell r="AR116">
            <v>28</v>
          </cell>
          <cell r="AS116">
            <v>28</v>
          </cell>
          <cell r="AT116">
            <v>28</v>
          </cell>
          <cell r="AU116">
            <v>28</v>
          </cell>
          <cell r="BL116" t="str">
            <v>Yes</v>
          </cell>
          <cell r="BM116" t="str">
            <v>Yes</v>
          </cell>
          <cell r="BN116" t="str">
            <v>Yes</v>
          </cell>
          <cell r="BO116" t="str">
            <v>Yes</v>
          </cell>
          <cell r="BP116" t="str">
            <v>Yes</v>
          </cell>
          <cell r="BQ116" t="str">
            <v/>
          </cell>
          <cell r="BR116" t="str">
            <v/>
          </cell>
          <cell r="BS116" t="str">
            <v/>
          </cell>
          <cell r="BT116" t="str">
            <v/>
          </cell>
          <cell r="BU116" t="str">
            <v/>
          </cell>
          <cell r="BV116" t="str">
            <v/>
          </cell>
          <cell r="BW116" t="str">
            <v/>
          </cell>
          <cell r="BX116" t="str">
            <v/>
          </cell>
          <cell r="BY116" t="str">
            <v/>
          </cell>
          <cell r="BZ116" t="str">
            <v/>
          </cell>
          <cell r="CA116" t="str">
            <v/>
          </cell>
          <cell r="CB116" t="str">
            <v/>
          </cell>
          <cell r="CC116" t="str">
            <v/>
          </cell>
          <cell r="CD116" t="str">
            <v/>
          </cell>
          <cell r="CE116" t="str">
            <v/>
          </cell>
          <cell r="CF116" t="str">
            <v/>
          </cell>
          <cell r="CG116" t="str">
            <v/>
          </cell>
          <cell r="CH116" t="str">
            <v/>
          </cell>
          <cell r="CI116" t="str">
            <v/>
          </cell>
          <cell r="CJ116" t="str">
            <v/>
          </cell>
          <cell r="CK116" t="str">
            <v/>
          </cell>
          <cell r="CL116" t="str">
            <v/>
          </cell>
          <cell r="CM116" t="str">
            <v/>
          </cell>
          <cell r="CN116" t="str">
            <v/>
          </cell>
          <cell r="CO116" t="str">
            <v/>
          </cell>
          <cell r="CP116" t="str">
            <v/>
          </cell>
          <cell r="CQ116" t="str">
            <v/>
          </cell>
          <cell r="CR116" t="str">
            <v/>
          </cell>
          <cell r="CS116" t="str">
            <v/>
          </cell>
          <cell r="CT116" t="str">
            <v/>
          </cell>
          <cell r="CU116">
            <v>-9.8900000000000008E-4</v>
          </cell>
          <cell r="CV116" t="str">
            <v/>
          </cell>
          <cell r="CW116" t="str">
            <v/>
          </cell>
          <cell r="CX116" t="str">
            <v/>
          </cell>
          <cell r="CY116">
            <v>0</v>
          </cell>
          <cell r="CZ116" t="str">
            <v/>
          </cell>
          <cell r="DA116" t="str">
            <v/>
          </cell>
          <cell r="DB116" t="str">
            <v/>
          </cell>
          <cell r="DD116">
            <v>1</v>
          </cell>
        </row>
        <row r="117">
          <cell r="C117" t="str">
            <v>PR19HDD_C1</v>
          </cell>
          <cell r="D117" t="str">
            <v>Thriving environment</v>
          </cell>
          <cell r="E117" t="str">
            <v>PR19 new</v>
          </cell>
          <cell r="F117" t="str">
            <v>C1</v>
          </cell>
          <cell r="G117" t="str">
            <v>Length of river water quality improved</v>
          </cell>
          <cell r="H117" t="str">
            <v xml:space="preserve">The length of river benefitting from quality improvement work undertaken by Hafren Dyfrdwy to meet Water Framework Directive (WFD) objectives. </v>
          </cell>
          <cell r="K117">
            <v>1</v>
          </cell>
          <cell r="Q117">
            <v>1</v>
          </cell>
          <cell r="R117" t="str">
            <v>Out &amp; under</v>
          </cell>
          <cell r="S117" t="str">
            <v>Revenue</v>
          </cell>
          <cell r="T117" t="str">
            <v>End of period</v>
          </cell>
          <cell r="U117" t="str">
            <v>Environmental</v>
          </cell>
          <cell r="V117" t="str">
            <v>nr</v>
          </cell>
          <cell r="W117" t="str">
            <v>Length in km</v>
          </cell>
          <cell r="X117">
            <v>1</v>
          </cell>
          <cell r="Y117" t="str">
            <v>Up</v>
          </cell>
          <cell r="AQ117">
            <v>0</v>
          </cell>
          <cell r="AR117">
            <v>0</v>
          </cell>
          <cell r="AS117">
            <v>0</v>
          </cell>
          <cell r="AT117">
            <v>46</v>
          </cell>
          <cell r="AU117">
            <v>0</v>
          </cell>
          <cell r="BL117" t="str">
            <v>Yes</v>
          </cell>
          <cell r="BM117" t="str">
            <v>Yes</v>
          </cell>
          <cell r="BN117" t="str">
            <v>Yes</v>
          </cell>
          <cell r="BO117" t="str">
            <v>Yes</v>
          </cell>
          <cell r="BP117" t="str">
            <v>Yes</v>
          </cell>
          <cell r="BQ117" t="str">
            <v/>
          </cell>
          <cell r="BR117" t="str">
            <v/>
          </cell>
          <cell r="BS117" t="str">
            <v/>
          </cell>
          <cell r="BT117" t="str">
            <v/>
          </cell>
          <cell r="BU117" t="str">
            <v/>
          </cell>
          <cell r="BV117" t="str">
            <v/>
          </cell>
          <cell r="BW117" t="str">
            <v/>
          </cell>
          <cell r="BX117" t="str">
            <v/>
          </cell>
          <cell r="BY117" t="str">
            <v/>
          </cell>
          <cell r="BZ117" t="str">
            <v/>
          </cell>
          <cell r="CA117" t="str">
            <v/>
          </cell>
          <cell r="CB117" t="str">
            <v/>
          </cell>
          <cell r="CC117" t="str">
            <v/>
          </cell>
          <cell r="CD117" t="str">
            <v/>
          </cell>
          <cell r="CE117" t="str">
            <v/>
          </cell>
          <cell r="CF117" t="str">
            <v/>
          </cell>
          <cell r="CG117" t="str">
            <v/>
          </cell>
          <cell r="CH117" t="str">
            <v/>
          </cell>
          <cell r="CI117" t="str">
            <v/>
          </cell>
          <cell r="CJ117" t="str">
            <v/>
          </cell>
          <cell r="CK117" t="str">
            <v/>
          </cell>
          <cell r="CL117" t="str">
            <v/>
          </cell>
          <cell r="CM117" t="str">
            <v/>
          </cell>
          <cell r="CN117" t="str">
            <v/>
          </cell>
          <cell r="CO117" t="str">
            <v/>
          </cell>
          <cell r="CP117" t="str">
            <v/>
          </cell>
          <cell r="CQ117" t="str">
            <v/>
          </cell>
          <cell r="CR117" t="str">
            <v/>
          </cell>
          <cell r="CS117" t="str">
            <v/>
          </cell>
          <cell r="CT117" t="str">
            <v/>
          </cell>
          <cell r="CU117">
            <v>-1.9599999999999999E-2</v>
          </cell>
          <cell r="CV117" t="str">
            <v/>
          </cell>
          <cell r="CW117" t="str">
            <v/>
          </cell>
          <cell r="CX117" t="str">
            <v/>
          </cell>
          <cell r="CY117">
            <v>1.9599999999999999E-2</v>
          </cell>
          <cell r="CZ117" t="str">
            <v/>
          </cell>
          <cell r="DA117" t="str">
            <v/>
          </cell>
          <cell r="DB117" t="str">
            <v/>
          </cell>
          <cell r="DD117">
            <v>1</v>
          </cell>
        </row>
        <row r="118">
          <cell r="C118" t="str">
            <v>PR19HDD_C2</v>
          </cell>
          <cell r="D118" t="str">
            <v>Thriving environment</v>
          </cell>
          <cell r="E118" t="str">
            <v>PR19 new</v>
          </cell>
          <cell r="F118" t="str">
            <v>C2</v>
          </cell>
          <cell r="G118" t="str">
            <v>Hectares managed for biodiversity</v>
          </cell>
          <cell r="H118" t="str">
            <v>Hectares managed for biodiversity or under a catchment intervention where our action has maintained or enhanced SSSI status, extended the presence of a priority species (Environment Act), extended a semi-natural habitat or built or maintained a high wildlife value structure on third party land (that also improves raw water quality or resilience).</v>
          </cell>
          <cell r="I118">
            <v>0.5</v>
          </cell>
          <cell r="K118">
            <v>0.5</v>
          </cell>
          <cell r="Q118">
            <v>1</v>
          </cell>
          <cell r="R118" t="str">
            <v>Out &amp; under</v>
          </cell>
          <cell r="S118" t="str">
            <v>Revenue</v>
          </cell>
          <cell r="T118" t="str">
            <v>In-period</v>
          </cell>
          <cell r="U118" t="str">
            <v>Biodiversity/SSSIs</v>
          </cell>
          <cell r="V118" t="str">
            <v>nr</v>
          </cell>
          <cell r="W118" t="str">
            <v>Area in hectares</v>
          </cell>
          <cell r="X118">
            <v>2</v>
          </cell>
          <cell r="Y118" t="str">
            <v>Up</v>
          </cell>
          <cell r="AQ118">
            <v>100</v>
          </cell>
          <cell r="AR118">
            <v>150</v>
          </cell>
          <cell r="AS118">
            <v>150</v>
          </cell>
          <cell r="AT118">
            <v>30</v>
          </cell>
          <cell r="AU118">
            <v>20</v>
          </cell>
          <cell r="BL118" t="str">
            <v>Yes</v>
          </cell>
          <cell r="BM118" t="str">
            <v>Yes</v>
          </cell>
          <cell r="BN118" t="str">
            <v>Yes</v>
          </cell>
          <cell r="BO118" t="str">
            <v>Yes</v>
          </cell>
          <cell r="BP118" t="str">
            <v>Yes</v>
          </cell>
          <cell r="BQ118" t="str">
            <v/>
          </cell>
          <cell r="BR118" t="str">
            <v/>
          </cell>
          <cell r="BS118" t="str">
            <v/>
          </cell>
          <cell r="BT118" t="str">
            <v/>
          </cell>
          <cell r="BU118" t="str">
            <v/>
          </cell>
          <cell r="BV118">
            <v>60</v>
          </cell>
          <cell r="BW118">
            <v>90</v>
          </cell>
          <cell r="BX118">
            <v>90</v>
          </cell>
          <cell r="BY118">
            <v>18</v>
          </cell>
          <cell r="BZ118">
            <v>12</v>
          </cell>
          <cell r="CA118" t="str">
            <v/>
          </cell>
          <cell r="CB118" t="str">
            <v/>
          </cell>
          <cell r="CC118" t="str">
            <v/>
          </cell>
          <cell r="CD118" t="str">
            <v/>
          </cell>
          <cell r="CE118" t="str">
            <v/>
          </cell>
          <cell r="CF118" t="str">
            <v/>
          </cell>
          <cell r="CG118" t="str">
            <v/>
          </cell>
          <cell r="CH118" t="str">
            <v/>
          </cell>
          <cell r="CI118" t="str">
            <v/>
          </cell>
          <cell r="CJ118" t="str">
            <v/>
          </cell>
          <cell r="CK118">
            <v>150</v>
          </cell>
          <cell r="CL118">
            <v>225</v>
          </cell>
          <cell r="CM118">
            <v>225</v>
          </cell>
          <cell r="CN118">
            <v>45</v>
          </cell>
          <cell r="CO118">
            <v>30</v>
          </cell>
          <cell r="CP118" t="str">
            <v/>
          </cell>
          <cell r="CQ118" t="str">
            <v/>
          </cell>
          <cell r="CR118" t="str">
            <v/>
          </cell>
          <cell r="CS118" t="str">
            <v/>
          </cell>
          <cell r="CT118" t="str">
            <v/>
          </cell>
          <cell r="CU118">
            <v>-8.3299999999999997E-4</v>
          </cell>
          <cell r="CV118" t="str">
            <v/>
          </cell>
          <cell r="CW118" t="str">
            <v/>
          </cell>
          <cell r="CX118" t="str">
            <v/>
          </cell>
          <cell r="CY118">
            <v>8.3299999999999997E-4</v>
          </cell>
          <cell r="CZ118" t="str">
            <v/>
          </cell>
          <cell r="DA118" t="str">
            <v/>
          </cell>
          <cell r="DB118" t="str">
            <v/>
          </cell>
          <cell r="DD118">
            <v>1</v>
          </cell>
        </row>
        <row r="119">
          <cell r="C119" t="str">
            <v>PR19HDD_C3</v>
          </cell>
          <cell r="D119" t="str">
            <v>Thriving environment</v>
          </cell>
          <cell r="E119" t="str">
            <v>PR19 new</v>
          </cell>
          <cell r="F119" t="str">
            <v>C3</v>
          </cell>
          <cell r="G119" t="str">
            <v>Satisfactory sludge disposal</v>
          </cell>
          <cell r="H119" t="str">
            <v>Compliance with sludge use and disposal standards as part of the Environment Agency EPA requirements.</v>
          </cell>
          <cell r="L119">
            <v>1</v>
          </cell>
          <cell r="Q119">
            <v>1</v>
          </cell>
          <cell r="R119" t="str">
            <v>Under</v>
          </cell>
          <cell r="S119" t="str">
            <v>Revenue</v>
          </cell>
          <cell r="T119" t="str">
            <v>In-period</v>
          </cell>
          <cell r="U119" t="str">
            <v>Bioresources (sludge)</v>
          </cell>
          <cell r="V119" t="str">
            <v>%</v>
          </cell>
          <cell r="W119" t="str">
            <v>Percentage of total sludge</v>
          </cell>
          <cell r="X119">
            <v>2</v>
          </cell>
          <cell r="Y119" t="str">
            <v>Up</v>
          </cell>
          <cell r="AQ119">
            <v>100</v>
          </cell>
          <cell r="AR119">
            <v>100</v>
          </cell>
          <cell r="AS119">
            <v>100</v>
          </cell>
          <cell r="AT119">
            <v>100</v>
          </cell>
          <cell r="AU119">
            <v>100</v>
          </cell>
          <cell r="BL119" t="str">
            <v>Yes</v>
          </cell>
          <cell r="BM119" t="str">
            <v>Yes</v>
          </cell>
          <cell r="BN119" t="str">
            <v>Yes</v>
          </cell>
          <cell r="BO119" t="str">
            <v>Yes</v>
          </cell>
          <cell r="BP119" t="str">
            <v>Yes</v>
          </cell>
          <cell r="BQ119" t="str">
            <v/>
          </cell>
          <cell r="BR119" t="str">
            <v/>
          </cell>
          <cell r="BS119" t="str">
            <v/>
          </cell>
          <cell r="BT119" t="str">
            <v/>
          </cell>
          <cell r="BU119" t="str">
            <v/>
          </cell>
          <cell r="BV119" t="str">
            <v/>
          </cell>
          <cell r="BW119" t="str">
            <v/>
          </cell>
          <cell r="BX119" t="str">
            <v/>
          </cell>
          <cell r="BY119" t="str">
            <v/>
          </cell>
          <cell r="BZ119" t="str">
            <v/>
          </cell>
          <cell r="CA119" t="str">
            <v/>
          </cell>
          <cell r="CB119" t="str">
            <v/>
          </cell>
          <cell r="CC119" t="str">
            <v/>
          </cell>
          <cell r="CD119" t="str">
            <v/>
          </cell>
          <cell r="CE119" t="str">
            <v/>
          </cell>
          <cell r="CF119" t="str">
            <v/>
          </cell>
          <cell r="CG119" t="str">
            <v/>
          </cell>
          <cell r="CH119" t="str">
            <v/>
          </cell>
          <cell r="CI119" t="str">
            <v/>
          </cell>
          <cell r="CJ119" t="str">
            <v/>
          </cell>
          <cell r="CK119" t="str">
            <v/>
          </cell>
          <cell r="CL119" t="str">
            <v/>
          </cell>
          <cell r="CM119" t="str">
            <v/>
          </cell>
          <cell r="CN119" t="str">
            <v/>
          </cell>
          <cell r="CO119" t="str">
            <v/>
          </cell>
          <cell r="CP119" t="str">
            <v/>
          </cell>
          <cell r="CQ119" t="str">
            <v/>
          </cell>
          <cell r="CR119" t="str">
            <v/>
          </cell>
          <cell r="CS119" t="str">
            <v/>
          </cell>
          <cell r="CT119" t="str">
            <v/>
          </cell>
          <cell r="CU119">
            <v>-9.0700000000000004E-4</v>
          </cell>
          <cell r="CV119" t="str">
            <v/>
          </cell>
          <cell r="CW119" t="str">
            <v/>
          </cell>
          <cell r="CX119" t="str">
            <v/>
          </cell>
          <cell r="CY119" t="str">
            <v/>
          </cell>
          <cell r="CZ119" t="str">
            <v/>
          </cell>
          <cell r="DA119" t="str">
            <v/>
          </cell>
          <cell r="DB119" t="str">
            <v/>
          </cell>
          <cell r="DD119">
            <v>1</v>
          </cell>
        </row>
        <row r="120">
          <cell r="C120" t="str">
            <v>PR19HDD_C4</v>
          </cell>
          <cell r="D120" t="str">
            <v>Thriving environment</v>
          </cell>
          <cell r="E120" t="str">
            <v>PR19 new</v>
          </cell>
          <cell r="F120" t="str">
            <v>C4</v>
          </cell>
          <cell r="G120" t="str">
            <v>Treatment works compliance</v>
          </cell>
          <cell r="H120" t="str">
            <v>Water and wastewater treatment works compliance as per Environmental Performance Assessment (EPA) definition</v>
          </cell>
          <cell r="J120">
            <v>0.5</v>
          </cell>
          <cell r="K120">
            <v>0.5</v>
          </cell>
          <cell r="Q120">
            <v>1</v>
          </cell>
          <cell r="R120" t="str">
            <v>Under</v>
          </cell>
          <cell r="S120" t="str">
            <v>Revenue</v>
          </cell>
          <cell r="T120" t="str">
            <v>In-period</v>
          </cell>
          <cell r="U120" t="str">
            <v>Treatment works</v>
          </cell>
          <cell r="V120" t="str">
            <v>%</v>
          </cell>
          <cell r="W120" t="str">
            <v>Percentage of compliance</v>
          </cell>
          <cell r="X120">
            <v>2</v>
          </cell>
          <cell r="Y120" t="str">
            <v>Up</v>
          </cell>
          <cell r="Z120" t="str">
            <v>Treatment works compliance</v>
          </cell>
        </row>
        <row r="121">
          <cell r="C121" t="str">
            <v>PR19HDD_D1</v>
          </cell>
          <cell r="D121" t="str">
            <v>Making a positive difference in our communities</v>
          </cell>
          <cell r="E121" t="str">
            <v>PR19 new</v>
          </cell>
          <cell r="F121" t="str">
            <v>D1</v>
          </cell>
          <cell r="G121" t="str">
            <v>Inspiring our customers to use water wisely</v>
          </cell>
          <cell r="H121" t="str">
            <v>Number of people who have agreed to change their behaviour as a result of our educational activities.</v>
          </cell>
          <cell r="I121">
            <v>0.35</v>
          </cell>
          <cell r="J121">
            <v>0.35</v>
          </cell>
          <cell r="K121">
            <v>0.3</v>
          </cell>
          <cell r="Q121">
            <v>1</v>
          </cell>
          <cell r="R121" t="str">
            <v>NFI</v>
          </cell>
          <cell r="U121" t="str">
            <v>Customer education/awareness</v>
          </cell>
          <cell r="V121" t="str">
            <v>nr</v>
          </cell>
          <cell r="W121" t="str">
            <v>Number of people</v>
          </cell>
          <cell r="X121">
            <v>0</v>
          </cell>
          <cell r="Y121" t="str">
            <v>Up</v>
          </cell>
          <cell r="AQ121">
            <v>797</v>
          </cell>
          <cell r="AR121">
            <v>797</v>
          </cell>
          <cell r="AS121">
            <v>797</v>
          </cell>
          <cell r="AT121">
            <v>797</v>
          </cell>
          <cell r="AU121">
            <v>797</v>
          </cell>
          <cell r="BQ121" t="str">
            <v/>
          </cell>
          <cell r="BR121" t="str">
            <v/>
          </cell>
          <cell r="BS121" t="str">
            <v/>
          </cell>
          <cell r="BT121" t="str">
            <v/>
          </cell>
          <cell r="BU121" t="str">
            <v/>
          </cell>
          <cell r="BV121" t="str">
            <v/>
          </cell>
          <cell r="BW121" t="str">
            <v/>
          </cell>
          <cell r="BX121" t="str">
            <v/>
          </cell>
          <cell r="BY121" t="str">
            <v/>
          </cell>
          <cell r="BZ121" t="str">
            <v/>
          </cell>
          <cell r="CA121" t="str">
            <v/>
          </cell>
          <cell r="CB121" t="str">
            <v/>
          </cell>
          <cell r="CC121" t="str">
            <v/>
          </cell>
          <cell r="CD121" t="str">
            <v/>
          </cell>
          <cell r="CE121" t="str">
            <v/>
          </cell>
          <cell r="CF121" t="str">
            <v/>
          </cell>
          <cell r="CG121" t="str">
            <v/>
          </cell>
          <cell r="CH121" t="str">
            <v/>
          </cell>
          <cell r="CI121" t="str">
            <v/>
          </cell>
          <cell r="CJ121" t="str">
            <v/>
          </cell>
          <cell r="CK121" t="str">
            <v/>
          </cell>
          <cell r="CL121" t="str">
            <v/>
          </cell>
          <cell r="CM121" t="str">
            <v/>
          </cell>
          <cell r="CN121" t="str">
            <v/>
          </cell>
          <cell r="CO121" t="str">
            <v/>
          </cell>
          <cell r="CP121" t="str">
            <v/>
          </cell>
          <cell r="CQ121" t="str">
            <v/>
          </cell>
          <cell r="CR121" t="str">
            <v/>
          </cell>
          <cell r="CS121" t="str">
            <v/>
          </cell>
          <cell r="CT121" t="str">
            <v/>
          </cell>
          <cell r="CU121" t="str">
            <v/>
          </cell>
          <cell r="CV121" t="str">
            <v/>
          </cell>
          <cell r="CW121" t="str">
            <v/>
          </cell>
          <cell r="CX121" t="str">
            <v/>
          </cell>
          <cell r="CY121" t="str">
            <v/>
          </cell>
          <cell r="CZ121" t="str">
            <v/>
          </cell>
          <cell r="DA121" t="str">
            <v/>
          </cell>
          <cell r="DB121" t="str">
            <v/>
          </cell>
          <cell r="DD121">
            <v>1</v>
          </cell>
        </row>
        <row r="122">
          <cell r="C122" t="str">
            <v>PR19HDD_E1</v>
          </cell>
          <cell r="D122" t="str">
            <v>Wastewater safely taken away</v>
          </cell>
          <cell r="E122" t="str">
            <v>PR14 revision</v>
          </cell>
          <cell r="F122" t="str">
            <v>E1</v>
          </cell>
          <cell r="G122" t="str">
            <v>Internal sewer flooding</v>
          </cell>
          <cell r="H122" t="str">
            <v>The number of internal sewer flooding incidents per year, including sewer flooding due to severe weather events per 10,000 sewer connections</v>
          </cell>
          <cell r="K122">
            <v>1</v>
          </cell>
          <cell r="Q122">
            <v>1</v>
          </cell>
          <cell r="R122" t="str">
            <v>Out &amp; under</v>
          </cell>
          <cell r="S122" t="str">
            <v>Revenue</v>
          </cell>
          <cell r="T122" t="str">
            <v>In-period</v>
          </cell>
          <cell r="U122" t="str">
            <v>Sewer flooding</v>
          </cell>
          <cell r="V122" t="str">
            <v>nr</v>
          </cell>
          <cell r="W122" t="str">
            <v>Number of incidents (normalised to number per 10,000 sewer connections)</v>
          </cell>
          <cell r="X122">
            <v>2</v>
          </cell>
          <cell r="Y122" t="str">
            <v>Down</v>
          </cell>
          <cell r="Z122" t="str">
            <v>Internal sewer flooding</v>
          </cell>
        </row>
        <row r="123">
          <cell r="C123" t="str">
            <v>PR19HDD_E2</v>
          </cell>
          <cell r="D123" t="str">
            <v>Wastewater safely taken away</v>
          </cell>
          <cell r="E123" t="str">
            <v>PR14 revision</v>
          </cell>
          <cell r="F123" t="str">
            <v>E2</v>
          </cell>
          <cell r="G123" t="str">
            <v>Pollution incidents</v>
          </cell>
          <cell r="H123" t="str">
            <v>The number of category 1 - 3 pollution incidents per 10,000km of wastewater network, as reported to the Environment Agency and Natural Resources Wales</v>
          </cell>
          <cell r="K123">
            <v>1</v>
          </cell>
          <cell r="Q123">
            <v>1</v>
          </cell>
          <cell r="R123" t="str">
            <v>Under</v>
          </cell>
          <cell r="S123" t="str">
            <v>Revenue</v>
          </cell>
          <cell r="T123" t="str">
            <v>In-period</v>
          </cell>
          <cell r="U123" t="str">
            <v>Pollution incidents</v>
          </cell>
          <cell r="V123" t="str">
            <v>nr</v>
          </cell>
          <cell r="W123" t="str">
            <v>Number of incidents (normalised to number per 10,000 sewerage network)</v>
          </cell>
          <cell r="X123">
            <v>2</v>
          </cell>
          <cell r="Y123" t="str">
            <v>Down</v>
          </cell>
          <cell r="Z123" t="str">
            <v>Pollution incidents</v>
          </cell>
        </row>
        <row r="124">
          <cell r="C124" t="str">
            <v>PR19HDD_E3</v>
          </cell>
          <cell r="D124" t="str">
            <v>Wastewater safely taken away</v>
          </cell>
          <cell r="E124" t="str">
            <v>PR14 continuation</v>
          </cell>
          <cell r="F124" t="str">
            <v>E3</v>
          </cell>
          <cell r="G124" t="str">
            <v xml:space="preserve">Sewer blockages </v>
          </cell>
          <cell r="H124" t="str">
            <v>The total number of sewer blockages on Hafren Dyfrdwy's network (including sewers transferred in 2011)</v>
          </cell>
          <cell r="K124">
            <v>1</v>
          </cell>
          <cell r="Q124">
            <v>1</v>
          </cell>
          <cell r="R124" t="str">
            <v>Out &amp; under</v>
          </cell>
          <cell r="S124" t="str">
            <v>Revenue</v>
          </cell>
          <cell r="T124" t="str">
            <v>In-period</v>
          </cell>
          <cell r="U124" t="str">
            <v>Sewer blockages/collapses</v>
          </cell>
          <cell r="V124" t="str">
            <v>nr</v>
          </cell>
          <cell r="W124" t="str">
            <v>Number of blockages</v>
          </cell>
          <cell r="X124">
            <v>0</v>
          </cell>
          <cell r="Y124" t="str">
            <v>Down</v>
          </cell>
          <cell r="Z124" t="str">
            <v>Sewer blockages</v>
          </cell>
          <cell r="AQ124">
            <v>290</v>
          </cell>
          <cell r="AR124">
            <v>287</v>
          </cell>
          <cell r="AS124">
            <v>283</v>
          </cell>
          <cell r="AT124">
            <v>279</v>
          </cell>
          <cell r="AU124">
            <v>276</v>
          </cell>
          <cell r="BL124" t="str">
            <v>Yes</v>
          </cell>
          <cell r="BM124" t="str">
            <v>Yes</v>
          </cell>
          <cell r="BN124" t="str">
            <v>Yes</v>
          </cell>
          <cell r="BO124" t="str">
            <v>Yes</v>
          </cell>
          <cell r="BP124" t="str">
            <v>Yes</v>
          </cell>
          <cell r="BQ124" t="str">
            <v/>
          </cell>
          <cell r="BR124" t="str">
            <v/>
          </cell>
          <cell r="BS124" t="str">
            <v/>
          </cell>
          <cell r="BT124" t="str">
            <v/>
          </cell>
          <cell r="BU124" t="str">
            <v/>
          </cell>
          <cell r="BV124" t="str">
            <v/>
          </cell>
          <cell r="BW124" t="str">
            <v/>
          </cell>
          <cell r="BX124" t="str">
            <v/>
          </cell>
          <cell r="BY124" t="str">
            <v/>
          </cell>
          <cell r="BZ124" t="str">
            <v/>
          </cell>
          <cell r="CA124" t="str">
            <v/>
          </cell>
          <cell r="CB124" t="str">
            <v/>
          </cell>
          <cell r="CC124" t="str">
            <v/>
          </cell>
          <cell r="CD124" t="str">
            <v/>
          </cell>
          <cell r="CE124" t="str">
            <v/>
          </cell>
          <cell r="CF124" t="str">
            <v/>
          </cell>
          <cell r="CG124" t="str">
            <v/>
          </cell>
          <cell r="CH124" t="str">
            <v/>
          </cell>
          <cell r="CI124" t="str">
            <v/>
          </cell>
          <cell r="CJ124" t="str">
            <v/>
          </cell>
          <cell r="CK124">
            <v>265</v>
          </cell>
          <cell r="CL124">
            <v>265</v>
          </cell>
          <cell r="CM124">
            <v>265</v>
          </cell>
          <cell r="CN124">
            <v>265</v>
          </cell>
          <cell r="CO124">
            <v>265</v>
          </cell>
          <cell r="CP124" t="str">
            <v/>
          </cell>
          <cell r="CQ124" t="str">
            <v/>
          </cell>
          <cell r="CR124" t="str">
            <v/>
          </cell>
          <cell r="CS124" t="str">
            <v/>
          </cell>
          <cell r="CT124" t="str">
            <v/>
          </cell>
          <cell r="CU124">
            <v>-1.392E-3</v>
          </cell>
          <cell r="CV124" t="str">
            <v/>
          </cell>
          <cell r="CW124" t="str">
            <v/>
          </cell>
          <cell r="CX124" t="str">
            <v/>
          </cell>
          <cell r="CY124">
            <v>1.4E-5</v>
          </cell>
          <cell r="CZ124" t="str">
            <v/>
          </cell>
          <cell r="DA124" t="str">
            <v/>
          </cell>
          <cell r="DB124" t="str">
            <v/>
          </cell>
          <cell r="DD124">
            <v>1</v>
          </cell>
        </row>
        <row r="125">
          <cell r="C125" t="str">
            <v>PR19HDD_E4</v>
          </cell>
          <cell r="D125" t="str">
            <v>Wastewater safely taken away</v>
          </cell>
          <cell r="E125" t="str">
            <v>PR19 new</v>
          </cell>
          <cell r="F125" t="str">
            <v>E4</v>
          </cell>
          <cell r="G125" t="str">
            <v>Risk of sewer flooding in a storm</v>
          </cell>
          <cell r="H125" t="str">
            <v>Percentage of the population served that are at risk of sewer flooding in a 1-in-50 year storm, split into 5 vulnerability bands</v>
          </cell>
          <cell r="K125">
            <v>1</v>
          </cell>
          <cell r="Q125">
            <v>1</v>
          </cell>
          <cell r="R125" t="str">
            <v>NFI</v>
          </cell>
          <cell r="U125" t="str">
            <v>Resilience</v>
          </cell>
          <cell r="V125" t="str">
            <v>%</v>
          </cell>
          <cell r="W125" t="str">
            <v>% of total population served</v>
          </cell>
          <cell r="X125">
            <v>2</v>
          </cell>
          <cell r="Y125" t="str">
            <v>Up</v>
          </cell>
          <cell r="Z125" t="str">
            <v>Risk of sewer flooding in a storm</v>
          </cell>
        </row>
        <row r="126">
          <cell r="C126" t="str">
            <v>PR19HDD_E5</v>
          </cell>
          <cell r="D126" t="str">
            <v>Wastewater safely taken away</v>
          </cell>
          <cell r="E126" t="str">
            <v>PR19 new</v>
          </cell>
          <cell r="F126" t="str">
            <v>E5</v>
          </cell>
          <cell r="G126" t="str">
            <v>Sewer collapses</v>
          </cell>
          <cell r="H126" t="str">
            <v>The number of sewer collapses per thousand kilometres of all sewers causing a reported impact on service to customers or the environment</v>
          </cell>
          <cell r="K126">
            <v>1</v>
          </cell>
          <cell r="Q126">
            <v>1</v>
          </cell>
          <cell r="R126" t="str">
            <v>Under</v>
          </cell>
          <cell r="S126" t="str">
            <v>Revenue</v>
          </cell>
          <cell r="T126" t="str">
            <v>In-period</v>
          </cell>
          <cell r="U126" t="str">
            <v>Sewer blockages/collapses</v>
          </cell>
          <cell r="V126" t="str">
            <v>nr</v>
          </cell>
          <cell r="W126" t="str">
            <v>Number of incidents (normalised to number per 1,000km of sewers)</v>
          </cell>
          <cell r="X126">
            <v>2</v>
          </cell>
          <cell r="Y126" t="str">
            <v>Down</v>
          </cell>
          <cell r="Z126" t="str">
            <v>Sewer collapses</v>
          </cell>
        </row>
        <row r="127">
          <cell r="C127" t="str">
            <v>PR19HDD_F1</v>
          </cell>
          <cell r="D127" t="str">
            <v>Lowest possible bills</v>
          </cell>
          <cell r="E127" t="str">
            <v>PR19 new</v>
          </cell>
          <cell r="F127" t="str">
            <v>F1</v>
          </cell>
          <cell r="G127" t="str">
            <v>Reduction in the number of void supply points</v>
          </cell>
          <cell r="H127" t="str">
            <v>The reduction in the number of residential and business void supply points.</v>
          </cell>
          <cell r="M127">
            <v>1</v>
          </cell>
          <cell r="Q127">
            <v>1</v>
          </cell>
          <cell r="R127" t="str">
            <v>Out &amp; under</v>
          </cell>
          <cell r="S127" t="str">
            <v>Revenue</v>
          </cell>
          <cell r="T127" t="str">
            <v>In-period</v>
          </cell>
          <cell r="U127" t="str">
            <v>Billing, debt, vfm, affordability, vulnerability</v>
          </cell>
          <cell r="V127" t="str">
            <v xml:space="preserve">% </v>
          </cell>
          <cell r="W127" t="str">
            <v>% of properties classified as void</v>
          </cell>
          <cell r="X127">
            <v>2</v>
          </cell>
          <cell r="Y127" t="str">
            <v>Down</v>
          </cell>
          <cell r="AQ127">
            <v>5.94</v>
          </cell>
          <cell r="AR127">
            <v>5.58</v>
          </cell>
          <cell r="AS127">
            <v>5.22</v>
          </cell>
          <cell r="AT127">
            <v>4.8600000000000003</v>
          </cell>
          <cell r="AU127">
            <v>4.5</v>
          </cell>
          <cell r="BL127" t="str">
            <v>Yes</v>
          </cell>
          <cell r="BM127" t="str">
            <v>Yes</v>
          </cell>
          <cell r="BN127" t="str">
            <v>Yes</v>
          </cell>
          <cell r="BO127" t="str">
            <v>Yes</v>
          </cell>
          <cell r="BP127" t="str">
            <v>Yes</v>
          </cell>
          <cell r="BQ127" t="str">
            <v/>
          </cell>
          <cell r="BR127" t="str">
            <v/>
          </cell>
          <cell r="BS127" t="str">
            <v/>
          </cell>
          <cell r="BT127" t="str">
            <v/>
          </cell>
          <cell r="BU127" t="str">
            <v/>
          </cell>
          <cell r="BV127">
            <v>5.94</v>
          </cell>
          <cell r="BW127">
            <v>5.94</v>
          </cell>
          <cell r="BX127">
            <v>5.94</v>
          </cell>
          <cell r="BY127">
            <v>5.94</v>
          </cell>
          <cell r="BZ127">
            <v>5.94</v>
          </cell>
          <cell r="CA127" t="str">
            <v/>
          </cell>
          <cell r="CB127" t="str">
            <v/>
          </cell>
          <cell r="CC127" t="str">
            <v/>
          </cell>
          <cell r="CD127" t="str">
            <v/>
          </cell>
          <cell r="CE127" t="str">
            <v/>
          </cell>
          <cell r="CF127" t="str">
            <v/>
          </cell>
          <cell r="CG127" t="str">
            <v/>
          </cell>
          <cell r="CH127" t="str">
            <v/>
          </cell>
          <cell r="CI127" t="str">
            <v/>
          </cell>
          <cell r="CJ127" t="str">
            <v/>
          </cell>
          <cell r="CK127">
            <v>5.44</v>
          </cell>
          <cell r="CL127">
            <v>5.08</v>
          </cell>
          <cell r="CM127">
            <v>4.5</v>
          </cell>
          <cell r="CN127">
            <v>3.78</v>
          </cell>
          <cell r="CO127">
            <v>3.06</v>
          </cell>
          <cell r="CP127" t="str">
            <v/>
          </cell>
          <cell r="CQ127" t="str">
            <v/>
          </cell>
          <cell r="CR127" t="str">
            <v/>
          </cell>
          <cell r="CS127" t="str">
            <v/>
          </cell>
          <cell r="CT127" t="str">
            <v/>
          </cell>
          <cell r="CU127">
            <v>-7.8E-2</v>
          </cell>
          <cell r="CV127" t="str">
            <v/>
          </cell>
          <cell r="CW127" t="str">
            <v/>
          </cell>
          <cell r="CX127" t="str">
            <v/>
          </cell>
          <cell r="CY127">
            <v>7.8E-2</v>
          </cell>
          <cell r="CZ127" t="str">
            <v/>
          </cell>
          <cell r="DA127" t="str">
            <v/>
          </cell>
          <cell r="DB127" t="str">
            <v/>
          </cell>
          <cell r="DC127" t="str">
            <v>No</v>
          </cell>
          <cell r="DD127">
            <v>1</v>
          </cell>
        </row>
        <row r="128">
          <cell r="C128" t="str">
            <v>PR19HDD_G1</v>
          </cell>
          <cell r="D128" t="str">
            <v>An outstanding customer experience</v>
          </cell>
          <cell r="E128" t="str">
            <v>PR19 new</v>
          </cell>
          <cell r="F128" t="str">
            <v>G1</v>
          </cell>
          <cell r="G128" t="str">
            <v>C-MeX: Customer measure of experience</v>
          </cell>
          <cell r="H128" t="str">
            <v>Customer experience and satisfaction measure combining an assessment of customer experience for both those customers who have contacted their water company and those who have not.  A mechanism to incentivise us to provide an excellent customer experience for residential customers, across both the retail and wholesale parts of the value chain.</v>
          </cell>
          <cell r="M128">
            <v>1</v>
          </cell>
          <cell r="Q128">
            <v>1</v>
          </cell>
          <cell r="R128" t="str">
            <v>Out &amp; under</v>
          </cell>
          <cell r="S128" t="str">
            <v>Revenue</v>
          </cell>
          <cell r="T128" t="str">
            <v>In-period</v>
          </cell>
          <cell r="U128" t="str">
            <v>Customer measure of experience (C-MeX)</v>
          </cell>
          <cell r="V128" t="str">
            <v>score</v>
          </cell>
          <cell r="W128" t="str">
            <v>CMeX score</v>
          </cell>
          <cell r="X128">
            <v>2</v>
          </cell>
          <cell r="Y128" t="str">
            <v>Up</v>
          </cell>
          <cell r="Z128" t="str">
            <v>C-MeX: Customer measure of experience</v>
          </cell>
        </row>
        <row r="129">
          <cell r="C129" t="str">
            <v>PR19HDD_G2</v>
          </cell>
          <cell r="D129" t="str">
            <v>An outstanding customer experience</v>
          </cell>
          <cell r="E129" t="str">
            <v>PR19 new</v>
          </cell>
          <cell r="F129" t="str">
            <v>G2</v>
          </cell>
          <cell r="G129" t="str">
            <v>D-MeX: Developer services measure of experience</v>
          </cell>
          <cell r="H129" t="str">
            <v>A mechanism to incentivise water companies to provide an excellent customer experience for developer services (new connections) customers. These customers include small and large property developers, self-lay providers (SLPs), and new appointments and variations (NAVs)</v>
          </cell>
          <cell r="J129">
            <v>0.5</v>
          </cell>
          <cell r="K129">
            <v>0.5</v>
          </cell>
          <cell r="Q129">
            <v>1</v>
          </cell>
          <cell r="R129" t="str">
            <v>Out &amp; under</v>
          </cell>
          <cell r="S129" t="str">
            <v>Revenue</v>
          </cell>
          <cell r="T129" t="str">
            <v>In-period</v>
          </cell>
          <cell r="U129" t="str">
            <v>Developer services measure of experience (D-MeX)</v>
          </cell>
          <cell r="V129" t="str">
            <v>score</v>
          </cell>
          <cell r="W129" t="str">
            <v>DMeX score</v>
          </cell>
          <cell r="X129">
            <v>2</v>
          </cell>
          <cell r="Y129" t="str">
            <v>Up</v>
          </cell>
          <cell r="Z129" t="str">
            <v>D-MeX: Developer services measure of experience</v>
          </cell>
        </row>
        <row r="130">
          <cell r="C130" t="str">
            <v>PR19HDD_G3</v>
          </cell>
          <cell r="D130" t="str">
            <v>An outstanding customer experience</v>
          </cell>
          <cell r="E130" t="str">
            <v>PR19 new</v>
          </cell>
          <cell r="F130" t="str">
            <v>G3</v>
          </cell>
          <cell r="G130" t="str">
            <v>Non household customer experience</v>
          </cell>
          <cell r="H130" t="str">
            <v>Non household customer satisfaction, as measured by a tracker survey.</v>
          </cell>
          <cell r="N130">
            <v>1</v>
          </cell>
          <cell r="Q130">
            <v>1</v>
          </cell>
          <cell r="R130" t="str">
            <v>Out &amp; under</v>
          </cell>
          <cell r="S130" t="str">
            <v>Revenue</v>
          </cell>
          <cell r="T130" t="str">
            <v>In-period</v>
          </cell>
          <cell r="U130" t="str">
            <v>Customer service/satisfaction (exc. billing etc.)</v>
          </cell>
          <cell r="V130" t="str">
            <v>score</v>
          </cell>
          <cell r="W130" t="str">
            <v>Satisfaction score</v>
          </cell>
          <cell r="X130">
            <v>1</v>
          </cell>
          <cell r="Y130" t="str">
            <v>Up</v>
          </cell>
          <cell r="AQ130">
            <v>4.5</v>
          </cell>
          <cell r="AR130">
            <v>4.5</v>
          </cell>
          <cell r="AS130">
            <v>4.5</v>
          </cell>
          <cell r="AT130">
            <v>4.5</v>
          </cell>
          <cell r="AU130">
            <v>4.5</v>
          </cell>
          <cell r="BL130" t="str">
            <v>Yes</v>
          </cell>
          <cell r="BM130" t="str">
            <v>Yes</v>
          </cell>
          <cell r="BN130" t="str">
            <v>Yes</v>
          </cell>
          <cell r="BO130" t="str">
            <v>Yes</v>
          </cell>
          <cell r="BP130" t="str">
            <v>Yes</v>
          </cell>
          <cell r="BQ130" t="str">
            <v/>
          </cell>
          <cell r="BR130" t="str">
            <v/>
          </cell>
          <cell r="BS130" t="str">
            <v/>
          </cell>
          <cell r="BT130" t="str">
            <v/>
          </cell>
          <cell r="BU130" t="str">
            <v/>
          </cell>
          <cell r="BV130">
            <v>4</v>
          </cell>
          <cell r="BW130">
            <v>4</v>
          </cell>
          <cell r="BX130">
            <v>4</v>
          </cell>
          <cell r="BY130">
            <v>4</v>
          </cell>
          <cell r="BZ130">
            <v>4</v>
          </cell>
          <cell r="CA130" t="str">
            <v/>
          </cell>
          <cell r="CB130" t="str">
            <v/>
          </cell>
          <cell r="CC130" t="str">
            <v/>
          </cell>
          <cell r="CD130" t="str">
            <v/>
          </cell>
          <cell r="CE130" t="str">
            <v/>
          </cell>
          <cell r="CF130" t="str">
            <v/>
          </cell>
          <cell r="CG130" t="str">
            <v/>
          </cell>
          <cell r="CH130" t="str">
            <v/>
          </cell>
          <cell r="CI130" t="str">
            <v/>
          </cell>
          <cell r="CJ130" t="str">
            <v/>
          </cell>
          <cell r="CK130">
            <v>4.7</v>
          </cell>
          <cell r="CL130">
            <v>4.7</v>
          </cell>
          <cell r="CM130">
            <v>4.7</v>
          </cell>
          <cell r="CN130">
            <v>4.7</v>
          </cell>
          <cell r="CO130">
            <v>4.7</v>
          </cell>
          <cell r="CP130" t="str">
            <v/>
          </cell>
          <cell r="CQ130" t="str">
            <v/>
          </cell>
          <cell r="CR130" t="str">
            <v/>
          </cell>
          <cell r="CS130" t="str">
            <v/>
          </cell>
          <cell r="CT130" t="str">
            <v/>
          </cell>
          <cell r="CU130">
            <v>-5.8999999999999997E-2</v>
          </cell>
          <cell r="CV130" t="str">
            <v/>
          </cell>
          <cell r="CW130" t="str">
            <v/>
          </cell>
          <cell r="CX130" t="str">
            <v/>
          </cell>
          <cell r="CY130">
            <v>5.8999999999999997E-2</v>
          </cell>
          <cell r="CZ130" t="str">
            <v/>
          </cell>
          <cell r="DA130" t="str">
            <v/>
          </cell>
          <cell r="DB130" t="str">
            <v/>
          </cell>
          <cell r="DD130">
            <v>1</v>
          </cell>
        </row>
        <row r="131">
          <cell r="C131" t="str">
            <v>PR19HDD_G4</v>
          </cell>
          <cell r="D131" t="str">
            <v>An outstanding customer experience</v>
          </cell>
          <cell r="E131" t="str">
            <v>PR19 new</v>
          </cell>
          <cell r="F131" t="str">
            <v>G4</v>
          </cell>
          <cell r="G131" t="str">
            <v>Welsh language services</v>
          </cell>
          <cell r="H131" t="str">
            <v>Percentage compliance with the Hafren Dyfrdwy Welsh language scheme.</v>
          </cell>
          <cell r="M131">
            <v>0.9</v>
          </cell>
          <cell r="N131">
            <v>0.1</v>
          </cell>
          <cell r="Q131">
            <v>1</v>
          </cell>
          <cell r="R131" t="str">
            <v>NFI</v>
          </cell>
          <cell r="U131" t="str">
            <v>Customer service/satisfaction (exc. billing etc.)</v>
          </cell>
          <cell r="V131" t="str">
            <v>%</v>
          </cell>
          <cell r="W131" t="str">
            <v>Percentage compliance</v>
          </cell>
          <cell r="X131">
            <v>1</v>
          </cell>
          <cell r="Y131" t="str">
            <v>Up</v>
          </cell>
          <cell r="AQ131">
            <v>100</v>
          </cell>
          <cell r="AR131">
            <v>100</v>
          </cell>
          <cell r="AS131">
            <v>100</v>
          </cell>
          <cell r="AT131">
            <v>100</v>
          </cell>
          <cell r="AU131">
            <v>100</v>
          </cell>
          <cell r="BQ131" t="str">
            <v/>
          </cell>
          <cell r="BR131" t="str">
            <v/>
          </cell>
          <cell r="BS131" t="str">
            <v/>
          </cell>
          <cell r="BT131" t="str">
            <v/>
          </cell>
          <cell r="BU131" t="str">
            <v/>
          </cell>
          <cell r="BV131" t="str">
            <v/>
          </cell>
          <cell r="BW131" t="str">
            <v/>
          </cell>
          <cell r="BX131" t="str">
            <v/>
          </cell>
          <cell r="BY131" t="str">
            <v/>
          </cell>
          <cell r="BZ131" t="str">
            <v/>
          </cell>
          <cell r="CA131" t="str">
            <v/>
          </cell>
          <cell r="CB131" t="str">
            <v/>
          </cell>
          <cell r="CC131" t="str">
            <v/>
          </cell>
          <cell r="CD131" t="str">
            <v/>
          </cell>
          <cell r="CE131" t="str">
            <v/>
          </cell>
          <cell r="CF131" t="str">
            <v/>
          </cell>
          <cell r="CG131" t="str">
            <v/>
          </cell>
          <cell r="CH131" t="str">
            <v/>
          </cell>
          <cell r="CI131" t="str">
            <v/>
          </cell>
          <cell r="CJ131" t="str">
            <v/>
          </cell>
          <cell r="CK131" t="str">
            <v/>
          </cell>
          <cell r="CL131" t="str">
            <v/>
          </cell>
          <cell r="CM131" t="str">
            <v/>
          </cell>
          <cell r="CN131" t="str">
            <v/>
          </cell>
          <cell r="CO131" t="str">
            <v/>
          </cell>
          <cell r="CP131" t="str">
            <v/>
          </cell>
          <cell r="CQ131" t="str">
            <v/>
          </cell>
          <cell r="CR131" t="str">
            <v/>
          </cell>
          <cell r="CS131" t="str">
            <v/>
          </cell>
          <cell r="CT131" t="str">
            <v/>
          </cell>
          <cell r="CU131" t="str">
            <v/>
          </cell>
          <cell r="CV131" t="str">
            <v/>
          </cell>
          <cell r="CW131" t="str">
            <v/>
          </cell>
          <cell r="CX131" t="str">
            <v/>
          </cell>
          <cell r="CY131" t="str">
            <v/>
          </cell>
          <cell r="CZ131" t="str">
            <v/>
          </cell>
          <cell r="DA131" t="str">
            <v/>
          </cell>
          <cell r="DB131" t="str">
            <v/>
          </cell>
          <cell r="DD131">
            <v>1</v>
          </cell>
        </row>
        <row r="132">
          <cell r="C132" t="str">
            <v>PR19HDD_H1</v>
          </cell>
          <cell r="D132" t="str">
            <v>A service for everyone</v>
          </cell>
          <cell r="E132" t="str">
            <v>PR19 new</v>
          </cell>
          <cell r="F132" t="str">
            <v>H1</v>
          </cell>
          <cell r="G132" t="str">
            <v>Priority services for customers in vulnerable circumstances</v>
          </cell>
          <cell r="H132" t="str">
            <v>The percentage of household customers in vulnerable circumstances (CIVC) who are registered on our Priority Service Register (PSR).</v>
          </cell>
          <cell r="M132">
            <v>1</v>
          </cell>
          <cell r="Q132">
            <v>1</v>
          </cell>
          <cell r="R132" t="str">
            <v>NFI</v>
          </cell>
          <cell r="U132" t="str">
            <v>Affordability/vulnerability</v>
          </cell>
          <cell r="V132" t="str">
            <v>%</v>
          </cell>
          <cell r="W132" t="str">
            <v>Percentage of household customers</v>
          </cell>
          <cell r="X132">
            <v>1</v>
          </cell>
          <cell r="Y132" t="str">
            <v>Up</v>
          </cell>
          <cell r="Z132" t="str">
            <v>Priority services for customers in vulnerable circumstances</v>
          </cell>
        </row>
        <row r="133">
          <cell r="C133" t="str">
            <v>PR19HDD_H2</v>
          </cell>
          <cell r="D133" t="str">
            <v>A service for everyone</v>
          </cell>
          <cell r="E133" t="str">
            <v>PR19 new</v>
          </cell>
          <cell r="F133" t="str">
            <v>H2</v>
          </cell>
          <cell r="G133" t="str">
            <v>Help to pay when you need it</v>
          </cell>
          <cell r="H133" t="str">
            <v>The percentage of struggling to pay customers supported through tailored schemes.</v>
          </cell>
          <cell r="M133">
            <v>1</v>
          </cell>
          <cell r="Q133">
            <v>1</v>
          </cell>
          <cell r="R133" t="str">
            <v>NFI</v>
          </cell>
          <cell r="U133" t="str">
            <v>Affordability/vulnerability</v>
          </cell>
          <cell r="V133" t="str">
            <v>%</v>
          </cell>
          <cell r="W133" t="str">
            <v>Percentage of customers</v>
          </cell>
          <cell r="X133">
            <v>0</v>
          </cell>
          <cell r="Y133" t="str">
            <v>Up</v>
          </cell>
          <cell r="AQ133">
            <v>70</v>
          </cell>
          <cell r="AR133">
            <v>71</v>
          </cell>
          <cell r="AS133">
            <v>72</v>
          </cell>
          <cell r="AT133">
            <v>72</v>
          </cell>
          <cell r="AU133">
            <v>73</v>
          </cell>
          <cell r="BQ133" t="str">
            <v/>
          </cell>
          <cell r="BR133" t="str">
            <v/>
          </cell>
          <cell r="BS133" t="str">
            <v/>
          </cell>
          <cell r="BT133" t="str">
            <v/>
          </cell>
          <cell r="BU133" t="str">
            <v/>
          </cell>
          <cell r="BV133" t="str">
            <v/>
          </cell>
          <cell r="BW133" t="str">
            <v/>
          </cell>
          <cell r="BX133" t="str">
            <v/>
          </cell>
          <cell r="BY133" t="str">
            <v/>
          </cell>
          <cell r="BZ133" t="str">
            <v/>
          </cell>
          <cell r="CA133" t="str">
            <v/>
          </cell>
          <cell r="CB133" t="str">
            <v/>
          </cell>
          <cell r="CC133" t="str">
            <v/>
          </cell>
          <cell r="CD133" t="str">
            <v/>
          </cell>
          <cell r="CE133" t="str">
            <v/>
          </cell>
          <cell r="CF133" t="str">
            <v/>
          </cell>
          <cell r="CG133" t="str">
            <v/>
          </cell>
          <cell r="CH133" t="str">
            <v/>
          </cell>
          <cell r="CI133" t="str">
            <v/>
          </cell>
          <cell r="CJ133" t="str">
            <v/>
          </cell>
          <cell r="CK133" t="str">
            <v/>
          </cell>
          <cell r="CL133" t="str">
            <v/>
          </cell>
          <cell r="CM133" t="str">
            <v/>
          </cell>
          <cell r="CN133" t="str">
            <v/>
          </cell>
          <cell r="CO133" t="str">
            <v/>
          </cell>
          <cell r="CP133" t="str">
            <v/>
          </cell>
          <cell r="CQ133" t="str">
            <v/>
          </cell>
          <cell r="CR133" t="str">
            <v/>
          </cell>
          <cell r="CS133" t="str">
            <v/>
          </cell>
          <cell r="CT133" t="str">
            <v/>
          </cell>
          <cell r="CU133" t="str">
            <v/>
          </cell>
          <cell r="CV133" t="str">
            <v/>
          </cell>
          <cell r="CW133" t="str">
            <v/>
          </cell>
          <cell r="CX133" t="str">
            <v/>
          </cell>
          <cell r="CY133" t="str">
            <v/>
          </cell>
          <cell r="CZ133" t="str">
            <v/>
          </cell>
          <cell r="DA133" t="str">
            <v/>
          </cell>
          <cell r="DB133" t="str">
            <v/>
          </cell>
          <cell r="DD133">
            <v>1</v>
          </cell>
        </row>
        <row r="134">
          <cell r="C134" t="str">
            <v>PR19HDD_H3</v>
          </cell>
          <cell r="D134" t="str">
            <v>A service for everyone</v>
          </cell>
          <cell r="E134" t="str">
            <v>PR19 new</v>
          </cell>
          <cell r="F134" t="str">
            <v>H3</v>
          </cell>
          <cell r="G134" t="str">
            <v>Effectiveness of the affordability support</v>
          </cell>
          <cell r="H134" t="str">
            <v>The percentage of customers who stay out of debt the 12 month period after they received payment support.</v>
          </cell>
          <cell r="M134">
            <v>1</v>
          </cell>
          <cell r="Q134">
            <v>1</v>
          </cell>
          <cell r="R134" t="str">
            <v>NFI</v>
          </cell>
          <cell r="U134" t="str">
            <v>Affordability/vulnerability</v>
          </cell>
          <cell r="V134" t="str">
            <v>%</v>
          </cell>
          <cell r="W134" t="str">
            <v>Percentage improvement</v>
          </cell>
          <cell r="X134">
            <v>1</v>
          </cell>
          <cell r="Y134" t="str">
            <v>Up</v>
          </cell>
          <cell r="AQ134" t="str">
            <v/>
          </cell>
          <cell r="AR134" t="str">
            <v/>
          </cell>
          <cell r="AS134" t="str">
            <v/>
          </cell>
          <cell r="AT134" t="str">
            <v/>
          </cell>
          <cell r="AU134">
            <v>10</v>
          </cell>
          <cell r="BQ134" t="str">
            <v/>
          </cell>
          <cell r="BR134" t="str">
            <v/>
          </cell>
          <cell r="BS134" t="str">
            <v/>
          </cell>
          <cell r="BT134" t="str">
            <v/>
          </cell>
          <cell r="BU134" t="str">
            <v/>
          </cell>
          <cell r="BV134" t="str">
            <v/>
          </cell>
          <cell r="BW134" t="str">
            <v/>
          </cell>
          <cell r="BX134" t="str">
            <v/>
          </cell>
          <cell r="BY134" t="str">
            <v/>
          </cell>
          <cell r="BZ134" t="str">
            <v/>
          </cell>
          <cell r="CA134" t="str">
            <v/>
          </cell>
          <cell r="CB134" t="str">
            <v/>
          </cell>
          <cell r="CC134" t="str">
            <v/>
          </cell>
          <cell r="CD134" t="str">
            <v/>
          </cell>
          <cell r="CE134" t="str">
            <v/>
          </cell>
          <cell r="CF134" t="str">
            <v/>
          </cell>
          <cell r="CG134" t="str">
            <v/>
          </cell>
          <cell r="CH134" t="str">
            <v/>
          </cell>
          <cell r="CI134" t="str">
            <v/>
          </cell>
          <cell r="CJ134" t="str">
            <v/>
          </cell>
          <cell r="CK134" t="str">
            <v/>
          </cell>
          <cell r="CL134" t="str">
            <v/>
          </cell>
          <cell r="CM134" t="str">
            <v/>
          </cell>
          <cell r="CN134" t="str">
            <v/>
          </cell>
          <cell r="CO134" t="str">
            <v/>
          </cell>
          <cell r="CP134" t="str">
            <v/>
          </cell>
          <cell r="CQ134" t="str">
            <v/>
          </cell>
          <cell r="CR134" t="str">
            <v/>
          </cell>
          <cell r="CS134" t="str">
            <v/>
          </cell>
          <cell r="CT134" t="str">
            <v/>
          </cell>
          <cell r="CU134" t="str">
            <v/>
          </cell>
          <cell r="CV134" t="str">
            <v/>
          </cell>
          <cell r="CW134" t="str">
            <v/>
          </cell>
          <cell r="CX134" t="str">
            <v/>
          </cell>
          <cell r="CY134" t="str">
            <v/>
          </cell>
          <cell r="CZ134" t="str">
            <v/>
          </cell>
          <cell r="DA134" t="str">
            <v/>
          </cell>
          <cell r="DB134" t="str">
            <v/>
          </cell>
          <cell r="DD134">
            <v>1</v>
          </cell>
        </row>
        <row r="135">
          <cell r="C135" t="str">
            <v>PR19HDD_H4</v>
          </cell>
          <cell r="F135" t="str">
            <v>H4</v>
          </cell>
          <cell r="G135" t="str">
            <v>Priority services during an incident</v>
          </cell>
          <cell r="Q135">
            <v>0</v>
          </cell>
          <cell r="R135" t="str">
            <v>NFI</v>
          </cell>
          <cell r="V135" t="str">
            <v>%</v>
          </cell>
          <cell r="X135">
            <v>0</v>
          </cell>
          <cell r="AQ135">
            <v>100</v>
          </cell>
          <cell r="AR135">
            <v>100</v>
          </cell>
          <cell r="AS135">
            <v>100</v>
          </cell>
          <cell r="AT135">
            <v>100</v>
          </cell>
          <cell r="AU135">
            <v>100</v>
          </cell>
          <cell r="BQ135" t="str">
            <v/>
          </cell>
          <cell r="BR135" t="str">
            <v/>
          </cell>
          <cell r="BS135" t="str">
            <v/>
          </cell>
          <cell r="BT135" t="str">
            <v/>
          </cell>
          <cell r="BU135" t="str">
            <v/>
          </cell>
          <cell r="BV135" t="str">
            <v/>
          </cell>
          <cell r="BW135" t="str">
            <v/>
          </cell>
          <cell r="BX135" t="str">
            <v/>
          </cell>
          <cell r="BY135" t="str">
            <v/>
          </cell>
          <cell r="BZ135" t="str">
            <v/>
          </cell>
          <cell r="CA135" t="str">
            <v/>
          </cell>
          <cell r="CB135" t="str">
            <v/>
          </cell>
          <cell r="CC135" t="str">
            <v/>
          </cell>
          <cell r="CD135" t="str">
            <v/>
          </cell>
          <cell r="CE135" t="str">
            <v/>
          </cell>
          <cell r="CF135" t="str">
            <v/>
          </cell>
          <cell r="CG135" t="str">
            <v/>
          </cell>
          <cell r="CH135" t="str">
            <v/>
          </cell>
          <cell r="CI135" t="str">
            <v/>
          </cell>
          <cell r="CJ135" t="str">
            <v/>
          </cell>
          <cell r="CK135" t="str">
            <v/>
          </cell>
          <cell r="CL135" t="str">
            <v/>
          </cell>
          <cell r="CM135" t="str">
            <v/>
          </cell>
          <cell r="CN135" t="str">
            <v/>
          </cell>
          <cell r="CO135" t="str">
            <v/>
          </cell>
          <cell r="CP135" t="str">
            <v/>
          </cell>
          <cell r="CQ135" t="str">
            <v/>
          </cell>
          <cell r="CR135" t="str">
            <v/>
          </cell>
          <cell r="CS135" t="str">
            <v/>
          </cell>
          <cell r="CT135" t="str">
            <v/>
          </cell>
          <cell r="CU135" t="str">
            <v/>
          </cell>
          <cell r="CV135" t="str">
            <v/>
          </cell>
          <cell r="CW135" t="str">
            <v/>
          </cell>
          <cell r="CX135" t="str">
            <v/>
          </cell>
          <cell r="CY135" t="str">
            <v/>
          </cell>
          <cell r="CZ135" t="str">
            <v/>
          </cell>
          <cell r="DA135" t="str">
            <v/>
          </cell>
          <cell r="DB135" t="str">
            <v/>
          </cell>
        </row>
        <row r="136">
          <cell r="C136" t="str">
            <v>PR19HDD_NEP01</v>
          </cell>
          <cell r="F136" t="str">
            <v>NEP01</v>
          </cell>
          <cell r="G136" t="str">
            <v>WINEP Delivery</v>
          </cell>
          <cell r="Q136">
            <v>0</v>
          </cell>
          <cell r="R136" t="str">
            <v>NFI</v>
          </cell>
          <cell r="V136" t="str">
            <v>text</v>
          </cell>
          <cell r="W136" t="str">
            <v>WINEP requirements met or not met in each year</v>
          </cell>
          <cell r="X136">
            <v>0</v>
          </cell>
          <cell r="AQ136" t="str">
            <v>Met</v>
          </cell>
          <cell r="AR136" t="str">
            <v>Met</v>
          </cell>
          <cell r="AS136" t="str">
            <v>Met</v>
          </cell>
          <cell r="AT136" t="str">
            <v>Met</v>
          </cell>
          <cell r="AU136" t="str">
            <v>Met</v>
          </cell>
          <cell r="BQ136" t="str">
            <v/>
          </cell>
          <cell r="BR136" t="str">
            <v/>
          </cell>
          <cell r="BS136" t="str">
            <v/>
          </cell>
          <cell r="BT136" t="str">
            <v/>
          </cell>
          <cell r="BU136" t="str">
            <v/>
          </cell>
          <cell r="BV136" t="str">
            <v/>
          </cell>
          <cell r="BW136" t="str">
            <v/>
          </cell>
          <cell r="BX136" t="str">
            <v/>
          </cell>
          <cell r="BY136" t="str">
            <v/>
          </cell>
          <cell r="BZ136" t="str">
            <v/>
          </cell>
          <cell r="CA136" t="str">
            <v/>
          </cell>
          <cell r="CB136" t="str">
            <v/>
          </cell>
          <cell r="CC136" t="str">
            <v/>
          </cell>
          <cell r="CD136" t="str">
            <v/>
          </cell>
          <cell r="CE136" t="str">
            <v/>
          </cell>
          <cell r="CF136" t="str">
            <v/>
          </cell>
          <cell r="CG136" t="str">
            <v/>
          </cell>
          <cell r="CH136" t="str">
            <v/>
          </cell>
          <cell r="CI136" t="str">
            <v/>
          </cell>
          <cell r="CJ136" t="str">
            <v/>
          </cell>
          <cell r="CK136" t="str">
            <v/>
          </cell>
          <cell r="CL136" t="str">
            <v/>
          </cell>
          <cell r="CM136" t="str">
            <v/>
          </cell>
          <cell r="CN136" t="str">
            <v/>
          </cell>
          <cell r="CO136" t="str">
            <v/>
          </cell>
          <cell r="CP136" t="str">
            <v/>
          </cell>
          <cell r="CQ136" t="str">
            <v/>
          </cell>
          <cell r="CR136" t="str">
            <v/>
          </cell>
          <cell r="CS136" t="str">
            <v/>
          </cell>
          <cell r="CT136" t="str">
            <v/>
          </cell>
          <cell r="CU136" t="str">
            <v/>
          </cell>
          <cell r="CV136" t="str">
            <v/>
          </cell>
          <cell r="CW136" t="str">
            <v/>
          </cell>
          <cell r="CX136" t="str">
            <v/>
          </cell>
          <cell r="CY136" t="str">
            <v/>
          </cell>
          <cell r="CZ136" t="str">
            <v/>
          </cell>
          <cell r="DA136" t="str">
            <v/>
          </cell>
          <cell r="DB136" t="str">
            <v/>
          </cell>
        </row>
        <row r="137">
          <cell r="C137" t="str">
            <v>PR19HDD_B8</v>
          </cell>
          <cell r="F137" t="str">
            <v>B8</v>
          </cell>
          <cell r="G137" t="str">
            <v>Improving reservoir resilience</v>
          </cell>
          <cell r="I137">
            <v>1</v>
          </cell>
          <cell r="Q137">
            <v>1</v>
          </cell>
          <cell r="R137" t="str">
            <v>Under</v>
          </cell>
          <cell r="S137" t="str">
            <v>Revenue</v>
          </cell>
          <cell r="T137" t="str">
            <v>In-Period</v>
          </cell>
          <cell r="V137" t="str">
            <v>%</v>
          </cell>
          <cell r="W137" t="str">
            <v>Cumulative percentage completed</v>
          </cell>
          <cell r="X137">
            <v>1</v>
          </cell>
          <cell r="Y137" t="str">
            <v>Up</v>
          </cell>
          <cell r="AQ137">
            <v>0</v>
          </cell>
          <cell r="AR137">
            <v>9.1</v>
          </cell>
          <cell r="AS137">
            <v>36.4</v>
          </cell>
          <cell r="AT137">
            <v>36.4</v>
          </cell>
          <cell r="AU137">
            <v>81.8</v>
          </cell>
          <cell r="BP137" t="str">
            <v>Yes</v>
          </cell>
          <cell r="BQ137" t="str">
            <v/>
          </cell>
          <cell r="BR137" t="str">
            <v/>
          </cell>
          <cell r="BS137" t="str">
            <v/>
          </cell>
          <cell r="BT137" t="str">
            <v/>
          </cell>
          <cell r="BU137" t="str">
            <v/>
          </cell>
          <cell r="BV137" t="str">
            <v/>
          </cell>
          <cell r="BW137" t="str">
            <v/>
          </cell>
          <cell r="BX137" t="str">
            <v/>
          </cell>
          <cell r="BY137" t="str">
            <v/>
          </cell>
          <cell r="BZ137" t="str">
            <v/>
          </cell>
          <cell r="CA137" t="str">
            <v/>
          </cell>
          <cell r="CB137" t="str">
            <v/>
          </cell>
          <cell r="CC137" t="str">
            <v/>
          </cell>
          <cell r="CD137" t="str">
            <v/>
          </cell>
          <cell r="CE137" t="str">
            <v/>
          </cell>
          <cell r="CF137" t="str">
            <v/>
          </cell>
          <cell r="CG137" t="str">
            <v/>
          </cell>
          <cell r="CH137" t="str">
            <v/>
          </cell>
          <cell r="CI137" t="str">
            <v/>
          </cell>
          <cell r="CJ137" t="str">
            <v/>
          </cell>
          <cell r="CK137" t="str">
            <v/>
          </cell>
          <cell r="CL137" t="str">
            <v/>
          </cell>
          <cell r="CM137" t="str">
            <v/>
          </cell>
          <cell r="CN137" t="str">
            <v/>
          </cell>
          <cell r="CO137" t="str">
            <v/>
          </cell>
          <cell r="CP137" t="str">
            <v/>
          </cell>
          <cell r="CQ137" t="str">
            <v/>
          </cell>
          <cell r="CR137" t="str">
            <v/>
          </cell>
          <cell r="CS137" t="str">
            <v/>
          </cell>
          <cell r="CT137" t="str">
            <v/>
          </cell>
          <cell r="CU137">
            <v>-3.2000000000000002E-3</v>
          </cell>
          <cell r="CV137" t="str">
            <v/>
          </cell>
          <cell r="CW137" t="str">
            <v/>
          </cell>
          <cell r="CX137" t="str">
            <v/>
          </cell>
          <cell r="CY137" t="str">
            <v/>
          </cell>
          <cell r="CZ137" t="str">
            <v/>
          </cell>
          <cell r="DA137" t="str">
            <v/>
          </cell>
          <cell r="DB137" t="str">
            <v/>
          </cell>
        </row>
        <row r="138">
          <cell r="C138" t="str">
            <v>PR19NES_COM01</v>
          </cell>
          <cell r="D138" t="str">
            <v xml:space="preserve">Our customers tell us we provide excellent customer service and resolve issues quickly. </v>
          </cell>
          <cell r="E138" t="str">
            <v>PR19 new</v>
          </cell>
          <cell r="F138" t="str">
            <v>COM01</v>
          </cell>
          <cell r="G138" t="str">
            <v>C-MeX: Customer measure of experience</v>
          </cell>
          <cell r="H138" t="str">
            <v>Ofwat common definition</v>
          </cell>
          <cell r="M138">
            <v>1</v>
          </cell>
          <cell r="Q138">
            <v>1</v>
          </cell>
          <cell r="R138" t="str">
            <v>Out &amp; under</v>
          </cell>
          <cell r="S138" t="str">
            <v>Revenue</v>
          </cell>
          <cell r="T138" t="str">
            <v>In-period</v>
          </cell>
          <cell r="U138" t="str">
            <v>Customer measure of experience (C-MeX)</v>
          </cell>
          <cell r="V138" t="str">
            <v>score</v>
          </cell>
          <cell r="W138" t="str">
            <v>C-MeX score</v>
          </cell>
          <cell r="X138">
            <v>2</v>
          </cell>
          <cell r="Y138" t="str">
            <v>Up</v>
          </cell>
          <cell r="Z138" t="str">
            <v>C-MeX: Customer measure of experience</v>
          </cell>
        </row>
        <row r="139">
          <cell r="C139" t="str">
            <v>PR19NES_COM02</v>
          </cell>
          <cell r="D139" t="str">
            <v xml:space="preserve">Our customers tell us we provide excellent customer service and resolve issues quickly. </v>
          </cell>
          <cell r="E139" t="str">
            <v>PR19 new</v>
          </cell>
          <cell r="F139" t="str">
            <v>COM02</v>
          </cell>
          <cell r="G139" t="str">
            <v>D-MeX: Developer services measure of experience</v>
          </cell>
          <cell r="H139" t="str">
            <v>Ofwat common definition</v>
          </cell>
          <cell r="J139">
            <v>0.63500000000000001</v>
          </cell>
          <cell r="K139">
            <v>0.36499999999999999</v>
          </cell>
          <cell r="Q139">
            <v>1</v>
          </cell>
          <cell r="R139" t="str">
            <v>Out &amp; under</v>
          </cell>
          <cell r="S139" t="str">
            <v>Revenue</v>
          </cell>
          <cell r="T139" t="str">
            <v>In-period</v>
          </cell>
          <cell r="U139" t="str">
            <v>Developer services measure of experience (D-MeX)</v>
          </cell>
          <cell r="V139" t="str">
            <v>score</v>
          </cell>
          <cell r="W139" t="str">
            <v>D-MeX score</v>
          </cell>
          <cell r="X139">
            <v>2</v>
          </cell>
          <cell r="Y139" t="str">
            <v>Up</v>
          </cell>
          <cell r="Z139" t="str">
            <v>D-MeX: Developer services measure of experience</v>
          </cell>
        </row>
        <row r="140">
          <cell r="C140" t="str">
            <v>PR19NES_COM03</v>
          </cell>
          <cell r="D140" t="str">
            <v>Our drinking water is clean, clear and tastes good.</v>
          </cell>
          <cell r="E140" t="str">
            <v>PR19 new</v>
          </cell>
          <cell r="F140" t="str">
            <v>COM03</v>
          </cell>
          <cell r="G140" t="str">
            <v>Water quality compliance (CRI)</v>
          </cell>
          <cell r="H140" t="str">
            <v>DWI's Compliance Risk Index (CRI)</v>
          </cell>
          <cell r="J140">
            <v>1</v>
          </cell>
          <cell r="Q140">
            <v>1</v>
          </cell>
          <cell r="R140" t="str">
            <v>Under</v>
          </cell>
          <cell r="S140" t="str">
            <v>Revenue</v>
          </cell>
          <cell r="T140" t="str">
            <v>In-period</v>
          </cell>
          <cell r="U140" t="str">
            <v>Water quality compliance</v>
          </cell>
          <cell r="V140" t="str">
            <v>nr</v>
          </cell>
          <cell r="W140" t="str">
            <v>CRI Index Score</v>
          </cell>
          <cell r="X140">
            <v>2</v>
          </cell>
          <cell r="Y140" t="str">
            <v>Down</v>
          </cell>
          <cell r="Z140" t="str">
            <v>Water quality compliance (CRI)</v>
          </cell>
        </row>
        <row r="141">
          <cell r="C141" t="str">
            <v>PR19NES_COM04</v>
          </cell>
          <cell r="D141" t="str">
            <v>We always provide a reliable supply of water.</v>
          </cell>
          <cell r="E141" t="str">
            <v>PR14 revision</v>
          </cell>
          <cell r="F141" t="str">
            <v>COM04</v>
          </cell>
          <cell r="G141" t="str">
            <v>Water supply interruptions</v>
          </cell>
          <cell r="H141" t="str">
            <v>Average supply interruption greater than three hours (minutes per property)</v>
          </cell>
          <cell r="J141">
            <v>1</v>
          </cell>
          <cell r="Q141">
            <v>1</v>
          </cell>
          <cell r="R141" t="str">
            <v>Out &amp; under</v>
          </cell>
          <cell r="S141" t="str">
            <v>Revenue</v>
          </cell>
          <cell r="T141" t="str">
            <v>In-period</v>
          </cell>
          <cell r="U141" t="str">
            <v>Supply interruptions</v>
          </cell>
          <cell r="V141" t="str">
            <v>time</v>
          </cell>
          <cell r="W141" t="str">
            <v>Minutes per property</v>
          </cell>
          <cell r="X141">
            <v>0</v>
          </cell>
          <cell r="Y141" t="str">
            <v>Down</v>
          </cell>
          <cell r="Z141" t="str">
            <v>Water supply interruptions</v>
          </cell>
        </row>
        <row r="142">
          <cell r="C142" t="str">
            <v>PR19NES_COM05</v>
          </cell>
          <cell r="D142" t="str">
            <v>We always provide a reliable supply of water.</v>
          </cell>
          <cell r="E142" t="str">
            <v>PR14 revision</v>
          </cell>
          <cell r="F142" t="str">
            <v>COM05</v>
          </cell>
          <cell r="G142" t="str">
            <v>Leakage (NW region)</v>
          </cell>
          <cell r="H142" t="str">
            <v>Leakage in megalitres per day (Ml/d), three-year average</v>
          </cell>
          <cell r="J142">
            <v>1</v>
          </cell>
          <cell r="Q142">
            <v>1</v>
          </cell>
          <cell r="R142" t="str">
            <v>Out &amp; under</v>
          </cell>
          <cell r="S142" t="str">
            <v>Revenue</v>
          </cell>
          <cell r="T142" t="str">
            <v>In-period</v>
          </cell>
          <cell r="U142" t="str">
            <v>Leakage</v>
          </cell>
          <cell r="V142" t="str">
            <v>nr</v>
          </cell>
          <cell r="W142" t="str">
            <v>Megalitres per day (Ml/d), three year average</v>
          </cell>
          <cell r="X142">
            <v>1</v>
          </cell>
          <cell r="Y142" t="str">
            <v>Down</v>
          </cell>
          <cell r="Z142" t="str">
            <v>Leakage</v>
          </cell>
        </row>
        <row r="143">
          <cell r="C143" t="str">
            <v>PR19NES_COM06</v>
          </cell>
          <cell r="D143" t="str">
            <v>We always provide a reliable supply of water.</v>
          </cell>
          <cell r="E143" t="str">
            <v>PR14 revision</v>
          </cell>
          <cell r="F143" t="str">
            <v>COM06</v>
          </cell>
          <cell r="G143" t="str">
            <v>Leakage (ESW region)</v>
          </cell>
          <cell r="H143" t="str">
            <v>Leakage in megalitres per day (Ml/d), three-year average</v>
          </cell>
          <cell r="J143">
            <v>1</v>
          </cell>
          <cell r="Q143">
            <v>1</v>
          </cell>
          <cell r="R143" t="str">
            <v>Out &amp; under</v>
          </cell>
          <cell r="S143" t="str">
            <v>Revenue</v>
          </cell>
          <cell r="T143" t="str">
            <v>In-period</v>
          </cell>
          <cell r="U143" t="str">
            <v>Leakage</v>
          </cell>
          <cell r="V143" t="str">
            <v>nr</v>
          </cell>
          <cell r="W143" t="str">
            <v>Megalitres per day (Ml/d), three year average</v>
          </cell>
          <cell r="X143">
            <v>1</v>
          </cell>
          <cell r="Y143" t="str">
            <v>Down</v>
          </cell>
          <cell r="Z143" t="str">
            <v>Leakage</v>
          </cell>
        </row>
        <row r="144">
          <cell r="C144" t="str">
            <v>PR19NES_COM07</v>
          </cell>
          <cell r="D144" t="str">
            <v>We always provide a reliable supply of water.</v>
          </cell>
          <cell r="E144" t="str">
            <v>PR19 new</v>
          </cell>
          <cell r="F144" t="str">
            <v>COM07</v>
          </cell>
          <cell r="G144" t="str">
            <v>Per capita consumption</v>
          </cell>
          <cell r="H144" t="str">
            <v xml:space="preserve">Average amount of water used by each person that lives in a household property (litres per head per day) expressed as a three year average. 
</v>
          </cell>
          <cell r="J144">
            <v>1</v>
          </cell>
          <cell r="Q144">
            <v>1</v>
          </cell>
          <cell r="R144" t="str">
            <v>Out &amp; under</v>
          </cell>
          <cell r="S144" t="str">
            <v>Revenue</v>
          </cell>
          <cell r="T144" t="str">
            <v>End of period</v>
          </cell>
          <cell r="U144" t="str">
            <v>Water consumption</v>
          </cell>
          <cell r="V144" t="str">
            <v>nr</v>
          </cell>
          <cell r="W144" t="str">
            <v xml:space="preserve">Average amount of water used by each person that lives in a household property (litres per head per day) expressed as a three year average. </v>
          </cell>
          <cell r="X144">
            <v>1</v>
          </cell>
          <cell r="Y144" t="str">
            <v>Down</v>
          </cell>
          <cell r="Z144" t="str">
            <v>Per capita consumption</v>
          </cell>
        </row>
        <row r="145">
          <cell r="C145" t="str">
            <v>PR19NES_COM08</v>
          </cell>
          <cell r="D145" t="str">
            <v xml:space="preserve">Our sewerage service deals with sewage and heavy rainfall effectively. </v>
          </cell>
          <cell r="E145" t="str">
            <v>PR14 revision</v>
          </cell>
          <cell r="F145" t="str">
            <v>COM08</v>
          </cell>
          <cell r="G145" t="str">
            <v>Internal sewer flooding</v>
          </cell>
          <cell r="H145" t="str">
            <v>The number of internal flooding incidents per 10,000 wastewater connections per year.</v>
          </cell>
          <cell r="K145">
            <v>1</v>
          </cell>
          <cell r="Q145">
            <v>1</v>
          </cell>
          <cell r="R145" t="str">
            <v>Out &amp; under</v>
          </cell>
          <cell r="S145" t="str">
            <v>Revenue</v>
          </cell>
          <cell r="T145" t="str">
            <v>In-period</v>
          </cell>
          <cell r="U145" t="str">
            <v>Sewer flooding</v>
          </cell>
          <cell r="V145" t="str">
            <v>nr</v>
          </cell>
          <cell r="W145" t="str">
            <v>The number of internal flooding incidents per 10,000 wastewater connections year.</v>
          </cell>
          <cell r="X145">
            <v>2</v>
          </cell>
          <cell r="Y145" t="str">
            <v>Down</v>
          </cell>
          <cell r="Z145" t="str">
            <v>Internal sewer flooding</v>
          </cell>
        </row>
        <row r="146">
          <cell r="C146" t="str">
            <v>PR19NES_COM09</v>
          </cell>
          <cell r="D146" t="str">
            <v>We help to improve the quality of rivers and coastal waters for the benefit of people, the environment and wildlife.</v>
          </cell>
          <cell r="E146" t="str">
            <v>PR14 revision</v>
          </cell>
          <cell r="F146" t="str">
            <v>COM09</v>
          </cell>
          <cell r="G146" t="str">
            <v>Pollution incidents</v>
          </cell>
          <cell r="H146" t="str">
            <v>Category 1 - 3 pollution incidents per 10,000km of sewerage network, as reported to the Environment Agency.</v>
          </cell>
          <cell r="K146">
            <v>1</v>
          </cell>
          <cell r="Q146">
            <v>1</v>
          </cell>
          <cell r="R146" t="str">
            <v>Out &amp; under</v>
          </cell>
          <cell r="S146" t="str">
            <v>Revenue</v>
          </cell>
          <cell r="T146" t="str">
            <v>In-period</v>
          </cell>
          <cell r="U146" t="str">
            <v>Pollution incidents</v>
          </cell>
          <cell r="V146" t="str">
            <v>nr</v>
          </cell>
          <cell r="W146" t="str">
            <v>Number of incidents per 10,000km of wastewater network  (categories 1, 2 and 3)</v>
          </cell>
          <cell r="X146">
            <v>2</v>
          </cell>
          <cell r="Y146" t="str">
            <v>Down</v>
          </cell>
          <cell r="Z146" t="str">
            <v>Pollution incidents</v>
          </cell>
        </row>
        <row r="147">
          <cell r="C147" t="str">
            <v>PR19NES_COM10</v>
          </cell>
          <cell r="D147" t="str">
            <v>We are resilient and provide clean drinking water and effective sewerage services; now, and for future generations.</v>
          </cell>
          <cell r="E147" t="str">
            <v>PR19 new</v>
          </cell>
          <cell r="F147" t="str">
            <v>COM10</v>
          </cell>
          <cell r="G147" t="str">
            <v>Risk of severe restrictions in a drought</v>
          </cell>
          <cell r="H147" t="str">
            <v>Percentage of the population the company serves that would experience severe supply restrictions (for example, standpipes or rota cuts) in a 1 in 200 year drought</v>
          </cell>
          <cell r="I147">
            <v>1</v>
          </cell>
          <cell r="Q147">
            <v>1</v>
          </cell>
          <cell r="R147" t="str">
            <v>NFI</v>
          </cell>
          <cell r="S147" t="str">
            <v/>
          </cell>
          <cell r="T147" t="str">
            <v/>
          </cell>
          <cell r="U147" t="str">
            <v>Security of supply</v>
          </cell>
          <cell r="V147" t="str">
            <v>%</v>
          </cell>
          <cell r="W147" t="str">
            <v>% of population at risk</v>
          </cell>
          <cell r="X147">
            <v>1</v>
          </cell>
          <cell r="Y147" t="str">
            <v>Down</v>
          </cell>
          <cell r="Z147" t="str">
            <v>Risk of severe restrictions in a drought</v>
          </cell>
        </row>
        <row r="148">
          <cell r="C148" t="str">
            <v>PR19NES_COM11</v>
          </cell>
          <cell r="D148" t="str">
            <v>We are resilient and provide clean drinking water and effective sewerage services; now, and for future generations.</v>
          </cell>
          <cell r="E148" t="str">
            <v>PR19 new</v>
          </cell>
          <cell r="F148" t="str">
            <v>COM11</v>
          </cell>
          <cell r="G148" t="str">
            <v>Risk of sewer flooding in a storm</v>
          </cell>
          <cell r="H148" t="str">
            <v>Resilience is the ability to cope with, and recover from, disruption, and anticipated trends and variability in order to maintain services for people and protect the natural environment, now and in the future Percentage of population at risk of sewer flooding in a 1 in 50 year storm (medium and high risk properties)</v>
          </cell>
          <cell r="K148">
            <v>1</v>
          </cell>
          <cell r="Q148">
            <v>1</v>
          </cell>
          <cell r="R148" t="str">
            <v>NFI</v>
          </cell>
          <cell r="S148" t="str">
            <v/>
          </cell>
          <cell r="T148" t="str">
            <v/>
          </cell>
          <cell r="U148" t="str">
            <v>Sewer flooding</v>
          </cell>
          <cell r="V148" t="str">
            <v>%</v>
          </cell>
          <cell r="W148" t="str">
            <v>% of population at risk in a 1 in 50 event (medium and high risk properties)</v>
          </cell>
          <cell r="X148">
            <v>2</v>
          </cell>
          <cell r="Y148" t="str">
            <v>Down</v>
          </cell>
          <cell r="Z148" t="str">
            <v>Risk of sewer flooding in a storm</v>
          </cell>
        </row>
        <row r="149">
          <cell r="C149" t="str">
            <v>PR19NES_COM12</v>
          </cell>
          <cell r="D149" t="str">
            <v>We always provide a reliable supply of water.</v>
          </cell>
          <cell r="E149" t="str">
            <v>PR14 revision</v>
          </cell>
          <cell r="F149" t="str">
            <v>COM12</v>
          </cell>
          <cell r="G149" t="str">
            <v>Mains repairs</v>
          </cell>
          <cell r="H149" t="str">
            <v>Mains repairs per 1,000km</v>
          </cell>
          <cell r="J149">
            <v>1</v>
          </cell>
          <cell r="Q149">
            <v>1</v>
          </cell>
          <cell r="R149" t="str">
            <v>Out &amp; under</v>
          </cell>
          <cell r="S149" t="str">
            <v>Revenue</v>
          </cell>
          <cell r="T149" t="str">
            <v>In-period</v>
          </cell>
          <cell r="U149" t="str">
            <v>Asset/equipment failure</v>
          </cell>
          <cell r="V149" t="str">
            <v>nr</v>
          </cell>
          <cell r="W149" t="str">
            <v>Number of bursts per 1,000km of pipe network</v>
          </cell>
          <cell r="X149">
            <v>1</v>
          </cell>
          <cell r="Y149" t="str">
            <v>Down</v>
          </cell>
          <cell r="Z149" t="str">
            <v>Mains repairs</v>
          </cell>
        </row>
        <row r="150">
          <cell r="C150" t="str">
            <v>PR19NES_COM13</v>
          </cell>
          <cell r="D150" t="str">
            <v>We always provide a reliable supply of water.</v>
          </cell>
          <cell r="E150" t="str">
            <v>PR19 new</v>
          </cell>
          <cell r="F150" t="str">
            <v>COM13</v>
          </cell>
          <cell r="G150" t="str">
            <v>Unplanned outage</v>
          </cell>
          <cell r="H150" t="str">
            <v>Unplanned outage is a temporary loss of maximum production capacity.</v>
          </cell>
          <cell r="J150">
            <v>1</v>
          </cell>
          <cell r="Q150">
            <v>1</v>
          </cell>
          <cell r="R150" t="str">
            <v>Under</v>
          </cell>
          <cell r="S150" t="str">
            <v>Revenue</v>
          </cell>
          <cell r="T150" t="str">
            <v>In-period</v>
          </cell>
          <cell r="U150" t="str">
            <v>Water outage</v>
          </cell>
          <cell r="V150" t="str">
            <v>%</v>
          </cell>
          <cell r="W150" t="str">
            <v>% of maximum sustainable production capacity</v>
          </cell>
          <cell r="X150">
            <v>2</v>
          </cell>
          <cell r="Y150" t="str">
            <v>Down</v>
          </cell>
          <cell r="Z150" t="str">
            <v>Unplanned outage</v>
          </cell>
        </row>
        <row r="151">
          <cell r="C151" t="str">
            <v>PR19NES_COM14</v>
          </cell>
          <cell r="D151" t="str">
            <v xml:space="preserve">Our sewerage service deals with sewage and heavy rainfall effectively. </v>
          </cell>
          <cell r="E151" t="str">
            <v>PR14 revision</v>
          </cell>
          <cell r="F151" t="str">
            <v>COM14</v>
          </cell>
          <cell r="G151" t="str">
            <v>Sewer collapses</v>
          </cell>
          <cell r="H151" t="str">
            <v>Sewer collapses per 1,000km</v>
          </cell>
          <cell r="K151">
            <v>1</v>
          </cell>
          <cell r="Q151">
            <v>1</v>
          </cell>
          <cell r="R151" t="str">
            <v>Under</v>
          </cell>
          <cell r="S151" t="str">
            <v>Revenue</v>
          </cell>
          <cell r="T151" t="str">
            <v>In-period</v>
          </cell>
          <cell r="U151" t="str">
            <v>Asset/equipment failure</v>
          </cell>
          <cell r="V151" t="str">
            <v>nr</v>
          </cell>
          <cell r="W151" t="str">
            <v>Number of collapses per 1000km of sewer</v>
          </cell>
          <cell r="X151">
            <v>2</v>
          </cell>
          <cell r="Y151" t="str">
            <v>Down</v>
          </cell>
          <cell r="Z151" t="str">
            <v>Sewer collapses</v>
          </cell>
        </row>
        <row r="152">
          <cell r="C152" t="str">
            <v>PR19NES_COM15</v>
          </cell>
          <cell r="D152" t="str">
            <v>We help to improve the quality of rivers and coastal waters for the benefit of people, the environment and wildlife.</v>
          </cell>
          <cell r="E152" t="str">
            <v>PR14 revision</v>
          </cell>
          <cell r="F152" t="str">
            <v>COM15</v>
          </cell>
          <cell r="G152" t="str">
            <v>Treatment works compliance</v>
          </cell>
          <cell r="H152" t="str">
            <v>Environment Agency Environmental Performance Assessment Methodology - % of treatment works complying with discharge permits</v>
          </cell>
          <cell r="J152">
            <v>0.16</v>
          </cell>
          <cell r="K152">
            <v>0.84</v>
          </cell>
          <cell r="Q152">
            <v>1</v>
          </cell>
          <cell r="R152" t="str">
            <v>Under</v>
          </cell>
          <cell r="S152" t="str">
            <v>Revenue</v>
          </cell>
          <cell r="T152" t="str">
            <v>In-period</v>
          </cell>
          <cell r="U152" t="str">
            <v>WTW discharge consents</v>
          </cell>
          <cell r="V152" t="str">
            <v>%</v>
          </cell>
          <cell r="W152" t="str">
            <v>% of treatment works complying with discharge permits</v>
          </cell>
          <cell r="X152">
            <v>2</v>
          </cell>
          <cell r="Y152" t="str">
            <v>Up</v>
          </cell>
          <cell r="Z152" t="str">
            <v>Treatment works compliance</v>
          </cell>
        </row>
        <row r="153">
          <cell r="C153" t="str">
            <v>PR19NES_BES01</v>
          </cell>
          <cell r="D153" t="str">
            <v>Our customers say our services are good value for money and we work hard to keep water and wastewater services affordable for all.</v>
          </cell>
          <cell r="E153" t="str">
            <v>PR19 new</v>
          </cell>
          <cell r="F153" t="str">
            <v>BES01</v>
          </cell>
          <cell r="G153" t="str">
            <v>Satisfaction of Customers who receive additional non-financial support</v>
          </cell>
          <cell r="H153" t="str">
            <v>The customer satisfaction score of those customers who receive additional non-financial support. This measure is for households only and is a calendar year.</v>
          </cell>
          <cell r="M153">
            <v>1</v>
          </cell>
          <cell r="Q153">
            <v>1</v>
          </cell>
          <cell r="R153" t="str">
            <v>NFI</v>
          </cell>
          <cell r="S153" t="str">
            <v/>
          </cell>
          <cell r="T153" t="str">
            <v/>
          </cell>
          <cell r="U153" t="str">
            <v>Billing, debt, vfm, affordability, vulnerability</v>
          </cell>
          <cell r="V153" t="str">
            <v>nr</v>
          </cell>
          <cell r="W153" t="str">
            <v>The measure is reported as an annual mean score out of ten. This measure will be assessed on a calendar year basis and is for households only.</v>
          </cell>
          <cell r="X153">
            <v>1</v>
          </cell>
          <cell r="Y153" t="str">
            <v>Up</v>
          </cell>
          <cell r="Z153" t="str">
            <v/>
          </cell>
          <cell r="AQ153">
            <v>8.6999999999999993</v>
          </cell>
          <cell r="AR153">
            <v>8.6999999999999993</v>
          </cell>
          <cell r="AS153">
            <v>8.6999999999999993</v>
          </cell>
          <cell r="AT153">
            <v>8.8000000000000007</v>
          </cell>
          <cell r="AU153">
            <v>8.8000000000000007</v>
          </cell>
          <cell r="BQ153" t="str">
            <v/>
          </cell>
          <cell r="BR153" t="str">
            <v/>
          </cell>
          <cell r="BS153" t="str">
            <v/>
          </cell>
          <cell r="BT153" t="str">
            <v/>
          </cell>
          <cell r="BU153" t="str">
            <v/>
          </cell>
          <cell r="BV153" t="str">
            <v/>
          </cell>
          <cell r="BW153" t="str">
            <v/>
          </cell>
          <cell r="BX153" t="str">
            <v/>
          </cell>
          <cell r="BY153" t="str">
            <v/>
          </cell>
          <cell r="BZ153" t="str">
            <v/>
          </cell>
          <cell r="CA153" t="str">
            <v/>
          </cell>
          <cell r="CB153" t="str">
            <v/>
          </cell>
          <cell r="CC153" t="str">
            <v/>
          </cell>
          <cell r="CD153" t="str">
            <v/>
          </cell>
          <cell r="CE153" t="str">
            <v/>
          </cell>
          <cell r="CF153" t="str">
            <v/>
          </cell>
          <cell r="CG153" t="str">
            <v/>
          </cell>
          <cell r="CH153" t="str">
            <v/>
          </cell>
          <cell r="CI153" t="str">
            <v/>
          </cell>
          <cell r="CJ153" t="str">
            <v/>
          </cell>
          <cell r="CK153" t="str">
            <v/>
          </cell>
          <cell r="CL153" t="str">
            <v/>
          </cell>
          <cell r="CM153" t="str">
            <v/>
          </cell>
          <cell r="CN153" t="str">
            <v/>
          </cell>
          <cell r="CO153" t="str">
            <v/>
          </cell>
          <cell r="CP153" t="str">
            <v/>
          </cell>
          <cell r="CQ153" t="str">
            <v/>
          </cell>
          <cell r="CR153" t="str">
            <v/>
          </cell>
          <cell r="CS153" t="str">
            <v/>
          </cell>
          <cell r="CT153" t="str">
            <v/>
          </cell>
          <cell r="CU153" t="str">
            <v/>
          </cell>
          <cell r="CV153" t="str">
            <v/>
          </cell>
          <cell r="CW153" t="str">
            <v/>
          </cell>
          <cell r="CX153" t="str">
            <v/>
          </cell>
          <cell r="CY153" t="str">
            <v/>
          </cell>
          <cell r="CZ153" t="str">
            <v/>
          </cell>
          <cell r="DA153" t="str">
            <v/>
          </cell>
          <cell r="DB153" t="str">
            <v/>
          </cell>
          <cell r="DD153">
            <v>1</v>
          </cell>
        </row>
        <row r="154">
          <cell r="C154" t="str">
            <v>PR19NES_BES02</v>
          </cell>
          <cell r="D154" t="str">
            <v>Our customers say our services are good value for money and we work hard to keep water and wastewater services affordable for all.</v>
          </cell>
          <cell r="E154" t="str">
            <v>PR19 new</v>
          </cell>
          <cell r="F154" t="str">
            <v>BES02</v>
          </cell>
          <cell r="G154" t="str">
            <v>Awareness of additional non-financial support</v>
          </cell>
          <cell r="H154" t="str">
            <v xml:space="preserve">The percentage of household customers who have awareness of our additional non-financial support services. </v>
          </cell>
          <cell r="M154">
            <v>1</v>
          </cell>
          <cell r="Q154">
            <v>1</v>
          </cell>
          <cell r="R154" t="str">
            <v>NFI</v>
          </cell>
          <cell r="S154" t="str">
            <v/>
          </cell>
          <cell r="T154" t="str">
            <v/>
          </cell>
          <cell r="U154" t="str">
            <v>Customer education/awareness</v>
          </cell>
          <cell r="V154" t="str">
            <v>%</v>
          </cell>
          <cell r="W154" t="str">
            <v xml:space="preserve">This measure is determined annually through market research used to determine if customers are aware of the additional support services NWG provide (non-financial). The higher the percentage score the better the performance.
</v>
          </cell>
          <cell r="X154">
            <v>1</v>
          </cell>
          <cell r="Y154" t="str">
            <v>Up</v>
          </cell>
          <cell r="Z154" t="str">
            <v/>
          </cell>
          <cell r="AQ154">
            <v>39</v>
          </cell>
          <cell r="AR154">
            <v>45.5</v>
          </cell>
          <cell r="AS154">
            <v>52</v>
          </cell>
          <cell r="AT154">
            <v>58.5</v>
          </cell>
          <cell r="AU154">
            <v>65</v>
          </cell>
          <cell r="BQ154" t="str">
            <v/>
          </cell>
          <cell r="BR154" t="str">
            <v/>
          </cell>
          <cell r="BS154" t="str">
            <v/>
          </cell>
          <cell r="BT154" t="str">
            <v/>
          </cell>
          <cell r="BU154" t="str">
            <v/>
          </cell>
          <cell r="BV154" t="str">
            <v/>
          </cell>
          <cell r="BW154" t="str">
            <v/>
          </cell>
          <cell r="BX154" t="str">
            <v/>
          </cell>
          <cell r="BY154" t="str">
            <v/>
          </cell>
          <cell r="BZ154" t="str">
            <v/>
          </cell>
          <cell r="CA154" t="str">
            <v/>
          </cell>
          <cell r="CB154" t="str">
            <v/>
          </cell>
          <cell r="CC154" t="str">
            <v/>
          </cell>
          <cell r="CD154" t="str">
            <v/>
          </cell>
          <cell r="CE154" t="str">
            <v/>
          </cell>
          <cell r="CF154" t="str">
            <v/>
          </cell>
          <cell r="CG154" t="str">
            <v/>
          </cell>
          <cell r="CH154" t="str">
            <v/>
          </cell>
          <cell r="CI154" t="str">
            <v/>
          </cell>
          <cell r="CJ154" t="str">
            <v/>
          </cell>
          <cell r="CK154" t="str">
            <v/>
          </cell>
          <cell r="CL154" t="str">
            <v/>
          </cell>
          <cell r="CM154" t="str">
            <v/>
          </cell>
          <cell r="CN154" t="str">
            <v/>
          </cell>
          <cell r="CO154" t="str">
            <v/>
          </cell>
          <cell r="CP154" t="str">
            <v/>
          </cell>
          <cell r="CQ154" t="str">
            <v/>
          </cell>
          <cell r="CR154" t="str">
            <v/>
          </cell>
          <cell r="CS154" t="str">
            <v/>
          </cell>
          <cell r="CT154" t="str">
            <v/>
          </cell>
          <cell r="CU154" t="str">
            <v/>
          </cell>
          <cell r="CV154" t="str">
            <v/>
          </cell>
          <cell r="CW154" t="str">
            <v/>
          </cell>
          <cell r="CX154" t="str">
            <v/>
          </cell>
          <cell r="CY154" t="str">
            <v/>
          </cell>
          <cell r="CZ154" t="str">
            <v/>
          </cell>
          <cell r="DA154" t="str">
            <v/>
          </cell>
          <cell r="DB154" t="str">
            <v/>
          </cell>
          <cell r="DD154">
            <v>1</v>
          </cell>
        </row>
        <row r="155">
          <cell r="C155" t="str">
            <v>PR19NES_BES03</v>
          </cell>
          <cell r="D155" t="str">
            <v>Our customers tell us we provide excellent customer service and resolve issues quickly.</v>
          </cell>
          <cell r="E155" t="str">
            <v>PR19 new</v>
          </cell>
          <cell r="F155" t="str">
            <v>BES03</v>
          </cell>
          <cell r="G155" t="str">
            <v>Response time to written complaints</v>
          </cell>
          <cell r="H155" t="str">
            <v xml:space="preserve">This is the annual average time taken to respond to written complaints in working days.
The duration to respond to a complaint is from the date of receipt into the business to the date a response is issued.
</v>
          </cell>
          <cell r="M155">
            <v>1</v>
          </cell>
          <cell r="Q155">
            <v>1</v>
          </cell>
          <cell r="R155" t="str">
            <v>NFI</v>
          </cell>
          <cell r="S155" t="str">
            <v/>
          </cell>
          <cell r="T155" t="str">
            <v/>
          </cell>
          <cell r="U155" t="str">
            <v>Customer service/satisfaction (exc. billing etc.)</v>
          </cell>
          <cell r="V155" t="str">
            <v>nr</v>
          </cell>
          <cell r="W155" t="str">
            <v xml:space="preserve">Average time taken to respond to written complaints in working days. The duration to respond to a complaint is from the date of receipt into the business to the date a response is issued.
</v>
          </cell>
          <cell r="X155">
            <v>2</v>
          </cell>
          <cell r="Y155" t="str">
            <v>Down</v>
          </cell>
          <cell r="Z155" t="str">
            <v/>
          </cell>
          <cell r="AQ155">
            <v>2</v>
          </cell>
          <cell r="AR155">
            <v>2</v>
          </cell>
          <cell r="AS155">
            <v>2</v>
          </cell>
          <cell r="AT155">
            <v>2</v>
          </cell>
          <cell r="AU155">
            <v>2</v>
          </cell>
          <cell r="BQ155" t="str">
            <v/>
          </cell>
          <cell r="BR155" t="str">
            <v/>
          </cell>
          <cell r="BS155" t="str">
            <v/>
          </cell>
          <cell r="BT155" t="str">
            <v/>
          </cell>
          <cell r="BU155" t="str">
            <v/>
          </cell>
          <cell r="BV155" t="str">
            <v/>
          </cell>
          <cell r="BW155" t="str">
            <v/>
          </cell>
          <cell r="BX155" t="str">
            <v/>
          </cell>
          <cell r="BY155" t="str">
            <v/>
          </cell>
          <cell r="BZ155" t="str">
            <v/>
          </cell>
          <cell r="CA155" t="str">
            <v/>
          </cell>
          <cell r="CB155" t="str">
            <v/>
          </cell>
          <cell r="CC155" t="str">
            <v/>
          </cell>
          <cell r="CD155" t="str">
            <v/>
          </cell>
          <cell r="CE155" t="str">
            <v/>
          </cell>
          <cell r="CF155" t="str">
            <v/>
          </cell>
          <cell r="CG155" t="str">
            <v/>
          </cell>
          <cell r="CH155" t="str">
            <v/>
          </cell>
          <cell r="CI155" t="str">
            <v/>
          </cell>
          <cell r="CJ155" t="str">
            <v/>
          </cell>
          <cell r="CK155" t="str">
            <v/>
          </cell>
          <cell r="CL155" t="str">
            <v/>
          </cell>
          <cell r="CM155" t="str">
            <v/>
          </cell>
          <cell r="CN155" t="str">
            <v/>
          </cell>
          <cell r="CO155" t="str">
            <v/>
          </cell>
          <cell r="CP155" t="str">
            <v/>
          </cell>
          <cell r="CQ155" t="str">
            <v/>
          </cell>
          <cell r="CR155" t="str">
            <v/>
          </cell>
          <cell r="CS155" t="str">
            <v/>
          </cell>
          <cell r="CT155" t="str">
            <v/>
          </cell>
          <cell r="CU155" t="str">
            <v/>
          </cell>
          <cell r="CV155" t="str">
            <v/>
          </cell>
          <cell r="CW155" t="str">
            <v/>
          </cell>
          <cell r="CX155" t="str">
            <v/>
          </cell>
          <cell r="CY155" t="str">
            <v/>
          </cell>
          <cell r="CZ155" t="str">
            <v/>
          </cell>
          <cell r="DA155" t="str">
            <v/>
          </cell>
          <cell r="DB155" t="str">
            <v/>
          </cell>
          <cell r="DD155">
            <v>1</v>
          </cell>
        </row>
        <row r="156">
          <cell r="C156" t="str">
            <v>PR19NES_BES04</v>
          </cell>
          <cell r="D156" t="str">
            <v>We always provide a reliable supply of water.</v>
          </cell>
          <cell r="E156" t="str">
            <v>PR19 new</v>
          </cell>
          <cell r="F156" t="str">
            <v>BES04</v>
          </cell>
          <cell r="G156" t="str">
            <v>Visible leak repair time</v>
          </cell>
          <cell r="H156" t="str">
            <v>This measure is the average number of calendar days that it takes to find and fix visible leaks reported to us by customers. This measure excludes customer-side leaks. This is measured over the April to March year.</v>
          </cell>
          <cell r="J156">
            <v>1</v>
          </cell>
          <cell r="Q156">
            <v>1</v>
          </cell>
          <cell r="R156" t="str">
            <v>Out &amp; under</v>
          </cell>
          <cell r="S156" t="str">
            <v>Revenue</v>
          </cell>
          <cell r="T156" t="str">
            <v>In-period</v>
          </cell>
          <cell r="U156" t="str">
            <v>Repair and maintenance</v>
          </cell>
          <cell r="V156" t="str">
            <v>nr</v>
          </cell>
          <cell r="W156" t="str">
            <v>This measure is the total time taken in calendar days from the leak being reported by a customer to the leaking pipe being fixed by the company. The total time for all customer visible leak repairs divided by the number of repairs expressed in days.</v>
          </cell>
          <cell r="X156">
            <v>1</v>
          </cell>
          <cell r="Y156" t="str">
            <v>Down</v>
          </cell>
          <cell r="Z156" t="str">
            <v/>
          </cell>
          <cell r="AQ156">
            <v>10</v>
          </cell>
          <cell r="AR156">
            <v>8</v>
          </cell>
          <cell r="AS156">
            <v>6</v>
          </cell>
          <cell r="AT156">
            <v>4</v>
          </cell>
          <cell r="AU156">
            <v>4</v>
          </cell>
          <cell r="BL156" t="str">
            <v>Yes</v>
          </cell>
          <cell r="BM156" t="str">
            <v>Yes</v>
          </cell>
          <cell r="BN156" t="str">
            <v>Yes</v>
          </cell>
          <cell r="BO156" t="str">
            <v>Yes</v>
          </cell>
          <cell r="BP156" t="str">
            <v>Yes</v>
          </cell>
          <cell r="BQ156" t="str">
            <v/>
          </cell>
          <cell r="BR156" t="str">
            <v/>
          </cell>
          <cell r="BS156" t="str">
            <v/>
          </cell>
          <cell r="BT156" t="str">
            <v/>
          </cell>
          <cell r="BU156" t="str">
            <v/>
          </cell>
          <cell r="BV156" t="str">
            <v/>
          </cell>
          <cell r="BW156" t="str">
            <v/>
          </cell>
          <cell r="BX156" t="str">
            <v/>
          </cell>
          <cell r="BY156" t="str">
            <v/>
          </cell>
          <cell r="BZ156" t="str">
            <v/>
          </cell>
          <cell r="CA156" t="str">
            <v/>
          </cell>
          <cell r="CB156" t="str">
            <v/>
          </cell>
          <cell r="CC156" t="str">
            <v/>
          </cell>
          <cell r="CD156" t="str">
            <v/>
          </cell>
          <cell r="CE156" t="str">
            <v/>
          </cell>
          <cell r="CF156" t="str">
            <v/>
          </cell>
          <cell r="CG156" t="str">
            <v/>
          </cell>
          <cell r="CH156" t="str">
            <v/>
          </cell>
          <cell r="CI156" t="str">
            <v/>
          </cell>
          <cell r="CJ156" t="str">
            <v/>
          </cell>
          <cell r="CK156" t="str">
            <v/>
          </cell>
          <cell r="CL156" t="str">
            <v/>
          </cell>
          <cell r="CM156" t="str">
            <v/>
          </cell>
          <cell r="CN156" t="str">
            <v/>
          </cell>
          <cell r="CO156" t="str">
            <v/>
          </cell>
          <cell r="CP156" t="str">
            <v/>
          </cell>
          <cell r="CQ156" t="str">
            <v/>
          </cell>
          <cell r="CR156" t="str">
            <v/>
          </cell>
          <cell r="CS156" t="str">
            <v/>
          </cell>
          <cell r="CT156" t="str">
            <v/>
          </cell>
          <cell r="CU156">
            <v>-0.42799999999999999</v>
          </cell>
          <cell r="CV156" t="str">
            <v/>
          </cell>
          <cell r="CW156" t="str">
            <v/>
          </cell>
          <cell r="CX156" t="str">
            <v/>
          </cell>
          <cell r="CY156">
            <v>0.26100000000000001</v>
          </cell>
          <cell r="CZ156" t="str">
            <v/>
          </cell>
          <cell r="DA156" t="str">
            <v/>
          </cell>
          <cell r="DB156" t="str">
            <v/>
          </cell>
          <cell r="DD156">
            <v>1</v>
          </cell>
        </row>
        <row r="157">
          <cell r="C157" t="str">
            <v>PR19NES_BES05</v>
          </cell>
          <cell r="D157" t="str">
            <v>Our customers say we are a company they trust</v>
          </cell>
          <cell r="E157" t="str">
            <v>PR19 new</v>
          </cell>
          <cell r="F157" t="str">
            <v>BES05</v>
          </cell>
          <cell r="G157" t="str">
            <v>Customers' perception of trust</v>
          </cell>
          <cell r="H157" t="str">
            <v xml:space="preserve">Customers' perception of trust. Telephone survey, scored out of ten by household customers. </v>
          </cell>
          <cell r="M157">
            <v>1</v>
          </cell>
          <cell r="Q157">
            <v>1</v>
          </cell>
          <cell r="R157" t="str">
            <v>NFI</v>
          </cell>
          <cell r="S157" t="str">
            <v/>
          </cell>
          <cell r="T157" t="str">
            <v/>
          </cell>
          <cell r="U157" t="str">
            <v>Billing, debt, vfm, affordability, vulnerability</v>
          </cell>
          <cell r="V157" t="str">
            <v>nr</v>
          </cell>
          <cell r="W157" t="str">
            <v>The measure is reported as an annual mean score out of ten. This measure will be assessed on a reporting year basis and is for households only.</v>
          </cell>
          <cell r="X157">
            <v>1</v>
          </cell>
          <cell r="Y157" t="str">
            <v>Up</v>
          </cell>
          <cell r="Z157" t="str">
            <v/>
          </cell>
          <cell r="AQ157">
            <v>8.8000000000000007</v>
          </cell>
          <cell r="AR157">
            <v>8.8000000000000007</v>
          </cell>
          <cell r="AS157">
            <v>8.8000000000000007</v>
          </cell>
          <cell r="AT157">
            <v>8.8000000000000007</v>
          </cell>
          <cell r="AU157">
            <v>8.8000000000000007</v>
          </cell>
          <cell r="BQ157" t="str">
            <v/>
          </cell>
          <cell r="BR157" t="str">
            <v/>
          </cell>
          <cell r="BS157" t="str">
            <v/>
          </cell>
          <cell r="BT157" t="str">
            <v/>
          </cell>
          <cell r="BU157" t="str">
            <v/>
          </cell>
          <cell r="BV157" t="str">
            <v/>
          </cell>
          <cell r="BW157" t="str">
            <v/>
          </cell>
          <cell r="BX157" t="str">
            <v/>
          </cell>
          <cell r="BY157" t="str">
            <v/>
          </cell>
          <cell r="BZ157" t="str">
            <v/>
          </cell>
          <cell r="CA157" t="str">
            <v/>
          </cell>
          <cell r="CB157" t="str">
            <v/>
          </cell>
          <cell r="CC157" t="str">
            <v/>
          </cell>
          <cell r="CD157" t="str">
            <v/>
          </cell>
          <cell r="CE157" t="str">
            <v/>
          </cell>
          <cell r="CF157" t="str">
            <v/>
          </cell>
          <cell r="CG157" t="str">
            <v/>
          </cell>
          <cell r="CH157" t="str">
            <v/>
          </cell>
          <cell r="CI157" t="str">
            <v/>
          </cell>
          <cell r="CJ157" t="str">
            <v/>
          </cell>
          <cell r="CK157" t="str">
            <v/>
          </cell>
          <cell r="CL157" t="str">
            <v/>
          </cell>
          <cell r="CM157" t="str">
            <v/>
          </cell>
          <cell r="CN157" t="str">
            <v/>
          </cell>
          <cell r="CO157" t="str">
            <v/>
          </cell>
          <cell r="CP157" t="str">
            <v/>
          </cell>
          <cell r="CQ157" t="str">
            <v/>
          </cell>
          <cell r="CR157" t="str">
            <v/>
          </cell>
          <cell r="CS157" t="str">
            <v/>
          </cell>
          <cell r="CT157" t="str">
            <v/>
          </cell>
          <cell r="CU157" t="str">
            <v/>
          </cell>
          <cell r="CV157" t="str">
            <v/>
          </cell>
          <cell r="CW157" t="str">
            <v/>
          </cell>
          <cell r="CX157" t="str">
            <v/>
          </cell>
          <cell r="CY157" t="str">
            <v/>
          </cell>
          <cell r="CZ157" t="str">
            <v/>
          </cell>
          <cell r="DA157" t="str">
            <v/>
          </cell>
          <cell r="DB157" t="str">
            <v/>
          </cell>
          <cell r="DD157">
            <v>1</v>
          </cell>
        </row>
        <row r="158">
          <cell r="C158" t="str">
            <v>PR19NES_BES06</v>
          </cell>
          <cell r="D158" t="str">
            <v>Our customers say our services are good value for money and we work hard to keep water and wastewater services affordable for all.</v>
          </cell>
          <cell r="E158" t="str">
            <v>PR19 new</v>
          </cell>
          <cell r="F158" t="str">
            <v>BES06</v>
          </cell>
          <cell r="G158" t="str">
            <v>Percentage of households in water poverty</v>
          </cell>
          <cell r="H158" t="str">
            <v xml:space="preserve">Percentage of households spending more than 3% of their disposable income on their water and sewerage charges. </v>
          </cell>
          <cell r="M158">
            <v>1</v>
          </cell>
          <cell r="Q158">
            <v>1</v>
          </cell>
          <cell r="R158" t="str">
            <v>NFI</v>
          </cell>
          <cell r="S158" t="str">
            <v/>
          </cell>
          <cell r="T158" t="str">
            <v/>
          </cell>
          <cell r="U158" t="str">
            <v>Billing, debt, vfm, affordability, vulnerability</v>
          </cell>
          <cell r="V158" t="str">
            <v>%</v>
          </cell>
          <cell r="W158" t="str">
            <v>Percentage of households in water poverty (reporting year).</v>
          </cell>
          <cell r="X158">
            <v>2</v>
          </cell>
          <cell r="Y158" t="str">
            <v>Down</v>
          </cell>
          <cell r="Z158" t="str">
            <v/>
          </cell>
          <cell r="AQ158">
            <v>12.52</v>
          </cell>
          <cell r="AR158">
            <v>10.97</v>
          </cell>
          <cell r="AS158">
            <v>9.42</v>
          </cell>
          <cell r="AT158">
            <v>7.87</v>
          </cell>
          <cell r="AU158">
            <v>6.32</v>
          </cell>
          <cell r="BQ158" t="str">
            <v/>
          </cell>
          <cell r="BR158" t="str">
            <v/>
          </cell>
          <cell r="BS158" t="str">
            <v/>
          </cell>
          <cell r="BT158" t="str">
            <v/>
          </cell>
          <cell r="BU158" t="str">
            <v/>
          </cell>
          <cell r="BV158" t="str">
            <v/>
          </cell>
          <cell r="BW158" t="str">
            <v/>
          </cell>
          <cell r="BX158" t="str">
            <v/>
          </cell>
          <cell r="BY158" t="str">
            <v/>
          </cell>
          <cell r="BZ158" t="str">
            <v/>
          </cell>
          <cell r="CA158" t="str">
            <v/>
          </cell>
          <cell r="CB158" t="str">
            <v/>
          </cell>
          <cell r="CC158" t="str">
            <v/>
          </cell>
          <cell r="CD158" t="str">
            <v/>
          </cell>
          <cell r="CE158" t="str">
            <v/>
          </cell>
          <cell r="CF158" t="str">
            <v/>
          </cell>
          <cell r="CG158" t="str">
            <v/>
          </cell>
          <cell r="CH158" t="str">
            <v/>
          </cell>
          <cell r="CI158" t="str">
            <v/>
          </cell>
          <cell r="CJ158" t="str">
            <v/>
          </cell>
          <cell r="CK158" t="str">
            <v/>
          </cell>
          <cell r="CL158" t="str">
            <v/>
          </cell>
          <cell r="CM158" t="str">
            <v/>
          </cell>
          <cell r="CN158" t="str">
            <v/>
          </cell>
          <cell r="CO158" t="str">
            <v/>
          </cell>
          <cell r="CP158" t="str">
            <v/>
          </cell>
          <cell r="CQ158" t="str">
            <v/>
          </cell>
          <cell r="CR158" t="str">
            <v/>
          </cell>
          <cell r="CS158" t="str">
            <v/>
          </cell>
          <cell r="CT158" t="str">
            <v/>
          </cell>
          <cell r="CU158" t="str">
            <v/>
          </cell>
          <cell r="CV158" t="str">
            <v/>
          </cell>
          <cell r="CW158" t="str">
            <v/>
          </cell>
          <cell r="CX158" t="str">
            <v/>
          </cell>
          <cell r="CY158" t="str">
            <v/>
          </cell>
          <cell r="CZ158" t="str">
            <v/>
          </cell>
          <cell r="DA158" t="str">
            <v/>
          </cell>
          <cell r="DB158" t="str">
            <v/>
          </cell>
          <cell r="DD158">
            <v>1</v>
          </cell>
        </row>
        <row r="159">
          <cell r="C159" t="str">
            <v>PR19NES_BES07</v>
          </cell>
          <cell r="D159" t="str">
            <v>Our customers say our services are good value for money and we work hard to keep water and wastewater affordable for all.</v>
          </cell>
          <cell r="E159" t="str">
            <v>PR19 new</v>
          </cell>
          <cell r="F159" t="str">
            <v>BES07</v>
          </cell>
          <cell r="G159" t="str">
            <v>Gap sites</v>
          </cell>
          <cell r="H159" t="str">
            <v>The percentage of properties on the Valuation Office Rating list which have been matched to our corporate database of connected non-household properties.</v>
          </cell>
          <cell r="J159">
            <v>0.56999999999999995</v>
          </cell>
          <cell r="K159">
            <v>0.43</v>
          </cell>
          <cell r="Q159">
            <v>1</v>
          </cell>
          <cell r="R159" t="str">
            <v>NFI</v>
          </cell>
          <cell r="S159" t="str">
            <v/>
          </cell>
          <cell r="T159" t="str">
            <v/>
          </cell>
          <cell r="U159" t="str">
            <v>Billing, debt, vfm, affordability, vulnerability</v>
          </cell>
          <cell r="V159" t="str">
            <v>%</v>
          </cell>
          <cell r="W159" t="str">
            <v>The percentage of NHH properties matched to the Valuation Office Rating list defined as:
(NHH connected properties within our corporate database matched / current active properties on the Valuation Office Rating list within our operational areas) x 100%.</v>
          </cell>
          <cell r="X159">
            <v>1</v>
          </cell>
          <cell r="Y159" t="str">
            <v>Up</v>
          </cell>
          <cell r="Z159" t="str">
            <v/>
          </cell>
          <cell r="AQ159">
            <v>84.4</v>
          </cell>
          <cell r="AR159">
            <v>87.1</v>
          </cell>
          <cell r="AS159">
            <v>89.7</v>
          </cell>
          <cell r="AT159">
            <v>92.4</v>
          </cell>
          <cell r="AU159">
            <v>95</v>
          </cell>
          <cell r="BQ159" t="str">
            <v/>
          </cell>
          <cell r="BR159" t="str">
            <v/>
          </cell>
          <cell r="BS159" t="str">
            <v/>
          </cell>
          <cell r="BT159" t="str">
            <v/>
          </cell>
          <cell r="BU159" t="str">
            <v/>
          </cell>
          <cell r="BV159" t="str">
            <v/>
          </cell>
          <cell r="BW159" t="str">
            <v/>
          </cell>
          <cell r="BX159" t="str">
            <v/>
          </cell>
          <cell r="BY159" t="str">
            <v/>
          </cell>
          <cell r="BZ159" t="str">
            <v/>
          </cell>
          <cell r="CA159" t="str">
            <v/>
          </cell>
          <cell r="CB159" t="str">
            <v/>
          </cell>
          <cell r="CC159" t="str">
            <v/>
          </cell>
          <cell r="CD159" t="str">
            <v/>
          </cell>
          <cell r="CE159" t="str">
            <v/>
          </cell>
          <cell r="CF159" t="str">
            <v/>
          </cell>
          <cell r="CG159" t="str">
            <v/>
          </cell>
          <cell r="CH159" t="str">
            <v/>
          </cell>
          <cell r="CI159" t="str">
            <v/>
          </cell>
          <cell r="CJ159" t="str">
            <v/>
          </cell>
          <cell r="CK159" t="str">
            <v/>
          </cell>
          <cell r="CL159" t="str">
            <v/>
          </cell>
          <cell r="CM159" t="str">
            <v/>
          </cell>
          <cell r="CN159" t="str">
            <v/>
          </cell>
          <cell r="CO159" t="str">
            <v/>
          </cell>
          <cell r="CP159" t="str">
            <v/>
          </cell>
          <cell r="CQ159" t="str">
            <v/>
          </cell>
          <cell r="CR159" t="str">
            <v/>
          </cell>
          <cell r="CS159" t="str">
            <v/>
          </cell>
          <cell r="CT159" t="str">
            <v/>
          </cell>
          <cell r="CU159" t="str">
            <v/>
          </cell>
          <cell r="CV159" t="str">
            <v/>
          </cell>
          <cell r="CW159" t="str">
            <v/>
          </cell>
          <cell r="CX159" t="str">
            <v/>
          </cell>
          <cell r="CY159" t="str">
            <v/>
          </cell>
          <cell r="CZ159" t="str">
            <v/>
          </cell>
          <cell r="DA159" t="str">
            <v/>
          </cell>
          <cell r="DB159" t="str">
            <v/>
          </cell>
          <cell r="DD159">
            <v>1</v>
          </cell>
        </row>
        <row r="160">
          <cell r="C160" t="str">
            <v>PR19NES_BES08</v>
          </cell>
          <cell r="D160" t="str">
            <v>Our customers say our services are good value for money and we work hard to keep water and wastewater services affordable for all.</v>
          </cell>
          <cell r="E160" t="str">
            <v>PR19 new</v>
          </cell>
          <cell r="F160" t="str">
            <v>BES08</v>
          </cell>
          <cell r="G160" t="str">
            <v xml:space="preserve">Voids </v>
          </cell>
          <cell r="H160" t="str">
            <v>Percentage of void household properties i.e. those not currently billed for water and/or sewerage services.</v>
          </cell>
          <cell r="M160">
            <v>1</v>
          </cell>
          <cell r="Q160">
            <v>1</v>
          </cell>
          <cell r="R160" t="str">
            <v>Out &amp; under</v>
          </cell>
          <cell r="S160" t="str">
            <v>Revenue</v>
          </cell>
          <cell r="T160" t="str">
            <v>In-period</v>
          </cell>
          <cell r="U160" t="str">
            <v>Billing, debt, vfm, affordability, vulnerability</v>
          </cell>
          <cell r="V160" t="str">
            <v>%</v>
          </cell>
          <cell r="W160" t="str">
            <v xml:space="preserve">The measure is ‘(number of void properties / total number of connected household properties) x 100%’
The total number of household properties is the total number of properties detailed within our corporate database.
</v>
          </cell>
          <cell r="X160">
            <v>2</v>
          </cell>
          <cell r="Y160" t="str">
            <v>Down</v>
          </cell>
          <cell r="Z160" t="str">
            <v/>
          </cell>
          <cell r="AQ160">
            <v>4.4000000000000004</v>
          </cell>
          <cell r="AR160">
            <v>4.3499999999999996</v>
          </cell>
          <cell r="AS160">
            <v>4.3</v>
          </cell>
          <cell r="AT160">
            <v>4.25</v>
          </cell>
          <cell r="AU160">
            <v>4.21</v>
          </cell>
          <cell r="BL160" t="str">
            <v>Yes</v>
          </cell>
          <cell r="BM160" t="str">
            <v>Yes</v>
          </cell>
          <cell r="BN160" t="str">
            <v>Yes</v>
          </cell>
          <cell r="BO160" t="str">
            <v>Yes</v>
          </cell>
          <cell r="BP160" t="str">
            <v>Yes</v>
          </cell>
          <cell r="BQ160" t="str">
            <v/>
          </cell>
          <cell r="BR160" t="str">
            <v/>
          </cell>
          <cell r="BS160" t="str">
            <v/>
          </cell>
          <cell r="BT160" t="str">
            <v/>
          </cell>
          <cell r="BU160" t="str">
            <v/>
          </cell>
          <cell r="BV160">
            <v>4.9400000000000004</v>
          </cell>
          <cell r="BW160">
            <v>4.9400000000000004</v>
          </cell>
          <cell r="BX160">
            <v>4.9400000000000004</v>
          </cell>
          <cell r="BY160">
            <v>4.9400000000000004</v>
          </cell>
          <cell r="BZ160">
            <v>4.9400000000000004</v>
          </cell>
          <cell r="CA160" t="str">
            <v/>
          </cell>
          <cell r="CB160" t="str">
            <v/>
          </cell>
          <cell r="CC160" t="str">
            <v/>
          </cell>
          <cell r="CD160" t="str">
            <v/>
          </cell>
          <cell r="CE160" t="str">
            <v/>
          </cell>
          <cell r="CF160" t="str">
            <v/>
          </cell>
          <cell r="CG160" t="str">
            <v/>
          </cell>
          <cell r="CH160" t="str">
            <v/>
          </cell>
          <cell r="CI160" t="str">
            <v/>
          </cell>
          <cell r="CJ160" t="str">
            <v/>
          </cell>
          <cell r="CK160">
            <v>3.9</v>
          </cell>
          <cell r="CL160">
            <v>3.85</v>
          </cell>
          <cell r="CM160">
            <v>3.8</v>
          </cell>
          <cell r="CN160">
            <v>3.75</v>
          </cell>
          <cell r="CO160">
            <v>3.71</v>
          </cell>
          <cell r="CP160" t="str">
            <v/>
          </cell>
          <cell r="CQ160" t="str">
            <v/>
          </cell>
          <cell r="CR160" t="str">
            <v/>
          </cell>
          <cell r="CS160" t="str">
            <v/>
          </cell>
          <cell r="CT160" t="str">
            <v/>
          </cell>
          <cell r="CU160">
            <v>-2.665</v>
          </cell>
          <cell r="CV160" t="str">
            <v/>
          </cell>
          <cell r="CW160" t="str">
            <v/>
          </cell>
          <cell r="CX160" t="str">
            <v/>
          </cell>
          <cell r="CY160">
            <v>2.665</v>
          </cell>
          <cell r="CZ160" t="str">
            <v/>
          </cell>
          <cell r="DA160" t="str">
            <v/>
          </cell>
          <cell r="DB160" t="str">
            <v/>
          </cell>
          <cell r="DD160">
            <v>1</v>
          </cell>
        </row>
        <row r="161">
          <cell r="C161" t="str">
            <v>PR19NES_BES09</v>
          </cell>
          <cell r="D161" t="str">
            <v>We are resilient and provide clean drinking water and effective sewerage services; now, and for future generations.</v>
          </cell>
          <cell r="E161" t="str">
            <v>PR19 new</v>
          </cell>
          <cell r="F161" t="str">
            <v>BES09</v>
          </cell>
          <cell r="G161" t="str">
            <v>Interruptions to supply greater than 12 hours</v>
          </cell>
          <cell r="H161" t="str">
            <v>This measure is a bespoke resilience measure. It is a count of the number of properties that experience a 12 hours (or more) interruption. This is measured over the April to March year.</v>
          </cell>
          <cell r="J161">
            <v>1</v>
          </cell>
          <cell r="Q161">
            <v>1</v>
          </cell>
          <cell r="R161" t="str">
            <v>Out &amp; under</v>
          </cell>
          <cell r="S161" t="str">
            <v>Revenue</v>
          </cell>
          <cell r="T161" t="str">
            <v>In-period</v>
          </cell>
          <cell r="U161" t="str">
            <v>Supply interruptions</v>
          </cell>
          <cell r="V161" t="str">
            <v>nr</v>
          </cell>
          <cell r="W161" t="str">
            <v xml:space="preserve">The number of properties that experience an interruption of 12 hours (or more). The total of all properties experiencing a 12 hours (or more) interruption is calculated over the April to March year. </v>
          </cell>
          <cell r="X161">
            <v>0</v>
          </cell>
          <cell r="Y161" t="str">
            <v>Down</v>
          </cell>
          <cell r="Z161" t="str">
            <v/>
          </cell>
          <cell r="AQ161">
            <v>500</v>
          </cell>
          <cell r="AR161">
            <v>475</v>
          </cell>
          <cell r="AS161">
            <v>450</v>
          </cell>
          <cell r="AT161">
            <v>425</v>
          </cell>
          <cell r="AU161">
            <v>400</v>
          </cell>
          <cell r="BL161" t="str">
            <v>Yes</v>
          </cell>
          <cell r="BM161" t="str">
            <v>Yes</v>
          </cell>
          <cell r="BN161" t="str">
            <v>Yes</v>
          </cell>
          <cell r="BO161" t="str">
            <v>Yes</v>
          </cell>
          <cell r="BP161" t="str">
            <v>Yes</v>
          </cell>
          <cell r="BQ161" t="str">
            <v/>
          </cell>
          <cell r="BR161" t="str">
            <v/>
          </cell>
          <cell r="BS161" t="str">
            <v/>
          </cell>
          <cell r="BT161" t="str">
            <v/>
          </cell>
          <cell r="BU161" t="str">
            <v/>
          </cell>
          <cell r="BV161" t="str">
            <v/>
          </cell>
          <cell r="BW161" t="str">
            <v/>
          </cell>
          <cell r="BX161" t="str">
            <v/>
          </cell>
          <cell r="BY161" t="str">
            <v/>
          </cell>
          <cell r="BZ161" t="str">
            <v/>
          </cell>
          <cell r="CA161" t="str">
            <v/>
          </cell>
          <cell r="CB161" t="str">
            <v/>
          </cell>
          <cell r="CC161" t="str">
            <v/>
          </cell>
          <cell r="CD161" t="str">
            <v/>
          </cell>
          <cell r="CE161" t="str">
            <v/>
          </cell>
          <cell r="CF161" t="str">
            <v/>
          </cell>
          <cell r="CG161" t="str">
            <v/>
          </cell>
          <cell r="CH161" t="str">
            <v/>
          </cell>
          <cell r="CI161" t="str">
            <v/>
          </cell>
          <cell r="CJ161" t="str">
            <v/>
          </cell>
          <cell r="CK161" t="str">
            <v/>
          </cell>
          <cell r="CL161" t="str">
            <v/>
          </cell>
          <cell r="CM161" t="str">
            <v/>
          </cell>
          <cell r="CN161" t="str">
            <v/>
          </cell>
          <cell r="CO161" t="str">
            <v/>
          </cell>
          <cell r="CP161" t="str">
            <v/>
          </cell>
          <cell r="CQ161" t="str">
            <v/>
          </cell>
          <cell r="CR161" t="str">
            <v/>
          </cell>
          <cell r="CS161" t="str">
            <v/>
          </cell>
          <cell r="CT161" t="str">
            <v/>
          </cell>
          <cell r="CU161">
            <v>-3.31E-3</v>
          </cell>
          <cell r="CV161" t="str">
            <v/>
          </cell>
          <cell r="CW161" t="str">
            <v/>
          </cell>
          <cell r="CX161" t="str">
            <v/>
          </cell>
          <cell r="CY161">
            <v>3.31E-3</v>
          </cell>
          <cell r="CZ161" t="str">
            <v/>
          </cell>
          <cell r="DA161" t="str">
            <v/>
          </cell>
          <cell r="DB161" t="str">
            <v/>
          </cell>
          <cell r="DD161">
            <v>1</v>
          </cell>
        </row>
        <row r="162">
          <cell r="C162" t="str">
            <v>PR19NES_BES11</v>
          </cell>
          <cell r="D162" t="str">
            <v>Our drinking water is clean, clear and tastes good.</v>
          </cell>
          <cell r="E162" t="str">
            <v>PR14 continuation</v>
          </cell>
          <cell r="F162" t="str">
            <v>BES11</v>
          </cell>
          <cell r="G162" t="str">
            <v>Discoloured water contacts</v>
          </cell>
          <cell r="H162" t="str">
            <v xml:space="preserve">The number of customer contacts of discoloured water – brown/orange/black recorded in a calendar year in line with DWI information letter IL01/2006.
This is a continuation of the 2015-20 measure W-B3 and is a bespoke asset heath measure.
</v>
          </cell>
          <cell r="J162">
            <v>1</v>
          </cell>
          <cell r="Q162">
            <v>1</v>
          </cell>
          <cell r="R162" t="str">
            <v>Out &amp; under</v>
          </cell>
          <cell r="S162" t="str">
            <v>Revenue</v>
          </cell>
          <cell r="T162" t="str">
            <v>In-period</v>
          </cell>
          <cell r="U162" t="str">
            <v>Customer contacts - water quality</v>
          </cell>
          <cell r="V162" t="str">
            <v>nr</v>
          </cell>
          <cell r="W162" t="str">
            <v>The number of customer contacts regarding discoloured water that is coloured brown, orange or black received within a calendar year, normalised and reported as contacts per 10,000 people. 
Customer contacts are recorded in line with the DWI</v>
          </cell>
          <cell r="X162">
            <v>2</v>
          </cell>
          <cell r="Y162" t="str">
            <v>Down</v>
          </cell>
          <cell r="Z162" t="str">
            <v>Customer contacts about water quality</v>
          </cell>
          <cell r="AQ162">
            <v>10.51</v>
          </cell>
          <cell r="AR162">
            <v>9.75</v>
          </cell>
          <cell r="AS162">
            <v>8.98</v>
          </cell>
          <cell r="AT162">
            <v>8.2100000000000009</v>
          </cell>
          <cell r="AU162">
            <v>7.44</v>
          </cell>
          <cell r="BL162" t="str">
            <v>Yes</v>
          </cell>
          <cell r="BM162" t="str">
            <v>Yes</v>
          </cell>
          <cell r="BN162" t="str">
            <v>Yes</v>
          </cell>
          <cell r="BO162" t="str">
            <v>Yes</v>
          </cell>
          <cell r="BP162" t="str">
            <v>Yes</v>
          </cell>
          <cell r="BQ162" t="str">
            <v/>
          </cell>
          <cell r="BR162" t="str">
            <v/>
          </cell>
          <cell r="BS162" t="str">
            <v/>
          </cell>
          <cell r="BT162" t="str">
            <v/>
          </cell>
          <cell r="BU162" t="str">
            <v/>
          </cell>
          <cell r="BV162" t="str">
            <v/>
          </cell>
          <cell r="BW162" t="str">
            <v/>
          </cell>
          <cell r="BX162" t="str">
            <v/>
          </cell>
          <cell r="BY162" t="str">
            <v/>
          </cell>
          <cell r="BZ162" t="str">
            <v/>
          </cell>
          <cell r="CA162" t="str">
            <v/>
          </cell>
          <cell r="CB162" t="str">
            <v/>
          </cell>
          <cell r="CC162" t="str">
            <v/>
          </cell>
          <cell r="CD162" t="str">
            <v/>
          </cell>
          <cell r="CE162" t="str">
            <v/>
          </cell>
          <cell r="CF162" t="str">
            <v/>
          </cell>
          <cell r="CG162" t="str">
            <v/>
          </cell>
          <cell r="CH162" t="str">
            <v/>
          </cell>
          <cell r="CI162" t="str">
            <v/>
          </cell>
          <cell r="CJ162" t="str">
            <v/>
          </cell>
          <cell r="CK162" t="str">
            <v/>
          </cell>
          <cell r="CL162" t="str">
            <v/>
          </cell>
          <cell r="CM162" t="str">
            <v/>
          </cell>
          <cell r="CN162" t="str">
            <v/>
          </cell>
          <cell r="CO162" t="str">
            <v/>
          </cell>
          <cell r="CP162" t="str">
            <v/>
          </cell>
          <cell r="CQ162" t="str">
            <v/>
          </cell>
          <cell r="CR162" t="str">
            <v/>
          </cell>
          <cell r="CS162" t="str">
            <v/>
          </cell>
          <cell r="CT162" t="str">
            <v/>
          </cell>
          <cell r="CU162">
            <v>-1.054</v>
          </cell>
          <cell r="CV162" t="str">
            <v/>
          </cell>
          <cell r="CW162" t="str">
            <v/>
          </cell>
          <cell r="CX162" t="str">
            <v/>
          </cell>
          <cell r="CY162">
            <v>0.878</v>
          </cell>
          <cell r="CZ162" t="str">
            <v/>
          </cell>
          <cell r="DA162" t="str">
            <v/>
          </cell>
          <cell r="DB162" t="str">
            <v/>
          </cell>
          <cell r="DD162">
            <v>1</v>
          </cell>
        </row>
        <row r="163">
          <cell r="C163" t="str">
            <v>PR19NES_BES12</v>
          </cell>
          <cell r="D163" t="str">
            <v>Our drinking water is clean, clear and tastes good.</v>
          </cell>
          <cell r="E163" t="str">
            <v>PR14 continuation</v>
          </cell>
          <cell r="F163" t="str">
            <v>BES12</v>
          </cell>
          <cell r="G163" t="str">
            <v>Taste and smell contacts</v>
          </cell>
          <cell r="H163" t="str">
            <v xml:space="preserve">The number of customer contacts of taste and smell (odour) of drinking water recorded in a calendar year in line with DWI information letter IL01/2006. This is reported per 10,000 people.
This is a continuation of the 2015-20 performance commitment W-B1 </v>
          </cell>
          <cell r="J163">
            <v>1</v>
          </cell>
          <cell r="Q163">
            <v>1</v>
          </cell>
          <cell r="R163" t="str">
            <v>Out &amp; under</v>
          </cell>
          <cell r="S163" t="str">
            <v>Revenue</v>
          </cell>
          <cell r="T163" t="str">
            <v>In-period</v>
          </cell>
          <cell r="U163" t="str">
            <v>Customer contacts - water quality</v>
          </cell>
          <cell r="V163" t="str">
            <v>nr</v>
          </cell>
          <cell r="W163" t="str">
            <v>The number of customer contacts regarding taste or smell of drinking water received within a calendar year, normalised and reported as contacts per 10,000 people. This is to align with the taste and smell measure reported on discover water</v>
          </cell>
          <cell r="X163">
            <v>2</v>
          </cell>
          <cell r="Y163" t="str">
            <v>Down</v>
          </cell>
          <cell r="Z163" t="str">
            <v>Customer contacts about water quality</v>
          </cell>
          <cell r="AQ163">
            <v>2.08</v>
          </cell>
          <cell r="AR163">
            <v>2.0699999999999998</v>
          </cell>
          <cell r="AS163">
            <v>2.0499999999999998</v>
          </cell>
          <cell r="AT163">
            <v>2.04</v>
          </cell>
          <cell r="AU163">
            <v>2.02</v>
          </cell>
          <cell r="BL163" t="str">
            <v>Yes</v>
          </cell>
          <cell r="BM163" t="str">
            <v>Yes</v>
          </cell>
          <cell r="BN163" t="str">
            <v>Yes</v>
          </cell>
          <cell r="BO163" t="str">
            <v>Yes</v>
          </cell>
          <cell r="BP163" t="str">
            <v>Yes</v>
          </cell>
          <cell r="BQ163" t="str">
            <v/>
          </cell>
          <cell r="BR163" t="str">
            <v/>
          </cell>
          <cell r="BS163" t="str">
            <v/>
          </cell>
          <cell r="BT163" t="str">
            <v/>
          </cell>
          <cell r="BU163" t="str">
            <v/>
          </cell>
          <cell r="BV163" t="str">
            <v/>
          </cell>
          <cell r="BW163" t="str">
            <v/>
          </cell>
          <cell r="BX163" t="str">
            <v/>
          </cell>
          <cell r="BY163" t="str">
            <v/>
          </cell>
          <cell r="BZ163" t="str">
            <v/>
          </cell>
          <cell r="CA163" t="str">
            <v/>
          </cell>
          <cell r="CB163" t="str">
            <v/>
          </cell>
          <cell r="CC163" t="str">
            <v/>
          </cell>
          <cell r="CD163" t="str">
            <v/>
          </cell>
          <cell r="CE163" t="str">
            <v/>
          </cell>
          <cell r="CF163" t="str">
            <v/>
          </cell>
          <cell r="CG163" t="str">
            <v/>
          </cell>
          <cell r="CH163" t="str">
            <v/>
          </cell>
          <cell r="CI163" t="str">
            <v/>
          </cell>
          <cell r="CJ163" t="str">
            <v/>
          </cell>
          <cell r="CK163" t="str">
            <v/>
          </cell>
          <cell r="CL163" t="str">
            <v/>
          </cell>
          <cell r="CM163" t="str">
            <v/>
          </cell>
          <cell r="CN163" t="str">
            <v/>
          </cell>
          <cell r="CO163" t="str">
            <v/>
          </cell>
          <cell r="CP163" t="str">
            <v/>
          </cell>
          <cell r="CQ163" t="str">
            <v/>
          </cell>
          <cell r="CR163" t="str">
            <v/>
          </cell>
          <cell r="CS163" t="str">
            <v/>
          </cell>
          <cell r="CT163" t="str">
            <v/>
          </cell>
          <cell r="CU163">
            <v>-1.054</v>
          </cell>
          <cell r="CV163" t="str">
            <v/>
          </cell>
          <cell r="CW163" t="str">
            <v/>
          </cell>
          <cell r="CX163" t="str">
            <v/>
          </cell>
          <cell r="CY163">
            <v>0.878</v>
          </cell>
          <cell r="CZ163" t="str">
            <v/>
          </cell>
          <cell r="DA163" t="str">
            <v/>
          </cell>
          <cell r="DB163" t="str">
            <v/>
          </cell>
          <cell r="DD163">
            <v>1</v>
          </cell>
        </row>
        <row r="164">
          <cell r="C164" t="str">
            <v>PR19NES_BES13</v>
          </cell>
          <cell r="D164" t="str">
            <v>Our drinking water is clean, clear and tastes good.</v>
          </cell>
          <cell r="E164" t="str">
            <v>PR19 new</v>
          </cell>
          <cell r="F164" t="str">
            <v>BES13</v>
          </cell>
          <cell r="G164" t="str">
            <v xml:space="preserve">Event Risk Index  </v>
          </cell>
          <cell r="H164" t="str">
            <v>The Drinking Water Inspectorate (DWI) monitor water company water quality events through the event risk index. This index measures water company response to water quality events.</v>
          </cell>
          <cell r="J164">
            <v>1</v>
          </cell>
          <cell r="Q164">
            <v>1</v>
          </cell>
          <cell r="R164" t="str">
            <v>Under</v>
          </cell>
          <cell r="S164" t="str">
            <v>Revenue</v>
          </cell>
          <cell r="T164" t="str">
            <v>In-period</v>
          </cell>
          <cell r="U164" t="str">
            <v>Resilience</v>
          </cell>
          <cell r="V164" t="str">
            <v>nr</v>
          </cell>
          <cell r="W164" t="str">
            <v>This measure is a count of all events from DWI seriousness assessments from notified water quality events. It is measured over a calendar year.
This measure aligns fully with the seriousness categorisation as detailed by the DWI</v>
          </cell>
          <cell r="X164">
            <v>3</v>
          </cell>
          <cell r="Y164" t="str">
            <v>Down</v>
          </cell>
          <cell r="Z164" t="str">
            <v/>
          </cell>
          <cell r="AQ164">
            <v>295.07</v>
          </cell>
          <cell r="AR164">
            <v>224</v>
          </cell>
          <cell r="AS164">
            <v>152.94</v>
          </cell>
          <cell r="AT164">
            <v>81.87</v>
          </cell>
          <cell r="AU164">
            <v>10.8</v>
          </cell>
          <cell r="BL164" t="str">
            <v>Yes</v>
          </cell>
          <cell r="BM164" t="str">
            <v>Yes</v>
          </cell>
          <cell r="BN164" t="str">
            <v>Yes</v>
          </cell>
          <cell r="BO164" t="str">
            <v>Yes</v>
          </cell>
          <cell r="BP164" t="str">
            <v>Yes</v>
          </cell>
          <cell r="BQ164" t="str">
            <v/>
          </cell>
          <cell r="BR164" t="str">
            <v/>
          </cell>
          <cell r="BS164" t="str">
            <v/>
          </cell>
          <cell r="BT164" t="str">
            <v/>
          </cell>
          <cell r="BU164" t="str">
            <v/>
          </cell>
          <cell r="BV164">
            <v>300</v>
          </cell>
          <cell r="BW164">
            <v>260</v>
          </cell>
          <cell r="BX164">
            <v>220</v>
          </cell>
          <cell r="BY164">
            <v>180</v>
          </cell>
          <cell r="BZ164">
            <v>150</v>
          </cell>
          <cell r="CA164" t="str">
            <v/>
          </cell>
          <cell r="CB164" t="str">
            <v/>
          </cell>
          <cell r="CC164" t="str">
            <v/>
          </cell>
          <cell r="CD164" t="str">
            <v/>
          </cell>
          <cell r="CE164" t="str">
            <v/>
          </cell>
          <cell r="CF164" t="str">
            <v/>
          </cell>
          <cell r="CG164" t="str">
            <v/>
          </cell>
          <cell r="CH164" t="str">
            <v/>
          </cell>
          <cell r="CI164" t="str">
            <v/>
          </cell>
          <cell r="CJ164" t="str">
            <v/>
          </cell>
          <cell r="CK164" t="str">
            <v/>
          </cell>
          <cell r="CL164" t="str">
            <v/>
          </cell>
          <cell r="CM164" t="str">
            <v/>
          </cell>
          <cell r="CN164" t="str">
            <v/>
          </cell>
          <cell r="CO164" t="str">
            <v/>
          </cell>
          <cell r="CP164" t="str">
            <v/>
          </cell>
          <cell r="CQ164" t="str">
            <v/>
          </cell>
          <cell r="CR164" t="str">
            <v/>
          </cell>
          <cell r="CS164" t="str">
            <v/>
          </cell>
          <cell r="CT164" t="str">
            <v/>
          </cell>
          <cell r="CU164">
            <v>-2E-3</v>
          </cell>
          <cell r="CV164" t="str">
            <v/>
          </cell>
          <cell r="CW164" t="str">
            <v/>
          </cell>
          <cell r="CX164" t="str">
            <v/>
          </cell>
          <cell r="CY164" t="str">
            <v/>
          </cell>
          <cell r="CZ164" t="str">
            <v/>
          </cell>
          <cell r="DA164" t="str">
            <v/>
          </cell>
          <cell r="DB164" t="str">
            <v/>
          </cell>
          <cell r="DD164">
            <v>1</v>
          </cell>
        </row>
        <row r="165">
          <cell r="C165" t="str">
            <v>PR19NES_BES14</v>
          </cell>
          <cell r="D165" t="str">
            <v>We always provide a reliable supply of water.</v>
          </cell>
          <cell r="E165" t="str">
            <v>PR19 new</v>
          </cell>
          <cell r="F165" t="str">
            <v>BES14</v>
          </cell>
          <cell r="G165" t="str">
            <v xml:space="preserve">Interruptions to supply between one and three hours </v>
          </cell>
          <cell r="H165" t="str">
            <v>This bespoke measure aligns with the common interruptions measure with the distinction that it is calculated for all interruptions above one hour and less than three hours.</v>
          </cell>
          <cell r="J165">
            <v>1</v>
          </cell>
          <cell r="Q165">
            <v>1</v>
          </cell>
          <cell r="R165" t="str">
            <v>Out &amp; under</v>
          </cell>
          <cell r="S165" t="str">
            <v>Revenue</v>
          </cell>
          <cell r="T165" t="str">
            <v>In-period</v>
          </cell>
          <cell r="U165" t="str">
            <v>Supply interruptions</v>
          </cell>
          <cell r="V165" t="str">
            <v xml:space="preserve">% </v>
          </cell>
          <cell r="W165" t="str">
            <v>Percentage that the average time the water supply is interrupted is greater than one hour and less than three hours in the report year as a proportion of the baseline.</v>
          </cell>
          <cell r="X165">
            <v>1</v>
          </cell>
          <cell r="Y165" t="str">
            <v>Down</v>
          </cell>
          <cell r="Z165" t="str">
            <v/>
          </cell>
          <cell r="AQ165" t="str">
            <v/>
          </cell>
          <cell r="AR165">
            <v>97.5</v>
          </cell>
          <cell r="AS165">
            <v>95</v>
          </cell>
          <cell r="AT165">
            <v>92.5</v>
          </cell>
          <cell r="AU165">
            <v>90</v>
          </cell>
          <cell r="BM165" t="str">
            <v>Yes</v>
          </cell>
          <cell r="BN165" t="str">
            <v>Yes</v>
          </cell>
          <cell r="BO165" t="str">
            <v>Yes</v>
          </cell>
          <cell r="BP165" t="str">
            <v>Yes</v>
          </cell>
          <cell r="BQ165" t="str">
            <v/>
          </cell>
          <cell r="BR165" t="str">
            <v/>
          </cell>
          <cell r="BS165" t="str">
            <v/>
          </cell>
          <cell r="BT165" t="str">
            <v/>
          </cell>
          <cell r="BU165" t="str">
            <v/>
          </cell>
          <cell r="BV165" t="str">
            <v/>
          </cell>
          <cell r="BW165" t="str">
            <v/>
          </cell>
          <cell r="BX165" t="str">
            <v/>
          </cell>
          <cell r="BY165" t="str">
            <v/>
          </cell>
          <cell r="BZ165" t="str">
            <v/>
          </cell>
          <cell r="CA165" t="str">
            <v/>
          </cell>
          <cell r="CB165" t="str">
            <v/>
          </cell>
          <cell r="CC165" t="str">
            <v/>
          </cell>
          <cell r="CD165" t="str">
            <v/>
          </cell>
          <cell r="CE165" t="str">
            <v/>
          </cell>
          <cell r="CF165" t="str">
            <v/>
          </cell>
          <cell r="CG165" t="str">
            <v/>
          </cell>
          <cell r="CH165" t="str">
            <v/>
          </cell>
          <cell r="CI165" t="str">
            <v/>
          </cell>
          <cell r="CJ165" t="str">
            <v/>
          </cell>
          <cell r="CK165" t="str">
            <v/>
          </cell>
          <cell r="CL165" t="str">
            <v/>
          </cell>
          <cell r="CM165" t="str">
            <v/>
          </cell>
          <cell r="CN165" t="str">
            <v/>
          </cell>
          <cell r="CO165" t="str">
            <v/>
          </cell>
          <cell r="CP165" t="str">
            <v/>
          </cell>
          <cell r="CQ165" t="str">
            <v/>
          </cell>
          <cell r="CR165" t="str">
            <v/>
          </cell>
          <cell r="CS165" t="str">
            <v/>
          </cell>
          <cell r="CT165" t="str">
            <v/>
          </cell>
          <cell r="CU165">
            <v>-1.119</v>
          </cell>
          <cell r="CV165" t="str">
            <v/>
          </cell>
          <cell r="CW165" t="str">
            <v/>
          </cell>
          <cell r="CX165" t="str">
            <v/>
          </cell>
          <cell r="CY165">
            <v>0.77100000000000002</v>
          </cell>
          <cell r="CZ165" t="str">
            <v/>
          </cell>
          <cell r="DA165" t="str">
            <v/>
          </cell>
          <cell r="DB165" t="str">
            <v/>
          </cell>
          <cell r="DD165">
            <v>1</v>
          </cell>
        </row>
        <row r="166">
          <cell r="C166" t="str">
            <v>PR19NES_BES15</v>
          </cell>
          <cell r="D166" t="str">
            <v xml:space="preserve">Our sewerage service deals with sewage and heavy rainfall effectively. </v>
          </cell>
          <cell r="E166" t="str">
            <v>PR19 new</v>
          </cell>
          <cell r="F166" t="str">
            <v>BES15</v>
          </cell>
          <cell r="G166" t="str">
            <v>Sewer blockages</v>
          </cell>
          <cell r="H166" t="str">
            <v xml:space="preserve">This measure is the annual number of sewer blockage events that require clearing, measured over the April to March year. 
The definition aligns with that published on the Ofwat Outcomes definitions – PR19 website.
</v>
          </cell>
          <cell r="K166">
            <v>1</v>
          </cell>
          <cell r="Q166">
            <v>1</v>
          </cell>
          <cell r="R166" t="str">
            <v>Out &amp; under</v>
          </cell>
          <cell r="S166" t="str">
            <v>Revenue</v>
          </cell>
          <cell r="T166" t="str">
            <v>In-period</v>
          </cell>
          <cell r="U166" t="str">
            <v>Asset/equipment failure</v>
          </cell>
          <cell r="V166" t="str">
            <v>nr</v>
          </cell>
          <cell r="W166" t="str">
            <v>The number of sewer blockage clearing jobs are recorded and retrieved from NWG corporate systems.
A blockage is an obstruction in a sewer which causes a reportable problem (not caused by hydraulic overload), such as flooding.</v>
          </cell>
          <cell r="X166">
            <v>0</v>
          </cell>
          <cell r="Y166" t="str">
            <v>Down</v>
          </cell>
          <cell r="Z166" t="str">
            <v>Sewer blockages</v>
          </cell>
          <cell r="AQ166">
            <v>11594</v>
          </cell>
          <cell r="AR166">
            <v>11379</v>
          </cell>
          <cell r="AS166">
            <v>11164</v>
          </cell>
          <cell r="AT166">
            <v>10950</v>
          </cell>
          <cell r="AU166">
            <v>10600</v>
          </cell>
          <cell r="BL166" t="str">
            <v>Yes</v>
          </cell>
          <cell r="BM166" t="str">
            <v>Yes</v>
          </cell>
          <cell r="BN166" t="str">
            <v>Yes</v>
          </cell>
          <cell r="BO166" t="str">
            <v>Yes</v>
          </cell>
          <cell r="BP166" t="str">
            <v>Yes</v>
          </cell>
          <cell r="BQ166" t="str">
            <v/>
          </cell>
          <cell r="BR166" t="str">
            <v/>
          </cell>
          <cell r="BS166" t="str">
            <v/>
          </cell>
          <cell r="BT166" t="str">
            <v/>
          </cell>
          <cell r="BU166" t="str">
            <v/>
          </cell>
          <cell r="BV166" t="str">
            <v/>
          </cell>
          <cell r="BW166" t="str">
            <v/>
          </cell>
          <cell r="BX166" t="str">
            <v/>
          </cell>
          <cell r="BY166" t="str">
            <v/>
          </cell>
          <cell r="BZ166" t="str">
            <v/>
          </cell>
          <cell r="CA166" t="str">
            <v/>
          </cell>
          <cell r="CB166" t="str">
            <v/>
          </cell>
          <cell r="CC166" t="str">
            <v/>
          </cell>
          <cell r="CD166" t="str">
            <v/>
          </cell>
          <cell r="CE166" t="str">
            <v/>
          </cell>
          <cell r="CF166" t="str">
            <v/>
          </cell>
          <cell r="CG166" t="str">
            <v/>
          </cell>
          <cell r="CH166" t="str">
            <v/>
          </cell>
          <cell r="CI166" t="str">
            <v/>
          </cell>
          <cell r="CJ166" t="str">
            <v/>
          </cell>
          <cell r="CK166" t="str">
            <v/>
          </cell>
          <cell r="CL166" t="str">
            <v/>
          </cell>
          <cell r="CM166" t="str">
            <v/>
          </cell>
          <cell r="CN166" t="str">
            <v/>
          </cell>
          <cell r="CO166" t="str">
            <v/>
          </cell>
          <cell r="CP166" t="str">
            <v/>
          </cell>
          <cell r="CQ166" t="str">
            <v/>
          </cell>
          <cell r="CR166" t="str">
            <v/>
          </cell>
          <cell r="CS166" t="str">
            <v/>
          </cell>
          <cell r="CT166" t="str">
            <v/>
          </cell>
          <cell r="CU166">
            <v>-1.4430000000000001E-3</v>
          </cell>
          <cell r="CV166" t="str">
            <v/>
          </cell>
          <cell r="CW166" t="str">
            <v/>
          </cell>
          <cell r="CX166" t="str">
            <v/>
          </cell>
          <cell r="CY166">
            <v>7.7999999999999999E-4</v>
          </cell>
          <cell r="CZ166" t="str">
            <v/>
          </cell>
          <cell r="DA166" t="str">
            <v/>
          </cell>
          <cell r="DB166" t="str">
            <v/>
          </cell>
          <cell r="DD166">
            <v>1</v>
          </cell>
        </row>
        <row r="167">
          <cell r="C167" t="str">
            <v>PR19NES_BES16</v>
          </cell>
          <cell r="D167" t="str">
            <v xml:space="preserve">Our sewerage service deals with sewage and heavy rainfall effectively. </v>
          </cell>
          <cell r="E167" t="str">
            <v>PR14 revision</v>
          </cell>
          <cell r="F167" t="str">
            <v>BES16</v>
          </cell>
          <cell r="G167" t="str">
            <v>External sewer flooding</v>
          </cell>
          <cell r="H167" t="str">
            <v>This bespoke measure is a count of all external sewer flooding events. 
A flooding incident is defined as the number of curtilages flooded during each flooding event from a public sewer. A flooding event is the escape of water from a sewerage system, irre</v>
          </cell>
          <cell r="K167">
            <v>1</v>
          </cell>
          <cell r="Q167">
            <v>1</v>
          </cell>
          <cell r="R167" t="str">
            <v>Out &amp; under</v>
          </cell>
          <cell r="S167" t="str">
            <v>Revenue</v>
          </cell>
          <cell r="T167" t="str">
            <v>In-period</v>
          </cell>
          <cell r="U167" t="str">
            <v>Sewer flooding</v>
          </cell>
          <cell r="V167" t="str">
            <v>nr</v>
          </cell>
          <cell r="W167" t="str">
            <v xml:space="preserve">The number of incidents of external flooding.
The number of incidents includes severe weather events and those from both the public and transferred sewer networks. 
</v>
          </cell>
          <cell r="X167">
            <v>0</v>
          </cell>
          <cell r="Y167" t="str">
            <v>Down</v>
          </cell>
          <cell r="Z167" t="str">
            <v>External sewer flooding</v>
          </cell>
          <cell r="AQ167">
            <v>3372</v>
          </cell>
          <cell r="AR167">
            <v>3191</v>
          </cell>
          <cell r="AS167">
            <v>3009</v>
          </cell>
          <cell r="AT167">
            <v>2828</v>
          </cell>
          <cell r="AU167">
            <v>2647</v>
          </cell>
          <cell r="BL167" t="str">
            <v>Yes</v>
          </cell>
          <cell r="BM167" t="str">
            <v>Yes</v>
          </cell>
          <cell r="BN167" t="str">
            <v>Yes</v>
          </cell>
          <cell r="BO167" t="str">
            <v>Yes</v>
          </cell>
          <cell r="BP167" t="str">
            <v>Yes</v>
          </cell>
          <cell r="BQ167" t="str">
            <v/>
          </cell>
          <cell r="BR167" t="str">
            <v/>
          </cell>
          <cell r="BS167" t="str">
            <v/>
          </cell>
          <cell r="BT167" t="str">
            <v/>
          </cell>
          <cell r="BU167" t="str">
            <v/>
          </cell>
          <cell r="BV167">
            <v>5058</v>
          </cell>
          <cell r="BW167">
            <v>5058</v>
          </cell>
          <cell r="BX167">
            <v>5058</v>
          </cell>
          <cell r="BY167">
            <v>5058</v>
          </cell>
          <cell r="BZ167">
            <v>5058</v>
          </cell>
          <cell r="CA167" t="str">
            <v/>
          </cell>
          <cell r="CB167" t="str">
            <v/>
          </cell>
          <cell r="CC167" t="str">
            <v/>
          </cell>
          <cell r="CD167" t="str">
            <v/>
          </cell>
          <cell r="CE167" t="str">
            <v/>
          </cell>
          <cell r="CF167" t="str">
            <v/>
          </cell>
          <cell r="CG167" t="str">
            <v/>
          </cell>
          <cell r="CH167" t="str">
            <v/>
          </cell>
          <cell r="CI167" t="str">
            <v/>
          </cell>
          <cell r="CJ167" t="str">
            <v/>
          </cell>
          <cell r="CK167">
            <v>3000</v>
          </cell>
          <cell r="CL167">
            <v>2800</v>
          </cell>
          <cell r="CM167">
            <v>2659</v>
          </cell>
          <cell r="CN167">
            <v>2487</v>
          </cell>
          <cell r="CO167">
            <v>2315</v>
          </cell>
          <cell r="CP167" t="str">
            <v/>
          </cell>
          <cell r="CQ167" t="str">
            <v/>
          </cell>
          <cell r="CR167" t="str">
            <v/>
          </cell>
          <cell r="CS167" t="str">
            <v/>
          </cell>
          <cell r="CT167" t="str">
            <v/>
          </cell>
          <cell r="CU167">
            <v>-6.2700000000000004E-3</v>
          </cell>
          <cell r="CV167" t="str">
            <v/>
          </cell>
          <cell r="CW167" t="str">
            <v/>
          </cell>
          <cell r="CX167" t="str">
            <v/>
          </cell>
          <cell r="CY167">
            <v>4.3099999999999996E-3</v>
          </cell>
          <cell r="CZ167" t="str">
            <v/>
          </cell>
          <cell r="DA167" t="str">
            <v/>
          </cell>
          <cell r="DB167" t="str">
            <v/>
          </cell>
          <cell r="DD167">
            <v>1</v>
          </cell>
        </row>
        <row r="168">
          <cell r="C168" t="str">
            <v>PR19NES_BES17</v>
          </cell>
          <cell r="D168" t="str">
            <v xml:space="preserve">Our sewerage service deals with sewage and heavy rainfall effectively. </v>
          </cell>
          <cell r="E168" t="str">
            <v>PR14 revision</v>
          </cell>
          <cell r="F168" t="str">
            <v>BES17</v>
          </cell>
          <cell r="G168" t="str">
            <v xml:space="preserve">Repeat sewer flooding </v>
          </cell>
          <cell r="H168" t="str">
            <v>This bespoke measure is the number of times per year (April to March) that properties have suffered from internal flooding where the property has flooded internally at least once in the last 5 years.  This is for flooding from the public and transferred n</v>
          </cell>
          <cell r="K168">
            <v>1</v>
          </cell>
          <cell r="Q168">
            <v>1</v>
          </cell>
          <cell r="R168" t="str">
            <v>Out &amp; under</v>
          </cell>
          <cell r="S168" t="str">
            <v>Revenue</v>
          </cell>
          <cell r="T168" t="str">
            <v>In-period</v>
          </cell>
          <cell r="U168" t="str">
            <v>Sewer flooding</v>
          </cell>
          <cell r="V168" t="str">
            <v>nr</v>
          </cell>
          <cell r="W168" t="str">
            <v>The number of times per regulatory year that properties have suffered from internal flooding where the property has flooded internally at least once in the last 5 years.  This is for flooding from the public and transferred network and includes severe weather events.</v>
          </cell>
          <cell r="X168">
            <v>0</v>
          </cell>
          <cell r="Y168" t="str">
            <v>Down</v>
          </cell>
          <cell r="Z168" t="str">
            <v/>
          </cell>
          <cell r="AQ168">
            <v>46</v>
          </cell>
          <cell r="AR168">
            <v>44</v>
          </cell>
          <cell r="AS168">
            <v>42</v>
          </cell>
          <cell r="AT168">
            <v>39</v>
          </cell>
          <cell r="AU168">
            <v>37</v>
          </cell>
          <cell r="BL168" t="str">
            <v>Yes</v>
          </cell>
          <cell r="BM168" t="str">
            <v>Yes</v>
          </cell>
          <cell r="BN168" t="str">
            <v>Yes</v>
          </cell>
          <cell r="BO168" t="str">
            <v>Yes</v>
          </cell>
          <cell r="BP168" t="str">
            <v>Yes</v>
          </cell>
          <cell r="BQ168" t="str">
            <v/>
          </cell>
          <cell r="BR168" t="str">
            <v/>
          </cell>
          <cell r="BS168" t="str">
            <v/>
          </cell>
          <cell r="BT168" t="str">
            <v/>
          </cell>
          <cell r="BU168" t="str">
            <v/>
          </cell>
          <cell r="BV168" t="str">
            <v/>
          </cell>
          <cell r="BW168" t="str">
            <v/>
          </cell>
          <cell r="BX168" t="str">
            <v/>
          </cell>
          <cell r="BY168" t="str">
            <v/>
          </cell>
          <cell r="BZ168" t="str">
            <v/>
          </cell>
          <cell r="CA168" t="str">
            <v/>
          </cell>
          <cell r="CB168" t="str">
            <v/>
          </cell>
          <cell r="CC168" t="str">
            <v/>
          </cell>
          <cell r="CD168" t="str">
            <v/>
          </cell>
          <cell r="CE168" t="str">
            <v/>
          </cell>
          <cell r="CF168" t="str">
            <v/>
          </cell>
          <cell r="CG168" t="str">
            <v/>
          </cell>
          <cell r="CH168" t="str">
            <v/>
          </cell>
          <cell r="CI168" t="str">
            <v/>
          </cell>
          <cell r="CJ168" t="str">
            <v/>
          </cell>
          <cell r="CK168" t="str">
            <v/>
          </cell>
          <cell r="CL168" t="str">
            <v/>
          </cell>
          <cell r="CM168" t="str">
            <v/>
          </cell>
          <cell r="CN168" t="str">
            <v/>
          </cell>
          <cell r="CO168" t="str">
            <v/>
          </cell>
          <cell r="CP168" t="str">
            <v/>
          </cell>
          <cell r="CQ168" t="str">
            <v/>
          </cell>
          <cell r="CR168" t="str">
            <v/>
          </cell>
          <cell r="CS168" t="str">
            <v/>
          </cell>
          <cell r="CT168" t="str">
            <v/>
          </cell>
          <cell r="CU168">
            <v>-5.5100000000000003E-2</v>
          </cell>
          <cell r="CV168" t="str">
            <v/>
          </cell>
          <cell r="CW168" t="str">
            <v/>
          </cell>
          <cell r="CX168" t="str">
            <v/>
          </cell>
          <cell r="CY168">
            <v>5.5100000000000003E-2</v>
          </cell>
          <cell r="CZ168" t="str">
            <v/>
          </cell>
          <cell r="DA168" t="str">
            <v/>
          </cell>
          <cell r="DB168" t="str">
            <v/>
          </cell>
          <cell r="DD168">
            <v>1</v>
          </cell>
        </row>
        <row r="169">
          <cell r="C169" t="str">
            <v>PR19NES_BES18</v>
          </cell>
          <cell r="D169" t="str">
            <v>We help to improve the quality of rivers and coastal waters for the benefit of people, the environment and wildlife.</v>
          </cell>
          <cell r="E169" t="str">
            <v>PR19 new</v>
          </cell>
          <cell r="F169" t="str">
            <v>BES18</v>
          </cell>
          <cell r="G169" t="str">
            <v>Abstraction incentive mechanism (AIM)</v>
          </cell>
          <cell r="H169" t="str">
            <v xml:space="preserve">This performance commitment has been identified and designed in line with the Guidelines on the abstraction incentive mechanism (Ofwat 2016).
For Northumbrian Water only one site meets the criteria in the guidance – Ormesby Broad. 
</v>
          </cell>
          <cell r="I169">
            <v>1</v>
          </cell>
          <cell r="Q169">
            <v>1</v>
          </cell>
          <cell r="R169" t="str">
            <v>Out &amp; under</v>
          </cell>
          <cell r="S169" t="str">
            <v>Revenue</v>
          </cell>
          <cell r="T169" t="str">
            <v>In-period</v>
          </cell>
          <cell r="U169" t="str">
            <v>Water resources/ abstraction</v>
          </cell>
          <cell r="V169" t="str">
            <v>nr</v>
          </cell>
          <cell r="W169" t="str">
            <v>Megalitres (Ml)</v>
          </cell>
          <cell r="X169">
            <v>0</v>
          </cell>
          <cell r="Y169" t="str">
            <v>Down</v>
          </cell>
          <cell r="Z169" t="str">
            <v/>
          </cell>
          <cell r="AQ169">
            <v>0</v>
          </cell>
          <cell r="AR169">
            <v>0</v>
          </cell>
          <cell r="AS169">
            <v>0</v>
          </cell>
          <cell r="AT169">
            <v>0</v>
          </cell>
          <cell r="AU169">
            <v>0</v>
          </cell>
          <cell r="BL169" t="str">
            <v>Yes</v>
          </cell>
          <cell r="BM169" t="str">
            <v>Yes</v>
          </cell>
          <cell r="BN169" t="str">
            <v>Yes</v>
          </cell>
          <cell r="BO169" t="str">
            <v>Yes</v>
          </cell>
          <cell r="BP169" t="str">
            <v>Yes</v>
          </cell>
          <cell r="BQ169" t="str">
            <v/>
          </cell>
          <cell r="BR169" t="str">
            <v/>
          </cell>
          <cell r="BS169" t="str">
            <v/>
          </cell>
          <cell r="BT169" t="str">
            <v/>
          </cell>
          <cell r="BU169" t="str">
            <v/>
          </cell>
          <cell r="BV169">
            <v>36</v>
          </cell>
          <cell r="BW169">
            <v>36</v>
          </cell>
          <cell r="BX169">
            <v>36</v>
          </cell>
          <cell r="BY169">
            <v>36</v>
          </cell>
          <cell r="BZ169">
            <v>36</v>
          </cell>
          <cell r="CA169" t="str">
            <v/>
          </cell>
          <cell r="CB169" t="str">
            <v/>
          </cell>
          <cell r="CC169" t="str">
            <v/>
          </cell>
          <cell r="CD169" t="str">
            <v/>
          </cell>
          <cell r="CE169" t="str">
            <v/>
          </cell>
          <cell r="CF169" t="str">
            <v/>
          </cell>
          <cell r="CG169" t="str">
            <v/>
          </cell>
          <cell r="CH169" t="str">
            <v/>
          </cell>
          <cell r="CI169" t="str">
            <v/>
          </cell>
          <cell r="CJ169" t="str">
            <v/>
          </cell>
          <cell r="CK169" t="str">
            <v/>
          </cell>
          <cell r="CL169" t="str">
            <v/>
          </cell>
          <cell r="CM169" t="str">
            <v/>
          </cell>
          <cell r="CN169" t="str">
            <v/>
          </cell>
          <cell r="CO169" t="str">
            <v/>
          </cell>
          <cell r="CP169" t="str">
            <v/>
          </cell>
          <cell r="CQ169" t="str">
            <v/>
          </cell>
          <cell r="CR169" t="str">
            <v/>
          </cell>
          <cell r="CS169" t="str">
            <v/>
          </cell>
          <cell r="CT169" t="str">
            <v/>
          </cell>
          <cell r="CU169">
            <v>-3.4999999999999997E-5</v>
          </cell>
          <cell r="CV169" t="str">
            <v/>
          </cell>
          <cell r="CW169" t="str">
            <v/>
          </cell>
          <cell r="CX169" t="str">
            <v/>
          </cell>
          <cell r="CY169">
            <v>4.1999999999999998E-5</v>
          </cell>
          <cell r="CZ169" t="str">
            <v/>
          </cell>
          <cell r="DA169" t="str">
            <v/>
          </cell>
          <cell r="DB169" t="str">
            <v/>
          </cell>
          <cell r="DD169">
            <v>1</v>
          </cell>
        </row>
        <row r="170">
          <cell r="C170" t="str">
            <v>PR19NES_BES19</v>
          </cell>
          <cell r="D170" t="str">
            <v>We help to improve the quality of rivers and coastal waters for the benefit of people, the environment and wildlife.</v>
          </cell>
          <cell r="E170" t="str">
            <v>PR14 revision</v>
          </cell>
          <cell r="F170" t="str">
            <v>BES19</v>
          </cell>
          <cell r="G170" t="str">
            <v xml:space="preserve">Bathing water compliance </v>
          </cell>
          <cell r="H170" t="str">
            <v>The percentage of designated bathing waters in our northern operating area that are classified annually as Good or Excellent.</v>
          </cell>
          <cell r="K170">
            <v>1</v>
          </cell>
          <cell r="Q170">
            <v>1</v>
          </cell>
          <cell r="R170" t="str">
            <v>Out &amp; under</v>
          </cell>
          <cell r="S170" t="str">
            <v>Revenue</v>
          </cell>
          <cell r="T170" t="str">
            <v>In-period</v>
          </cell>
          <cell r="U170" t="str">
            <v>Environmental</v>
          </cell>
          <cell r="V170" t="str">
            <v>%</v>
          </cell>
          <cell r="W170" t="str">
            <v>The percentage of designated bathing waters in our northern operating area that are classified annually as Excellent.
The bathing season runs from 15th May and ends on the 30th September.</v>
          </cell>
          <cell r="X170">
            <v>2</v>
          </cell>
          <cell r="Y170" t="str">
            <v>Up</v>
          </cell>
          <cell r="Z170" t="str">
            <v/>
          </cell>
          <cell r="AQ170">
            <v>97.06</v>
          </cell>
          <cell r="AR170">
            <v>97.06</v>
          </cell>
          <cell r="AS170">
            <v>97.06</v>
          </cell>
          <cell r="AT170">
            <v>97.06</v>
          </cell>
          <cell r="AU170">
            <v>97.06</v>
          </cell>
          <cell r="BL170" t="str">
            <v>Yes</v>
          </cell>
          <cell r="BM170" t="str">
            <v>Yes</v>
          </cell>
          <cell r="BN170" t="str">
            <v>Yes</v>
          </cell>
          <cell r="BO170" t="str">
            <v>Yes</v>
          </cell>
          <cell r="BP170" t="str">
            <v>Yes</v>
          </cell>
          <cell r="BQ170" t="str">
            <v/>
          </cell>
          <cell r="BR170" t="str">
            <v/>
          </cell>
          <cell r="BS170" t="str">
            <v/>
          </cell>
          <cell r="BT170" t="str">
            <v/>
          </cell>
          <cell r="BU170" t="str">
            <v/>
          </cell>
          <cell r="BV170" t="str">
            <v/>
          </cell>
          <cell r="BW170" t="str">
            <v/>
          </cell>
          <cell r="BX170" t="str">
            <v/>
          </cell>
          <cell r="BY170" t="str">
            <v/>
          </cell>
          <cell r="BZ170" t="str">
            <v/>
          </cell>
          <cell r="CA170" t="str">
            <v/>
          </cell>
          <cell r="CB170" t="str">
            <v/>
          </cell>
          <cell r="CC170" t="str">
            <v/>
          </cell>
          <cell r="CD170" t="str">
            <v/>
          </cell>
          <cell r="CE170" t="str">
            <v/>
          </cell>
          <cell r="CF170" t="str">
            <v/>
          </cell>
          <cell r="CG170" t="str">
            <v/>
          </cell>
          <cell r="CH170" t="str">
            <v/>
          </cell>
          <cell r="CI170" t="str">
            <v/>
          </cell>
          <cell r="CJ170" t="str">
            <v/>
          </cell>
          <cell r="CK170" t="str">
            <v/>
          </cell>
          <cell r="CL170" t="str">
            <v/>
          </cell>
          <cell r="CM170" t="str">
            <v/>
          </cell>
          <cell r="CN170" t="str">
            <v/>
          </cell>
          <cell r="CO170" t="str">
            <v/>
          </cell>
          <cell r="CP170" t="str">
            <v/>
          </cell>
          <cell r="CQ170" t="str">
            <v/>
          </cell>
          <cell r="CR170" t="str">
            <v/>
          </cell>
          <cell r="CS170" t="str">
            <v/>
          </cell>
          <cell r="CT170" t="str">
            <v/>
          </cell>
          <cell r="CU170">
            <v>-0.249</v>
          </cell>
          <cell r="CV170" t="str">
            <v/>
          </cell>
          <cell r="CW170" t="str">
            <v/>
          </cell>
          <cell r="CX170" t="str">
            <v/>
          </cell>
          <cell r="CY170">
            <v>0.249</v>
          </cell>
          <cell r="CZ170" t="str">
            <v/>
          </cell>
          <cell r="DA170" t="str">
            <v/>
          </cell>
          <cell r="DB170" t="str">
            <v/>
          </cell>
          <cell r="DD170">
            <v>1</v>
          </cell>
        </row>
        <row r="171">
          <cell r="C171" t="str">
            <v>PR19NES_BES20</v>
          </cell>
          <cell r="D171" t="str">
            <v>We take care to protect and improve the environment in everything we do, leading by example.</v>
          </cell>
          <cell r="E171" t="str">
            <v>PR19 new</v>
          </cell>
          <cell r="F171" t="str">
            <v>BES20</v>
          </cell>
          <cell r="G171" t="str">
            <v>Water environment improvements</v>
          </cell>
          <cell r="H171" t="str">
            <v>The measure is the length of publicly accessible water environment improved in partnership, over and above our statutory commitments.</v>
          </cell>
          <cell r="I171">
            <v>0.122</v>
          </cell>
          <cell r="J171">
            <v>0.501</v>
          </cell>
          <cell r="K171">
            <v>0.377</v>
          </cell>
          <cell r="Q171">
            <v>1</v>
          </cell>
          <cell r="R171" t="str">
            <v>Out &amp; under</v>
          </cell>
          <cell r="S171" t="str">
            <v>Revenue</v>
          </cell>
          <cell r="T171" t="str">
            <v>In-period</v>
          </cell>
          <cell r="U171" t="str">
            <v>Environmental</v>
          </cell>
          <cell r="V171" t="str">
            <v>nr</v>
          </cell>
          <cell r="W171" t="str">
            <v>Measurement will be based on the length of water environment improved, in km.</v>
          </cell>
          <cell r="X171">
            <v>1</v>
          </cell>
          <cell r="Y171" t="str">
            <v>Up</v>
          </cell>
          <cell r="Z171" t="str">
            <v/>
          </cell>
          <cell r="AQ171">
            <v>10</v>
          </cell>
          <cell r="AR171">
            <v>10</v>
          </cell>
          <cell r="AS171">
            <v>10</v>
          </cell>
          <cell r="AT171">
            <v>10</v>
          </cell>
          <cell r="AU171">
            <v>10</v>
          </cell>
          <cell r="BL171" t="str">
            <v>Yes</v>
          </cell>
          <cell r="BM171" t="str">
            <v>Yes</v>
          </cell>
          <cell r="BN171" t="str">
            <v>Yes</v>
          </cell>
          <cell r="BO171" t="str">
            <v>Yes</v>
          </cell>
          <cell r="BP171" t="str">
            <v>Yes</v>
          </cell>
          <cell r="BQ171" t="str">
            <v/>
          </cell>
          <cell r="BR171" t="str">
            <v/>
          </cell>
          <cell r="BS171" t="str">
            <v/>
          </cell>
          <cell r="BT171" t="str">
            <v/>
          </cell>
          <cell r="BU171" t="str">
            <v/>
          </cell>
          <cell r="BV171" t="str">
            <v/>
          </cell>
          <cell r="BW171" t="str">
            <v/>
          </cell>
          <cell r="BX171" t="str">
            <v/>
          </cell>
          <cell r="BY171" t="str">
            <v/>
          </cell>
          <cell r="BZ171" t="str">
            <v/>
          </cell>
          <cell r="CA171" t="str">
            <v/>
          </cell>
          <cell r="CB171" t="str">
            <v/>
          </cell>
          <cell r="CC171" t="str">
            <v/>
          </cell>
          <cell r="CD171" t="str">
            <v/>
          </cell>
          <cell r="CE171" t="str">
            <v/>
          </cell>
          <cell r="CF171" t="str">
            <v/>
          </cell>
          <cell r="CG171" t="str">
            <v/>
          </cell>
          <cell r="CH171" t="str">
            <v/>
          </cell>
          <cell r="CI171" t="str">
            <v/>
          </cell>
          <cell r="CJ171" t="str">
            <v/>
          </cell>
          <cell r="CK171" t="str">
            <v/>
          </cell>
          <cell r="CL171" t="str">
            <v/>
          </cell>
          <cell r="CM171" t="str">
            <v/>
          </cell>
          <cell r="CN171" t="str">
            <v/>
          </cell>
          <cell r="CO171" t="str">
            <v/>
          </cell>
          <cell r="CP171" t="str">
            <v/>
          </cell>
          <cell r="CQ171" t="str">
            <v/>
          </cell>
          <cell r="CR171" t="str">
            <v/>
          </cell>
          <cell r="CS171" t="str">
            <v/>
          </cell>
          <cell r="CT171" t="str">
            <v/>
          </cell>
          <cell r="CU171">
            <v>-1.189E-2</v>
          </cell>
          <cell r="CV171" t="str">
            <v/>
          </cell>
          <cell r="CW171" t="str">
            <v/>
          </cell>
          <cell r="CX171" t="str">
            <v/>
          </cell>
          <cell r="CY171">
            <v>7.6800000000000002E-3</v>
          </cell>
          <cell r="CZ171" t="str">
            <v/>
          </cell>
          <cell r="DA171" t="str">
            <v/>
          </cell>
          <cell r="DB171" t="str">
            <v/>
          </cell>
          <cell r="DC171" t="str">
            <v>No</v>
          </cell>
          <cell r="DD171">
            <v>1</v>
          </cell>
        </row>
        <row r="172">
          <cell r="C172" t="str">
            <v>PR19NES_BES21</v>
          </cell>
          <cell r="D172" t="str">
            <v>We take care to protect and improve the environment in everything we do, leading by example.</v>
          </cell>
          <cell r="E172" t="str">
            <v>PR14 revision</v>
          </cell>
          <cell r="F172" t="str">
            <v>BES21</v>
          </cell>
          <cell r="G172" t="str">
            <v>Greenhouse Gas Emissions</v>
          </cell>
          <cell r="H172" t="str">
            <v>This is a measure of the annual amount of the greenhouse gases we produce. This measure is a continuation of W-F1 from the 2015-20 period. However the measure is now measured in tonnes not kilo tonnes.</v>
          </cell>
          <cell r="I172">
            <v>0.11</v>
          </cell>
          <cell r="J172">
            <v>0.44900000000000001</v>
          </cell>
          <cell r="K172">
            <v>0.33800000000000002</v>
          </cell>
          <cell r="L172">
            <v>2.9000000000000001E-2</v>
          </cell>
          <cell r="M172">
            <v>7.3999999999999996E-2</v>
          </cell>
          <cell r="Q172">
            <v>1</v>
          </cell>
          <cell r="R172" t="str">
            <v>Out &amp; under</v>
          </cell>
          <cell r="S172" t="str">
            <v>Revenue</v>
          </cell>
          <cell r="T172" t="str">
            <v>In-period</v>
          </cell>
          <cell r="U172" t="str">
            <v>Energy/emissions</v>
          </cell>
          <cell r="V172" t="str">
            <v>tCO2e</v>
          </cell>
          <cell r="W172" t="str">
            <v>tCO2e net reduction from 2019-20 baseline</v>
          </cell>
          <cell r="X172">
            <v>0</v>
          </cell>
          <cell r="Y172" t="str">
            <v>Up</v>
          </cell>
          <cell r="Z172" t="str">
            <v/>
          </cell>
          <cell r="AQ172">
            <v>4433</v>
          </cell>
          <cell r="AR172">
            <v>5602</v>
          </cell>
          <cell r="AS172">
            <v>6771</v>
          </cell>
          <cell r="AT172">
            <v>7941</v>
          </cell>
          <cell r="AU172">
            <v>9110</v>
          </cell>
          <cell r="BL172" t="str">
            <v>Yes</v>
          </cell>
          <cell r="BM172" t="str">
            <v>Yes</v>
          </cell>
          <cell r="BN172" t="str">
            <v>Yes</v>
          </cell>
          <cell r="BO172" t="str">
            <v>Yes</v>
          </cell>
          <cell r="BP172" t="str">
            <v>Yes</v>
          </cell>
          <cell r="BQ172" t="str">
            <v/>
          </cell>
          <cell r="BR172" t="str">
            <v/>
          </cell>
          <cell r="BS172" t="str">
            <v/>
          </cell>
          <cell r="BT172" t="str">
            <v/>
          </cell>
          <cell r="BU172" t="str">
            <v/>
          </cell>
          <cell r="BV172" t="str">
            <v/>
          </cell>
          <cell r="BW172" t="str">
            <v/>
          </cell>
          <cell r="BX172" t="str">
            <v/>
          </cell>
          <cell r="BY172" t="str">
            <v/>
          </cell>
          <cell r="BZ172" t="str">
            <v/>
          </cell>
          <cell r="CA172" t="str">
            <v/>
          </cell>
          <cell r="CB172" t="str">
            <v/>
          </cell>
          <cell r="CC172" t="str">
            <v/>
          </cell>
          <cell r="CD172" t="str">
            <v/>
          </cell>
          <cell r="CE172" t="str">
            <v/>
          </cell>
          <cell r="CF172" t="str">
            <v/>
          </cell>
          <cell r="CG172" t="str">
            <v/>
          </cell>
          <cell r="CH172" t="str">
            <v/>
          </cell>
          <cell r="CI172" t="str">
            <v/>
          </cell>
          <cell r="CJ172" t="str">
            <v/>
          </cell>
          <cell r="CK172" t="str">
            <v/>
          </cell>
          <cell r="CL172" t="str">
            <v/>
          </cell>
          <cell r="CM172" t="str">
            <v/>
          </cell>
          <cell r="CN172" t="str">
            <v/>
          </cell>
          <cell r="CO172" t="str">
            <v/>
          </cell>
          <cell r="CP172" t="str">
            <v/>
          </cell>
          <cell r="CQ172" t="str">
            <v/>
          </cell>
          <cell r="CR172" t="str">
            <v/>
          </cell>
          <cell r="CS172" t="str">
            <v/>
          </cell>
          <cell r="CT172" t="str">
            <v/>
          </cell>
          <cell r="CU172">
            <v>-1.8699999999999999E-4</v>
          </cell>
          <cell r="CV172" t="str">
            <v/>
          </cell>
          <cell r="CW172" t="str">
            <v/>
          </cell>
          <cell r="CX172" t="str">
            <v/>
          </cell>
          <cell r="CY172">
            <v>1.8699999999999999E-4</v>
          </cell>
          <cell r="CZ172" t="str">
            <v/>
          </cell>
          <cell r="DA172" t="str">
            <v/>
          </cell>
          <cell r="DB172" t="str">
            <v/>
          </cell>
          <cell r="DC172" t="str">
            <v>No</v>
          </cell>
          <cell r="DD172">
            <v>1</v>
          </cell>
        </row>
        <row r="173">
          <cell r="C173" t="str">
            <v>PR19NES_BES22</v>
          </cell>
          <cell r="D173" t="str">
            <v>We take care to protect and improve the environment in everything we do, leading by example.</v>
          </cell>
          <cell r="E173" t="str">
            <v>PR19 new</v>
          </cell>
          <cell r="F173" t="str">
            <v>BES22</v>
          </cell>
          <cell r="G173" t="str">
            <v>Bioresources</v>
          </cell>
          <cell r="H173" t="str">
            <v>The percentage of product (biosolids) beneficially recycled to land each year that has been effectively treated through an advanced sludge treatment process (Advanced Anaerobic Digestion - AAD).</v>
          </cell>
          <cell r="L173">
            <v>1</v>
          </cell>
          <cell r="Q173">
            <v>1</v>
          </cell>
          <cell r="R173" t="str">
            <v>NFI</v>
          </cell>
          <cell r="S173" t="str">
            <v/>
          </cell>
          <cell r="T173" t="str">
            <v/>
          </cell>
          <cell r="U173" t="str">
            <v>Bioresources (sludge)</v>
          </cell>
          <cell r="V173" t="str">
            <v>%</v>
          </cell>
          <cell r="W173" t="str">
            <v>The percentage (%) of the total amount of sludge produced treat by AAD and recycled to land in a financial year (April to March).</v>
          </cell>
          <cell r="X173">
            <v>1</v>
          </cell>
          <cell r="Y173" t="str">
            <v>Up</v>
          </cell>
          <cell r="Z173" t="str">
            <v/>
          </cell>
          <cell r="AQ173">
            <v>100</v>
          </cell>
          <cell r="AR173">
            <v>100</v>
          </cell>
          <cell r="AS173">
            <v>100</v>
          </cell>
          <cell r="AT173">
            <v>100</v>
          </cell>
          <cell r="AU173">
            <v>100</v>
          </cell>
          <cell r="BQ173" t="str">
            <v/>
          </cell>
          <cell r="BR173" t="str">
            <v/>
          </cell>
          <cell r="BS173" t="str">
            <v/>
          </cell>
          <cell r="BT173" t="str">
            <v/>
          </cell>
          <cell r="BU173" t="str">
            <v/>
          </cell>
          <cell r="BV173" t="str">
            <v/>
          </cell>
          <cell r="BW173" t="str">
            <v/>
          </cell>
          <cell r="BX173" t="str">
            <v/>
          </cell>
          <cell r="BY173" t="str">
            <v/>
          </cell>
          <cell r="BZ173" t="str">
            <v/>
          </cell>
          <cell r="CA173" t="str">
            <v/>
          </cell>
          <cell r="CB173" t="str">
            <v/>
          </cell>
          <cell r="CC173" t="str">
            <v/>
          </cell>
          <cell r="CD173" t="str">
            <v/>
          </cell>
          <cell r="CE173" t="str">
            <v/>
          </cell>
          <cell r="CF173" t="str">
            <v/>
          </cell>
          <cell r="CG173" t="str">
            <v/>
          </cell>
          <cell r="CH173" t="str">
            <v/>
          </cell>
          <cell r="CI173" t="str">
            <v/>
          </cell>
          <cell r="CJ173" t="str">
            <v/>
          </cell>
          <cell r="CK173" t="str">
            <v/>
          </cell>
          <cell r="CL173" t="str">
            <v/>
          </cell>
          <cell r="CM173" t="str">
            <v/>
          </cell>
          <cell r="CN173" t="str">
            <v/>
          </cell>
          <cell r="CO173" t="str">
            <v/>
          </cell>
          <cell r="CP173" t="str">
            <v/>
          </cell>
          <cell r="CQ173" t="str">
            <v/>
          </cell>
          <cell r="CR173" t="str">
            <v/>
          </cell>
          <cell r="CS173" t="str">
            <v/>
          </cell>
          <cell r="CT173" t="str">
            <v/>
          </cell>
          <cell r="CU173" t="str">
            <v/>
          </cell>
          <cell r="CV173" t="str">
            <v/>
          </cell>
          <cell r="CW173" t="str">
            <v/>
          </cell>
          <cell r="CX173" t="str">
            <v/>
          </cell>
          <cell r="CY173" t="str">
            <v/>
          </cell>
          <cell r="CZ173" t="str">
            <v/>
          </cell>
          <cell r="DA173" t="str">
            <v/>
          </cell>
          <cell r="DB173" t="str">
            <v/>
          </cell>
          <cell r="DD173">
            <v>1</v>
          </cell>
        </row>
        <row r="174">
          <cell r="C174" t="str">
            <v>PR19NES_BES01a</v>
          </cell>
          <cell r="D174" t="str">
            <v>Our customers say our services are good value for money and we work hard to keep water and wastewater services affordable for all.</v>
          </cell>
          <cell r="E174" t="str">
            <v>PR19 new</v>
          </cell>
          <cell r="F174" t="str">
            <v>BES01a</v>
          </cell>
          <cell r="G174" t="str">
            <v>Satisfaction of Customers who receive additional financial support</v>
          </cell>
          <cell r="H174" t="str">
            <v>The customer satisfaction score of those customers who receive additional financial support. This measure is for households only and is a calendar year.</v>
          </cell>
          <cell r="M174">
            <v>1</v>
          </cell>
          <cell r="Q174">
            <v>1</v>
          </cell>
          <cell r="R174" t="str">
            <v>NFI</v>
          </cell>
          <cell r="S174" t="str">
            <v/>
          </cell>
          <cell r="T174" t="str">
            <v/>
          </cell>
          <cell r="U174" t="str">
            <v>Billing, debt, vfm, affordability, vulnerability</v>
          </cell>
          <cell r="V174" t="str">
            <v>nr</v>
          </cell>
          <cell r="W174" t="str">
            <v>The measure is reported as an annual mean score out of ten. This measure will be assessed on a calendar year basis and is for households only.</v>
          </cell>
          <cell r="X174">
            <v>1</v>
          </cell>
          <cell r="Y174" t="str">
            <v>Up</v>
          </cell>
          <cell r="Z174" t="str">
            <v/>
          </cell>
          <cell r="AQ174">
            <v>8.6999999999999993</v>
          </cell>
          <cell r="AR174">
            <v>8.6999999999999993</v>
          </cell>
          <cell r="AS174">
            <v>8.6999999999999993</v>
          </cell>
          <cell r="AT174">
            <v>8.8000000000000007</v>
          </cell>
          <cell r="AU174">
            <v>8.8000000000000007</v>
          </cell>
          <cell r="BQ174" t="str">
            <v/>
          </cell>
          <cell r="BR174" t="str">
            <v/>
          </cell>
          <cell r="BS174" t="str">
            <v/>
          </cell>
          <cell r="BT174" t="str">
            <v/>
          </cell>
          <cell r="BU174" t="str">
            <v/>
          </cell>
          <cell r="BV174" t="str">
            <v/>
          </cell>
          <cell r="BW174" t="str">
            <v/>
          </cell>
          <cell r="BX174" t="str">
            <v/>
          </cell>
          <cell r="BY174" t="str">
            <v/>
          </cell>
          <cell r="BZ174" t="str">
            <v/>
          </cell>
          <cell r="CA174" t="str">
            <v/>
          </cell>
          <cell r="CB174" t="str">
            <v/>
          </cell>
          <cell r="CC174" t="str">
            <v/>
          </cell>
          <cell r="CD174" t="str">
            <v/>
          </cell>
          <cell r="CE174" t="str">
            <v/>
          </cell>
          <cell r="CF174" t="str">
            <v/>
          </cell>
          <cell r="CG174" t="str">
            <v/>
          </cell>
          <cell r="CH174" t="str">
            <v/>
          </cell>
          <cell r="CI174" t="str">
            <v/>
          </cell>
          <cell r="CJ174" t="str">
            <v/>
          </cell>
          <cell r="CK174" t="str">
            <v/>
          </cell>
          <cell r="CL174" t="str">
            <v/>
          </cell>
          <cell r="CM174" t="str">
            <v/>
          </cell>
          <cell r="CN174" t="str">
            <v/>
          </cell>
          <cell r="CO174" t="str">
            <v/>
          </cell>
          <cell r="CP174" t="str">
            <v/>
          </cell>
          <cell r="CQ174" t="str">
            <v/>
          </cell>
          <cell r="CR174" t="str">
            <v/>
          </cell>
          <cell r="CS174" t="str">
            <v/>
          </cell>
          <cell r="CT174" t="str">
            <v/>
          </cell>
          <cell r="CU174" t="str">
            <v/>
          </cell>
          <cell r="CV174" t="str">
            <v/>
          </cell>
          <cell r="CW174" t="str">
            <v/>
          </cell>
          <cell r="CX174" t="str">
            <v/>
          </cell>
          <cell r="CY174" t="str">
            <v/>
          </cell>
          <cell r="CZ174" t="str">
            <v/>
          </cell>
          <cell r="DA174" t="str">
            <v/>
          </cell>
          <cell r="DB174" t="str">
            <v/>
          </cell>
        </row>
        <row r="175">
          <cell r="C175" t="str">
            <v>PR19NES_BES02a</v>
          </cell>
          <cell r="D175" t="str">
            <v>Our customers say our services are good value for money and we work hard to keep water and wastewater services affordable for all.</v>
          </cell>
          <cell r="E175" t="str">
            <v>PR19 new</v>
          </cell>
          <cell r="F175" t="str">
            <v>BES02a</v>
          </cell>
          <cell r="G175" t="str">
            <v>Awareness of additional financial support</v>
          </cell>
          <cell r="H175" t="str">
            <v xml:space="preserve">The percentage of household customers who have awareness of our additional financial support services. </v>
          </cell>
          <cell r="M175">
            <v>1</v>
          </cell>
          <cell r="Q175">
            <v>1</v>
          </cell>
          <cell r="R175" t="str">
            <v>NFI</v>
          </cell>
          <cell r="S175" t="str">
            <v/>
          </cell>
          <cell r="T175" t="str">
            <v/>
          </cell>
          <cell r="U175" t="str">
            <v>Customer education/awareness</v>
          </cell>
          <cell r="V175" t="str">
            <v>%</v>
          </cell>
          <cell r="W175" t="str">
            <v xml:space="preserve">This measure is determined annually through market research used to determine if customers are aware of the additional support services NWG provide (financial). The higher the percentage score the better the performance.
</v>
          </cell>
          <cell r="X175">
            <v>1</v>
          </cell>
          <cell r="Y175" t="str">
            <v>Up</v>
          </cell>
          <cell r="Z175" t="str">
            <v/>
          </cell>
          <cell r="AQ175">
            <v>39</v>
          </cell>
          <cell r="AR175">
            <v>52</v>
          </cell>
          <cell r="AS175">
            <v>65</v>
          </cell>
          <cell r="AT175">
            <v>65</v>
          </cell>
          <cell r="AU175">
            <v>65</v>
          </cell>
          <cell r="BQ175" t="str">
            <v/>
          </cell>
          <cell r="BR175" t="str">
            <v/>
          </cell>
          <cell r="BS175" t="str">
            <v/>
          </cell>
          <cell r="BT175" t="str">
            <v/>
          </cell>
          <cell r="BU175" t="str">
            <v/>
          </cell>
          <cell r="BV175" t="str">
            <v/>
          </cell>
          <cell r="BW175" t="str">
            <v/>
          </cell>
          <cell r="BX175" t="str">
            <v/>
          </cell>
          <cell r="BY175" t="str">
            <v/>
          </cell>
          <cell r="BZ175" t="str">
            <v/>
          </cell>
          <cell r="CA175" t="str">
            <v/>
          </cell>
          <cell r="CB175" t="str">
            <v/>
          </cell>
          <cell r="CC175" t="str">
            <v/>
          </cell>
          <cell r="CD175" t="str">
            <v/>
          </cell>
          <cell r="CE175" t="str">
            <v/>
          </cell>
          <cell r="CF175" t="str">
            <v/>
          </cell>
          <cell r="CG175" t="str">
            <v/>
          </cell>
          <cell r="CH175" t="str">
            <v/>
          </cell>
          <cell r="CI175" t="str">
            <v/>
          </cell>
          <cell r="CJ175" t="str">
            <v/>
          </cell>
          <cell r="CK175" t="str">
            <v/>
          </cell>
          <cell r="CL175" t="str">
            <v/>
          </cell>
          <cell r="CM175" t="str">
            <v/>
          </cell>
          <cell r="CN175" t="str">
            <v/>
          </cell>
          <cell r="CO175" t="str">
            <v/>
          </cell>
          <cell r="CP175" t="str">
            <v/>
          </cell>
          <cell r="CQ175" t="str">
            <v/>
          </cell>
          <cell r="CR175" t="str">
            <v/>
          </cell>
          <cell r="CS175" t="str">
            <v/>
          </cell>
          <cell r="CT175" t="str">
            <v/>
          </cell>
          <cell r="CU175" t="str">
            <v/>
          </cell>
          <cell r="CV175" t="str">
            <v/>
          </cell>
          <cell r="CW175" t="str">
            <v/>
          </cell>
          <cell r="CX175" t="str">
            <v/>
          </cell>
          <cell r="CY175" t="str">
            <v/>
          </cell>
          <cell r="CZ175" t="str">
            <v/>
          </cell>
          <cell r="DA175" t="str">
            <v/>
          </cell>
          <cell r="DB175" t="str">
            <v/>
          </cell>
          <cell r="DD175">
            <v>1</v>
          </cell>
        </row>
        <row r="176">
          <cell r="C176" t="str">
            <v>PR19NES_COM16</v>
          </cell>
          <cell r="D176" t="str">
            <v>Our customers say our services are good value for money and we work hard to keep water and wastewater services affordable for all.</v>
          </cell>
          <cell r="E176" t="str">
            <v>PR19 new</v>
          </cell>
          <cell r="F176" t="str">
            <v>COM16</v>
          </cell>
          <cell r="G176" t="str">
            <v>Priority services for customers in vulnerable circumstances</v>
          </cell>
          <cell r="H176" t="str">
            <v>The percentage of households that the company supplies with water and/or wastewater services which have at least one individual registered on the company’s PSR. We will also publish the number of households on our PSR</v>
          </cell>
          <cell r="M176">
            <v>1</v>
          </cell>
          <cell r="Q176">
            <v>1</v>
          </cell>
          <cell r="R176" t="str">
            <v>NFI</v>
          </cell>
          <cell r="S176" t="str">
            <v/>
          </cell>
          <cell r="T176" t="str">
            <v/>
          </cell>
          <cell r="U176" t="str">
            <v>Affordability/vulnerability</v>
          </cell>
          <cell r="V176" t="str">
            <v>%</v>
          </cell>
          <cell r="W176" t="str">
            <v>PSR reach (%) / PSR data checking (%)</v>
          </cell>
          <cell r="X176">
            <v>1</v>
          </cell>
          <cell r="Y176" t="str">
            <v>Up</v>
          </cell>
          <cell r="Z176" t="str">
            <v>Priority services for customers in vulnerable circumstances</v>
          </cell>
        </row>
        <row r="177">
          <cell r="C177" t="str">
            <v>PR19NES_BES23</v>
          </cell>
          <cell r="D177" t="str">
            <v>Our customers say our services are good value for money and we work hard to keep water and wastewater services affordable for all.</v>
          </cell>
          <cell r="E177" t="str">
            <v>PR19 new</v>
          </cell>
          <cell r="F177" t="str">
            <v>BES23</v>
          </cell>
          <cell r="G177" t="str">
            <v>British Standards Institution Award for Inclusive Services</v>
          </cell>
          <cell r="H177" t="str">
            <v xml:space="preserve">To achieve the British Standards Institution for inclusive services. </v>
          </cell>
          <cell r="M177">
            <v>1</v>
          </cell>
          <cell r="Q177">
            <v>1</v>
          </cell>
          <cell r="R177" t="str">
            <v>NFI</v>
          </cell>
          <cell r="S177" t="str">
            <v/>
          </cell>
          <cell r="T177" t="str">
            <v/>
          </cell>
          <cell r="U177" t="str">
            <v>Customer education/awareness</v>
          </cell>
          <cell r="V177" t="str">
            <v>text</v>
          </cell>
          <cell r="W177" t="str">
            <v>To achieve the BSI award for inclusive services</v>
          </cell>
          <cell r="X177">
            <v>0</v>
          </cell>
          <cell r="Y177" t="str">
            <v/>
          </cell>
          <cell r="Z177" t="str">
            <v/>
          </cell>
          <cell r="AQ177" t="str">
            <v>Maintained</v>
          </cell>
          <cell r="AR177" t="str">
            <v>Maintained</v>
          </cell>
          <cell r="AS177" t="str">
            <v>Maintained</v>
          </cell>
          <cell r="AT177" t="str">
            <v>Maintained</v>
          </cell>
          <cell r="AU177" t="str">
            <v>Maintained</v>
          </cell>
          <cell r="BQ177" t="str">
            <v/>
          </cell>
          <cell r="BR177" t="str">
            <v/>
          </cell>
          <cell r="BS177" t="str">
            <v/>
          </cell>
          <cell r="BT177" t="str">
            <v/>
          </cell>
          <cell r="BU177" t="str">
            <v/>
          </cell>
          <cell r="BV177" t="str">
            <v/>
          </cell>
          <cell r="BW177" t="str">
            <v/>
          </cell>
          <cell r="BX177" t="str">
            <v/>
          </cell>
          <cell r="BY177" t="str">
            <v/>
          </cell>
          <cell r="BZ177" t="str">
            <v/>
          </cell>
          <cell r="CA177" t="str">
            <v/>
          </cell>
          <cell r="CB177" t="str">
            <v/>
          </cell>
          <cell r="CC177" t="str">
            <v/>
          </cell>
          <cell r="CD177" t="str">
            <v/>
          </cell>
          <cell r="CE177" t="str">
            <v/>
          </cell>
          <cell r="CF177" t="str">
            <v/>
          </cell>
          <cell r="CG177" t="str">
            <v/>
          </cell>
          <cell r="CH177" t="str">
            <v/>
          </cell>
          <cell r="CI177" t="str">
            <v/>
          </cell>
          <cell r="CJ177" t="str">
            <v/>
          </cell>
          <cell r="CK177" t="str">
            <v/>
          </cell>
          <cell r="CL177" t="str">
            <v/>
          </cell>
          <cell r="CM177" t="str">
            <v/>
          </cell>
          <cell r="CN177" t="str">
            <v/>
          </cell>
          <cell r="CO177" t="str">
            <v/>
          </cell>
          <cell r="CP177" t="str">
            <v/>
          </cell>
          <cell r="CQ177" t="str">
            <v/>
          </cell>
          <cell r="CR177" t="str">
            <v/>
          </cell>
          <cell r="CS177" t="str">
            <v/>
          </cell>
          <cell r="CT177" t="str">
            <v/>
          </cell>
          <cell r="CU177" t="str">
            <v/>
          </cell>
          <cell r="CV177" t="str">
            <v/>
          </cell>
          <cell r="CW177" t="str">
            <v/>
          </cell>
          <cell r="CX177" t="str">
            <v/>
          </cell>
          <cell r="CY177" t="str">
            <v/>
          </cell>
          <cell r="CZ177" t="str">
            <v/>
          </cell>
          <cell r="DA177" t="str">
            <v/>
          </cell>
          <cell r="DB177" t="str">
            <v/>
          </cell>
          <cell r="DD177">
            <v>1</v>
          </cell>
        </row>
        <row r="178">
          <cell r="C178" t="str">
            <v>PR19NES_BES24</v>
          </cell>
          <cell r="D178" t="str">
            <v>We are resilient and provide clean drinking water and effective sewerage services; now, and for future generations.</v>
          </cell>
          <cell r="E178" t="str">
            <v>PR19 new</v>
          </cell>
          <cell r="F178" t="str">
            <v>BES24</v>
          </cell>
          <cell r="G178" t="str">
            <v>Delivery of water resilience enhanced programme</v>
          </cell>
          <cell r="H178" t="str">
            <v xml:space="preserve">The on time delivery of our water resilience enhancement programme in line with table in the business plan appendix. </v>
          </cell>
          <cell r="J178">
            <v>1</v>
          </cell>
          <cell r="Q178">
            <v>1</v>
          </cell>
          <cell r="R178" t="str">
            <v>Under</v>
          </cell>
          <cell r="S178" t="str">
            <v>Revenue</v>
          </cell>
          <cell r="T178" t="str">
            <v>End of period</v>
          </cell>
          <cell r="U178" t="str">
            <v>Resilience</v>
          </cell>
          <cell r="V178" t="str">
            <v>%</v>
          </cell>
          <cell r="W178" t="str">
            <v>Percentage of scheme complete (%)</v>
          </cell>
          <cell r="X178">
            <v>1</v>
          </cell>
          <cell r="Y178" t="str">
            <v>Up</v>
          </cell>
          <cell r="Z178" t="str">
            <v/>
          </cell>
          <cell r="AQ178">
            <v>0</v>
          </cell>
          <cell r="AR178">
            <v>0</v>
          </cell>
          <cell r="AS178">
            <v>0</v>
          </cell>
          <cell r="AT178">
            <v>0</v>
          </cell>
          <cell r="AU178">
            <v>100</v>
          </cell>
          <cell r="BP178" t="str">
            <v>Yes</v>
          </cell>
          <cell r="BQ178" t="str">
            <v/>
          </cell>
          <cell r="BR178" t="str">
            <v/>
          </cell>
          <cell r="BS178" t="str">
            <v/>
          </cell>
          <cell r="BT178" t="str">
            <v/>
          </cell>
          <cell r="BU178" t="str">
            <v/>
          </cell>
          <cell r="BV178" t="str">
            <v/>
          </cell>
          <cell r="BW178" t="str">
            <v/>
          </cell>
          <cell r="BX178" t="str">
            <v/>
          </cell>
          <cell r="BY178" t="str">
            <v/>
          </cell>
          <cell r="BZ178" t="str">
            <v/>
          </cell>
          <cell r="CA178" t="str">
            <v/>
          </cell>
          <cell r="CB178" t="str">
            <v/>
          </cell>
          <cell r="CC178" t="str">
            <v/>
          </cell>
          <cell r="CD178" t="str">
            <v/>
          </cell>
          <cell r="CE178" t="str">
            <v/>
          </cell>
          <cell r="CF178" t="str">
            <v/>
          </cell>
          <cell r="CG178" t="str">
            <v/>
          </cell>
          <cell r="CH178" t="str">
            <v/>
          </cell>
          <cell r="CI178" t="str">
            <v/>
          </cell>
          <cell r="CJ178" t="str">
            <v/>
          </cell>
          <cell r="CK178" t="str">
            <v/>
          </cell>
          <cell r="CL178" t="str">
            <v/>
          </cell>
          <cell r="CM178" t="str">
            <v/>
          </cell>
          <cell r="CN178" t="str">
            <v/>
          </cell>
          <cell r="CO178" t="str">
            <v/>
          </cell>
          <cell r="CP178" t="str">
            <v/>
          </cell>
          <cell r="CQ178" t="str">
            <v/>
          </cell>
          <cell r="CR178" t="str">
            <v/>
          </cell>
          <cell r="CS178" t="str">
            <v/>
          </cell>
          <cell r="CT178" t="str">
            <v/>
          </cell>
          <cell r="CU178">
            <v>-0.36899999999999999</v>
          </cell>
          <cell r="CV178" t="str">
            <v/>
          </cell>
          <cell r="CW178" t="str">
            <v/>
          </cell>
          <cell r="CX178" t="str">
            <v/>
          </cell>
          <cell r="CY178" t="str">
            <v/>
          </cell>
          <cell r="CZ178" t="str">
            <v/>
          </cell>
          <cell r="DA178" t="str">
            <v/>
          </cell>
          <cell r="DB178" t="str">
            <v/>
          </cell>
          <cell r="DC178" t="str">
            <v>No</v>
          </cell>
          <cell r="DD178">
            <v>1</v>
          </cell>
        </row>
        <row r="179">
          <cell r="C179" t="str">
            <v>PR19NES_BES25</v>
          </cell>
          <cell r="D179" t="str">
            <v>Our drinking water is clean, clear and tastes good.</v>
          </cell>
          <cell r="E179" t="str">
            <v>PR19 new</v>
          </cell>
          <cell r="F179" t="str">
            <v>BES25</v>
          </cell>
          <cell r="G179" t="str">
            <v>Delivery of lead enhancement programme</v>
          </cell>
          <cell r="H179" t="str">
            <v xml:space="preserve">The on time delivery of our lead enhancement programme in line with table in the business plan appendix. </v>
          </cell>
          <cell r="J179">
            <v>1</v>
          </cell>
          <cell r="Q179">
            <v>1</v>
          </cell>
          <cell r="R179" t="str">
            <v>Under</v>
          </cell>
          <cell r="S179" t="str">
            <v>Revenue</v>
          </cell>
          <cell r="T179" t="str">
            <v>End of period</v>
          </cell>
          <cell r="U179" t="str">
            <v>Water quality compliance</v>
          </cell>
          <cell r="V179" t="str">
            <v>%</v>
          </cell>
          <cell r="W179" t="str">
            <v>Percentage of scheme complete (%)</v>
          </cell>
          <cell r="X179">
            <v>1</v>
          </cell>
          <cell r="Y179" t="str">
            <v>Up</v>
          </cell>
          <cell r="Z179" t="str">
            <v/>
          </cell>
          <cell r="AQ179">
            <v>15.1</v>
          </cell>
          <cell r="AR179">
            <v>36.4</v>
          </cell>
          <cell r="AS179">
            <v>57.6</v>
          </cell>
          <cell r="AT179">
            <v>78.8</v>
          </cell>
          <cell r="AU179">
            <v>100</v>
          </cell>
          <cell r="BP179" t="str">
            <v>Yes</v>
          </cell>
          <cell r="BQ179" t="str">
            <v/>
          </cell>
          <cell r="BR179" t="str">
            <v/>
          </cell>
          <cell r="BS179" t="str">
            <v/>
          </cell>
          <cell r="BT179" t="str">
            <v/>
          </cell>
          <cell r="BU179" t="str">
            <v/>
          </cell>
          <cell r="BV179" t="str">
            <v/>
          </cell>
          <cell r="BW179" t="str">
            <v/>
          </cell>
          <cell r="BX179" t="str">
            <v/>
          </cell>
          <cell r="BY179" t="str">
            <v/>
          </cell>
          <cell r="BZ179" t="str">
            <v/>
          </cell>
          <cell r="CA179" t="str">
            <v/>
          </cell>
          <cell r="CB179" t="str">
            <v/>
          </cell>
          <cell r="CC179" t="str">
            <v/>
          </cell>
          <cell r="CD179" t="str">
            <v/>
          </cell>
          <cell r="CE179" t="str">
            <v/>
          </cell>
          <cell r="CF179" t="str">
            <v/>
          </cell>
          <cell r="CG179" t="str">
            <v/>
          </cell>
          <cell r="CH179" t="str">
            <v/>
          </cell>
          <cell r="CI179" t="str">
            <v/>
          </cell>
          <cell r="CJ179" t="str">
            <v/>
          </cell>
          <cell r="CK179" t="str">
            <v/>
          </cell>
          <cell r="CL179" t="str">
            <v/>
          </cell>
          <cell r="CM179" t="str">
            <v/>
          </cell>
          <cell r="CN179" t="str">
            <v/>
          </cell>
          <cell r="CO179" t="str">
            <v/>
          </cell>
          <cell r="CP179" t="str">
            <v/>
          </cell>
          <cell r="CQ179" t="str">
            <v/>
          </cell>
          <cell r="CR179" t="str">
            <v/>
          </cell>
          <cell r="CS179" t="str">
            <v/>
          </cell>
          <cell r="CT179" t="str">
            <v/>
          </cell>
          <cell r="CU179">
            <v>-4.6199999999999998E-2</v>
          </cell>
          <cell r="CV179" t="str">
            <v/>
          </cell>
          <cell r="CW179" t="str">
            <v/>
          </cell>
          <cell r="CX179" t="str">
            <v/>
          </cell>
          <cell r="CY179" t="str">
            <v/>
          </cell>
          <cell r="CZ179" t="str">
            <v/>
          </cell>
          <cell r="DA179" t="str">
            <v/>
          </cell>
          <cell r="DB179" t="str">
            <v/>
          </cell>
          <cell r="DC179" t="str">
            <v>No</v>
          </cell>
          <cell r="DD179">
            <v>1</v>
          </cell>
        </row>
        <row r="180">
          <cell r="C180" t="str">
            <v>PR19NES_BES26</v>
          </cell>
          <cell r="D180" t="str">
            <v>Our customers say our services are good value for money and we work hard to keep water and wastewater services affordable for all.</v>
          </cell>
          <cell r="E180" t="str">
            <v>PR19 new</v>
          </cell>
          <cell r="F180" t="str">
            <v>BES26</v>
          </cell>
          <cell r="G180" t="str">
            <v>Delivery of smart water metering enhancement programme</v>
          </cell>
          <cell r="H180" t="str">
            <v xml:space="preserve">The on time delivery of our smart metering enhancement programme in line with table in the business plan appendix. </v>
          </cell>
          <cell r="J180">
            <v>1</v>
          </cell>
          <cell r="Q180">
            <v>1</v>
          </cell>
          <cell r="R180" t="str">
            <v>Under</v>
          </cell>
          <cell r="S180" t="str">
            <v>Revenue</v>
          </cell>
          <cell r="T180" t="str">
            <v>End of period</v>
          </cell>
          <cell r="U180" t="str">
            <v>Billing, debt, vfm</v>
          </cell>
          <cell r="V180" t="str">
            <v>%</v>
          </cell>
          <cell r="W180" t="str">
            <v>Percentage of scheme complete (%)</v>
          </cell>
          <cell r="X180">
            <v>1</v>
          </cell>
          <cell r="Y180" t="str">
            <v>Up</v>
          </cell>
          <cell r="Z180" t="str">
            <v/>
          </cell>
          <cell r="AQ180">
            <v>20.399999999999999</v>
          </cell>
          <cell r="AR180">
            <v>40.6</v>
          </cell>
          <cell r="AS180">
            <v>60.6</v>
          </cell>
          <cell r="AT180">
            <v>80.400000000000006</v>
          </cell>
          <cell r="AU180">
            <v>100</v>
          </cell>
          <cell r="BP180" t="str">
            <v>Yes</v>
          </cell>
          <cell r="BQ180" t="str">
            <v/>
          </cell>
          <cell r="BR180" t="str">
            <v/>
          </cell>
          <cell r="BS180" t="str">
            <v/>
          </cell>
          <cell r="BT180" t="str">
            <v/>
          </cell>
          <cell r="BU180" t="str">
            <v/>
          </cell>
          <cell r="BV180" t="str">
            <v/>
          </cell>
          <cell r="BW180" t="str">
            <v/>
          </cell>
          <cell r="BX180" t="str">
            <v/>
          </cell>
          <cell r="BY180" t="str">
            <v/>
          </cell>
          <cell r="BZ180" t="str">
            <v/>
          </cell>
          <cell r="CA180" t="str">
            <v/>
          </cell>
          <cell r="CB180" t="str">
            <v/>
          </cell>
          <cell r="CC180" t="str">
            <v/>
          </cell>
          <cell r="CD180" t="str">
            <v/>
          </cell>
          <cell r="CE180" t="str">
            <v/>
          </cell>
          <cell r="CF180" t="str">
            <v/>
          </cell>
          <cell r="CG180" t="str">
            <v/>
          </cell>
          <cell r="CH180" t="str">
            <v/>
          </cell>
          <cell r="CI180" t="str">
            <v/>
          </cell>
          <cell r="CJ180" t="str">
            <v/>
          </cell>
          <cell r="CK180" t="str">
            <v/>
          </cell>
          <cell r="CL180" t="str">
            <v/>
          </cell>
          <cell r="CM180" t="str">
            <v/>
          </cell>
          <cell r="CN180" t="str">
            <v/>
          </cell>
          <cell r="CO180" t="str">
            <v/>
          </cell>
          <cell r="CP180" t="str">
            <v/>
          </cell>
          <cell r="CQ180" t="str">
            <v/>
          </cell>
          <cell r="CR180" t="str">
            <v/>
          </cell>
          <cell r="CS180" t="str">
            <v/>
          </cell>
          <cell r="CT180" t="str">
            <v/>
          </cell>
          <cell r="CU180">
            <v>-0.19400000000000001</v>
          </cell>
          <cell r="CV180" t="str">
            <v/>
          </cell>
          <cell r="CW180" t="str">
            <v/>
          </cell>
          <cell r="CX180" t="str">
            <v/>
          </cell>
          <cell r="CY180" t="str">
            <v/>
          </cell>
          <cell r="CZ180" t="str">
            <v/>
          </cell>
          <cell r="DA180" t="str">
            <v/>
          </cell>
          <cell r="DB180" t="str">
            <v/>
          </cell>
          <cell r="DC180" t="str">
            <v>No</v>
          </cell>
          <cell r="DD180">
            <v>1</v>
          </cell>
        </row>
        <row r="181">
          <cell r="C181" t="str">
            <v>PR19NES_BES27</v>
          </cell>
          <cell r="D181" t="str">
            <v>We are resilient and provide clean drinking water and effective sewerage services; now, and for future generations.</v>
          </cell>
          <cell r="E181" t="str">
            <v>PR19 new</v>
          </cell>
          <cell r="F181" t="str">
            <v>BES27</v>
          </cell>
          <cell r="G181" t="str">
            <v>Delivery wastewater resilience enhancement programme</v>
          </cell>
          <cell r="H181" t="str">
            <v xml:space="preserve">The on time delivery of our wastewater resilience enhancement programme in line with table in the business plan appendix. </v>
          </cell>
          <cell r="K181">
            <v>1</v>
          </cell>
          <cell r="Q181">
            <v>1</v>
          </cell>
          <cell r="R181" t="str">
            <v>Under</v>
          </cell>
          <cell r="S181" t="str">
            <v>Revenue</v>
          </cell>
          <cell r="T181" t="str">
            <v>End of period</v>
          </cell>
          <cell r="U181" t="str">
            <v>Resilience</v>
          </cell>
          <cell r="V181" t="str">
            <v>nr</v>
          </cell>
          <cell r="W181" t="str">
            <v>Number of sites</v>
          </cell>
          <cell r="X181">
            <v>0</v>
          </cell>
          <cell r="Y181" t="str">
            <v>Up</v>
          </cell>
          <cell r="Z181" t="str">
            <v/>
          </cell>
          <cell r="AQ181">
            <v>0</v>
          </cell>
          <cell r="AR181">
            <v>35</v>
          </cell>
          <cell r="AS181">
            <v>70</v>
          </cell>
          <cell r="AT181">
            <v>105</v>
          </cell>
          <cell r="AU181">
            <v>141</v>
          </cell>
          <cell r="BL181" t="str">
            <v>Yes</v>
          </cell>
          <cell r="BM181" t="str">
            <v>Yes</v>
          </cell>
          <cell r="BN181" t="str">
            <v>Yes</v>
          </cell>
          <cell r="BO181" t="str">
            <v>Yes</v>
          </cell>
          <cell r="BP181" t="str">
            <v>Yes</v>
          </cell>
          <cell r="BQ181" t="str">
            <v/>
          </cell>
          <cell r="BR181" t="str">
            <v/>
          </cell>
          <cell r="BS181" t="str">
            <v/>
          </cell>
          <cell r="BT181" t="str">
            <v/>
          </cell>
          <cell r="BU181" t="str">
            <v/>
          </cell>
          <cell r="BV181" t="str">
            <v/>
          </cell>
          <cell r="BW181" t="str">
            <v/>
          </cell>
          <cell r="BX181" t="str">
            <v/>
          </cell>
          <cell r="BY181" t="str">
            <v/>
          </cell>
          <cell r="BZ181" t="str">
            <v/>
          </cell>
          <cell r="CA181" t="str">
            <v/>
          </cell>
          <cell r="CB181" t="str">
            <v/>
          </cell>
          <cell r="CC181" t="str">
            <v/>
          </cell>
          <cell r="CD181" t="str">
            <v/>
          </cell>
          <cell r="CE181" t="str">
            <v/>
          </cell>
          <cell r="CF181" t="str">
            <v/>
          </cell>
          <cell r="CG181" t="str">
            <v/>
          </cell>
          <cell r="CH181" t="str">
            <v/>
          </cell>
          <cell r="CI181" t="str">
            <v/>
          </cell>
          <cell r="CJ181" t="str">
            <v/>
          </cell>
          <cell r="CK181" t="str">
            <v/>
          </cell>
          <cell r="CL181" t="str">
            <v/>
          </cell>
          <cell r="CM181" t="str">
            <v/>
          </cell>
          <cell r="CN181" t="str">
            <v/>
          </cell>
          <cell r="CO181" t="str">
            <v/>
          </cell>
          <cell r="CP181" t="str">
            <v/>
          </cell>
          <cell r="CQ181" t="str">
            <v/>
          </cell>
          <cell r="CR181" t="str">
            <v/>
          </cell>
          <cell r="CS181" t="str">
            <v/>
          </cell>
          <cell r="CT181" t="str">
            <v/>
          </cell>
          <cell r="CU181">
            <v>-0.127</v>
          </cell>
          <cell r="CV181" t="str">
            <v/>
          </cell>
          <cell r="CW181" t="str">
            <v/>
          </cell>
          <cell r="CX181" t="str">
            <v/>
          </cell>
          <cell r="CY181" t="str">
            <v/>
          </cell>
          <cell r="CZ181" t="str">
            <v/>
          </cell>
          <cell r="DA181" t="str">
            <v/>
          </cell>
          <cell r="DB181" t="str">
            <v/>
          </cell>
          <cell r="DC181" t="str">
            <v>No</v>
          </cell>
          <cell r="DD181">
            <v>1</v>
          </cell>
        </row>
        <row r="182">
          <cell r="C182" t="str">
            <v>PR19NES_BES28</v>
          </cell>
          <cell r="D182" t="str">
            <v>We are resilient and provide clean drinking water and effective sewerage services; now, and for future generations.</v>
          </cell>
          <cell r="E182" t="str">
            <v>PR19 new</v>
          </cell>
          <cell r="F182" t="str">
            <v>BES28</v>
          </cell>
          <cell r="G182" t="str">
            <v>Delivery of cyber resilience enhancement programme</v>
          </cell>
          <cell r="H182" t="str">
            <v xml:space="preserve">The on time delivery of our cyber resilience enhancement programme in line with table in the business plan appendix. </v>
          </cell>
          <cell r="J182">
            <v>0.70399999999999996</v>
          </cell>
          <cell r="K182">
            <v>0.29599999999999999</v>
          </cell>
          <cell r="Q182">
            <v>1</v>
          </cell>
          <cell r="R182" t="str">
            <v>Under</v>
          </cell>
          <cell r="S182" t="str">
            <v>Revenue</v>
          </cell>
          <cell r="T182" t="str">
            <v>In-period</v>
          </cell>
          <cell r="U182" t="str">
            <v>Resilience</v>
          </cell>
          <cell r="V182" t="str">
            <v>%</v>
          </cell>
          <cell r="W182" t="str">
            <v>Percentage of scheme complete (%)</v>
          </cell>
          <cell r="X182">
            <v>1</v>
          </cell>
          <cell r="Y182" t="str">
            <v>Up</v>
          </cell>
          <cell r="Z182" t="str">
            <v/>
          </cell>
          <cell r="AQ182">
            <v>0</v>
          </cell>
          <cell r="AR182">
            <v>40.4</v>
          </cell>
          <cell r="AS182">
            <v>40.4</v>
          </cell>
          <cell r="AT182">
            <v>40.4</v>
          </cell>
          <cell r="AU182">
            <v>100</v>
          </cell>
          <cell r="BP182" t="str">
            <v>Yes</v>
          </cell>
          <cell r="BQ182" t="str">
            <v/>
          </cell>
          <cell r="BR182" t="str">
            <v/>
          </cell>
          <cell r="BS182" t="str">
            <v/>
          </cell>
          <cell r="BT182" t="str">
            <v/>
          </cell>
          <cell r="BU182" t="str">
            <v/>
          </cell>
          <cell r="BV182" t="str">
            <v/>
          </cell>
          <cell r="BW182" t="str">
            <v/>
          </cell>
          <cell r="BX182" t="str">
            <v/>
          </cell>
          <cell r="BY182" t="str">
            <v/>
          </cell>
          <cell r="BZ182" t="str">
            <v/>
          </cell>
          <cell r="CA182" t="str">
            <v/>
          </cell>
          <cell r="CB182" t="str">
            <v/>
          </cell>
          <cell r="CC182" t="str">
            <v/>
          </cell>
          <cell r="CD182" t="str">
            <v/>
          </cell>
          <cell r="CE182" t="str">
            <v/>
          </cell>
          <cell r="CF182" t="str">
            <v/>
          </cell>
          <cell r="CG182" t="str">
            <v/>
          </cell>
          <cell r="CH182" t="str">
            <v/>
          </cell>
          <cell r="CI182" t="str">
            <v/>
          </cell>
          <cell r="CJ182" t="str">
            <v/>
          </cell>
          <cell r="CK182" t="str">
            <v/>
          </cell>
          <cell r="CL182" t="str">
            <v/>
          </cell>
          <cell r="CM182" t="str">
            <v/>
          </cell>
          <cell r="CN182" t="str">
            <v/>
          </cell>
          <cell r="CO182" t="str">
            <v/>
          </cell>
          <cell r="CP182" t="str">
            <v/>
          </cell>
          <cell r="CQ182" t="str">
            <v/>
          </cell>
          <cell r="CR182" t="str">
            <v/>
          </cell>
          <cell r="CS182" t="str">
            <v/>
          </cell>
          <cell r="CT182" t="str">
            <v/>
          </cell>
          <cell r="CU182">
            <v>-7.3000000000000001E-3</v>
          </cell>
          <cell r="CW182" t="str">
            <v/>
          </cell>
          <cell r="CX182" t="str">
            <v/>
          </cell>
          <cell r="CY182" t="str">
            <v/>
          </cell>
          <cell r="CZ182" t="str">
            <v/>
          </cell>
          <cell r="DA182" t="str">
            <v/>
          </cell>
          <cell r="DB182" t="str">
            <v/>
          </cell>
          <cell r="DC182" t="str">
            <v>No</v>
          </cell>
          <cell r="DD182">
            <v>1</v>
          </cell>
        </row>
        <row r="183">
          <cell r="C183" t="str">
            <v>PR19NES_BES30</v>
          </cell>
          <cell r="D183" t="str">
            <v>Our customers say our services are good value for money and we work hard to keep water and wastewater services affordable for all.</v>
          </cell>
          <cell r="E183" t="str">
            <v>PR14 continuation</v>
          </cell>
          <cell r="F183" t="str">
            <v>BES30</v>
          </cell>
          <cell r="G183" t="str">
            <v>NWL Independent value for money survey</v>
          </cell>
          <cell r="H183" t="str">
            <v xml:space="preserve">This is a survey to ask customers about their overall satisfaction with the service </v>
          </cell>
          <cell r="M183">
            <v>1</v>
          </cell>
          <cell r="Q183">
            <v>1</v>
          </cell>
          <cell r="R183" t="str">
            <v>NFI</v>
          </cell>
          <cell r="S183" t="str">
            <v/>
          </cell>
          <cell r="T183" t="str">
            <v/>
          </cell>
          <cell r="U183" t="str">
            <v>Affordability/vulnerability</v>
          </cell>
          <cell r="V183" t="str">
            <v>nr</v>
          </cell>
          <cell r="W183" t="str">
            <v xml:space="preserve">This is a survey to ask customers about their overall satisfaction with the service </v>
          </cell>
          <cell r="X183">
            <v>1</v>
          </cell>
          <cell r="Y183" t="str">
            <v>Up</v>
          </cell>
          <cell r="Z183" t="str">
            <v/>
          </cell>
          <cell r="AQ183">
            <v>8.1999999999999993</v>
          </cell>
          <cell r="AR183">
            <v>8.3000000000000007</v>
          </cell>
          <cell r="AS183">
            <v>8.3000000000000007</v>
          </cell>
          <cell r="AT183">
            <v>8.4</v>
          </cell>
          <cell r="AU183">
            <v>8.5</v>
          </cell>
          <cell r="BQ183" t="str">
            <v/>
          </cell>
          <cell r="BR183" t="str">
            <v/>
          </cell>
          <cell r="BS183" t="str">
            <v/>
          </cell>
          <cell r="BT183" t="str">
            <v/>
          </cell>
          <cell r="BU183" t="str">
            <v/>
          </cell>
          <cell r="BV183" t="str">
            <v/>
          </cell>
          <cell r="BW183" t="str">
            <v/>
          </cell>
          <cell r="BX183" t="str">
            <v/>
          </cell>
          <cell r="BY183" t="str">
            <v/>
          </cell>
          <cell r="BZ183" t="str">
            <v/>
          </cell>
          <cell r="CA183" t="str">
            <v/>
          </cell>
          <cell r="CB183" t="str">
            <v/>
          </cell>
          <cell r="CC183" t="str">
            <v/>
          </cell>
          <cell r="CD183" t="str">
            <v/>
          </cell>
          <cell r="CE183" t="str">
            <v/>
          </cell>
          <cell r="CF183" t="str">
            <v/>
          </cell>
          <cell r="CG183" t="str">
            <v/>
          </cell>
          <cell r="CH183" t="str">
            <v/>
          </cell>
          <cell r="CI183" t="str">
            <v/>
          </cell>
          <cell r="CJ183" t="str">
            <v/>
          </cell>
          <cell r="CK183" t="str">
            <v/>
          </cell>
          <cell r="CL183" t="str">
            <v/>
          </cell>
          <cell r="CM183" t="str">
            <v/>
          </cell>
          <cell r="CN183" t="str">
            <v/>
          </cell>
          <cell r="CO183" t="str">
            <v/>
          </cell>
          <cell r="CP183" t="str">
            <v/>
          </cell>
          <cell r="CQ183" t="str">
            <v/>
          </cell>
          <cell r="CR183" t="str">
            <v/>
          </cell>
          <cell r="CS183" t="str">
            <v/>
          </cell>
          <cell r="CT183" t="str">
            <v/>
          </cell>
          <cell r="CU183" t="str">
            <v/>
          </cell>
          <cell r="CV183" t="str">
            <v/>
          </cell>
          <cell r="CW183" t="str">
            <v/>
          </cell>
          <cell r="CX183" t="str">
            <v/>
          </cell>
          <cell r="CY183" t="str">
            <v/>
          </cell>
          <cell r="CZ183" t="str">
            <v/>
          </cell>
          <cell r="DA183" t="str">
            <v/>
          </cell>
          <cell r="DB183" t="str">
            <v/>
          </cell>
          <cell r="DD183">
            <v>1</v>
          </cell>
        </row>
        <row r="184">
          <cell r="C184" t="str">
            <v>PR19NES_NEP01</v>
          </cell>
          <cell r="F184" t="str">
            <v>NEP01</v>
          </cell>
          <cell r="G184" t="str">
            <v>WINEP Delivery</v>
          </cell>
          <cell r="Q184">
            <v>0</v>
          </cell>
          <cell r="R184" t="str">
            <v>NFI</v>
          </cell>
          <cell r="V184" t="str">
            <v>text</v>
          </cell>
          <cell r="W184" t="str">
            <v>WINEP requirements met or not met in each year</v>
          </cell>
          <cell r="X184">
            <v>0</v>
          </cell>
          <cell r="AQ184" t="str">
            <v>Met</v>
          </cell>
          <cell r="AR184" t="str">
            <v>Met</v>
          </cell>
          <cell r="AS184" t="str">
            <v>Met</v>
          </cell>
          <cell r="AT184" t="str">
            <v>Met</v>
          </cell>
          <cell r="AU184" t="str">
            <v>Met</v>
          </cell>
          <cell r="BQ184" t="str">
            <v/>
          </cell>
          <cell r="BR184" t="str">
            <v/>
          </cell>
          <cell r="BS184" t="str">
            <v/>
          </cell>
          <cell r="BT184" t="str">
            <v/>
          </cell>
          <cell r="BU184" t="str">
            <v/>
          </cell>
          <cell r="BV184" t="str">
            <v/>
          </cell>
          <cell r="BW184" t="str">
            <v/>
          </cell>
          <cell r="BX184" t="str">
            <v/>
          </cell>
          <cell r="BY184" t="str">
            <v/>
          </cell>
          <cell r="BZ184" t="str">
            <v/>
          </cell>
          <cell r="CA184" t="str">
            <v/>
          </cell>
          <cell r="CB184" t="str">
            <v/>
          </cell>
          <cell r="CC184" t="str">
            <v/>
          </cell>
          <cell r="CD184" t="str">
            <v/>
          </cell>
          <cell r="CE184" t="str">
            <v/>
          </cell>
          <cell r="CF184" t="str">
            <v/>
          </cell>
          <cell r="CG184" t="str">
            <v/>
          </cell>
          <cell r="CH184" t="str">
            <v/>
          </cell>
          <cell r="CI184" t="str">
            <v/>
          </cell>
          <cell r="CJ184" t="str">
            <v/>
          </cell>
          <cell r="CK184" t="str">
            <v/>
          </cell>
          <cell r="CL184" t="str">
            <v/>
          </cell>
          <cell r="CM184" t="str">
            <v/>
          </cell>
          <cell r="CN184" t="str">
            <v/>
          </cell>
          <cell r="CO184" t="str">
            <v/>
          </cell>
          <cell r="CP184" t="str">
            <v/>
          </cell>
          <cell r="CQ184" t="str">
            <v/>
          </cell>
          <cell r="CR184" t="str">
            <v/>
          </cell>
          <cell r="CS184" t="str">
            <v/>
          </cell>
          <cell r="CT184" t="str">
            <v/>
          </cell>
          <cell r="CU184" t="str">
            <v/>
          </cell>
          <cell r="CV184" t="str">
            <v/>
          </cell>
          <cell r="CW184" t="str">
            <v/>
          </cell>
          <cell r="CX184" t="str">
            <v/>
          </cell>
          <cell r="CY184" t="str">
            <v/>
          </cell>
          <cell r="CZ184" t="str">
            <v/>
          </cell>
          <cell r="DA184" t="str">
            <v/>
          </cell>
          <cell r="DB184" t="str">
            <v/>
          </cell>
        </row>
        <row r="185">
          <cell r="C185" t="str">
            <v>PR19NES_BES31</v>
          </cell>
          <cell r="F185" t="str">
            <v>BES31</v>
          </cell>
          <cell r="G185" t="str">
            <v>Water Industry National Environment Programme</v>
          </cell>
          <cell r="I185">
            <v>0.14499999999999999</v>
          </cell>
          <cell r="K185">
            <v>0.85499999999999998</v>
          </cell>
          <cell r="Q185">
            <v>1</v>
          </cell>
          <cell r="R185" t="str">
            <v>Under</v>
          </cell>
          <cell r="S185" t="str">
            <v>Revenue</v>
          </cell>
          <cell r="T185" t="str">
            <v>In-period</v>
          </cell>
          <cell r="V185" t="str">
            <v>nr</v>
          </cell>
          <cell r="W185" t="str">
            <v>Cumulative number of schemes completed</v>
          </cell>
          <cell r="X185">
            <v>0</v>
          </cell>
          <cell r="Y185" t="str">
            <v>Up</v>
          </cell>
          <cell r="AQ185">
            <v>170</v>
          </cell>
          <cell r="AR185">
            <v>397</v>
          </cell>
          <cell r="AS185">
            <v>460</v>
          </cell>
          <cell r="AT185">
            <v>535</v>
          </cell>
          <cell r="AU185">
            <v>657</v>
          </cell>
          <cell r="BP185" t="str">
            <v>Yes</v>
          </cell>
          <cell r="BQ185" t="str">
            <v/>
          </cell>
          <cell r="BR185" t="str">
            <v/>
          </cell>
          <cell r="BS185" t="str">
            <v/>
          </cell>
          <cell r="BT185" t="str">
            <v/>
          </cell>
          <cell r="BU185" t="str">
            <v/>
          </cell>
          <cell r="BV185" t="str">
            <v/>
          </cell>
          <cell r="BW185" t="str">
            <v/>
          </cell>
          <cell r="BX185" t="str">
            <v/>
          </cell>
          <cell r="BY185" t="str">
            <v/>
          </cell>
          <cell r="BZ185" t="str">
            <v/>
          </cell>
          <cell r="CA185" t="str">
            <v/>
          </cell>
          <cell r="CB185" t="str">
            <v/>
          </cell>
          <cell r="CC185" t="str">
            <v/>
          </cell>
          <cell r="CD185" t="str">
            <v/>
          </cell>
          <cell r="CE185" t="str">
            <v/>
          </cell>
          <cell r="CF185" t="str">
            <v/>
          </cell>
          <cell r="CG185" t="str">
            <v/>
          </cell>
          <cell r="CH185" t="str">
            <v/>
          </cell>
          <cell r="CI185" t="str">
            <v/>
          </cell>
          <cell r="CJ185" t="str">
            <v/>
          </cell>
          <cell r="CK185" t="str">
            <v/>
          </cell>
          <cell r="CL185" t="str">
            <v/>
          </cell>
          <cell r="CM185" t="str">
            <v/>
          </cell>
          <cell r="CN185" t="str">
            <v/>
          </cell>
          <cell r="CO185" t="str">
            <v/>
          </cell>
          <cell r="CP185" t="str">
            <v/>
          </cell>
          <cell r="CQ185" t="str">
            <v/>
          </cell>
          <cell r="CR185" t="str">
            <v/>
          </cell>
          <cell r="CS185" t="str">
            <v/>
          </cell>
          <cell r="CT185" t="str">
            <v/>
          </cell>
          <cell r="CU185">
            <v>-1.83E-2</v>
          </cell>
          <cell r="CV185" t="str">
            <v/>
          </cell>
          <cell r="CW185" t="str">
            <v/>
          </cell>
          <cell r="CX185" t="str">
            <v/>
          </cell>
          <cell r="CY185" t="str">
            <v/>
          </cell>
          <cell r="CZ185" t="str">
            <v/>
          </cell>
          <cell r="DA185" t="str">
            <v/>
          </cell>
          <cell r="DB185" t="str">
            <v/>
          </cell>
        </row>
        <row r="186">
          <cell r="C186" t="str">
            <v>PR19NES_BES32</v>
          </cell>
          <cell r="F186" t="str">
            <v>BES32</v>
          </cell>
          <cell r="G186" t="str">
            <v>Delivery of DWMPs</v>
          </cell>
          <cell r="Q186">
            <v>0</v>
          </cell>
          <cell r="R186" t="str">
            <v>NFI</v>
          </cell>
          <cell r="V186" t="str">
            <v>%</v>
          </cell>
          <cell r="W186" t="str">
            <v>The cumulative percentage of catchments</v>
          </cell>
          <cell r="X186">
            <v>0</v>
          </cell>
          <cell r="Y186" t="str">
            <v>Up</v>
          </cell>
          <cell r="AQ186" t="str">
            <v/>
          </cell>
          <cell r="AR186" t="str">
            <v/>
          </cell>
          <cell r="AS186">
            <v>100</v>
          </cell>
          <cell r="AT186">
            <v>100</v>
          </cell>
          <cell r="AU186">
            <v>100</v>
          </cell>
          <cell r="BQ186" t="str">
            <v/>
          </cell>
          <cell r="BR186" t="str">
            <v/>
          </cell>
          <cell r="BS186" t="str">
            <v/>
          </cell>
          <cell r="BT186" t="str">
            <v/>
          </cell>
          <cell r="BU186" t="str">
            <v/>
          </cell>
          <cell r="BV186" t="str">
            <v/>
          </cell>
          <cell r="BW186" t="str">
            <v/>
          </cell>
          <cell r="BX186" t="str">
            <v/>
          </cell>
          <cell r="BY186" t="str">
            <v/>
          </cell>
          <cell r="BZ186" t="str">
            <v/>
          </cell>
          <cell r="CA186" t="str">
            <v/>
          </cell>
          <cell r="CB186" t="str">
            <v/>
          </cell>
          <cell r="CC186" t="str">
            <v/>
          </cell>
          <cell r="CD186" t="str">
            <v/>
          </cell>
          <cell r="CE186" t="str">
            <v/>
          </cell>
          <cell r="CF186" t="str">
            <v/>
          </cell>
          <cell r="CG186" t="str">
            <v/>
          </cell>
          <cell r="CH186" t="str">
            <v/>
          </cell>
          <cell r="CI186" t="str">
            <v/>
          </cell>
          <cell r="CJ186" t="str">
            <v/>
          </cell>
          <cell r="CK186" t="str">
            <v/>
          </cell>
          <cell r="CL186" t="str">
            <v/>
          </cell>
          <cell r="CM186" t="str">
            <v/>
          </cell>
          <cell r="CN186" t="str">
            <v/>
          </cell>
          <cell r="CO186" t="str">
            <v/>
          </cell>
          <cell r="CP186" t="str">
            <v/>
          </cell>
          <cell r="CQ186" t="str">
            <v/>
          </cell>
          <cell r="CR186" t="str">
            <v/>
          </cell>
          <cell r="CS186" t="str">
            <v/>
          </cell>
          <cell r="CT186" t="str">
            <v/>
          </cell>
          <cell r="CU186" t="str">
            <v/>
          </cell>
          <cell r="CV186" t="str">
            <v/>
          </cell>
          <cell r="CW186" t="str">
            <v/>
          </cell>
          <cell r="CX186" t="str">
            <v/>
          </cell>
          <cell r="CY186" t="str">
            <v/>
          </cell>
          <cell r="CZ186" t="str">
            <v/>
          </cell>
          <cell r="DA186" t="str">
            <v/>
          </cell>
          <cell r="DB186" t="str">
            <v/>
          </cell>
        </row>
        <row r="187">
          <cell r="Q187">
            <v>0</v>
          </cell>
          <cell r="AQ187" t="str">
            <v/>
          </cell>
          <cell r="AR187" t="str">
            <v/>
          </cell>
          <cell r="AS187" t="str">
            <v/>
          </cell>
          <cell r="AT187" t="str">
            <v/>
          </cell>
          <cell r="AU187" t="str">
            <v/>
          </cell>
          <cell r="BQ187" t="str">
            <v/>
          </cell>
          <cell r="BR187" t="str">
            <v/>
          </cell>
          <cell r="BS187" t="str">
            <v/>
          </cell>
          <cell r="BT187" t="str">
            <v/>
          </cell>
          <cell r="BU187" t="str">
            <v/>
          </cell>
          <cell r="BV187" t="str">
            <v/>
          </cell>
          <cell r="BW187" t="str">
            <v/>
          </cell>
          <cell r="BX187" t="str">
            <v/>
          </cell>
          <cell r="BY187" t="str">
            <v/>
          </cell>
          <cell r="BZ187" t="str">
            <v/>
          </cell>
          <cell r="CA187" t="str">
            <v/>
          </cell>
          <cell r="CB187" t="str">
            <v/>
          </cell>
          <cell r="CC187" t="str">
            <v/>
          </cell>
          <cell r="CD187" t="str">
            <v/>
          </cell>
          <cell r="CE187" t="str">
            <v/>
          </cell>
          <cell r="CF187" t="str">
            <v/>
          </cell>
          <cell r="CG187" t="str">
            <v/>
          </cell>
          <cell r="CH187" t="str">
            <v/>
          </cell>
          <cell r="CI187" t="str">
            <v/>
          </cell>
          <cell r="CJ187" t="str">
            <v/>
          </cell>
          <cell r="CK187" t="str">
            <v/>
          </cell>
          <cell r="CL187" t="str">
            <v/>
          </cell>
          <cell r="CM187" t="str">
            <v/>
          </cell>
          <cell r="CN187" t="str">
            <v/>
          </cell>
          <cell r="CO187" t="str">
            <v/>
          </cell>
          <cell r="CP187" t="str">
            <v/>
          </cell>
          <cell r="CQ187" t="str">
            <v/>
          </cell>
          <cell r="CR187" t="str">
            <v/>
          </cell>
          <cell r="CS187" t="str">
            <v/>
          </cell>
          <cell r="CT187" t="str">
            <v/>
          </cell>
          <cell r="CU187" t="str">
            <v/>
          </cell>
          <cell r="CV187" t="str">
            <v/>
          </cell>
          <cell r="CW187" t="str">
            <v/>
          </cell>
          <cell r="CX187" t="str">
            <v/>
          </cell>
          <cell r="CY187" t="str">
            <v/>
          </cell>
          <cell r="CZ187" t="str">
            <v/>
          </cell>
          <cell r="DA187" t="str">
            <v/>
          </cell>
          <cell r="DB187" t="str">
            <v/>
          </cell>
        </row>
        <row r="188">
          <cell r="C188" t="str">
            <v>PR19NES_BES29</v>
          </cell>
          <cell r="F188" t="str">
            <v>BES29</v>
          </cell>
          <cell r="G188" t="str">
            <v>Delivery of Howdon STW enhancement</v>
          </cell>
          <cell r="K188">
            <v>1</v>
          </cell>
          <cell r="Q188">
            <v>1</v>
          </cell>
          <cell r="R188" t="str">
            <v>Under</v>
          </cell>
          <cell r="S188" t="str">
            <v>Revenue</v>
          </cell>
          <cell r="T188" t="str">
            <v>End of period</v>
          </cell>
          <cell r="V188" t="str">
            <v>months</v>
          </cell>
          <cell r="W188" t="str">
            <v>Months delivered late</v>
          </cell>
          <cell r="X188">
            <v>0</v>
          </cell>
          <cell r="Y188" t="str">
            <v>Down</v>
          </cell>
          <cell r="AQ188">
            <v>0</v>
          </cell>
          <cell r="AR188">
            <v>0</v>
          </cell>
          <cell r="AS188">
            <v>0</v>
          </cell>
          <cell r="AT188">
            <v>0</v>
          </cell>
          <cell r="AU188">
            <v>0</v>
          </cell>
          <cell r="BP188" t="str">
            <v>Yes</v>
          </cell>
          <cell r="BQ188" t="str">
            <v/>
          </cell>
          <cell r="BR188" t="str">
            <v/>
          </cell>
          <cell r="BS188" t="str">
            <v/>
          </cell>
          <cell r="BT188" t="str">
            <v/>
          </cell>
          <cell r="BU188" t="str">
            <v/>
          </cell>
          <cell r="BV188" t="str">
            <v/>
          </cell>
          <cell r="BW188" t="str">
            <v/>
          </cell>
          <cell r="BX188" t="str">
            <v/>
          </cell>
          <cell r="BY188" t="str">
            <v/>
          </cell>
          <cell r="BZ188" t="str">
            <v/>
          </cell>
          <cell r="CA188" t="str">
            <v/>
          </cell>
          <cell r="CB188" t="str">
            <v/>
          </cell>
          <cell r="CC188" t="str">
            <v/>
          </cell>
          <cell r="CD188" t="str">
            <v/>
          </cell>
          <cell r="CE188" t="str">
            <v/>
          </cell>
          <cell r="CF188" t="str">
            <v/>
          </cell>
          <cell r="CG188" t="str">
            <v/>
          </cell>
          <cell r="CH188" t="str">
            <v/>
          </cell>
          <cell r="CI188" t="str">
            <v/>
          </cell>
          <cell r="CJ188" t="str">
            <v/>
          </cell>
          <cell r="CK188" t="str">
            <v/>
          </cell>
          <cell r="CL188" t="str">
            <v/>
          </cell>
          <cell r="CM188" t="str">
            <v/>
          </cell>
          <cell r="CN188" t="str">
            <v/>
          </cell>
          <cell r="CO188" t="str">
            <v/>
          </cell>
          <cell r="CP188" t="str">
            <v/>
          </cell>
          <cell r="CQ188" t="str">
            <v/>
          </cell>
          <cell r="CR188" t="str">
            <v/>
          </cell>
          <cell r="CS188" t="str">
            <v/>
          </cell>
          <cell r="CT188" t="str">
            <v/>
          </cell>
          <cell r="CU188">
            <v>-2.7400000000000001E-2</v>
          </cell>
          <cell r="CV188" t="str">
            <v/>
          </cell>
          <cell r="CW188" t="str">
            <v/>
          </cell>
          <cell r="CX188" t="str">
            <v/>
          </cell>
          <cell r="CY188" t="str">
            <v/>
          </cell>
          <cell r="CZ188" t="str">
            <v/>
          </cell>
          <cell r="DA188" t="str">
            <v/>
          </cell>
          <cell r="DB188" t="str">
            <v/>
          </cell>
        </row>
        <row r="189">
          <cell r="C189" t="str">
            <v>PR19PRT_PRT-Network Plus-07</v>
          </cell>
          <cell r="D189" t="str">
            <v>B: Low Leakage</v>
          </cell>
          <cell r="E189" t="str">
            <v>PR14 continuation</v>
          </cell>
          <cell r="F189" t="str">
            <v>PRT-Network Plus-07</v>
          </cell>
          <cell r="G189" t="str">
            <v>Leakage</v>
          </cell>
          <cell r="H189" t="str">
            <v xml:space="preserve">Annual average leakage is defined as the sum of distribution system leakage, including service reservoir losses and trunk main leakage plus customer supply pipe leakage. </v>
          </cell>
          <cell r="J189">
            <v>1</v>
          </cell>
          <cell r="Q189">
            <v>1</v>
          </cell>
          <cell r="R189" t="str">
            <v>Out &amp; under</v>
          </cell>
          <cell r="S189" t="str">
            <v>Revenue</v>
          </cell>
          <cell r="T189" t="str">
            <v>In-period</v>
          </cell>
          <cell r="U189" t="str">
            <v>Leakage</v>
          </cell>
          <cell r="V189" t="str">
            <v>nr</v>
          </cell>
          <cell r="W189" t="str">
            <v>Ml/d</v>
          </cell>
          <cell r="X189">
            <v>1</v>
          </cell>
          <cell r="Y189" t="str">
            <v>Down</v>
          </cell>
          <cell r="Z189" t="str">
            <v>Leakage</v>
          </cell>
        </row>
        <row r="190">
          <cell r="C190" t="str">
            <v>PR19PRT_PRT-Water Resources 03</v>
          </cell>
          <cell r="D190" t="str">
            <v>G: Long Term Resilience of our Supplies for our Own Customers and to Support the South East Region</v>
          </cell>
          <cell r="E190" t="str">
            <v>PR14 revision</v>
          </cell>
          <cell r="F190" t="str">
            <v>PRT-Water Resources 03</v>
          </cell>
          <cell r="G190" t="str">
            <v>Per capita consumption</v>
          </cell>
          <cell r="H190" t="str">
            <v xml:space="preserve">We will continue to estimate the volume of water used by our domestic customers and propose to work with our customer base to reduce this volume over time.
This will be achieved by a number of initiatives including further metering of the customer base, promotion of water efficient products in customers’ homes and working with developers on new housing estates to construct more water efficient homes.
</v>
          </cell>
          <cell r="I190">
            <v>1</v>
          </cell>
          <cell r="Q190">
            <v>1</v>
          </cell>
          <cell r="R190" t="str">
            <v>Out &amp; under</v>
          </cell>
          <cell r="S190" t="str">
            <v>Revenue</v>
          </cell>
          <cell r="T190" t="str">
            <v>End of period</v>
          </cell>
          <cell r="U190" t="str">
            <v>Water consumption</v>
          </cell>
          <cell r="V190" t="str">
            <v>nr</v>
          </cell>
          <cell r="W190" t="str">
            <v>litres / head / day</v>
          </cell>
          <cell r="X190">
            <v>1</v>
          </cell>
          <cell r="Y190" t="str">
            <v>Down</v>
          </cell>
          <cell r="Z190" t="str">
            <v>Per capita consumption</v>
          </cell>
        </row>
        <row r="191">
          <cell r="C191" t="str">
            <v>PR19PRT_PRT-Network Plus-01</v>
          </cell>
          <cell r="D191" t="str">
            <v>A: Safe, Secure and Reliable Supply of Drinking Water</v>
          </cell>
          <cell r="E191" t="str">
            <v>PR19 new</v>
          </cell>
          <cell r="F191" t="str">
            <v>PRT-Network Plus-01</v>
          </cell>
          <cell r="G191" t="str">
            <v>Water quality compliance (CRI)</v>
          </cell>
          <cell r="H191" t="str">
            <v>Water quality compliance as measured annually and defined by the Drinking Water Inspectorate (DWI) measure Compliance Risk Index. This measure is the outcome of all samples taken by the Company at its treatment works, service reservoirs and customer taps. It also includes an assessment by the DWI as to how the Company has handled any water quality incidents within the year.  It is reported annually to the DWI on a calendar basis.</v>
          </cell>
          <cell r="J191">
            <v>1</v>
          </cell>
          <cell r="Q191">
            <v>1</v>
          </cell>
          <cell r="R191" t="str">
            <v>Under</v>
          </cell>
          <cell r="S191" t="str">
            <v>Revenue</v>
          </cell>
          <cell r="T191" t="str">
            <v>In-period</v>
          </cell>
          <cell r="U191" t="str">
            <v>Water quality compliance</v>
          </cell>
          <cell r="V191" t="str">
            <v>nr</v>
          </cell>
          <cell r="W191" t="str">
            <v>CRI Index</v>
          </cell>
          <cell r="X191">
            <v>2</v>
          </cell>
          <cell r="Y191" t="str">
            <v>Down</v>
          </cell>
          <cell r="Z191" t="str">
            <v>Water quality compliance (CRI)</v>
          </cell>
        </row>
        <row r="192">
          <cell r="C192" t="str">
            <v>PR19PRT_PRT-Network Plus-02</v>
          </cell>
          <cell r="D192" t="str">
            <v>A: Safe, Secure and Reliable Supply of Drinking Water</v>
          </cell>
          <cell r="E192" t="str">
            <v>PR14 continuation</v>
          </cell>
          <cell r="F192" t="str">
            <v>PRT-Network Plus-02</v>
          </cell>
          <cell r="G192" t="str">
            <v>Water supply interruptions</v>
          </cell>
          <cell r="H192" t="str">
            <v>The time customers have experienced an interruption to supply in any year. Interruptions less than three hours are excluded from this measure. It is set relative to all properties connected at the year end.</v>
          </cell>
          <cell r="J192">
            <v>1</v>
          </cell>
          <cell r="Q192">
            <v>1</v>
          </cell>
          <cell r="R192" t="str">
            <v>Out &amp; under</v>
          </cell>
          <cell r="S192" t="str">
            <v>Revenue</v>
          </cell>
          <cell r="T192" t="str">
            <v>In-period</v>
          </cell>
          <cell r="U192" t="str">
            <v>Supply interruptions</v>
          </cell>
          <cell r="V192" t="str">
            <v>time</v>
          </cell>
          <cell r="W192" t="str">
            <v>minutes : seconds</v>
          </cell>
          <cell r="X192">
            <v>0</v>
          </cell>
          <cell r="Y192" t="str">
            <v>Down</v>
          </cell>
          <cell r="Z192" t="str">
            <v>Water supply interruptions</v>
          </cell>
        </row>
        <row r="193">
          <cell r="C193" t="str">
            <v>PR19PRT_PRT-Network Plus-03</v>
          </cell>
          <cell r="D193" t="str">
            <v>A: Safe, Secure and Reliable Supply of Drinking Water</v>
          </cell>
          <cell r="E193" t="str">
            <v>PR14 revision</v>
          </cell>
          <cell r="F193" t="str">
            <v>PRT-Network Plus-03</v>
          </cell>
          <cell r="G193" t="str">
            <v>Mains repairs</v>
          </cell>
          <cell r="H193" t="str">
            <v>Number of mains bursts per thousand kilometres of total length of mains. Mains bursts include all physical repair work to mains from which water is lost in any year.</v>
          </cell>
          <cell r="J193">
            <v>1</v>
          </cell>
          <cell r="Q193">
            <v>1</v>
          </cell>
          <cell r="R193" t="str">
            <v>Under</v>
          </cell>
          <cell r="S193" t="str">
            <v>Revenue</v>
          </cell>
          <cell r="T193" t="str">
            <v>In-period</v>
          </cell>
          <cell r="U193" t="str">
            <v>Water mains bursts</v>
          </cell>
          <cell r="V193" t="str">
            <v>nr</v>
          </cell>
          <cell r="W193" t="str">
            <v>nr of repairs per 1,000km</v>
          </cell>
          <cell r="X193">
            <v>1</v>
          </cell>
          <cell r="Y193" t="str">
            <v>Down</v>
          </cell>
          <cell r="Z193" t="str">
            <v>Mains repairs</v>
          </cell>
        </row>
        <row r="194">
          <cell r="C194" t="str">
            <v>PR19PRT_PRT-Network Plus-04</v>
          </cell>
          <cell r="D194" t="str">
            <v>A: Safe, Secure and Reliable Supply of Drinking Water</v>
          </cell>
          <cell r="E194" t="str">
            <v>PR19 new</v>
          </cell>
          <cell r="F194" t="str">
            <v>PRT-Network Plus-04</v>
          </cell>
          <cell r="G194" t="str">
            <v>Unplanned outage</v>
          </cell>
          <cell r="H194" t="str">
            <v xml:space="preserve">This measure assesses asset health (primarily for non- infrastructure – above ground assets), for water abstraction and water treatment activities. It is defined as the annualised unavailable flow, based on the peak week production capacity (or PWPC) </v>
          </cell>
          <cell r="J194">
            <v>1</v>
          </cell>
          <cell r="Q194">
            <v>1</v>
          </cell>
          <cell r="R194" t="str">
            <v>Under</v>
          </cell>
          <cell r="S194" t="str">
            <v>Revenue</v>
          </cell>
          <cell r="T194" t="str">
            <v>In-period</v>
          </cell>
          <cell r="U194" t="str">
            <v>Treatment works</v>
          </cell>
          <cell r="V194" t="str">
            <v>%</v>
          </cell>
          <cell r="W194" t="str">
            <v>% of PW Capacity not available</v>
          </cell>
          <cell r="X194">
            <v>2</v>
          </cell>
          <cell r="Y194" t="str">
            <v>Down</v>
          </cell>
          <cell r="Z194" t="str">
            <v>Unplanned outage</v>
          </cell>
        </row>
        <row r="195">
          <cell r="C195" t="str">
            <v>PR19PRT_PRT-Network Plus-06</v>
          </cell>
          <cell r="D195" t="str">
            <v>A: Safe, Secure and Reliable Supply of Drinking Water</v>
          </cell>
          <cell r="E195" t="str">
            <v>PR14 continuation</v>
          </cell>
          <cell r="F195" t="str">
            <v>PRT-Network Plus-06</v>
          </cell>
          <cell r="G195" t="str">
            <v>Water quality contacts</v>
          </cell>
          <cell r="H195" t="str">
            <v xml:space="preserve">The number of customers per 1000 population served who have contacted the Company commenting on the appearance of the water they have received.  This reflects the asset condition of the pipework in particular. This measure is reported annually to the DWI on a calendar basis.
</v>
          </cell>
          <cell r="J195">
            <v>1</v>
          </cell>
          <cell r="Q195">
            <v>1</v>
          </cell>
          <cell r="R195" t="str">
            <v>Under</v>
          </cell>
          <cell r="S195" t="str">
            <v>Revenue</v>
          </cell>
          <cell r="T195" t="str">
            <v>In-period</v>
          </cell>
          <cell r="U195" t="str">
            <v>Customer contacts - water quality</v>
          </cell>
          <cell r="V195" t="str">
            <v>nr</v>
          </cell>
          <cell r="W195" t="str">
            <v>nr of contacts per 1,000 population</v>
          </cell>
          <cell r="X195">
            <v>2</v>
          </cell>
          <cell r="Y195" t="str">
            <v>Down</v>
          </cell>
          <cell r="Z195" t="str">
            <v>Customer contacts about water quality</v>
          </cell>
          <cell r="AQ195">
            <v>0.44</v>
          </cell>
          <cell r="AR195">
            <v>0.43</v>
          </cell>
          <cell r="AS195">
            <v>0.43</v>
          </cell>
          <cell r="AT195">
            <v>0.42</v>
          </cell>
          <cell r="AU195">
            <v>0.41</v>
          </cell>
          <cell r="BL195" t="str">
            <v>Yes</v>
          </cell>
          <cell r="BM195" t="str">
            <v>Yes</v>
          </cell>
          <cell r="BN195" t="str">
            <v>Yes</v>
          </cell>
          <cell r="BO195" t="str">
            <v>Yes</v>
          </cell>
          <cell r="BP195" t="str">
            <v>Yes</v>
          </cell>
          <cell r="BQ195" t="str">
            <v/>
          </cell>
          <cell r="BR195" t="str">
            <v/>
          </cell>
          <cell r="BS195" t="str">
            <v/>
          </cell>
          <cell r="BT195" t="str">
            <v/>
          </cell>
          <cell r="BU195" t="str">
            <v/>
          </cell>
          <cell r="BV195" t="str">
            <v/>
          </cell>
          <cell r="BW195" t="str">
            <v/>
          </cell>
          <cell r="BX195" t="str">
            <v/>
          </cell>
          <cell r="BY195" t="str">
            <v/>
          </cell>
          <cell r="BZ195" t="str">
            <v/>
          </cell>
          <cell r="CA195" t="str">
            <v/>
          </cell>
          <cell r="CB195" t="str">
            <v/>
          </cell>
          <cell r="CC195" t="str">
            <v/>
          </cell>
          <cell r="CD195" t="str">
            <v/>
          </cell>
          <cell r="CE195" t="str">
            <v/>
          </cell>
          <cell r="CF195" t="str">
            <v/>
          </cell>
          <cell r="CG195" t="str">
            <v/>
          </cell>
          <cell r="CH195" t="str">
            <v/>
          </cell>
          <cell r="CI195" t="str">
            <v/>
          </cell>
          <cell r="CJ195" t="str">
            <v/>
          </cell>
          <cell r="CK195" t="str">
            <v/>
          </cell>
          <cell r="CL195" t="str">
            <v/>
          </cell>
          <cell r="CM195" t="str">
            <v/>
          </cell>
          <cell r="CN195" t="str">
            <v/>
          </cell>
          <cell r="CO195" t="str">
            <v/>
          </cell>
          <cell r="CP195" t="str">
            <v/>
          </cell>
          <cell r="CQ195" t="str">
            <v/>
          </cell>
          <cell r="CR195" t="str">
            <v/>
          </cell>
          <cell r="CS195" t="str">
            <v/>
          </cell>
          <cell r="CT195" t="str">
            <v/>
          </cell>
          <cell r="CU195">
            <v>-0.54400000000000004</v>
          </cell>
          <cell r="CV195" t="str">
            <v/>
          </cell>
          <cell r="CW195" t="str">
            <v/>
          </cell>
          <cell r="CX195" t="str">
            <v/>
          </cell>
          <cell r="CY195" t="str">
            <v/>
          </cell>
          <cell r="CZ195" t="str">
            <v/>
          </cell>
          <cell r="DA195" t="str">
            <v/>
          </cell>
          <cell r="DB195" t="str">
            <v/>
          </cell>
          <cell r="DD195">
            <v>1</v>
          </cell>
        </row>
        <row r="196">
          <cell r="C196" t="str">
            <v>PR19PRT_PRT-Network Plus-05</v>
          </cell>
          <cell r="D196" t="str">
            <v>A: Safe, Secure and Reliable Supply of Drinking Water</v>
          </cell>
          <cell r="E196" t="str">
            <v>PR19 new</v>
          </cell>
          <cell r="F196" t="str">
            <v>PRT-Network Plus-05</v>
          </cell>
          <cell r="G196" t="str">
            <v>Low pressure</v>
          </cell>
          <cell r="H196" t="str">
            <v>The number of customers who receive, or are at risk of receiving, pressure below the minimum standard as defined by The Water Industry Act 1991.</v>
          </cell>
          <cell r="J196">
            <v>1</v>
          </cell>
          <cell r="Q196">
            <v>1</v>
          </cell>
          <cell r="R196" t="str">
            <v>Under</v>
          </cell>
          <cell r="S196" t="str">
            <v>Revenue</v>
          </cell>
          <cell r="T196" t="str">
            <v>In-period</v>
          </cell>
          <cell r="U196" t="str">
            <v>Water pressure</v>
          </cell>
          <cell r="V196" t="str">
            <v>nr</v>
          </cell>
          <cell r="W196" t="str">
            <v>nr of customers at risk of low pressure</v>
          </cell>
          <cell r="X196">
            <v>0</v>
          </cell>
          <cell r="Y196" t="str">
            <v>Down</v>
          </cell>
          <cell r="Z196" t="str">
            <v>Low pressure</v>
          </cell>
          <cell r="AQ196">
            <v>60</v>
          </cell>
          <cell r="AR196">
            <v>50</v>
          </cell>
          <cell r="AS196">
            <v>40</v>
          </cell>
          <cell r="AT196">
            <v>30</v>
          </cell>
          <cell r="AU196">
            <v>18</v>
          </cell>
          <cell r="BL196" t="str">
            <v>Yes</v>
          </cell>
          <cell r="BM196" t="str">
            <v>Yes</v>
          </cell>
          <cell r="BN196" t="str">
            <v>Yes</v>
          </cell>
          <cell r="BO196" t="str">
            <v>Yes</v>
          </cell>
          <cell r="BP196" t="str">
            <v>Yes</v>
          </cell>
          <cell r="BQ196" t="str">
            <v/>
          </cell>
          <cell r="BR196" t="str">
            <v/>
          </cell>
          <cell r="BS196" t="str">
            <v/>
          </cell>
          <cell r="BT196" t="str">
            <v/>
          </cell>
          <cell r="BU196" t="str">
            <v/>
          </cell>
          <cell r="BV196" t="str">
            <v/>
          </cell>
          <cell r="BW196" t="str">
            <v/>
          </cell>
          <cell r="BX196" t="str">
            <v/>
          </cell>
          <cell r="BY196" t="str">
            <v/>
          </cell>
          <cell r="BZ196" t="str">
            <v/>
          </cell>
          <cell r="CA196" t="str">
            <v/>
          </cell>
          <cell r="CB196" t="str">
            <v/>
          </cell>
          <cell r="CC196" t="str">
            <v/>
          </cell>
          <cell r="CD196" t="str">
            <v/>
          </cell>
          <cell r="CE196" t="str">
            <v/>
          </cell>
          <cell r="CF196" t="str">
            <v/>
          </cell>
          <cell r="CG196" t="str">
            <v/>
          </cell>
          <cell r="CH196" t="str">
            <v/>
          </cell>
          <cell r="CI196" t="str">
            <v/>
          </cell>
          <cell r="CJ196" t="str">
            <v/>
          </cell>
          <cell r="CK196" t="str">
            <v/>
          </cell>
          <cell r="CL196" t="str">
            <v/>
          </cell>
          <cell r="CM196" t="str">
            <v/>
          </cell>
          <cell r="CN196" t="str">
            <v/>
          </cell>
          <cell r="CO196" t="str">
            <v/>
          </cell>
          <cell r="CP196" t="str">
            <v/>
          </cell>
          <cell r="CQ196" t="str">
            <v/>
          </cell>
          <cell r="CR196" t="str">
            <v/>
          </cell>
          <cell r="CS196" t="str">
            <v/>
          </cell>
          <cell r="CT196" t="str">
            <v/>
          </cell>
          <cell r="CU196">
            <v>-1.89E-3</v>
          </cell>
          <cell r="CV196" t="str">
            <v/>
          </cell>
          <cell r="CW196" t="str">
            <v/>
          </cell>
          <cell r="CX196" t="str">
            <v/>
          </cell>
          <cell r="CY196" t="str">
            <v/>
          </cell>
          <cell r="CZ196" t="str">
            <v/>
          </cell>
          <cell r="DA196" t="str">
            <v/>
          </cell>
          <cell r="DB196" t="str">
            <v/>
          </cell>
          <cell r="DD196">
            <v>1</v>
          </cell>
        </row>
        <row r="197">
          <cell r="C197" t="str">
            <v>PR19PRT_PRT-Network Plus-08</v>
          </cell>
          <cell r="D197" t="str">
            <v>D: An Improved Environment Supporting Biodiversity</v>
          </cell>
          <cell r="E197" t="str">
            <v>PR19 new</v>
          </cell>
          <cell r="F197" t="str">
            <v>PRT-Network Plus-08</v>
          </cell>
          <cell r="G197" t="str">
            <v>Catchment Management</v>
          </cell>
          <cell r="H197" t="str">
            <v>Catchment management interventions the Company will offer farmers &amp; landowners associated with this ODI will deliver wider environmental &amp; ecosystem service benefits in relation to: Supporting services–natural processes that maintain the production of all other ecosystem services such as habitat provision &amp; improved biodiversity, soil formation &amp; water cycling. Provisioning services–benefits in the form of goods or products that people use or are used in the production of other goods; Regulating services–benefits through  control of natural processes like water quality, pollination &amp; erosion control &amp; Cultural services–non-material benefits people derive from the natural environment such as recreation, spiritual values &amp; aesthetic enjoyment</v>
          </cell>
          <cell r="J197">
            <v>1</v>
          </cell>
          <cell r="Q197">
            <v>1</v>
          </cell>
          <cell r="R197" t="str">
            <v>Out &amp; under</v>
          </cell>
          <cell r="S197" t="str">
            <v>Revenue</v>
          </cell>
          <cell r="T197" t="str">
            <v>In-period</v>
          </cell>
          <cell r="U197" t="str">
            <v>Catchment management</v>
          </cell>
          <cell r="V197" t="str">
            <v>nr</v>
          </cell>
          <cell r="W197" t="str">
            <v>nr of farmers engaged with</v>
          </cell>
          <cell r="X197">
            <v>0</v>
          </cell>
          <cell r="Y197" t="str">
            <v>Up</v>
          </cell>
          <cell r="AQ197">
            <v>10</v>
          </cell>
          <cell r="AR197">
            <v>20</v>
          </cell>
          <cell r="AS197">
            <v>30</v>
          </cell>
          <cell r="AT197">
            <v>40</v>
          </cell>
          <cell r="AU197">
            <v>50</v>
          </cell>
          <cell r="BL197" t="str">
            <v>Yes</v>
          </cell>
          <cell r="BM197" t="str">
            <v>Yes</v>
          </cell>
          <cell r="BN197" t="str">
            <v>Yes</v>
          </cell>
          <cell r="BO197" t="str">
            <v>Yes</v>
          </cell>
          <cell r="BP197" t="str">
            <v>Yes</v>
          </cell>
          <cell r="BQ197" t="str">
            <v/>
          </cell>
          <cell r="BR197" t="str">
            <v/>
          </cell>
          <cell r="BS197" t="str">
            <v/>
          </cell>
          <cell r="BT197" t="str">
            <v/>
          </cell>
          <cell r="BU197" t="str">
            <v/>
          </cell>
          <cell r="BV197" t="str">
            <v/>
          </cell>
          <cell r="BW197" t="str">
            <v/>
          </cell>
          <cell r="BX197" t="str">
            <v/>
          </cell>
          <cell r="BY197" t="str">
            <v/>
          </cell>
          <cell r="BZ197" t="str">
            <v/>
          </cell>
          <cell r="CA197" t="str">
            <v/>
          </cell>
          <cell r="CB197" t="str">
            <v/>
          </cell>
          <cell r="CC197" t="str">
            <v/>
          </cell>
          <cell r="CD197" t="str">
            <v/>
          </cell>
          <cell r="CE197" t="str">
            <v/>
          </cell>
          <cell r="CF197" t="str">
            <v/>
          </cell>
          <cell r="CG197" t="str">
            <v/>
          </cell>
          <cell r="CH197" t="str">
            <v/>
          </cell>
          <cell r="CI197" t="str">
            <v/>
          </cell>
          <cell r="CJ197" t="str">
            <v/>
          </cell>
          <cell r="CK197" t="str">
            <v/>
          </cell>
          <cell r="CL197" t="str">
            <v/>
          </cell>
          <cell r="CM197" t="str">
            <v/>
          </cell>
          <cell r="CN197" t="str">
            <v/>
          </cell>
          <cell r="CO197" t="str">
            <v/>
          </cell>
          <cell r="CP197" t="str">
            <v/>
          </cell>
          <cell r="CQ197" t="str">
            <v/>
          </cell>
          <cell r="CR197" t="str">
            <v/>
          </cell>
          <cell r="CS197" t="str">
            <v/>
          </cell>
          <cell r="CT197" t="str">
            <v/>
          </cell>
          <cell r="CU197">
            <v>-8.0000000000000004E-4</v>
          </cell>
          <cell r="CV197" t="str">
            <v/>
          </cell>
          <cell r="CW197" t="str">
            <v/>
          </cell>
          <cell r="CX197" t="str">
            <v/>
          </cell>
          <cell r="CY197">
            <v>4.0000000000000002E-4</v>
          </cell>
          <cell r="CZ197" t="str">
            <v/>
          </cell>
          <cell r="DA197" t="str">
            <v/>
          </cell>
          <cell r="DB197" t="str">
            <v/>
          </cell>
          <cell r="DD197">
            <v>1</v>
          </cell>
        </row>
        <row r="198">
          <cell r="C198" t="str">
            <v>PR19PRT_PRT-Water Resources-02</v>
          </cell>
          <cell r="D198" t="str">
            <v>D: An Improved Environment Supporting Biodiversity</v>
          </cell>
          <cell r="E198" t="str">
            <v>PR19 new</v>
          </cell>
          <cell r="F198" t="str">
            <v>PRT-Water Resources-02</v>
          </cell>
          <cell r="G198" t="str">
            <v>Abstraction Incentive Mechanism</v>
          </cell>
          <cell r="H198" t="str">
            <v xml:space="preserve">The Company will commit to reduce its abstraction at specific sites which directly, or indirectly, affect the flow of specific rivers.
We propose to continue to monitor the flow on the River Hamble and ensure our abstraction nearby at Northbrook does not result in a low flow situation in any one year.
</v>
          </cell>
          <cell r="I198">
            <v>1</v>
          </cell>
          <cell r="Q198">
            <v>1</v>
          </cell>
          <cell r="R198" t="str">
            <v>Out &amp; under</v>
          </cell>
          <cell r="S198" t="str">
            <v>Revenue</v>
          </cell>
          <cell r="T198" t="str">
            <v>In-period</v>
          </cell>
          <cell r="U198" t="str">
            <v>Water resources/ abstraction</v>
          </cell>
          <cell r="V198" t="str">
            <v>nr</v>
          </cell>
          <cell r="W198" t="str">
            <v>Ml</v>
          </cell>
          <cell r="X198">
            <v>1</v>
          </cell>
          <cell r="Y198" t="str">
            <v>Down</v>
          </cell>
          <cell r="AQ198">
            <v>0</v>
          </cell>
          <cell r="AR198">
            <v>0</v>
          </cell>
          <cell r="AS198">
            <v>0</v>
          </cell>
          <cell r="AT198">
            <v>0</v>
          </cell>
          <cell r="AU198">
            <v>0</v>
          </cell>
          <cell r="BL198" t="str">
            <v>Yes</v>
          </cell>
          <cell r="BM198" t="str">
            <v>Yes</v>
          </cell>
          <cell r="BN198" t="str">
            <v>Yes</v>
          </cell>
          <cell r="BO198" t="str">
            <v>Yes</v>
          </cell>
          <cell r="BP198" t="str">
            <v>Yes</v>
          </cell>
          <cell r="BQ198" t="str">
            <v/>
          </cell>
          <cell r="BR198" t="str">
            <v/>
          </cell>
          <cell r="BS198" t="str">
            <v/>
          </cell>
          <cell r="BT198" t="str">
            <v/>
          </cell>
          <cell r="BU198" t="str">
            <v/>
          </cell>
          <cell r="BV198" t="str">
            <v/>
          </cell>
          <cell r="BW198" t="str">
            <v/>
          </cell>
          <cell r="BX198" t="str">
            <v/>
          </cell>
          <cell r="BY198" t="str">
            <v/>
          </cell>
          <cell r="BZ198" t="str">
            <v/>
          </cell>
          <cell r="CA198" t="str">
            <v/>
          </cell>
          <cell r="CB198" t="str">
            <v/>
          </cell>
          <cell r="CC198" t="str">
            <v/>
          </cell>
          <cell r="CD198" t="str">
            <v/>
          </cell>
          <cell r="CE198" t="str">
            <v/>
          </cell>
          <cell r="CF198" t="str">
            <v/>
          </cell>
          <cell r="CG198" t="str">
            <v/>
          </cell>
          <cell r="CH198" t="str">
            <v/>
          </cell>
          <cell r="CI198" t="str">
            <v/>
          </cell>
          <cell r="CJ198" t="str">
            <v/>
          </cell>
          <cell r="CK198">
            <v>-1.7</v>
          </cell>
          <cell r="CL198">
            <v>-1.7</v>
          </cell>
          <cell r="CM198">
            <v>-1.7</v>
          </cell>
          <cell r="CN198">
            <v>-1.7</v>
          </cell>
          <cell r="CO198">
            <v>-1.7</v>
          </cell>
          <cell r="CP198" t="str">
            <v/>
          </cell>
          <cell r="CQ198" t="str">
            <v/>
          </cell>
          <cell r="CR198" t="str">
            <v/>
          </cell>
          <cell r="CS198" t="str">
            <v/>
          </cell>
          <cell r="CT198" t="str">
            <v/>
          </cell>
          <cell r="CU198">
            <v>-1.9E-2</v>
          </cell>
          <cell r="CV198" t="str">
            <v/>
          </cell>
          <cell r="CW198" t="str">
            <v/>
          </cell>
          <cell r="CX198" t="str">
            <v/>
          </cell>
          <cell r="CY198">
            <v>1.6799999999999999E-2</v>
          </cell>
          <cell r="CZ198" t="str">
            <v/>
          </cell>
          <cell r="DA198" t="str">
            <v/>
          </cell>
          <cell r="DB198" t="str">
            <v/>
          </cell>
          <cell r="DD198">
            <v>1</v>
          </cell>
        </row>
        <row r="199">
          <cell r="C199" t="str">
            <v>PR19PRT_PRT-Water Resources-01</v>
          </cell>
          <cell r="D199" t="str">
            <v>D: An Improved Environment Supporting Biodiversity</v>
          </cell>
          <cell r="E199" t="str">
            <v>PR19 new</v>
          </cell>
          <cell r="F199" t="str">
            <v>PRT-Water Resources-01</v>
          </cell>
          <cell r="G199" t="str">
            <v>Biodiversity (reward)</v>
          </cell>
          <cell r="H199" t="str">
            <v>The Company will offer a grant scheme to third parties for projects which enhance biodiversity</v>
          </cell>
          <cell r="J199">
            <v>1</v>
          </cell>
          <cell r="Q199">
            <v>1</v>
          </cell>
          <cell r="R199" t="str">
            <v>Out &amp; Under</v>
          </cell>
          <cell r="S199" t="str">
            <v>Revenue</v>
          </cell>
          <cell r="T199" t="str">
            <v>End of period</v>
          </cell>
          <cell r="U199" t="str">
            <v>Biodiversity/SSSIs</v>
          </cell>
          <cell r="V199" t="str">
            <v>£m</v>
          </cell>
          <cell r="W199" t="str">
            <v>value of grants awarded</v>
          </cell>
          <cell r="X199">
            <v>3</v>
          </cell>
          <cell r="Y199" t="str">
            <v>Up</v>
          </cell>
          <cell r="AQ199">
            <v>0.05</v>
          </cell>
          <cell r="AR199">
            <v>0.1</v>
          </cell>
          <cell r="AS199">
            <v>0.15</v>
          </cell>
          <cell r="AT199">
            <v>0.2</v>
          </cell>
          <cell r="AU199">
            <v>0.25</v>
          </cell>
          <cell r="BP199" t="str">
            <v>Yes</v>
          </cell>
          <cell r="BQ199" t="str">
            <v/>
          </cell>
          <cell r="BR199" t="str">
            <v/>
          </cell>
          <cell r="BS199" t="str">
            <v/>
          </cell>
          <cell r="BT199" t="str">
            <v/>
          </cell>
          <cell r="BU199" t="str">
            <v/>
          </cell>
          <cell r="BV199" t="str">
            <v/>
          </cell>
          <cell r="BW199" t="str">
            <v/>
          </cell>
          <cell r="BX199" t="str">
            <v/>
          </cell>
          <cell r="BY199" t="str">
            <v/>
          </cell>
          <cell r="BZ199" t="str">
            <v/>
          </cell>
          <cell r="CA199" t="str">
            <v/>
          </cell>
          <cell r="CB199" t="str">
            <v/>
          </cell>
          <cell r="CC199" t="str">
            <v/>
          </cell>
          <cell r="CD199" t="str">
            <v/>
          </cell>
          <cell r="CE199" t="str">
            <v/>
          </cell>
          <cell r="CF199" t="str">
            <v/>
          </cell>
          <cell r="CG199" t="str">
            <v/>
          </cell>
          <cell r="CH199" t="str">
            <v/>
          </cell>
          <cell r="CI199" t="str">
            <v/>
          </cell>
          <cell r="CJ199" t="str">
            <v/>
          </cell>
          <cell r="CK199" t="str">
            <v/>
          </cell>
          <cell r="CL199" t="str">
            <v/>
          </cell>
          <cell r="CM199" t="str">
            <v/>
          </cell>
          <cell r="CN199" t="str">
            <v/>
          </cell>
          <cell r="CO199" t="str">
            <v/>
          </cell>
          <cell r="CP199" t="str">
            <v/>
          </cell>
          <cell r="CQ199" t="str">
            <v/>
          </cell>
          <cell r="CR199" t="str">
            <v/>
          </cell>
          <cell r="CS199" t="str">
            <v/>
          </cell>
          <cell r="CT199" t="str">
            <v/>
          </cell>
          <cell r="CU199">
            <v>-0.186</v>
          </cell>
          <cell r="CV199" t="str">
            <v/>
          </cell>
          <cell r="CW199" t="str">
            <v/>
          </cell>
          <cell r="CX199" t="str">
            <v/>
          </cell>
          <cell r="CY199">
            <v>0.186</v>
          </cell>
          <cell r="CZ199" t="str">
            <v/>
          </cell>
          <cell r="DA199" t="str">
            <v/>
          </cell>
          <cell r="DB199" t="str">
            <v/>
          </cell>
          <cell r="DD199">
            <v>1</v>
          </cell>
        </row>
        <row r="200">
          <cell r="C200" t="str">
            <v>PR19PRT_PRT-Water Resources-06</v>
          </cell>
          <cell r="D200" t="str">
            <v>D: An Improved Environment Supporting Biodiversity</v>
          </cell>
          <cell r="E200" t="str">
            <v>PR14 revision</v>
          </cell>
          <cell r="F200" t="str">
            <v>PRT-Water Resources-06</v>
          </cell>
          <cell r="G200" t="str">
            <v>Biodiversity (penalty)</v>
          </cell>
          <cell r="H200" t="str">
            <v>The Company will make a payment if it fails to maintain its sites appropriately</v>
          </cell>
          <cell r="J200">
            <v>1</v>
          </cell>
          <cell r="Q200">
            <v>1</v>
          </cell>
          <cell r="R200" t="str">
            <v>Under</v>
          </cell>
          <cell r="S200" t="str">
            <v>Revenue</v>
          </cell>
          <cell r="T200" t="str">
            <v>In-period</v>
          </cell>
          <cell r="U200" t="str">
            <v>Biodiversity/SSSIs</v>
          </cell>
          <cell r="V200" t="str">
            <v>%</v>
          </cell>
          <cell r="W200" t="str">
            <v>Status of sites</v>
          </cell>
          <cell r="X200">
            <v>1</v>
          </cell>
          <cell r="Y200" t="str">
            <v>Up</v>
          </cell>
          <cell r="AQ200">
            <v>90</v>
          </cell>
          <cell r="AR200">
            <v>90</v>
          </cell>
          <cell r="AS200">
            <v>90</v>
          </cell>
          <cell r="AT200">
            <v>90</v>
          </cell>
          <cell r="AU200">
            <v>90</v>
          </cell>
          <cell r="BL200" t="str">
            <v>Yes</v>
          </cell>
          <cell r="BM200" t="str">
            <v>Yes</v>
          </cell>
          <cell r="BN200" t="str">
            <v>Yes</v>
          </cell>
          <cell r="BO200" t="str">
            <v>Yes</v>
          </cell>
          <cell r="BP200" t="str">
            <v>Yes</v>
          </cell>
          <cell r="BQ200" t="str">
            <v/>
          </cell>
          <cell r="BR200" t="str">
            <v/>
          </cell>
          <cell r="BS200" t="str">
            <v/>
          </cell>
          <cell r="BT200" t="str">
            <v/>
          </cell>
          <cell r="BU200" t="str">
            <v/>
          </cell>
          <cell r="BV200">
            <v>70</v>
          </cell>
          <cell r="BW200">
            <v>70</v>
          </cell>
          <cell r="BX200">
            <v>70</v>
          </cell>
          <cell r="BY200">
            <v>70</v>
          </cell>
          <cell r="BZ200">
            <v>70</v>
          </cell>
          <cell r="CA200" t="str">
            <v/>
          </cell>
          <cell r="CB200" t="str">
            <v/>
          </cell>
          <cell r="CC200" t="str">
            <v/>
          </cell>
          <cell r="CD200" t="str">
            <v/>
          </cell>
          <cell r="CE200" t="str">
            <v/>
          </cell>
          <cell r="CF200" t="str">
            <v/>
          </cell>
          <cell r="CG200" t="str">
            <v/>
          </cell>
          <cell r="CH200" t="str">
            <v/>
          </cell>
          <cell r="CI200" t="str">
            <v/>
          </cell>
          <cell r="CJ200" t="str">
            <v/>
          </cell>
          <cell r="CK200" t="str">
            <v/>
          </cell>
          <cell r="CL200" t="str">
            <v/>
          </cell>
          <cell r="CM200" t="str">
            <v/>
          </cell>
          <cell r="CN200" t="str">
            <v/>
          </cell>
          <cell r="CO200" t="str">
            <v/>
          </cell>
          <cell r="CP200" t="str">
            <v/>
          </cell>
          <cell r="CQ200" t="str">
            <v/>
          </cell>
          <cell r="CR200" t="str">
            <v/>
          </cell>
          <cell r="CS200" t="str">
            <v/>
          </cell>
          <cell r="CT200" t="str">
            <v/>
          </cell>
          <cell r="CU200">
            <v>-9.3999999999999997E-4</v>
          </cell>
          <cell r="CV200" t="str">
            <v/>
          </cell>
          <cell r="CW200" t="str">
            <v/>
          </cell>
          <cell r="CX200" t="str">
            <v/>
          </cell>
          <cell r="CY200" t="str">
            <v/>
          </cell>
          <cell r="CZ200" t="str">
            <v/>
          </cell>
          <cell r="DA200" t="str">
            <v/>
          </cell>
          <cell r="DB200" t="str">
            <v/>
          </cell>
          <cell r="DD200">
            <v>1</v>
          </cell>
        </row>
        <row r="201">
          <cell r="C201" t="str">
            <v>PR19PRT_PRT-Retail-02</v>
          </cell>
          <cell r="D201" t="str">
            <v>C: A Service Tailored to Individual Needs at an Affordable Price</v>
          </cell>
          <cell r="E201" t="str">
            <v>PR19 new</v>
          </cell>
          <cell r="F201" t="str">
            <v>PRT-Retail-02</v>
          </cell>
          <cell r="G201" t="str">
            <v>Voids</v>
          </cell>
          <cell r="H201" t="str">
            <v xml:space="preserve">The Company commits to ensuring that the number properties classified as void on its billing system are truly unoccupied, and therefore not using water. 
We propose the target for household voids will be 2%
The Company commits to ensuring that all properties receiving water in it area are actually being billed by its billing system. Where properties are found to be using water but not being billed we will rectify the situation. 
</v>
          </cell>
          <cell r="M201">
            <v>1</v>
          </cell>
          <cell r="Q201">
            <v>1</v>
          </cell>
          <cell r="R201" t="str">
            <v>Out &amp; under</v>
          </cell>
          <cell r="S201" t="str">
            <v>Revenue</v>
          </cell>
          <cell r="T201" t="str">
            <v>In-period</v>
          </cell>
          <cell r="U201" t="str">
            <v>Voids and gap sites</v>
          </cell>
          <cell r="V201" t="str">
            <v>%</v>
          </cell>
          <cell r="W201" t="str">
            <v>% of properties classified as void</v>
          </cell>
          <cell r="X201">
            <v>2</v>
          </cell>
          <cell r="Y201" t="str">
            <v>Down</v>
          </cell>
          <cell r="AQ201">
            <v>2</v>
          </cell>
          <cell r="AR201">
            <v>2</v>
          </cell>
          <cell r="AS201">
            <v>2</v>
          </cell>
          <cell r="AT201">
            <v>2</v>
          </cell>
          <cell r="AU201">
            <v>2</v>
          </cell>
          <cell r="BL201" t="str">
            <v>Yes</v>
          </cell>
          <cell r="BM201" t="str">
            <v>Yes</v>
          </cell>
          <cell r="BN201" t="str">
            <v>Yes</v>
          </cell>
          <cell r="BO201" t="str">
            <v>Yes</v>
          </cell>
          <cell r="BP201" t="str">
            <v>Yes</v>
          </cell>
          <cell r="BQ201" t="str">
            <v/>
          </cell>
          <cell r="BR201" t="str">
            <v/>
          </cell>
          <cell r="BS201" t="str">
            <v/>
          </cell>
          <cell r="BT201" t="str">
            <v/>
          </cell>
          <cell r="BU201" t="str">
            <v/>
          </cell>
          <cell r="BV201">
            <v>2.62</v>
          </cell>
          <cell r="BW201">
            <v>2.62</v>
          </cell>
          <cell r="BX201">
            <v>2.62</v>
          </cell>
          <cell r="BY201">
            <v>2.62</v>
          </cell>
          <cell r="BZ201">
            <v>2.62</v>
          </cell>
          <cell r="CA201" t="str">
            <v/>
          </cell>
          <cell r="CB201" t="str">
            <v/>
          </cell>
          <cell r="CC201" t="str">
            <v/>
          </cell>
          <cell r="CD201" t="str">
            <v/>
          </cell>
          <cell r="CE201" t="str">
            <v/>
          </cell>
          <cell r="CF201" t="str">
            <v/>
          </cell>
          <cell r="CG201" t="str">
            <v/>
          </cell>
          <cell r="CH201" t="str">
            <v/>
          </cell>
          <cell r="CI201" t="str">
            <v/>
          </cell>
          <cell r="CJ201" t="str">
            <v/>
          </cell>
          <cell r="CK201">
            <v>1.5</v>
          </cell>
          <cell r="CL201">
            <v>1.5</v>
          </cell>
          <cell r="CM201">
            <v>1.5</v>
          </cell>
          <cell r="CN201">
            <v>1.5</v>
          </cell>
          <cell r="CO201">
            <v>1.5</v>
          </cell>
          <cell r="CP201" t="str">
            <v/>
          </cell>
          <cell r="CQ201" t="str">
            <v/>
          </cell>
          <cell r="CR201" t="str">
            <v/>
          </cell>
          <cell r="CS201" t="str">
            <v/>
          </cell>
          <cell r="CT201" t="str">
            <v/>
          </cell>
          <cell r="CU201">
            <v>-0.14000000000000001</v>
          </cell>
          <cell r="CV201" t="str">
            <v/>
          </cell>
          <cell r="CW201" t="str">
            <v/>
          </cell>
          <cell r="CX201" t="str">
            <v/>
          </cell>
          <cell r="CY201">
            <v>0.14000000000000001</v>
          </cell>
          <cell r="CZ201" t="str">
            <v/>
          </cell>
          <cell r="DA201" t="str">
            <v/>
          </cell>
          <cell r="DB201" t="str">
            <v/>
          </cell>
          <cell r="DD201">
            <v>1</v>
          </cell>
        </row>
        <row r="202">
          <cell r="C202" t="str">
            <v>PR19PRT_PRT-Retail-03</v>
          </cell>
          <cell r="D202" t="str">
            <v>C: A Service Tailored to Individual Needs at an Affordable Price</v>
          </cell>
          <cell r="E202" t="str">
            <v>PR19 new</v>
          </cell>
          <cell r="F202" t="str">
            <v>PRT-Retail-03</v>
          </cell>
          <cell r="G202" t="str">
            <v>Affordability</v>
          </cell>
          <cell r="H202" t="str">
            <v xml:space="preserve">The Company will offer a social tariff to all customers whose income is below the national value for low income, currently £16,105. This tariff will be no more than 0.5% of the low income household threshold, as defined by the Government.
</v>
          </cell>
          <cell r="M202">
            <v>1</v>
          </cell>
          <cell r="Q202">
            <v>1</v>
          </cell>
          <cell r="R202" t="str">
            <v>Under</v>
          </cell>
          <cell r="S202" t="str">
            <v>Revenue</v>
          </cell>
          <cell r="T202" t="str">
            <v>In-period</v>
          </cell>
          <cell r="U202" t="str">
            <v>Affordability/vulnerability</v>
          </cell>
          <cell r="V202" t="str">
            <v>nr</v>
          </cell>
          <cell r="W202" t="str">
            <v xml:space="preserve">nr of customers on Social tariff </v>
          </cell>
          <cell r="X202">
            <v>0</v>
          </cell>
          <cell r="Y202" t="str">
            <v>Up</v>
          </cell>
          <cell r="AQ202">
            <v>8000</v>
          </cell>
          <cell r="AR202">
            <v>8500</v>
          </cell>
          <cell r="AS202">
            <v>9000</v>
          </cell>
          <cell r="AT202">
            <v>9500</v>
          </cell>
          <cell r="AU202">
            <v>10000</v>
          </cell>
          <cell r="BL202" t="str">
            <v>Yes</v>
          </cell>
          <cell r="BM202" t="str">
            <v>Yes</v>
          </cell>
          <cell r="BN202" t="str">
            <v>Yes</v>
          </cell>
          <cell r="BO202" t="str">
            <v>Yes</v>
          </cell>
          <cell r="BP202" t="str">
            <v>Yes</v>
          </cell>
          <cell r="BQ202" t="str">
            <v/>
          </cell>
          <cell r="BR202" t="str">
            <v/>
          </cell>
          <cell r="BS202" t="str">
            <v/>
          </cell>
          <cell r="BT202" t="str">
            <v/>
          </cell>
          <cell r="BU202" t="str">
            <v/>
          </cell>
          <cell r="BV202" t="str">
            <v/>
          </cell>
          <cell r="BW202" t="str">
            <v/>
          </cell>
          <cell r="BX202" t="str">
            <v/>
          </cell>
          <cell r="BY202" t="str">
            <v/>
          </cell>
          <cell r="BZ202" t="str">
            <v/>
          </cell>
          <cell r="CA202" t="str">
            <v/>
          </cell>
          <cell r="CB202" t="str">
            <v/>
          </cell>
          <cell r="CC202" t="str">
            <v/>
          </cell>
          <cell r="CD202" t="str">
            <v/>
          </cell>
          <cell r="CE202" t="str">
            <v/>
          </cell>
          <cell r="CF202" t="str">
            <v/>
          </cell>
          <cell r="CG202" t="str">
            <v/>
          </cell>
          <cell r="CH202" t="str">
            <v/>
          </cell>
          <cell r="CI202" t="str">
            <v/>
          </cell>
          <cell r="CJ202" t="str">
            <v/>
          </cell>
          <cell r="CK202" t="str">
            <v/>
          </cell>
          <cell r="CL202" t="str">
            <v/>
          </cell>
          <cell r="CM202" t="str">
            <v/>
          </cell>
          <cell r="CN202" t="str">
            <v/>
          </cell>
          <cell r="CO202" t="str">
            <v/>
          </cell>
          <cell r="CP202" t="str">
            <v/>
          </cell>
          <cell r="CQ202" t="str">
            <v/>
          </cell>
          <cell r="CR202" t="str">
            <v/>
          </cell>
          <cell r="CS202" t="str">
            <v/>
          </cell>
          <cell r="CT202" t="str">
            <v/>
          </cell>
          <cell r="CU202">
            <v>-2.0999999999999999E-5</v>
          </cell>
          <cell r="CV202" t="str">
            <v/>
          </cell>
          <cell r="CW202" t="str">
            <v/>
          </cell>
          <cell r="CX202" t="str">
            <v/>
          </cell>
          <cell r="CY202" t="str">
            <v/>
          </cell>
          <cell r="CZ202" t="str">
            <v/>
          </cell>
          <cell r="DA202" t="str">
            <v/>
          </cell>
          <cell r="DB202" t="str">
            <v/>
          </cell>
          <cell r="DD202">
            <v>1</v>
          </cell>
        </row>
        <row r="203">
          <cell r="C203" t="str">
            <v>PR19PRT_PRT-Retail-01</v>
          </cell>
          <cell r="D203" t="str">
            <v>C: A Service Tailored to Individual Needs at an Affordable Price</v>
          </cell>
          <cell r="E203" t="str">
            <v>PR19 new</v>
          </cell>
          <cell r="F203" t="str">
            <v>PRT-Retail-01</v>
          </cell>
          <cell r="G203" t="str">
            <v>C-MeX: Customer measure of experience</v>
          </cell>
          <cell r="H203" t="str">
            <v xml:space="preserve">The annual outcome of two surveys of the Company customer base. 
The first survey covers a sample of customers who have contacted the Company in the year for either billing or operational issues to understand their opinion of the service they have received.
The second survey will randomly select all other customers, who have not contacted the Company, in the year to ascertain their opinion of the Company.
</v>
          </cell>
          <cell r="M203">
            <v>1</v>
          </cell>
          <cell r="Q203">
            <v>1</v>
          </cell>
          <cell r="R203" t="str">
            <v>Out &amp; under</v>
          </cell>
          <cell r="S203" t="str">
            <v>Revenue</v>
          </cell>
          <cell r="T203" t="str">
            <v>In-period</v>
          </cell>
          <cell r="U203" t="str">
            <v>Customer measure of experience (C-MeX)</v>
          </cell>
          <cell r="V203" t="str">
            <v>score</v>
          </cell>
          <cell r="W203" t="str">
            <v>C-Mex score</v>
          </cell>
          <cell r="X203">
            <v>2</v>
          </cell>
          <cell r="Y203" t="str">
            <v>Up</v>
          </cell>
          <cell r="Z203" t="str">
            <v>C-MeX: Customer measure of experience</v>
          </cell>
        </row>
        <row r="204">
          <cell r="C204" t="str">
            <v>PR19PRT_PRT-Network Plus-11</v>
          </cell>
          <cell r="D204" t="str">
            <v>C: A Service Tailored to Individual Needs at an Affordable Price</v>
          </cell>
          <cell r="E204" t="str">
            <v>PR19 new</v>
          </cell>
          <cell r="F204" t="str">
            <v>PRT-Network Plus-11</v>
          </cell>
          <cell r="G204" t="str">
            <v>D-MeX: Developer services measure of experience</v>
          </cell>
          <cell r="H204" t="str">
            <v xml:space="preserve">The annual outcome a survey of the Company developer customer base combined with the levels of service provided to developers by the Company.
The survey covers a sample of developers who have worked with the Company in the year. 
The second element will reflect the levels of service provided by the Company to the developers over the year.
</v>
          </cell>
          <cell r="J204">
            <v>1</v>
          </cell>
          <cell r="Q204">
            <v>1</v>
          </cell>
          <cell r="R204" t="str">
            <v>Out &amp; under</v>
          </cell>
          <cell r="S204" t="str">
            <v>Revenue</v>
          </cell>
          <cell r="T204" t="str">
            <v>In-period</v>
          </cell>
          <cell r="U204" t="str">
            <v>Developer services measure of experience (D-MeX)</v>
          </cell>
          <cell r="V204" t="str">
            <v>score</v>
          </cell>
          <cell r="W204" t="str">
            <v>D-Mex score</v>
          </cell>
          <cell r="X204">
            <v>2</v>
          </cell>
          <cell r="Y204" t="str">
            <v>Up</v>
          </cell>
          <cell r="Z204" t="str">
            <v>D-MeX: Developer services measure of experience</v>
          </cell>
        </row>
        <row r="205">
          <cell r="C205" t="str">
            <v>PR19PRT_PRT-Network Plus-12</v>
          </cell>
          <cell r="D205" t="str">
            <v>G: Long Term Resilience of our Supplies for our Own Customers and to Support the South East Region</v>
          </cell>
          <cell r="E205" t="str">
            <v>PR19 new</v>
          </cell>
          <cell r="F205" t="str">
            <v>PRT-Network Plus-12</v>
          </cell>
          <cell r="G205" t="str">
            <v>Resilience schemes to ensure peak demands can be met </v>
          </cell>
          <cell r="H205" t="str">
            <v xml:space="preserve">The Company will ensure that it can deliver water to all of its customers in the event of losing Farlington treatment works. </v>
          </cell>
          <cell r="J205">
            <v>1</v>
          </cell>
          <cell r="Q205">
            <v>1</v>
          </cell>
          <cell r="R205" t="str">
            <v>NFI</v>
          </cell>
          <cell r="U205" t="str">
            <v>Resilience</v>
          </cell>
          <cell r="V205" t="str">
            <v>%</v>
          </cell>
          <cell r="W205" t="str">
            <v>% completion of schemes to improve resilience at peak demand</v>
          </cell>
          <cell r="X205">
            <v>0</v>
          </cell>
          <cell r="Y205" t="str">
            <v>Down</v>
          </cell>
          <cell r="AQ205">
            <v>0</v>
          </cell>
          <cell r="AR205">
            <v>0</v>
          </cell>
          <cell r="AS205">
            <v>0</v>
          </cell>
          <cell r="AT205">
            <v>0</v>
          </cell>
          <cell r="AU205">
            <v>100</v>
          </cell>
          <cell r="BQ205" t="str">
            <v/>
          </cell>
          <cell r="BR205" t="str">
            <v/>
          </cell>
          <cell r="BS205" t="str">
            <v/>
          </cell>
          <cell r="BT205" t="str">
            <v/>
          </cell>
          <cell r="BU205" t="str">
            <v/>
          </cell>
          <cell r="BV205" t="str">
            <v/>
          </cell>
          <cell r="BW205" t="str">
            <v/>
          </cell>
          <cell r="BX205" t="str">
            <v/>
          </cell>
          <cell r="BY205" t="str">
            <v/>
          </cell>
          <cell r="BZ205" t="str">
            <v/>
          </cell>
          <cell r="CA205" t="str">
            <v/>
          </cell>
          <cell r="CB205" t="str">
            <v/>
          </cell>
          <cell r="CC205" t="str">
            <v/>
          </cell>
          <cell r="CD205" t="str">
            <v/>
          </cell>
          <cell r="CE205" t="str">
            <v/>
          </cell>
          <cell r="CF205" t="str">
            <v/>
          </cell>
          <cell r="CG205" t="str">
            <v/>
          </cell>
          <cell r="CH205" t="str">
            <v/>
          </cell>
          <cell r="CI205" t="str">
            <v/>
          </cell>
          <cell r="CJ205" t="str">
            <v/>
          </cell>
          <cell r="CK205" t="str">
            <v/>
          </cell>
          <cell r="CL205" t="str">
            <v/>
          </cell>
          <cell r="CM205" t="str">
            <v/>
          </cell>
          <cell r="CN205" t="str">
            <v/>
          </cell>
          <cell r="CO205" t="str">
            <v/>
          </cell>
          <cell r="CP205" t="str">
            <v/>
          </cell>
          <cell r="CQ205" t="str">
            <v/>
          </cell>
          <cell r="CR205" t="str">
            <v/>
          </cell>
          <cell r="CS205" t="str">
            <v/>
          </cell>
          <cell r="CT205" t="str">
            <v/>
          </cell>
          <cell r="CU205" t="str">
            <v/>
          </cell>
          <cell r="CV205" t="str">
            <v/>
          </cell>
          <cell r="CW205" t="str">
            <v/>
          </cell>
          <cell r="CX205" t="str">
            <v/>
          </cell>
          <cell r="CY205" t="str">
            <v/>
          </cell>
          <cell r="CZ205" t="str">
            <v/>
          </cell>
          <cell r="DA205" t="str">
            <v/>
          </cell>
          <cell r="DB205" t="str">
            <v/>
          </cell>
          <cell r="DD205">
            <v>1</v>
          </cell>
        </row>
        <row r="206">
          <cell r="C206" t="str">
            <v>PR19PRT_PRT-Water Resources-04</v>
          </cell>
          <cell r="D206" t="str">
            <v>G: Long Term Resilience of our Supplies for our Own Customers and to Support the South East Region</v>
          </cell>
          <cell r="E206" t="str">
            <v>PR19 new</v>
          </cell>
          <cell r="F206" t="str">
            <v>PRT-Water Resources-04</v>
          </cell>
          <cell r="G206" t="str">
            <v>Risk of severe restrictions in a drought</v>
          </cell>
          <cell r="H206" t="str">
            <v>The Company will ensure that it will have sufficient water for its customers in the event of a severe drought, as defined by a 1 in 200 year event.</v>
          </cell>
          <cell r="I206">
            <v>1</v>
          </cell>
          <cell r="Q206">
            <v>1</v>
          </cell>
          <cell r="R206" t="str">
            <v>NFI</v>
          </cell>
          <cell r="U206" t="str">
            <v>Resilience</v>
          </cell>
          <cell r="V206" t="str">
            <v>%</v>
          </cell>
          <cell r="W206" t="str">
            <v>Ability to meet a 1 : 200 year event</v>
          </cell>
          <cell r="X206">
            <v>1</v>
          </cell>
          <cell r="Y206" t="str">
            <v>Down</v>
          </cell>
          <cell r="Z206" t="str">
            <v>Risk of severe restrictions in a drought</v>
          </cell>
        </row>
        <row r="207">
          <cell r="C207" t="str">
            <v>PR19PRT_PRT-Water Resources-05</v>
          </cell>
          <cell r="D207" t="str">
            <v>G: Long Term Resilience of our Supplies for our Own Customers and to Support the South East Region</v>
          </cell>
          <cell r="E207" t="str">
            <v>PR14 continuation</v>
          </cell>
          <cell r="F207" t="str">
            <v>PRT-Water Resources-05</v>
          </cell>
          <cell r="G207" t="str">
            <v>Avoidance of water supply restrictions</v>
          </cell>
          <cell r="H207" t="str">
            <v>The Company will ensure that it will have sufficient water for its customers in the event of a drought, as defined by a 1 in 20 year event.</v>
          </cell>
          <cell r="I207">
            <v>1</v>
          </cell>
          <cell r="Q207">
            <v>1</v>
          </cell>
          <cell r="R207" t="str">
            <v>NFI</v>
          </cell>
          <cell r="U207" t="str">
            <v>Resilience</v>
          </cell>
          <cell r="V207" t="str">
            <v>nr</v>
          </cell>
          <cell r="W207" t="str">
            <v>Ability to meet a 1 : 20 year event</v>
          </cell>
          <cell r="X207">
            <v>0</v>
          </cell>
          <cell r="Y207" t="str">
            <v>Down</v>
          </cell>
          <cell r="AQ207">
            <v>0</v>
          </cell>
          <cell r="AR207">
            <v>0</v>
          </cell>
          <cell r="AS207">
            <v>0</v>
          </cell>
          <cell r="AT207">
            <v>0</v>
          </cell>
          <cell r="AU207">
            <v>0</v>
          </cell>
          <cell r="BQ207" t="str">
            <v/>
          </cell>
          <cell r="BR207" t="str">
            <v/>
          </cell>
          <cell r="BS207" t="str">
            <v/>
          </cell>
          <cell r="BT207" t="str">
            <v/>
          </cell>
          <cell r="BU207" t="str">
            <v/>
          </cell>
          <cell r="BV207" t="str">
            <v/>
          </cell>
          <cell r="BW207" t="str">
            <v/>
          </cell>
          <cell r="BX207" t="str">
            <v/>
          </cell>
          <cell r="BY207" t="str">
            <v/>
          </cell>
          <cell r="BZ207" t="str">
            <v/>
          </cell>
          <cell r="CA207" t="str">
            <v/>
          </cell>
          <cell r="CB207" t="str">
            <v/>
          </cell>
          <cell r="CC207" t="str">
            <v/>
          </cell>
          <cell r="CD207" t="str">
            <v/>
          </cell>
          <cell r="CE207" t="str">
            <v/>
          </cell>
          <cell r="CF207" t="str">
            <v/>
          </cell>
          <cell r="CG207" t="str">
            <v/>
          </cell>
          <cell r="CH207" t="str">
            <v/>
          </cell>
          <cell r="CI207" t="str">
            <v/>
          </cell>
          <cell r="CJ207" t="str">
            <v/>
          </cell>
          <cell r="CK207" t="str">
            <v/>
          </cell>
          <cell r="CL207" t="str">
            <v/>
          </cell>
          <cell r="CM207" t="str">
            <v/>
          </cell>
          <cell r="CN207" t="str">
            <v/>
          </cell>
          <cell r="CO207" t="str">
            <v/>
          </cell>
          <cell r="CP207" t="str">
            <v/>
          </cell>
          <cell r="CQ207" t="str">
            <v/>
          </cell>
          <cell r="CR207" t="str">
            <v/>
          </cell>
          <cell r="CS207" t="str">
            <v/>
          </cell>
          <cell r="CT207" t="str">
            <v/>
          </cell>
          <cell r="CU207" t="str">
            <v/>
          </cell>
          <cell r="CV207" t="str">
            <v/>
          </cell>
          <cell r="CW207" t="str">
            <v/>
          </cell>
          <cell r="CX207" t="str">
            <v/>
          </cell>
          <cell r="CY207" t="str">
            <v/>
          </cell>
          <cell r="CZ207" t="str">
            <v/>
          </cell>
          <cell r="DA207" t="str">
            <v/>
          </cell>
          <cell r="DB207" t="str">
            <v/>
          </cell>
          <cell r="DD207">
            <v>1</v>
          </cell>
        </row>
        <row r="208">
          <cell r="C208" t="str">
            <v>PR19PRT_PRT-Network Plus-09</v>
          </cell>
          <cell r="D208" t="str">
            <v>D: An Improved Environment Supporting Biodiversity</v>
          </cell>
          <cell r="E208" t="str">
            <v>PR14 revision</v>
          </cell>
          <cell r="F208" t="str">
            <v>PRT-Network Plus-09</v>
          </cell>
          <cell r="G208" t="str">
            <v>Carbon</v>
          </cell>
          <cell r="H208" t="str">
            <v>The Company generates carbon as bi-product of its operations delivering water to its customers. The Company commits to a carbon target / Ml/d of distribution input</v>
          </cell>
          <cell r="J208">
            <v>1</v>
          </cell>
          <cell r="Q208">
            <v>1</v>
          </cell>
          <cell r="R208" t="str">
            <v>NFI</v>
          </cell>
          <cell r="U208" t="str">
            <v>Energy/emissions</v>
          </cell>
          <cell r="V208" t="str">
            <v>%</v>
          </cell>
          <cell r="W208" t="str">
            <v>% reduction in operational carbon emissions from a 2019-20 baseline</v>
          </cell>
          <cell r="X208">
            <v>1</v>
          </cell>
          <cell r="Y208" t="str">
            <v>Down</v>
          </cell>
          <cell r="AQ208">
            <v>1</v>
          </cell>
          <cell r="AR208">
            <v>2</v>
          </cell>
          <cell r="AS208">
            <v>3</v>
          </cell>
          <cell r="AT208">
            <v>4</v>
          </cell>
          <cell r="AU208">
            <v>5</v>
          </cell>
          <cell r="BQ208" t="str">
            <v/>
          </cell>
          <cell r="BR208" t="str">
            <v/>
          </cell>
          <cell r="BS208" t="str">
            <v/>
          </cell>
          <cell r="BT208" t="str">
            <v/>
          </cell>
          <cell r="BU208" t="str">
            <v/>
          </cell>
          <cell r="BV208" t="str">
            <v/>
          </cell>
          <cell r="BW208" t="str">
            <v/>
          </cell>
          <cell r="BX208" t="str">
            <v/>
          </cell>
          <cell r="BY208" t="str">
            <v/>
          </cell>
          <cell r="BZ208" t="str">
            <v/>
          </cell>
          <cell r="CA208" t="str">
            <v/>
          </cell>
          <cell r="CB208" t="str">
            <v/>
          </cell>
          <cell r="CC208" t="str">
            <v/>
          </cell>
          <cell r="CD208" t="str">
            <v/>
          </cell>
          <cell r="CE208" t="str">
            <v/>
          </cell>
          <cell r="CF208" t="str">
            <v/>
          </cell>
          <cell r="CG208" t="str">
            <v/>
          </cell>
          <cell r="CH208" t="str">
            <v/>
          </cell>
          <cell r="CI208" t="str">
            <v/>
          </cell>
          <cell r="CJ208" t="str">
            <v/>
          </cell>
          <cell r="CK208" t="str">
            <v/>
          </cell>
          <cell r="CL208" t="str">
            <v/>
          </cell>
          <cell r="CM208" t="str">
            <v/>
          </cell>
          <cell r="CN208" t="str">
            <v/>
          </cell>
          <cell r="CO208" t="str">
            <v/>
          </cell>
          <cell r="CP208" t="str">
            <v/>
          </cell>
          <cell r="CQ208" t="str">
            <v/>
          </cell>
          <cell r="CR208" t="str">
            <v/>
          </cell>
          <cell r="CS208" t="str">
            <v/>
          </cell>
          <cell r="CT208" t="str">
            <v/>
          </cell>
          <cell r="CU208" t="str">
            <v/>
          </cell>
          <cell r="CV208" t="str">
            <v/>
          </cell>
          <cell r="CW208" t="str">
            <v/>
          </cell>
          <cell r="CX208" t="str">
            <v/>
          </cell>
          <cell r="CY208" t="str">
            <v/>
          </cell>
          <cell r="CZ208" t="str">
            <v/>
          </cell>
          <cell r="DA208" t="str">
            <v/>
          </cell>
          <cell r="DB208" t="str">
            <v/>
          </cell>
          <cell r="DD208">
            <v>1</v>
          </cell>
        </row>
        <row r="209">
          <cell r="C209" t="str">
            <v>PR19PRT_PRT-Retail-04</v>
          </cell>
          <cell r="D209" t="str">
            <v>E: Being recognised by the Community as a good corporate citizen</v>
          </cell>
          <cell r="E209" t="str">
            <v>PR14 revision</v>
          </cell>
          <cell r="F209" t="str">
            <v>PRT-Retail-04</v>
          </cell>
          <cell r="G209" t="str">
            <v>Addressing Vulnerability</v>
          </cell>
          <cell r="H209" t="str">
            <v xml:space="preserve">The Company will continue to work with agencies who represent and support customers who find themselves in vulnerable situations, which may hinder to pay for water services or require special attention from the Company.
The Company will undertake an annual survey with the agencies who operate in our region to determine their level of satisfaction of the service we provide them and the people who they represent.
</v>
          </cell>
          <cell r="M209">
            <v>1</v>
          </cell>
          <cell r="Q209">
            <v>1</v>
          </cell>
          <cell r="R209" t="str">
            <v>NFI</v>
          </cell>
          <cell r="U209" t="str">
            <v>Affordability/vulnerability</v>
          </cell>
          <cell r="V209" t="str">
            <v>%</v>
          </cell>
          <cell r="W209" t="str">
            <v>Survey score</v>
          </cell>
          <cell r="X209">
            <v>0</v>
          </cell>
          <cell r="Y209" t="str">
            <v>Up</v>
          </cell>
          <cell r="AQ209">
            <v>85</v>
          </cell>
          <cell r="AR209">
            <v>85</v>
          </cell>
          <cell r="AS209">
            <v>85</v>
          </cell>
          <cell r="AT209">
            <v>85</v>
          </cell>
          <cell r="AU209">
            <v>85</v>
          </cell>
          <cell r="BQ209" t="str">
            <v/>
          </cell>
          <cell r="BR209" t="str">
            <v/>
          </cell>
          <cell r="BS209" t="str">
            <v/>
          </cell>
          <cell r="BT209" t="str">
            <v/>
          </cell>
          <cell r="BU209" t="str">
            <v/>
          </cell>
          <cell r="BV209" t="str">
            <v/>
          </cell>
          <cell r="BW209" t="str">
            <v/>
          </cell>
          <cell r="BX209" t="str">
            <v/>
          </cell>
          <cell r="BY209" t="str">
            <v/>
          </cell>
          <cell r="BZ209" t="str">
            <v/>
          </cell>
          <cell r="CA209" t="str">
            <v/>
          </cell>
          <cell r="CB209" t="str">
            <v/>
          </cell>
          <cell r="CC209" t="str">
            <v/>
          </cell>
          <cell r="CD209" t="str">
            <v/>
          </cell>
          <cell r="CE209" t="str">
            <v/>
          </cell>
          <cell r="CF209" t="str">
            <v/>
          </cell>
          <cell r="CG209" t="str">
            <v/>
          </cell>
          <cell r="CH209" t="str">
            <v/>
          </cell>
          <cell r="CI209" t="str">
            <v/>
          </cell>
          <cell r="CJ209" t="str">
            <v/>
          </cell>
          <cell r="CK209" t="str">
            <v/>
          </cell>
          <cell r="CL209" t="str">
            <v/>
          </cell>
          <cell r="CM209" t="str">
            <v/>
          </cell>
          <cell r="CN209" t="str">
            <v/>
          </cell>
          <cell r="CO209" t="str">
            <v/>
          </cell>
          <cell r="CP209" t="str">
            <v/>
          </cell>
          <cell r="CQ209" t="str">
            <v/>
          </cell>
          <cell r="CR209" t="str">
            <v/>
          </cell>
          <cell r="CS209" t="str">
            <v/>
          </cell>
          <cell r="CT209" t="str">
            <v/>
          </cell>
          <cell r="CU209" t="str">
            <v/>
          </cell>
          <cell r="CV209" t="str">
            <v/>
          </cell>
          <cell r="CW209" t="str">
            <v/>
          </cell>
          <cell r="CX209" t="str">
            <v/>
          </cell>
          <cell r="CY209" t="str">
            <v/>
          </cell>
          <cell r="CZ209" t="str">
            <v/>
          </cell>
          <cell r="DA209" t="str">
            <v/>
          </cell>
          <cell r="DB209" t="str">
            <v/>
          </cell>
          <cell r="DD209">
            <v>1</v>
          </cell>
        </row>
        <row r="210">
          <cell r="C210" t="str">
            <v>PR19PRT_PRT-Network Plus-10</v>
          </cell>
          <cell r="D210" t="str">
            <v>F: Recognised by Stakeholder as Having a Culture of Health and Safety Through all of our Activities</v>
          </cell>
          <cell r="E210" t="str">
            <v>PR14 continuation</v>
          </cell>
          <cell r="F210" t="str">
            <v>PRT-Network Plus-10</v>
          </cell>
          <cell r="G210" t="str">
            <v>RoSPA</v>
          </cell>
          <cell r="H210" t="str">
            <v xml:space="preserve">The Company commits to an annual review of its Health and Safety performance to be undertaken by RoSPA on an annual basis.
The Company has set a target of being awarded the Gold Standard each year.
</v>
          </cell>
          <cell r="J210">
            <v>1</v>
          </cell>
          <cell r="Q210">
            <v>1</v>
          </cell>
          <cell r="R210" t="str">
            <v>NFI</v>
          </cell>
          <cell r="U210" t="str">
            <v>Health &amp; safety</v>
          </cell>
          <cell r="V210" t="str">
            <v>category</v>
          </cell>
          <cell r="W210" t="str">
            <v>Award of RoSPA accreditation</v>
          </cell>
          <cell r="X210">
            <v>0</v>
          </cell>
          <cell r="Y210" t="str">
            <v>Up</v>
          </cell>
          <cell r="AQ210" t="str">
            <v>Gold</v>
          </cell>
          <cell r="AR210" t="str">
            <v>Gold</v>
          </cell>
          <cell r="AS210" t="str">
            <v>Gold</v>
          </cell>
          <cell r="AT210" t="str">
            <v>Gold</v>
          </cell>
          <cell r="AU210" t="str">
            <v>Gold</v>
          </cell>
          <cell r="BQ210" t="str">
            <v/>
          </cell>
          <cell r="BR210" t="str">
            <v/>
          </cell>
          <cell r="BS210" t="str">
            <v/>
          </cell>
          <cell r="BT210" t="str">
            <v/>
          </cell>
          <cell r="BU210" t="str">
            <v/>
          </cell>
          <cell r="BV210" t="str">
            <v/>
          </cell>
          <cell r="BW210" t="str">
            <v/>
          </cell>
          <cell r="BX210" t="str">
            <v/>
          </cell>
          <cell r="BY210" t="str">
            <v/>
          </cell>
          <cell r="BZ210" t="str">
            <v/>
          </cell>
          <cell r="CA210" t="str">
            <v/>
          </cell>
          <cell r="CB210" t="str">
            <v/>
          </cell>
          <cell r="CC210" t="str">
            <v/>
          </cell>
          <cell r="CD210" t="str">
            <v/>
          </cell>
          <cell r="CE210" t="str">
            <v/>
          </cell>
          <cell r="CF210" t="str">
            <v/>
          </cell>
          <cell r="CG210" t="str">
            <v/>
          </cell>
          <cell r="CH210" t="str">
            <v/>
          </cell>
          <cell r="CI210" t="str">
            <v/>
          </cell>
          <cell r="CJ210" t="str">
            <v/>
          </cell>
          <cell r="CK210" t="str">
            <v/>
          </cell>
          <cell r="CL210" t="str">
            <v/>
          </cell>
          <cell r="CM210" t="str">
            <v/>
          </cell>
          <cell r="CN210" t="str">
            <v/>
          </cell>
          <cell r="CO210" t="str">
            <v/>
          </cell>
          <cell r="CP210" t="str">
            <v/>
          </cell>
          <cell r="CQ210" t="str">
            <v/>
          </cell>
          <cell r="CR210" t="str">
            <v/>
          </cell>
          <cell r="CS210" t="str">
            <v/>
          </cell>
          <cell r="CT210" t="str">
            <v/>
          </cell>
          <cell r="CU210" t="str">
            <v/>
          </cell>
          <cell r="CV210" t="str">
            <v/>
          </cell>
          <cell r="CW210" t="str">
            <v/>
          </cell>
          <cell r="CX210" t="str">
            <v/>
          </cell>
          <cell r="CY210" t="str">
            <v/>
          </cell>
          <cell r="CZ210" t="str">
            <v/>
          </cell>
          <cell r="DA210" t="str">
            <v/>
          </cell>
          <cell r="DB210" t="str">
            <v/>
          </cell>
          <cell r="DD210">
            <v>1</v>
          </cell>
        </row>
        <row r="211">
          <cell r="C211" t="str">
            <v>PR19PRT_PRT-Retail-05</v>
          </cell>
          <cell r="D211" t="str">
            <v>C: A Service Tailored to Individual Needs at an Affordable Price</v>
          </cell>
          <cell r="E211" t="str">
            <v>PR19 new</v>
          </cell>
          <cell r="F211" t="str">
            <v>PRT-Retail-05</v>
          </cell>
          <cell r="G211" t="str">
            <v>Priority services for customers in vulnerable circumstances</v>
          </cell>
          <cell r="H211" t="str">
            <v>The Company commits to increasing the number of customers on its PSR and to check at least 90% of entries on a two year rolling basis</v>
          </cell>
          <cell r="M211">
            <v>1</v>
          </cell>
          <cell r="Q211">
            <v>1</v>
          </cell>
          <cell r="R211" t="str">
            <v>NFI</v>
          </cell>
          <cell r="U211" t="str">
            <v>Affordability/vulnerability</v>
          </cell>
          <cell r="V211" t="str">
            <v>score</v>
          </cell>
          <cell r="W211" t="str">
            <v>score</v>
          </cell>
          <cell r="X211">
            <v>1</v>
          </cell>
          <cell r="Y211" t="str">
            <v>Up</v>
          </cell>
          <cell r="Z211" t="str">
            <v>Priority services for customers in vulnerable circumstances</v>
          </cell>
        </row>
        <row r="212">
          <cell r="C212" t="str">
            <v>PR19PRT_NEP01</v>
          </cell>
          <cell r="F212" t="str">
            <v>NEP01</v>
          </cell>
          <cell r="G212" t="str">
            <v>WINEP Delivery</v>
          </cell>
          <cell r="Q212">
            <v>0</v>
          </cell>
          <cell r="R212" t="str">
            <v>NFI</v>
          </cell>
          <cell r="V212" t="str">
            <v>text</v>
          </cell>
          <cell r="W212" t="str">
            <v>WINEP requirements met or not met in each year</v>
          </cell>
          <cell r="X212">
            <v>0</v>
          </cell>
          <cell r="AQ212" t="str">
            <v>Met</v>
          </cell>
          <cell r="AR212" t="str">
            <v>Met</v>
          </cell>
          <cell r="AS212" t="str">
            <v>Met</v>
          </cell>
          <cell r="AT212" t="str">
            <v>Met</v>
          </cell>
          <cell r="AU212" t="str">
            <v>Met</v>
          </cell>
          <cell r="BQ212" t="str">
            <v/>
          </cell>
          <cell r="BR212" t="str">
            <v/>
          </cell>
          <cell r="BS212" t="str">
            <v/>
          </cell>
          <cell r="BT212" t="str">
            <v/>
          </cell>
          <cell r="BU212" t="str">
            <v/>
          </cell>
          <cell r="BV212" t="str">
            <v/>
          </cell>
          <cell r="BW212" t="str">
            <v/>
          </cell>
          <cell r="BX212" t="str">
            <v/>
          </cell>
          <cell r="BY212" t="str">
            <v/>
          </cell>
          <cell r="BZ212" t="str">
            <v/>
          </cell>
          <cell r="CA212" t="str">
            <v/>
          </cell>
          <cell r="CB212" t="str">
            <v/>
          </cell>
          <cell r="CC212" t="str">
            <v/>
          </cell>
          <cell r="CD212" t="str">
            <v/>
          </cell>
          <cell r="CE212" t="str">
            <v/>
          </cell>
          <cell r="CF212" t="str">
            <v/>
          </cell>
          <cell r="CG212" t="str">
            <v/>
          </cell>
          <cell r="CH212" t="str">
            <v/>
          </cell>
          <cell r="CI212" t="str">
            <v/>
          </cell>
          <cell r="CJ212" t="str">
            <v/>
          </cell>
          <cell r="CK212" t="str">
            <v/>
          </cell>
          <cell r="CL212" t="str">
            <v/>
          </cell>
          <cell r="CM212" t="str">
            <v/>
          </cell>
          <cell r="CN212" t="str">
            <v/>
          </cell>
          <cell r="CO212" t="str">
            <v/>
          </cell>
          <cell r="CP212" t="str">
            <v/>
          </cell>
          <cell r="CQ212" t="str">
            <v/>
          </cell>
          <cell r="CR212" t="str">
            <v/>
          </cell>
          <cell r="CS212" t="str">
            <v/>
          </cell>
          <cell r="CT212" t="str">
            <v/>
          </cell>
          <cell r="CU212" t="str">
            <v/>
          </cell>
          <cell r="CV212" t="str">
            <v/>
          </cell>
          <cell r="CW212" t="str">
            <v/>
          </cell>
          <cell r="CX212" t="str">
            <v/>
          </cell>
          <cell r="CY212" t="str">
            <v/>
          </cell>
          <cell r="CZ212" t="str">
            <v/>
          </cell>
          <cell r="DA212" t="str">
            <v/>
          </cell>
          <cell r="DB212" t="str">
            <v/>
          </cell>
        </row>
        <row r="213">
          <cell r="C213" t="str">
            <v>PR19PRT_NEP02</v>
          </cell>
          <cell r="F213" t="str">
            <v>NEP02</v>
          </cell>
          <cell r="G213" t="str">
            <v>Water Industry National Environment Programme</v>
          </cell>
          <cell r="I213">
            <v>1</v>
          </cell>
          <cell r="Q213">
            <v>1</v>
          </cell>
          <cell r="R213" t="str">
            <v>Under</v>
          </cell>
          <cell r="S213" t="str">
            <v>Revenue</v>
          </cell>
          <cell r="T213" t="str">
            <v>In-period</v>
          </cell>
          <cell r="V213" t="str">
            <v>nr</v>
          </cell>
          <cell r="W213" t="str">
            <v>Cumulative number of schemes</v>
          </cell>
          <cell r="X213">
            <v>0</v>
          </cell>
          <cell r="Y213" t="str">
            <v>Up</v>
          </cell>
          <cell r="AQ213">
            <v>2</v>
          </cell>
          <cell r="AR213">
            <v>7</v>
          </cell>
          <cell r="AS213">
            <v>7</v>
          </cell>
          <cell r="AT213">
            <v>7</v>
          </cell>
          <cell r="AU213">
            <v>18</v>
          </cell>
          <cell r="BL213" t="str">
            <v>Yes</v>
          </cell>
          <cell r="BM213" t="str">
            <v>Yes</v>
          </cell>
          <cell r="BN213" t="str">
            <v>Yes</v>
          </cell>
          <cell r="BO213" t="str">
            <v>Yes</v>
          </cell>
          <cell r="BP213" t="str">
            <v>Yes</v>
          </cell>
          <cell r="BQ213" t="str">
            <v/>
          </cell>
          <cell r="BR213" t="str">
            <v/>
          </cell>
          <cell r="BS213" t="str">
            <v/>
          </cell>
          <cell r="BT213" t="str">
            <v/>
          </cell>
          <cell r="BU213" t="str">
            <v/>
          </cell>
          <cell r="BV213" t="str">
            <v/>
          </cell>
          <cell r="BW213" t="str">
            <v/>
          </cell>
          <cell r="BX213" t="str">
            <v/>
          </cell>
          <cell r="BY213" t="str">
            <v/>
          </cell>
          <cell r="BZ213" t="str">
            <v/>
          </cell>
          <cell r="CA213" t="str">
            <v/>
          </cell>
          <cell r="CB213" t="str">
            <v/>
          </cell>
          <cell r="CC213" t="str">
            <v/>
          </cell>
          <cell r="CD213" t="str">
            <v/>
          </cell>
          <cell r="CE213" t="str">
            <v/>
          </cell>
          <cell r="CF213" t="str">
            <v/>
          </cell>
          <cell r="CG213" t="str">
            <v/>
          </cell>
          <cell r="CH213" t="str">
            <v/>
          </cell>
          <cell r="CI213" t="str">
            <v/>
          </cell>
          <cell r="CJ213" t="str">
            <v/>
          </cell>
          <cell r="CK213" t="str">
            <v/>
          </cell>
          <cell r="CL213" t="str">
            <v/>
          </cell>
          <cell r="CM213" t="str">
            <v/>
          </cell>
          <cell r="CN213" t="str">
            <v/>
          </cell>
          <cell r="CO213" t="str">
            <v/>
          </cell>
          <cell r="CP213" t="str">
            <v/>
          </cell>
          <cell r="CQ213" t="str">
            <v/>
          </cell>
          <cell r="CR213" t="str">
            <v/>
          </cell>
          <cell r="CS213" t="str">
            <v/>
          </cell>
          <cell r="CT213" t="str">
            <v/>
          </cell>
          <cell r="CU213">
            <v>-2.23E-2</v>
          </cell>
          <cell r="CV213" t="str">
            <v/>
          </cell>
          <cell r="CW213" t="str">
            <v/>
          </cell>
          <cell r="CX213" t="str">
            <v/>
          </cell>
          <cell r="CY213" t="str">
            <v/>
          </cell>
          <cell r="CZ213" t="str">
            <v/>
          </cell>
          <cell r="DA213" t="str">
            <v/>
          </cell>
          <cell r="DB213" t="str">
            <v/>
          </cell>
        </row>
        <row r="214">
          <cell r="C214" t="str">
            <v>PR19PRT_15</v>
          </cell>
          <cell r="F214">
            <v>15</v>
          </cell>
          <cell r="G214" t="str">
            <v>Havant Thicket</v>
          </cell>
          <cell r="H214" t="str">
            <v>Delivery of the Havant Thicket reservoir. The PC is essential to incentivise delivery because the reservoir will free up water resource capacity in Portsmouth Water’s area which can enable the company to export up to 21Ml/d to Southern Water. This will allow Southern Water access to sufficient water resource capacity to address water shortages in its area.</v>
          </cell>
          <cell r="Q214">
            <v>0</v>
          </cell>
          <cell r="R214" t="str">
            <v>Under</v>
          </cell>
          <cell r="S214" t="str">
            <v>Revenue</v>
          </cell>
          <cell r="T214" t="str">
            <v>End of period</v>
          </cell>
          <cell r="V214" t="str">
            <v>months</v>
          </cell>
          <cell r="X214">
            <v>0</v>
          </cell>
          <cell r="AQ214" t="str">
            <v/>
          </cell>
          <cell r="AR214" t="str">
            <v/>
          </cell>
          <cell r="AS214" t="str">
            <v/>
          </cell>
          <cell r="AT214" t="str">
            <v/>
          </cell>
          <cell r="AU214" t="str">
            <v/>
          </cell>
          <cell r="BQ214" t="str">
            <v/>
          </cell>
          <cell r="BR214" t="str">
            <v/>
          </cell>
          <cell r="BS214" t="str">
            <v/>
          </cell>
          <cell r="BT214" t="str">
            <v/>
          </cell>
          <cell r="BU214" t="str">
            <v/>
          </cell>
          <cell r="BV214" t="str">
            <v/>
          </cell>
          <cell r="BW214" t="str">
            <v/>
          </cell>
          <cell r="BX214" t="str">
            <v/>
          </cell>
          <cell r="BY214" t="str">
            <v/>
          </cell>
          <cell r="BZ214" t="str">
            <v/>
          </cell>
          <cell r="CA214" t="str">
            <v/>
          </cell>
          <cell r="CB214" t="str">
            <v/>
          </cell>
          <cell r="CC214" t="str">
            <v/>
          </cell>
          <cell r="CD214" t="str">
            <v/>
          </cell>
          <cell r="CE214" t="str">
            <v/>
          </cell>
          <cell r="CF214" t="str">
            <v/>
          </cell>
          <cell r="CG214" t="str">
            <v/>
          </cell>
          <cell r="CH214" t="str">
            <v/>
          </cell>
          <cell r="CI214" t="str">
            <v/>
          </cell>
          <cell r="CJ214" t="str">
            <v/>
          </cell>
          <cell r="CK214" t="str">
            <v/>
          </cell>
          <cell r="CL214" t="str">
            <v/>
          </cell>
          <cell r="CM214" t="str">
            <v/>
          </cell>
          <cell r="CN214" t="str">
            <v/>
          </cell>
          <cell r="CO214" t="str">
            <v/>
          </cell>
          <cell r="CP214" t="str">
            <v/>
          </cell>
          <cell r="CQ214" t="str">
            <v/>
          </cell>
          <cell r="CR214" t="str">
            <v/>
          </cell>
          <cell r="CS214" t="str">
            <v/>
          </cell>
          <cell r="CT214" t="str">
            <v/>
          </cell>
          <cell r="CU214">
            <v>-7.9000000000000001E-2</v>
          </cell>
          <cell r="CV214" t="str">
            <v/>
          </cell>
          <cell r="CW214" t="str">
            <v/>
          </cell>
          <cell r="CX214" t="str">
            <v/>
          </cell>
          <cell r="CY214">
            <v>0.31590000000000001</v>
          </cell>
          <cell r="CZ214" t="str">
            <v/>
          </cell>
          <cell r="DA214" t="str">
            <v/>
          </cell>
          <cell r="DB214" t="str">
            <v/>
          </cell>
        </row>
        <row r="215">
          <cell r="C215" t="str">
            <v>PR19SES_A.1</v>
          </cell>
          <cell r="D215" t="str">
            <v>High quality water, all day every day</v>
          </cell>
          <cell r="E215" t="str">
            <v>PR14 continuation</v>
          </cell>
          <cell r="F215" t="str">
            <v>A.1</v>
          </cell>
          <cell r="G215" t="str">
            <v>Water supply interruptions</v>
          </cell>
          <cell r="H215" t="str">
            <v>We confirm we are adopting the standard definitions and reporting guidance for the common performance commitments.</v>
          </cell>
          <cell r="J215">
            <v>1</v>
          </cell>
          <cell r="Q215">
            <v>1</v>
          </cell>
          <cell r="R215" t="str">
            <v>Out &amp; under</v>
          </cell>
          <cell r="S215" t="str">
            <v>Revenue</v>
          </cell>
          <cell r="T215" t="str">
            <v>In-period</v>
          </cell>
          <cell r="U215" t="str">
            <v>Supply interruptions</v>
          </cell>
          <cell r="V215" t="str">
            <v>time</v>
          </cell>
          <cell r="W215" t="str">
            <v>Minutes per property per year</v>
          </cell>
          <cell r="X215">
            <v>0</v>
          </cell>
          <cell r="Y215" t="str">
            <v>Down</v>
          </cell>
          <cell r="Z215" t="str">
            <v>Water supply interruptions</v>
          </cell>
        </row>
        <row r="216">
          <cell r="C216" t="str">
            <v>PR19SES_A.2</v>
          </cell>
          <cell r="D216" t="str">
            <v>High quality water, all day every day</v>
          </cell>
          <cell r="E216" t="str">
            <v>PR14 continuation</v>
          </cell>
          <cell r="F216" t="str">
            <v>A.2</v>
          </cell>
          <cell r="G216" t="str">
            <v>Mains repairs</v>
          </cell>
          <cell r="H216" t="str">
            <v>We confirm we are adopting the standard definitions and reporting guidance for the common performance commitments.</v>
          </cell>
          <cell r="J216">
            <v>1</v>
          </cell>
          <cell r="Q216">
            <v>1</v>
          </cell>
          <cell r="R216" t="str">
            <v>Under</v>
          </cell>
          <cell r="S216" t="str">
            <v>Revenue</v>
          </cell>
          <cell r="T216" t="str">
            <v>In-period</v>
          </cell>
          <cell r="U216" t="str">
            <v>Water mains bursts</v>
          </cell>
          <cell r="V216" t="str">
            <v>nr</v>
          </cell>
          <cell r="W216" t="str">
            <v>Mains bursts per 1,000km</v>
          </cell>
          <cell r="X216">
            <v>1</v>
          </cell>
          <cell r="Y216" t="str">
            <v>Down</v>
          </cell>
          <cell r="Z216" t="str">
            <v>Mains repairs</v>
          </cell>
        </row>
        <row r="217">
          <cell r="C217" t="str">
            <v>PR19SES_A.3</v>
          </cell>
          <cell r="D217" t="str">
            <v>High quality water, all day every day</v>
          </cell>
          <cell r="E217" t="str">
            <v>PR14 continuation</v>
          </cell>
          <cell r="F217" t="str">
            <v>A.3</v>
          </cell>
          <cell r="G217" t="str">
            <v>Customer concerns about their water (taste, odour and discolouration contacts)</v>
          </cell>
          <cell r="H217" t="str">
            <v>Our customer research has told us how important the taste, odour and visual quality of water is to our customers. We will count the number of taste, odour and discolouration contacts we receive from customers. This will include enquiries as well as complaints. This is a measure of how well we maintain and operate our treatment works and the water mains network, and how we minimise the number of consumers affected if a problem does arise.</v>
          </cell>
          <cell r="J217">
            <v>1</v>
          </cell>
          <cell r="Q217">
            <v>1</v>
          </cell>
          <cell r="R217" t="str">
            <v>Under</v>
          </cell>
          <cell r="S217" t="str">
            <v>Revenue</v>
          </cell>
          <cell r="T217" t="str">
            <v>In-period</v>
          </cell>
          <cell r="U217" t="str">
            <v>Customer contacts - water quality</v>
          </cell>
          <cell r="V217" t="str">
            <v>nr</v>
          </cell>
          <cell r="W217" t="str">
            <v>Contacts per 1,000 people</v>
          </cell>
          <cell r="X217">
            <v>2</v>
          </cell>
          <cell r="Y217" t="str">
            <v>Down</v>
          </cell>
          <cell r="Z217" t="str">
            <v>Customer contacts about water quality</v>
          </cell>
          <cell r="AQ217">
            <v>0.51</v>
          </cell>
          <cell r="AR217">
            <v>0.51</v>
          </cell>
          <cell r="AS217">
            <v>0.5</v>
          </cell>
          <cell r="AT217">
            <v>0.5</v>
          </cell>
          <cell r="AU217">
            <v>0.5</v>
          </cell>
          <cell r="BL217" t="str">
            <v>Yes</v>
          </cell>
          <cell r="BM217" t="str">
            <v>Yes</v>
          </cell>
          <cell r="BN217" t="str">
            <v>Yes</v>
          </cell>
          <cell r="BO217" t="str">
            <v>Yes</v>
          </cell>
          <cell r="BP217" t="str">
            <v>Yes</v>
          </cell>
          <cell r="BQ217" t="str">
            <v/>
          </cell>
          <cell r="BR217" t="str">
            <v/>
          </cell>
          <cell r="BS217" t="str">
            <v/>
          </cell>
          <cell r="BT217" t="str">
            <v/>
          </cell>
          <cell r="BU217" t="str">
            <v/>
          </cell>
          <cell r="BV217" t="str">
            <v/>
          </cell>
          <cell r="BW217" t="str">
            <v/>
          </cell>
          <cell r="BX217" t="str">
            <v/>
          </cell>
          <cell r="BY217" t="str">
            <v/>
          </cell>
          <cell r="BZ217" t="str">
            <v/>
          </cell>
          <cell r="CA217" t="str">
            <v/>
          </cell>
          <cell r="CB217" t="str">
            <v/>
          </cell>
          <cell r="CC217" t="str">
            <v/>
          </cell>
          <cell r="CD217" t="str">
            <v/>
          </cell>
          <cell r="CE217" t="str">
            <v/>
          </cell>
          <cell r="CF217" t="str">
            <v/>
          </cell>
          <cell r="CG217" t="str">
            <v/>
          </cell>
          <cell r="CH217" t="str">
            <v/>
          </cell>
          <cell r="CI217" t="str">
            <v/>
          </cell>
          <cell r="CJ217" t="str">
            <v/>
          </cell>
          <cell r="CK217" t="str">
            <v/>
          </cell>
          <cell r="CL217" t="str">
            <v/>
          </cell>
          <cell r="CM217" t="str">
            <v/>
          </cell>
          <cell r="CN217" t="str">
            <v/>
          </cell>
          <cell r="CO217" t="str">
            <v/>
          </cell>
          <cell r="CP217" t="str">
            <v/>
          </cell>
          <cell r="CQ217" t="str">
            <v/>
          </cell>
          <cell r="CR217" t="str">
            <v/>
          </cell>
          <cell r="CS217" t="str">
            <v/>
          </cell>
          <cell r="CT217" t="str">
            <v/>
          </cell>
          <cell r="CU217">
            <v>-0.79600000000000004</v>
          </cell>
          <cell r="CV217" t="str">
            <v/>
          </cell>
          <cell r="CW217" t="str">
            <v/>
          </cell>
          <cell r="CX217" t="str">
            <v/>
          </cell>
          <cell r="CY217" t="str">
            <v/>
          </cell>
          <cell r="CZ217" t="str">
            <v/>
          </cell>
          <cell r="DA217" t="str">
            <v/>
          </cell>
          <cell r="DB217" t="str">
            <v/>
          </cell>
          <cell r="DD217">
            <v>1</v>
          </cell>
        </row>
        <row r="218">
          <cell r="C218" t="str">
            <v>PR19SES_A.4</v>
          </cell>
          <cell r="D218" t="str">
            <v>High quality water, all day every day</v>
          </cell>
          <cell r="E218" t="str">
            <v>PR14 revision</v>
          </cell>
          <cell r="F218" t="str">
            <v>A.4</v>
          </cell>
          <cell r="G218" t="str">
            <v>Water quality compliance (CRI)</v>
          </cell>
          <cell r="H218" t="str">
            <v>We confirm we are adopting the standard definitions and reporting guidance for the common performance commitments.</v>
          </cell>
          <cell r="J218">
            <v>1</v>
          </cell>
          <cell r="Q218">
            <v>1</v>
          </cell>
          <cell r="R218" t="str">
            <v>Under</v>
          </cell>
          <cell r="S218" t="str">
            <v>Revenue</v>
          </cell>
          <cell r="T218" t="str">
            <v>In-period</v>
          </cell>
          <cell r="U218" t="str">
            <v>Water quality compliance</v>
          </cell>
          <cell r="V218" t="str">
            <v>score</v>
          </cell>
          <cell r="W218" t="str">
            <v>Score as calculated by the DWI</v>
          </cell>
          <cell r="X218">
            <v>2</v>
          </cell>
          <cell r="Y218" t="str">
            <v>Down</v>
          </cell>
          <cell r="Z218" t="str">
            <v>Water quality compliance (CRI)</v>
          </cell>
        </row>
        <row r="219">
          <cell r="C219" t="str">
            <v>PR19SES_B.1</v>
          </cell>
          <cell r="D219" t="str">
            <v>Fair prices and help when you need it</v>
          </cell>
          <cell r="E219" t="str">
            <v>PR14 continuation</v>
          </cell>
          <cell r="F219" t="str">
            <v>B.1</v>
          </cell>
          <cell r="G219" t="str">
            <v>Supporting customers in financial hardship</v>
          </cell>
          <cell r="H219" t="str">
            <v>We are committed to making sure that we support our customers who find themselves in financial hardship. We will count the number of customers that receive financial support through our Water Support Scheme and are committed to increasing the number of customers we are able to provide this support to if they need it. The Water Support Scheme offers a reduced bill for household customers that meet defined eligibility criteria that are based on household income. If household income is below a specified level a customer will receive a discount on their water bill of up to 75% to relieve the financial strain on the household.</v>
          </cell>
          <cell r="M219">
            <v>1</v>
          </cell>
          <cell r="Q219">
            <v>1</v>
          </cell>
          <cell r="R219" t="str">
            <v>Under</v>
          </cell>
          <cell r="S219" t="str">
            <v>Revenue</v>
          </cell>
          <cell r="T219" t="str">
            <v>In-period</v>
          </cell>
          <cell r="U219" t="str">
            <v>Billing, debt, vfm, affordability, vulnerability</v>
          </cell>
          <cell r="V219" t="str">
            <v>nr</v>
          </cell>
          <cell r="W219" t="str">
            <v>Number of customers</v>
          </cell>
          <cell r="X219">
            <v>0</v>
          </cell>
          <cell r="Y219" t="str">
            <v>Up</v>
          </cell>
          <cell r="AQ219">
            <v>12960</v>
          </cell>
          <cell r="AR219">
            <v>15970</v>
          </cell>
          <cell r="AS219">
            <v>18980</v>
          </cell>
          <cell r="AT219">
            <v>21990</v>
          </cell>
          <cell r="AU219">
            <v>25000</v>
          </cell>
          <cell r="BL219" t="str">
            <v>Yes</v>
          </cell>
          <cell r="BM219" t="str">
            <v>Yes</v>
          </cell>
          <cell r="BN219" t="str">
            <v>Yes</v>
          </cell>
          <cell r="BO219" t="str">
            <v>Yes</v>
          </cell>
          <cell r="BP219" t="str">
            <v>Yes</v>
          </cell>
          <cell r="BQ219" t="str">
            <v/>
          </cell>
          <cell r="BR219" t="str">
            <v/>
          </cell>
          <cell r="BS219" t="str">
            <v/>
          </cell>
          <cell r="BT219" t="str">
            <v/>
          </cell>
          <cell r="BU219" t="str">
            <v/>
          </cell>
          <cell r="BV219" t="str">
            <v/>
          </cell>
          <cell r="BW219" t="str">
            <v/>
          </cell>
          <cell r="BX219" t="str">
            <v/>
          </cell>
          <cell r="BY219" t="str">
            <v/>
          </cell>
          <cell r="BZ219" t="str">
            <v/>
          </cell>
          <cell r="CA219" t="str">
            <v/>
          </cell>
          <cell r="CB219" t="str">
            <v/>
          </cell>
          <cell r="CC219" t="str">
            <v/>
          </cell>
          <cell r="CD219" t="str">
            <v/>
          </cell>
          <cell r="CE219" t="str">
            <v/>
          </cell>
          <cell r="CF219" t="str">
            <v/>
          </cell>
          <cell r="CG219" t="str">
            <v/>
          </cell>
          <cell r="CH219" t="str">
            <v/>
          </cell>
          <cell r="CI219" t="str">
            <v/>
          </cell>
          <cell r="CJ219" t="str">
            <v/>
          </cell>
          <cell r="CK219" t="str">
            <v/>
          </cell>
          <cell r="CL219" t="str">
            <v/>
          </cell>
          <cell r="CM219" t="str">
            <v/>
          </cell>
          <cell r="CN219" t="str">
            <v/>
          </cell>
          <cell r="CO219" t="str">
            <v/>
          </cell>
          <cell r="CP219" t="str">
            <v/>
          </cell>
          <cell r="CQ219" t="str">
            <v/>
          </cell>
          <cell r="CR219" t="str">
            <v/>
          </cell>
          <cell r="CS219" t="str">
            <v/>
          </cell>
          <cell r="CT219" t="str">
            <v/>
          </cell>
          <cell r="CU219">
            <v>-9.0999999999999993E-6</v>
          </cell>
          <cell r="CV219" t="str">
            <v/>
          </cell>
          <cell r="CW219" t="str">
            <v/>
          </cell>
          <cell r="CX219" t="str">
            <v/>
          </cell>
          <cell r="CY219" t="str">
            <v/>
          </cell>
          <cell r="CZ219" t="str">
            <v/>
          </cell>
          <cell r="DA219" t="str">
            <v/>
          </cell>
          <cell r="DB219" t="str">
            <v/>
          </cell>
          <cell r="DD219">
            <v>1</v>
          </cell>
        </row>
        <row r="220">
          <cell r="C220" t="str">
            <v>PR19SES_B.2</v>
          </cell>
          <cell r="D220" t="str">
            <v>Fair prices and help when you need it</v>
          </cell>
          <cell r="E220" t="str">
            <v>PR19 new</v>
          </cell>
          <cell r="F220" t="str">
            <v>B.2</v>
          </cell>
          <cell r="G220" t="str">
            <v>Vulnerable support scheme awareness</v>
          </cell>
          <cell r="H220" t="str">
            <v>We will measure customer awareness of the support we offer customers in vulnerable circumstances through a regular survey to a representative sample of our household customers. Making sure customers are aware of the support we offer is important as these services could be of help to any of our customers at some point. The support offered is captured in our Helping Hand Scheme and Priority Service Register. It includes providing individual notifications in an emergency, password schemes to help protect against bogus callers, text relay service and providing correspondence in different formats for those with visual impairments.</v>
          </cell>
          <cell r="M220">
            <v>1</v>
          </cell>
          <cell r="Q220">
            <v>1</v>
          </cell>
          <cell r="R220" t="str">
            <v>NFI</v>
          </cell>
          <cell r="U220" t="str">
            <v>Billing, debt, vfm, affordability, vulnerability</v>
          </cell>
          <cell r="V220" t="str">
            <v>%</v>
          </cell>
          <cell r="W220" t="str">
            <v>Percentage of customers</v>
          </cell>
          <cell r="X220">
            <v>1</v>
          </cell>
          <cell r="Y220" t="str">
            <v>Up</v>
          </cell>
          <cell r="AQ220">
            <v>56.7</v>
          </cell>
          <cell r="AR220">
            <v>59.5</v>
          </cell>
          <cell r="AS220">
            <v>62.3</v>
          </cell>
          <cell r="AT220">
            <v>65.2</v>
          </cell>
          <cell r="AU220">
            <v>68</v>
          </cell>
          <cell r="BQ220" t="str">
            <v/>
          </cell>
          <cell r="BR220" t="str">
            <v/>
          </cell>
          <cell r="BS220" t="str">
            <v/>
          </cell>
          <cell r="BT220" t="str">
            <v/>
          </cell>
          <cell r="BU220" t="str">
            <v/>
          </cell>
          <cell r="BV220" t="str">
            <v/>
          </cell>
          <cell r="BW220" t="str">
            <v/>
          </cell>
          <cell r="BX220" t="str">
            <v/>
          </cell>
          <cell r="BY220" t="str">
            <v/>
          </cell>
          <cell r="BZ220" t="str">
            <v/>
          </cell>
          <cell r="CA220" t="str">
            <v/>
          </cell>
          <cell r="CB220" t="str">
            <v/>
          </cell>
          <cell r="CC220" t="str">
            <v/>
          </cell>
          <cell r="CD220" t="str">
            <v/>
          </cell>
          <cell r="CE220" t="str">
            <v/>
          </cell>
          <cell r="CF220" t="str">
            <v/>
          </cell>
          <cell r="CG220" t="str">
            <v/>
          </cell>
          <cell r="CH220" t="str">
            <v/>
          </cell>
          <cell r="CI220" t="str">
            <v/>
          </cell>
          <cell r="CJ220" t="str">
            <v/>
          </cell>
          <cell r="CK220" t="str">
            <v/>
          </cell>
          <cell r="CL220" t="str">
            <v/>
          </cell>
          <cell r="CM220" t="str">
            <v/>
          </cell>
          <cell r="CN220" t="str">
            <v/>
          </cell>
          <cell r="CO220" t="str">
            <v/>
          </cell>
          <cell r="CP220" t="str">
            <v/>
          </cell>
          <cell r="CQ220" t="str">
            <v/>
          </cell>
          <cell r="CR220" t="str">
            <v/>
          </cell>
          <cell r="CS220" t="str">
            <v/>
          </cell>
          <cell r="CT220" t="str">
            <v/>
          </cell>
          <cell r="CU220" t="str">
            <v/>
          </cell>
          <cell r="CV220" t="str">
            <v/>
          </cell>
          <cell r="CW220" t="str">
            <v/>
          </cell>
          <cell r="CX220" t="str">
            <v/>
          </cell>
          <cell r="CY220" t="str">
            <v/>
          </cell>
          <cell r="CZ220" t="str">
            <v/>
          </cell>
          <cell r="DA220" t="str">
            <v/>
          </cell>
          <cell r="DB220" t="str">
            <v/>
          </cell>
          <cell r="DD220">
            <v>1</v>
          </cell>
        </row>
        <row r="221">
          <cell r="C221" t="str">
            <v>PR19SES_B.3</v>
          </cell>
          <cell r="D221" t="str">
            <v>Fair prices and help when you need it</v>
          </cell>
          <cell r="E221" t="str">
            <v>PR19 new</v>
          </cell>
          <cell r="F221" t="str">
            <v>B.3</v>
          </cell>
          <cell r="G221" t="str">
            <v>Vulnerable support scheme helpfulness</v>
          </cell>
          <cell r="H221" t="str">
            <v>We will measure customers’ attitudes towards the support we offer customers in vulnerable circumstances through a regular survey to a representative sample of our household customers. The survey will summarise the support we offer through the Helping Hand Scheme and Priority Services Register and then ask customers the following: Do you feel that these services offered by SES Water are helpful? The number of customers answering “yes” will be added together and expressed as a percentage of the total number of customers surveyed in the year. We will also use these discussions to gain insight on what other services our customers would consider helpful.</v>
          </cell>
          <cell r="M221">
            <v>1</v>
          </cell>
          <cell r="Q221">
            <v>1</v>
          </cell>
          <cell r="R221" t="str">
            <v>NFI</v>
          </cell>
          <cell r="U221" t="str">
            <v>Billing, debt, vfm, affordability, vulnerability</v>
          </cell>
          <cell r="V221" t="str">
            <v>%</v>
          </cell>
          <cell r="W221" t="str">
            <v>Percentage of customers</v>
          </cell>
          <cell r="X221">
            <v>1</v>
          </cell>
          <cell r="Y221" t="str">
            <v>Up</v>
          </cell>
          <cell r="AQ221">
            <v>80</v>
          </cell>
          <cell r="AR221">
            <v>80</v>
          </cell>
          <cell r="AS221">
            <v>80</v>
          </cell>
          <cell r="AT221">
            <v>80</v>
          </cell>
          <cell r="AU221">
            <v>80</v>
          </cell>
          <cell r="BQ221" t="str">
            <v/>
          </cell>
          <cell r="BR221" t="str">
            <v/>
          </cell>
          <cell r="BS221" t="str">
            <v/>
          </cell>
          <cell r="BT221" t="str">
            <v/>
          </cell>
          <cell r="BU221" t="str">
            <v/>
          </cell>
          <cell r="BV221" t="str">
            <v/>
          </cell>
          <cell r="BW221" t="str">
            <v/>
          </cell>
          <cell r="BX221" t="str">
            <v/>
          </cell>
          <cell r="BY221" t="str">
            <v/>
          </cell>
          <cell r="BZ221" t="str">
            <v/>
          </cell>
          <cell r="CA221" t="str">
            <v/>
          </cell>
          <cell r="CB221" t="str">
            <v/>
          </cell>
          <cell r="CC221" t="str">
            <v/>
          </cell>
          <cell r="CD221" t="str">
            <v/>
          </cell>
          <cell r="CE221" t="str">
            <v/>
          </cell>
          <cell r="CF221" t="str">
            <v/>
          </cell>
          <cell r="CG221" t="str">
            <v/>
          </cell>
          <cell r="CH221" t="str">
            <v/>
          </cell>
          <cell r="CI221" t="str">
            <v/>
          </cell>
          <cell r="CJ221" t="str">
            <v/>
          </cell>
          <cell r="CK221" t="str">
            <v/>
          </cell>
          <cell r="CL221" t="str">
            <v/>
          </cell>
          <cell r="CM221" t="str">
            <v/>
          </cell>
          <cell r="CN221" t="str">
            <v/>
          </cell>
          <cell r="CO221" t="str">
            <v/>
          </cell>
          <cell r="CP221" t="str">
            <v/>
          </cell>
          <cell r="CQ221" t="str">
            <v/>
          </cell>
          <cell r="CR221" t="str">
            <v/>
          </cell>
          <cell r="CS221" t="str">
            <v/>
          </cell>
          <cell r="CT221" t="str">
            <v/>
          </cell>
          <cell r="CU221" t="str">
            <v/>
          </cell>
          <cell r="CV221" t="str">
            <v/>
          </cell>
          <cell r="CW221" t="str">
            <v/>
          </cell>
          <cell r="CX221" t="str">
            <v/>
          </cell>
          <cell r="CY221" t="str">
            <v/>
          </cell>
          <cell r="CZ221" t="str">
            <v/>
          </cell>
          <cell r="DA221" t="str">
            <v/>
          </cell>
          <cell r="DB221" t="str">
            <v/>
          </cell>
          <cell r="DD221">
            <v>1</v>
          </cell>
        </row>
        <row r="222">
          <cell r="C222" t="str">
            <v>PR19SES_B.4</v>
          </cell>
          <cell r="D222" t="str">
            <v>Fair prices and help when you need it</v>
          </cell>
          <cell r="E222" t="str">
            <v>PR19 new</v>
          </cell>
          <cell r="F222" t="str">
            <v>B.4</v>
          </cell>
          <cell r="G222" t="str">
            <v>Void properties</v>
          </cell>
          <cell r="H222" t="str">
            <v>Managing properties that are classed as vacant (‘void properties’) is important because we must ensure that everyone using water is paying for it. We will measure the number of properties (both households and businesses) that are connected to our network where our records show that they are vacant and therefore not using water. We will present this as a percentage of the average number of total properties over the year.</v>
          </cell>
          <cell r="M222">
            <v>1</v>
          </cell>
          <cell r="Q222">
            <v>1</v>
          </cell>
          <cell r="R222" t="str">
            <v>Out &amp; under</v>
          </cell>
          <cell r="S222" t="str">
            <v>Revenue</v>
          </cell>
          <cell r="T222" t="str">
            <v>In-period</v>
          </cell>
          <cell r="U222" t="str">
            <v>Billing, debt, vfm, affordability, vulnerability</v>
          </cell>
          <cell r="V222" t="str">
            <v>%</v>
          </cell>
          <cell r="W222" t="str">
            <v>Voids as a percentage of all properties</v>
          </cell>
          <cell r="X222">
            <v>2</v>
          </cell>
          <cell r="Y222" t="str">
            <v>Down</v>
          </cell>
          <cell r="AQ222">
            <v>2.8</v>
          </cell>
          <cell r="AR222">
            <v>2.7</v>
          </cell>
          <cell r="AS222">
            <v>2.5</v>
          </cell>
          <cell r="AT222">
            <v>2.4</v>
          </cell>
          <cell r="AU222">
            <v>2.2000000000000002</v>
          </cell>
          <cell r="BL222" t="str">
            <v>Yes</v>
          </cell>
          <cell r="BM222" t="str">
            <v>Yes</v>
          </cell>
          <cell r="BN222" t="str">
            <v>Yes</v>
          </cell>
          <cell r="BO222" t="str">
            <v>Yes</v>
          </cell>
          <cell r="BP222" t="str">
            <v>Yes</v>
          </cell>
          <cell r="BQ222" t="str">
            <v/>
          </cell>
          <cell r="BR222" t="str">
            <v/>
          </cell>
          <cell r="BS222" t="str">
            <v/>
          </cell>
          <cell r="BT222" t="str">
            <v/>
          </cell>
          <cell r="BU222" t="str">
            <v/>
          </cell>
          <cell r="BV222">
            <v>3.36</v>
          </cell>
          <cell r="BW222">
            <v>3.36</v>
          </cell>
          <cell r="BX222">
            <v>3.36</v>
          </cell>
          <cell r="BY222">
            <v>3.36</v>
          </cell>
          <cell r="BZ222">
            <v>3.36</v>
          </cell>
          <cell r="CA222" t="str">
            <v/>
          </cell>
          <cell r="CB222" t="str">
            <v/>
          </cell>
          <cell r="CC222" t="str">
            <v/>
          </cell>
          <cell r="CD222" t="str">
            <v/>
          </cell>
          <cell r="CE222" t="str">
            <v/>
          </cell>
          <cell r="CF222" t="str">
            <v/>
          </cell>
          <cell r="CG222" t="str">
            <v/>
          </cell>
          <cell r="CH222" t="str">
            <v/>
          </cell>
          <cell r="CI222" t="str">
            <v/>
          </cell>
          <cell r="CJ222" t="str">
            <v/>
          </cell>
          <cell r="CK222">
            <v>2.2999999999999998</v>
          </cell>
          <cell r="CL222">
            <v>2.2000000000000002</v>
          </cell>
          <cell r="CM222">
            <v>2</v>
          </cell>
          <cell r="CN222">
            <v>1.9</v>
          </cell>
          <cell r="CO222">
            <v>1.7</v>
          </cell>
          <cell r="CP222" t="str">
            <v/>
          </cell>
          <cell r="CQ222" t="str">
            <v/>
          </cell>
          <cell r="CR222" t="str">
            <v/>
          </cell>
          <cell r="CS222" t="str">
            <v/>
          </cell>
          <cell r="CT222" t="str">
            <v/>
          </cell>
          <cell r="CU222">
            <v>-0.24099999999999999</v>
          </cell>
          <cell r="CV222" t="str">
            <v/>
          </cell>
          <cell r="CW222" t="str">
            <v/>
          </cell>
          <cell r="CX222" t="str">
            <v/>
          </cell>
          <cell r="CY222">
            <v>0.24099999999999999</v>
          </cell>
          <cell r="CZ222" t="str">
            <v/>
          </cell>
          <cell r="DA222" t="str">
            <v/>
          </cell>
          <cell r="DB222" t="str">
            <v/>
          </cell>
          <cell r="DD222">
            <v>1</v>
          </cell>
        </row>
        <row r="223">
          <cell r="C223" t="str">
            <v>PR19SES_B.5</v>
          </cell>
          <cell r="D223" t="str">
            <v>Fair prices and help when you need it</v>
          </cell>
          <cell r="E223" t="str">
            <v>PR19 new</v>
          </cell>
          <cell r="F223" t="str">
            <v>B.5</v>
          </cell>
          <cell r="G223" t="str">
            <v>Priority services for customers in vulnerable circumstances</v>
          </cell>
          <cell r="H223" t="str">
            <v>We confirm we are adopting the standard definitions and reporting guidance for the common performance commitments.</v>
          </cell>
          <cell r="M223">
            <v>1</v>
          </cell>
          <cell r="Q223">
            <v>1</v>
          </cell>
          <cell r="R223" t="str">
            <v>NFI</v>
          </cell>
          <cell r="U223" t="str">
            <v>Billing, debt, vfm, affordability, vulnerability</v>
          </cell>
          <cell r="V223" t="str">
            <v>%</v>
          </cell>
          <cell r="W223" t="str">
            <v>Household properties on register as a percentage of all household properties at year-end</v>
          </cell>
          <cell r="X223">
            <v>1</v>
          </cell>
          <cell r="Y223" t="str">
            <v>Up</v>
          </cell>
          <cell r="Z223" t="str">
            <v>Priority services for customers in vulnerable circumstances</v>
          </cell>
        </row>
        <row r="224">
          <cell r="C224" t="str">
            <v>PR19SES_C.1</v>
          </cell>
          <cell r="D224" t="str">
            <v>A service that is fit now and for the future</v>
          </cell>
          <cell r="E224" t="str">
            <v>PR19 new</v>
          </cell>
          <cell r="F224" t="str">
            <v>C.1</v>
          </cell>
          <cell r="G224" t="str">
            <v>Risk of severe restrictions in a drought</v>
          </cell>
          <cell r="H224" t="str">
            <v>We confirm we are adopting the standard definitions and reporting guidance for the common performance commitments.</v>
          </cell>
          <cell r="I224">
            <v>1</v>
          </cell>
          <cell r="Q224">
            <v>1</v>
          </cell>
          <cell r="R224" t="str">
            <v>NFI</v>
          </cell>
          <cell r="U224" t="str">
            <v>Resilience</v>
          </cell>
          <cell r="V224" t="str">
            <v>%</v>
          </cell>
          <cell r="W224" t="str">
            <v>Percentage of the population at risk</v>
          </cell>
          <cell r="X224">
            <v>1</v>
          </cell>
          <cell r="Y224" t="str">
            <v>Down</v>
          </cell>
          <cell r="Z224" t="str">
            <v>Risk of severe restrictions in a drought</v>
          </cell>
        </row>
        <row r="225">
          <cell r="C225" t="str">
            <v>PR19SES_C.3</v>
          </cell>
          <cell r="D225" t="str">
            <v>A service that is fit now and for the future</v>
          </cell>
          <cell r="E225" t="str">
            <v>PR19 new</v>
          </cell>
          <cell r="F225" t="str">
            <v>C.3</v>
          </cell>
          <cell r="G225" t="str">
            <v>Unplanned outage</v>
          </cell>
          <cell r="H225" t="str">
            <v>We confirm we are adopting the standard definitions and reporting guidance for the common performance commitments.</v>
          </cell>
          <cell r="J225">
            <v>1</v>
          </cell>
          <cell r="Q225">
            <v>1</v>
          </cell>
          <cell r="R225" t="str">
            <v>Under</v>
          </cell>
          <cell r="S225" t="str">
            <v>Revenue</v>
          </cell>
          <cell r="T225" t="str">
            <v>In-period</v>
          </cell>
          <cell r="U225" t="str">
            <v>Water outage</v>
          </cell>
          <cell r="V225" t="str">
            <v>%</v>
          </cell>
          <cell r="W225" t="str">
            <v>Unplanned outage as a proportion of total production capacity</v>
          </cell>
          <cell r="X225">
            <v>2</v>
          </cell>
          <cell r="Y225" t="str">
            <v>Down</v>
          </cell>
          <cell r="Z225" t="str">
            <v>Unplanned outage</v>
          </cell>
        </row>
        <row r="226">
          <cell r="C226" t="str">
            <v>PR19SES_C.4</v>
          </cell>
          <cell r="D226" t="str">
            <v>A service that is fit now and for the future</v>
          </cell>
          <cell r="E226" t="str">
            <v>PR14 continuation</v>
          </cell>
          <cell r="F226" t="str">
            <v>C.4</v>
          </cell>
          <cell r="G226" t="str">
            <v>Leakage</v>
          </cell>
          <cell r="H226" t="str">
            <v>We confirm we are adopting the standard definitions and reporting guidance for the common performance commitments.</v>
          </cell>
          <cell r="J226">
            <v>1</v>
          </cell>
          <cell r="Q226">
            <v>1</v>
          </cell>
          <cell r="R226" t="str">
            <v>Out &amp; under</v>
          </cell>
          <cell r="S226" t="str">
            <v>Revenue</v>
          </cell>
          <cell r="T226" t="str">
            <v>In-period</v>
          </cell>
          <cell r="U226" t="str">
            <v>Leakage</v>
          </cell>
          <cell r="V226" t="str">
            <v>nr</v>
          </cell>
          <cell r="W226" t="str">
            <v>Megalitres a day based on a three-year average</v>
          </cell>
          <cell r="X226">
            <v>1</v>
          </cell>
          <cell r="Y226" t="str">
            <v>Down</v>
          </cell>
          <cell r="Z226" t="str">
            <v>Leakage</v>
          </cell>
        </row>
        <row r="227">
          <cell r="C227" t="str">
            <v>PR19SES_D.1</v>
          </cell>
          <cell r="D227" t="str">
            <v>Excellent service, whenever and however you need it</v>
          </cell>
          <cell r="E227" t="str">
            <v>PR19 new</v>
          </cell>
          <cell r="F227" t="str">
            <v>D.1</v>
          </cell>
          <cell r="G227" t="str">
            <v>First contact resolution</v>
          </cell>
          <cell r="H227" t="str">
            <v>Customers value service providers who recognise that their time is a precious resource. We will measure the percentage of customer contacts, which includes enquiries and complaints, that we resolve on first contact. This will be measured by recording repeat contacts received within a period of 10 working days. If a customer felt we had not resolved their enquiry or complaint and contacted us again within this period then this would count as a repeat contact.</v>
          </cell>
          <cell r="M227">
            <v>1</v>
          </cell>
          <cell r="Q227">
            <v>1</v>
          </cell>
          <cell r="R227" t="str">
            <v>Under</v>
          </cell>
          <cell r="S227" t="str">
            <v>Revenue</v>
          </cell>
          <cell r="T227" t="str">
            <v>In-period</v>
          </cell>
          <cell r="U227" t="str">
            <v>Customer service/satisfaction (exc. billing etc.)</v>
          </cell>
          <cell r="V227" t="str">
            <v>%</v>
          </cell>
          <cell r="W227" t="str">
            <v>Percentage of contacts resolved first time</v>
          </cell>
          <cell r="X227">
            <v>1</v>
          </cell>
          <cell r="Y227" t="str">
            <v>Up</v>
          </cell>
          <cell r="AQ227">
            <v>80</v>
          </cell>
          <cell r="AR227">
            <v>82.5</v>
          </cell>
          <cell r="AS227">
            <v>85</v>
          </cell>
          <cell r="AT227">
            <v>87.5</v>
          </cell>
          <cell r="AU227">
            <v>90</v>
          </cell>
          <cell r="BL227" t="str">
            <v>Yes</v>
          </cell>
          <cell r="BM227" t="str">
            <v>Yes</v>
          </cell>
          <cell r="BN227" t="str">
            <v>Yes</v>
          </cell>
          <cell r="BO227" t="str">
            <v>Yes</v>
          </cell>
          <cell r="BP227" t="str">
            <v>Yes</v>
          </cell>
          <cell r="BQ227" t="str">
            <v/>
          </cell>
          <cell r="BR227" t="str">
            <v/>
          </cell>
          <cell r="BS227" t="str">
            <v/>
          </cell>
          <cell r="BT227" t="str">
            <v/>
          </cell>
          <cell r="BU227" t="str">
            <v/>
          </cell>
          <cell r="BV227" t="str">
            <v/>
          </cell>
          <cell r="BW227" t="str">
            <v/>
          </cell>
          <cell r="BX227" t="str">
            <v/>
          </cell>
          <cell r="BY227" t="str">
            <v/>
          </cell>
          <cell r="BZ227" t="str">
            <v/>
          </cell>
          <cell r="CA227" t="str">
            <v/>
          </cell>
          <cell r="CB227" t="str">
            <v/>
          </cell>
          <cell r="CC227" t="str">
            <v/>
          </cell>
          <cell r="CD227" t="str">
            <v/>
          </cell>
          <cell r="CE227" t="str">
            <v/>
          </cell>
          <cell r="CF227" t="str">
            <v/>
          </cell>
          <cell r="CG227" t="str">
            <v/>
          </cell>
          <cell r="CH227" t="str">
            <v/>
          </cell>
          <cell r="CI227" t="str">
            <v/>
          </cell>
          <cell r="CJ227" t="str">
            <v/>
          </cell>
          <cell r="CK227" t="str">
            <v/>
          </cell>
          <cell r="CL227" t="str">
            <v/>
          </cell>
          <cell r="CM227" t="str">
            <v/>
          </cell>
          <cell r="CN227" t="str">
            <v/>
          </cell>
          <cell r="CO227" t="str">
            <v/>
          </cell>
          <cell r="CP227" t="str">
            <v/>
          </cell>
          <cell r="CQ227" t="str">
            <v/>
          </cell>
          <cell r="CR227" t="str">
            <v/>
          </cell>
          <cell r="CS227" t="str">
            <v/>
          </cell>
          <cell r="CT227" t="str">
            <v/>
          </cell>
          <cell r="CU227">
            <v>-3.261E-3</v>
          </cell>
          <cell r="CV227" t="str">
            <v/>
          </cell>
          <cell r="CW227" t="str">
            <v/>
          </cell>
          <cell r="CX227" t="str">
            <v/>
          </cell>
          <cell r="CY227" t="str">
            <v/>
          </cell>
          <cell r="CZ227" t="str">
            <v/>
          </cell>
          <cell r="DA227" t="str">
            <v/>
          </cell>
          <cell r="DB227" t="str">
            <v/>
          </cell>
          <cell r="DD227">
            <v>1</v>
          </cell>
        </row>
        <row r="228">
          <cell r="C228" t="str">
            <v>PR19SES_D.2</v>
          </cell>
          <cell r="D228" t="str">
            <v>Excellent service, whenever and however you need it</v>
          </cell>
          <cell r="E228" t="str">
            <v>PR19 new</v>
          </cell>
          <cell r="F228" t="str">
            <v>D.2</v>
          </cell>
          <cell r="G228" t="str">
            <v>C-MeX: Customer measure of experience</v>
          </cell>
          <cell r="H228" t="str">
            <v>We confirm we are adopting the standard definitions and reporting guidance for the common performance commitments.</v>
          </cell>
          <cell r="M228">
            <v>1</v>
          </cell>
          <cell r="Q228">
            <v>1</v>
          </cell>
          <cell r="R228" t="str">
            <v>Out &amp; under</v>
          </cell>
          <cell r="S228" t="str">
            <v>Revenue</v>
          </cell>
          <cell r="T228" t="str">
            <v>In-period</v>
          </cell>
          <cell r="U228" t="str">
            <v>Customer measure of experience (C-MeX)</v>
          </cell>
          <cell r="V228" t="str">
            <v>score</v>
          </cell>
          <cell r="W228" t="str">
            <v>C-Mex scores</v>
          </cell>
          <cell r="X228">
            <v>2</v>
          </cell>
          <cell r="Y228" t="str">
            <v>Up</v>
          </cell>
          <cell r="Z228" t="str">
            <v>C-MeX: Customer measure of experience</v>
          </cell>
        </row>
        <row r="229">
          <cell r="C229" t="str">
            <v>PR19SES_D.3</v>
          </cell>
          <cell r="D229" t="str">
            <v>Excellent service, whenever and however you need it</v>
          </cell>
          <cell r="E229" t="str">
            <v>PR19 new</v>
          </cell>
          <cell r="F229" t="str">
            <v>D.3</v>
          </cell>
          <cell r="G229" t="str">
            <v>D-MeX: Developer services measure of experience</v>
          </cell>
          <cell r="H229" t="str">
            <v>We confirm we are adopting the standard definitions and reporting guidance for the common performance commitments.</v>
          </cell>
          <cell r="J229">
            <v>1</v>
          </cell>
          <cell r="Q229">
            <v>1</v>
          </cell>
          <cell r="R229" t="str">
            <v>Out &amp; under</v>
          </cell>
          <cell r="S229" t="str">
            <v>Revenue</v>
          </cell>
          <cell r="T229" t="str">
            <v>In-period</v>
          </cell>
          <cell r="U229" t="str">
            <v>Developer services measure of experience (D-MeX)</v>
          </cell>
          <cell r="V229" t="str">
            <v>score</v>
          </cell>
          <cell r="W229" t="str">
            <v>D-Mex score</v>
          </cell>
          <cell r="X229">
            <v>2</v>
          </cell>
          <cell r="Y229" t="str">
            <v>Up</v>
          </cell>
          <cell r="Z229" t="str">
            <v>D-MeX: Developer services measure of experience</v>
          </cell>
        </row>
        <row r="230">
          <cell r="C230" t="str">
            <v>PR19SES_E.1</v>
          </cell>
          <cell r="D230" t="str">
            <v>Support a thriving environment we can all rely upon</v>
          </cell>
          <cell r="E230" t="str">
            <v>PR14 revision</v>
          </cell>
          <cell r="F230" t="str">
            <v>E.1</v>
          </cell>
          <cell r="G230" t="str">
            <v>Per capita consumption</v>
          </cell>
          <cell r="H230" t="str">
            <v>We confirm we are adopting the standard definitions and reporting guidance for the common performance commitments.</v>
          </cell>
          <cell r="J230">
            <v>1</v>
          </cell>
          <cell r="Q230">
            <v>1</v>
          </cell>
          <cell r="R230" t="str">
            <v>Under</v>
          </cell>
          <cell r="S230" t="str">
            <v>Revenue</v>
          </cell>
          <cell r="T230" t="str">
            <v>End of period</v>
          </cell>
          <cell r="U230" t="str">
            <v>Water consumption</v>
          </cell>
          <cell r="V230" t="str">
            <v>nr</v>
          </cell>
          <cell r="W230" t="str">
            <v>Litres per person per day based on a three-year average</v>
          </cell>
          <cell r="X230">
            <v>1</v>
          </cell>
          <cell r="Y230" t="str">
            <v>Down</v>
          </cell>
          <cell r="Z230" t="str">
            <v>Per capita consumption</v>
          </cell>
        </row>
        <row r="231">
          <cell r="C231" t="str">
            <v>PR19SES_E.2</v>
          </cell>
          <cell r="D231" t="str">
            <v>Support a thriving environment we can all rely upon</v>
          </cell>
          <cell r="E231" t="str">
            <v>PR14 continuation</v>
          </cell>
          <cell r="F231" t="str">
            <v>E.2</v>
          </cell>
          <cell r="G231" t="str">
            <v>Greenhouse gas emissions</v>
          </cell>
          <cell r="H231" t="str">
            <v>Abstracting, treating and transporting water is an energy intensive operation. We work to ensure that the environmental impact of the energy we use is minimised through investment in newer and more efficient equipment and in the mix of energy sources we use. We will measure our operational greenhouse gas emissions and present as a figure per million litres of water put into supply.</v>
          </cell>
          <cell r="J231">
            <v>1</v>
          </cell>
          <cell r="Q231">
            <v>1</v>
          </cell>
          <cell r="R231" t="str">
            <v>Under</v>
          </cell>
          <cell r="S231" t="str">
            <v>Revenue</v>
          </cell>
          <cell r="T231" t="str">
            <v>In-period</v>
          </cell>
          <cell r="U231" t="str">
            <v>Energy/emissions</v>
          </cell>
          <cell r="V231" t="str">
            <v>nr</v>
          </cell>
          <cell r="W231" t="str">
            <v>Emissions (kgCO2eg) per million litre of water put into supply</v>
          </cell>
          <cell r="X231">
            <v>0</v>
          </cell>
          <cell r="Y231" t="str">
            <v>Down</v>
          </cell>
          <cell r="AQ231">
            <v>55</v>
          </cell>
          <cell r="AR231">
            <v>55</v>
          </cell>
          <cell r="AS231">
            <v>55</v>
          </cell>
          <cell r="AT231">
            <v>55</v>
          </cell>
          <cell r="AU231">
            <v>55</v>
          </cell>
          <cell r="BL231" t="str">
            <v>Yes</v>
          </cell>
          <cell r="BM231" t="str">
            <v>Yes</v>
          </cell>
          <cell r="BN231" t="str">
            <v>Yes</v>
          </cell>
          <cell r="BO231" t="str">
            <v>Yes</v>
          </cell>
          <cell r="BP231" t="str">
            <v>Yes</v>
          </cell>
          <cell r="BQ231" t="str">
            <v/>
          </cell>
          <cell r="BR231" t="str">
            <v/>
          </cell>
          <cell r="BS231" t="str">
            <v/>
          </cell>
          <cell r="BT231" t="str">
            <v/>
          </cell>
          <cell r="BU231" t="str">
            <v/>
          </cell>
          <cell r="BV231" t="str">
            <v/>
          </cell>
          <cell r="BW231" t="str">
            <v/>
          </cell>
          <cell r="BX231" t="str">
            <v/>
          </cell>
          <cell r="BY231" t="str">
            <v/>
          </cell>
          <cell r="BZ231" t="str">
            <v/>
          </cell>
          <cell r="CA231" t="str">
            <v/>
          </cell>
          <cell r="CB231" t="str">
            <v/>
          </cell>
          <cell r="CC231" t="str">
            <v/>
          </cell>
          <cell r="CD231" t="str">
            <v/>
          </cell>
          <cell r="CE231" t="str">
            <v/>
          </cell>
          <cell r="CF231" t="str">
            <v/>
          </cell>
          <cell r="CG231" t="str">
            <v/>
          </cell>
          <cell r="CH231" t="str">
            <v/>
          </cell>
          <cell r="CI231" t="str">
            <v/>
          </cell>
          <cell r="CJ231" t="str">
            <v/>
          </cell>
          <cell r="CK231" t="str">
            <v/>
          </cell>
          <cell r="CL231" t="str">
            <v/>
          </cell>
          <cell r="CM231" t="str">
            <v/>
          </cell>
          <cell r="CN231" t="str">
            <v/>
          </cell>
          <cell r="CO231" t="str">
            <v/>
          </cell>
          <cell r="CP231" t="str">
            <v/>
          </cell>
          <cell r="CQ231" t="str">
            <v/>
          </cell>
          <cell r="CR231" t="str">
            <v/>
          </cell>
          <cell r="CS231" t="str">
            <v/>
          </cell>
          <cell r="CT231" t="str">
            <v/>
          </cell>
          <cell r="CU231">
            <v>-1.578E-3</v>
          </cell>
          <cell r="CV231" t="str">
            <v/>
          </cell>
          <cell r="CW231" t="str">
            <v/>
          </cell>
          <cell r="CX231" t="str">
            <v/>
          </cell>
          <cell r="CY231" t="str">
            <v/>
          </cell>
          <cell r="CZ231" t="str">
            <v/>
          </cell>
          <cell r="DA231" t="str">
            <v/>
          </cell>
          <cell r="DB231" t="str">
            <v/>
          </cell>
          <cell r="DD231">
            <v>1</v>
          </cell>
        </row>
        <row r="232">
          <cell r="C232" t="str">
            <v>PR19SES_E.3</v>
          </cell>
          <cell r="D232" t="str">
            <v>Support a thriving environment we can all rely upon</v>
          </cell>
          <cell r="E232" t="str">
            <v>PR14 revision</v>
          </cell>
          <cell r="F232" t="str">
            <v>E.3</v>
          </cell>
          <cell r="G232" t="str">
            <v>Pollution incidents</v>
          </cell>
          <cell r="H232" t="str">
            <v>We are committed to looking after the environment we all rely on. We will measure the number of the more severe pollution incidents that we cause. These are category 1 and 2 incidents as categorised and reported by the Environment Agency (EA) on an annual basis, for pollution to land, air or water.</v>
          </cell>
          <cell r="J232">
            <v>1</v>
          </cell>
          <cell r="Q232">
            <v>1</v>
          </cell>
          <cell r="R232" t="str">
            <v>NFI</v>
          </cell>
          <cell r="U232" t="str">
            <v>Pollution incidents</v>
          </cell>
          <cell r="V232" t="str">
            <v>nr</v>
          </cell>
          <cell r="W232" t="str">
            <v>Number of pollution incidents</v>
          </cell>
          <cell r="X232">
            <v>0</v>
          </cell>
          <cell r="Y232" t="str">
            <v>Down</v>
          </cell>
        </row>
        <row r="233">
          <cell r="C233" t="str">
            <v>PR19SES_E.4</v>
          </cell>
          <cell r="D233" t="str">
            <v>Support a thriving environment we can all rely upon</v>
          </cell>
          <cell r="E233" t="str">
            <v>PR19 new</v>
          </cell>
          <cell r="F233" t="str">
            <v>E.4</v>
          </cell>
          <cell r="G233" t="str">
            <v>Abstraction incentive mechanism</v>
          </cell>
          <cell r="H233" t="str">
            <v>The Abstraction Incentive Mechanism (AIM) is a mechanism established by Ofwat that incentivises water companies to reduce their water abstractions from the more environmentally sensitive water sources when river flows are low. We will identify a number of our abstraction sites to operate under the AIM throughout the period 2020 to 2025. The process for allocating AIM sites, and the measurement and reporting of their performance, will follow the methodology set out by Ofwat in their AIM guidelines published in 2016.</v>
          </cell>
          <cell r="I233">
            <v>1</v>
          </cell>
          <cell r="Q233">
            <v>1</v>
          </cell>
          <cell r="R233" t="str">
            <v>NFI</v>
          </cell>
          <cell r="U233" t="str">
            <v>Water resources/ abstraction</v>
          </cell>
          <cell r="V233" t="str">
            <v>nr</v>
          </cell>
          <cell r="W233" t="str">
            <v>Megalitres (Ml)</v>
          </cell>
          <cell r="X233">
            <v>0</v>
          </cell>
          <cell r="Y233" t="str">
            <v>Down</v>
          </cell>
          <cell r="AQ233" t="str">
            <v>-7 / -12</v>
          </cell>
          <cell r="AR233" t="str">
            <v>-7 / -12</v>
          </cell>
          <cell r="AS233" t="str">
            <v>-7 / -12</v>
          </cell>
          <cell r="AT233" t="str">
            <v>-7 / -12</v>
          </cell>
          <cell r="AU233" t="str">
            <v>-7 / -12</v>
          </cell>
          <cell r="BQ233" t="str">
            <v/>
          </cell>
          <cell r="BR233" t="str">
            <v/>
          </cell>
          <cell r="BS233" t="str">
            <v/>
          </cell>
          <cell r="BT233" t="str">
            <v/>
          </cell>
          <cell r="BU233" t="str">
            <v/>
          </cell>
          <cell r="BV233" t="str">
            <v/>
          </cell>
          <cell r="BW233" t="str">
            <v/>
          </cell>
          <cell r="BX233" t="str">
            <v/>
          </cell>
          <cell r="BY233" t="str">
            <v/>
          </cell>
          <cell r="BZ233" t="str">
            <v/>
          </cell>
          <cell r="CA233" t="str">
            <v/>
          </cell>
          <cell r="CB233" t="str">
            <v/>
          </cell>
          <cell r="CC233" t="str">
            <v/>
          </cell>
          <cell r="CD233" t="str">
            <v/>
          </cell>
          <cell r="CE233" t="str">
            <v/>
          </cell>
          <cell r="CF233" t="str">
            <v/>
          </cell>
          <cell r="CG233" t="str">
            <v/>
          </cell>
          <cell r="CH233" t="str">
            <v/>
          </cell>
          <cell r="CI233" t="str">
            <v/>
          </cell>
          <cell r="CJ233" t="str">
            <v/>
          </cell>
          <cell r="CK233" t="str">
            <v/>
          </cell>
          <cell r="CL233" t="str">
            <v/>
          </cell>
          <cell r="CM233" t="str">
            <v/>
          </cell>
          <cell r="CN233" t="str">
            <v/>
          </cell>
          <cell r="CO233" t="str">
            <v/>
          </cell>
          <cell r="CP233" t="str">
            <v/>
          </cell>
          <cell r="CQ233" t="str">
            <v/>
          </cell>
          <cell r="CR233" t="str">
            <v/>
          </cell>
          <cell r="CS233" t="str">
            <v/>
          </cell>
          <cell r="CT233" t="str">
            <v/>
          </cell>
          <cell r="CU233" t="str">
            <v/>
          </cell>
          <cell r="CV233" t="str">
            <v/>
          </cell>
          <cell r="CW233" t="str">
            <v/>
          </cell>
          <cell r="CX233" t="str">
            <v/>
          </cell>
          <cell r="CY233" t="str">
            <v/>
          </cell>
          <cell r="CZ233" t="str">
            <v/>
          </cell>
          <cell r="DA233" t="str">
            <v/>
          </cell>
          <cell r="DB233" t="str">
            <v/>
          </cell>
          <cell r="DD233">
            <v>1</v>
          </cell>
        </row>
        <row r="234">
          <cell r="C234" t="str">
            <v>PR19SES_E.5</v>
          </cell>
          <cell r="D234" t="str">
            <v>Support a thriving environment we can all rely upon</v>
          </cell>
          <cell r="E234" t="str">
            <v>PR19 new</v>
          </cell>
          <cell r="F234" t="str">
            <v>E.5</v>
          </cell>
          <cell r="G234" t="str">
            <v>Land based improvement  - biodiversity</v>
          </cell>
          <cell r="H234" t="str">
            <v>Biodiversity is a measure of diversity among and within plant and animal species in an environment. The Wildlife Trusts offer a Biodiversity Benchmark accreditation. This is a standard for assessing and certifying a company’s systems for achieving continual biodiversity protection and enhancement on its landholdings. The assessment process for the benchmark is described as “unashamedly rigorous” with the following steps required: preparation, pre-assessment, initial assessment, main assessment, quality assurance and certification. At the end of each year we will measure the number of our water production and treatment sites where the Wildlife Trust has certified the site as meeting the requirements of the Biodiversity Benchmark.</v>
          </cell>
          <cell r="J234">
            <v>1</v>
          </cell>
          <cell r="Q234">
            <v>1</v>
          </cell>
          <cell r="R234" t="str">
            <v>NFI</v>
          </cell>
          <cell r="U234" t="str">
            <v>Biodiversity/SSSIs</v>
          </cell>
          <cell r="V234" t="str">
            <v>nr</v>
          </cell>
          <cell r="W234" t="str">
            <v>Number of sites</v>
          </cell>
          <cell r="X234">
            <v>0</v>
          </cell>
          <cell r="Y234" t="str">
            <v>Up</v>
          </cell>
          <cell r="AQ234">
            <v>1</v>
          </cell>
          <cell r="AR234">
            <v>2</v>
          </cell>
          <cell r="AS234">
            <v>2</v>
          </cell>
          <cell r="AT234">
            <v>3</v>
          </cell>
          <cell r="AU234">
            <v>3</v>
          </cell>
          <cell r="BQ234" t="str">
            <v/>
          </cell>
          <cell r="BR234" t="str">
            <v/>
          </cell>
          <cell r="BS234" t="str">
            <v/>
          </cell>
          <cell r="BT234" t="str">
            <v/>
          </cell>
          <cell r="BU234" t="str">
            <v/>
          </cell>
          <cell r="BV234" t="str">
            <v/>
          </cell>
          <cell r="BW234" t="str">
            <v/>
          </cell>
          <cell r="BX234" t="str">
            <v/>
          </cell>
          <cell r="BY234" t="str">
            <v/>
          </cell>
          <cell r="BZ234" t="str">
            <v/>
          </cell>
          <cell r="CA234" t="str">
            <v/>
          </cell>
          <cell r="CB234" t="str">
            <v/>
          </cell>
          <cell r="CC234" t="str">
            <v/>
          </cell>
          <cell r="CD234" t="str">
            <v/>
          </cell>
          <cell r="CE234" t="str">
            <v/>
          </cell>
          <cell r="CF234" t="str">
            <v/>
          </cell>
          <cell r="CG234" t="str">
            <v/>
          </cell>
          <cell r="CH234" t="str">
            <v/>
          </cell>
          <cell r="CI234" t="str">
            <v/>
          </cell>
          <cell r="CJ234" t="str">
            <v/>
          </cell>
          <cell r="CK234" t="str">
            <v/>
          </cell>
          <cell r="CL234" t="str">
            <v/>
          </cell>
          <cell r="CM234" t="str">
            <v/>
          </cell>
          <cell r="CN234" t="str">
            <v/>
          </cell>
          <cell r="CO234" t="str">
            <v/>
          </cell>
          <cell r="CP234" t="str">
            <v/>
          </cell>
          <cell r="CQ234" t="str">
            <v/>
          </cell>
          <cell r="CR234" t="str">
            <v/>
          </cell>
          <cell r="CS234" t="str">
            <v/>
          </cell>
          <cell r="CT234" t="str">
            <v/>
          </cell>
          <cell r="CU234" t="str">
            <v/>
          </cell>
          <cell r="CV234" t="str">
            <v/>
          </cell>
          <cell r="CW234" t="str">
            <v/>
          </cell>
          <cell r="CX234" t="str">
            <v/>
          </cell>
          <cell r="CY234" t="str">
            <v/>
          </cell>
          <cell r="CZ234" t="str">
            <v/>
          </cell>
          <cell r="DA234" t="str">
            <v/>
          </cell>
          <cell r="DB234" t="str">
            <v/>
          </cell>
          <cell r="DD234">
            <v>1</v>
          </cell>
        </row>
        <row r="235">
          <cell r="C235" t="str">
            <v>PR19SES_E.6</v>
          </cell>
          <cell r="D235" t="str">
            <v>Support a thriving environment we can all rely upon</v>
          </cell>
          <cell r="E235" t="str">
            <v>PR14 continuation</v>
          </cell>
          <cell r="F235" t="str">
            <v>E.6</v>
          </cell>
          <cell r="G235" t="str">
            <v>River based improvement - delivery of WINEP</v>
          </cell>
          <cell r="H235" t="str">
            <v>The Water Industry National Environment Programme (WINEP) sets out the investigations, improvement measures and measures to prevent deterioration needed to meet the Water Framework Directive (WFD) objectives and those of other drivers, including flow requirements and abstraction impacts. We will conduct a programme of work to deliver the outcomes associated with WINEP within the required timescales between 2020 and 2025.</v>
          </cell>
          <cell r="I235">
            <v>0.34</v>
          </cell>
          <cell r="J235">
            <v>0.66</v>
          </cell>
          <cell r="Q235">
            <v>1</v>
          </cell>
          <cell r="R235" t="str">
            <v>Under</v>
          </cell>
          <cell r="S235" t="str">
            <v>Revenue</v>
          </cell>
          <cell r="T235" t="str">
            <v>In-period</v>
          </cell>
          <cell r="U235" t="str">
            <v>Environmental</v>
          </cell>
          <cell r="V235" t="str">
            <v>nr</v>
          </cell>
          <cell r="W235" t="str">
            <v>Number of projects completed</v>
          </cell>
          <cell r="X235">
            <v>0</v>
          </cell>
          <cell r="Y235" t="str">
            <v>Up</v>
          </cell>
          <cell r="AQ235">
            <v>0</v>
          </cell>
          <cell r="AR235">
            <v>7</v>
          </cell>
          <cell r="AS235">
            <v>7</v>
          </cell>
          <cell r="AT235">
            <v>7</v>
          </cell>
          <cell r="AU235">
            <v>24</v>
          </cell>
          <cell r="BL235" t="str">
            <v>Yes</v>
          </cell>
          <cell r="BM235" t="str">
            <v>Yes</v>
          </cell>
          <cell r="BN235" t="str">
            <v>Yes</v>
          </cell>
          <cell r="BO235" t="str">
            <v>Yes</v>
          </cell>
          <cell r="BP235" t="str">
            <v>Yes</v>
          </cell>
          <cell r="BQ235" t="str">
            <v/>
          </cell>
          <cell r="BR235" t="str">
            <v/>
          </cell>
          <cell r="BS235" t="str">
            <v/>
          </cell>
          <cell r="BT235" t="str">
            <v/>
          </cell>
          <cell r="BU235" t="str">
            <v/>
          </cell>
          <cell r="BV235" t="str">
            <v/>
          </cell>
          <cell r="BW235" t="str">
            <v/>
          </cell>
          <cell r="BX235" t="str">
            <v/>
          </cell>
          <cell r="BY235" t="str">
            <v/>
          </cell>
          <cell r="BZ235" t="str">
            <v/>
          </cell>
          <cell r="CA235" t="str">
            <v/>
          </cell>
          <cell r="CB235" t="str">
            <v/>
          </cell>
          <cell r="CC235" t="str">
            <v/>
          </cell>
          <cell r="CD235" t="str">
            <v/>
          </cell>
          <cell r="CE235" t="str">
            <v/>
          </cell>
          <cell r="CF235" t="str">
            <v/>
          </cell>
          <cell r="CG235" t="str">
            <v/>
          </cell>
          <cell r="CH235" t="str">
            <v/>
          </cell>
          <cell r="CI235" t="str">
            <v/>
          </cell>
          <cell r="CJ235" t="str">
            <v/>
          </cell>
          <cell r="CK235" t="str">
            <v/>
          </cell>
          <cell r="CL235" t="str">
            <v/>
          </cell>
          <cell r="CM235" t="str">
            <v/>
          </cell>
          <cell r="CN235" t="str">
            <v/>
          </cell>
          <cell r="CO235" t="str">
            <v/>
          </cell>
          <cell r="CP235" t="str">
            <v/>
          </cell>
          <cell r="CQ235" t="str">
            <v/>
          </cell>
          <cell r="CR235" t="str">
            <v/>
          </cell>
          <cell r="CS235" t="str">
            <v/>
          </cell>
          <cell r="CT235" t="str">
            <v/>
          </cell>
          <cell r="CU235">
            <v>-4.2500000000000003E-3</v>
          </cell>
          <cell r="CV235" t="str">
            <v/>
          </cell>
          <cell r="CW235" t="str">
            <v/>
          </cell>
          <cell r="CX235" t="str">
            <v/>
          </cell>
          <cell r="CY235" t="str">
            <v/>
          </cell>
          <cell r="CZ235" t="str">
            <v/>
          </cell>
          <cell r="DA235" t="str">
            <v/>
          </cell>
          <cell r="DB235" t="str">
            <v/>
          </cell>
          <cell r="DD235">
            <v>1</v>
          </cell>
        </row>
        <row r="236">
          <cell r="C236" t="str">
            <v>PR19SES_A.5</v>
          </cell>
          <cell r="D236" t="str">
            <v>High quality water, all day every day</v>
          </cell>
          <cell r="E236" t="str">
            <v>PR19 new</v>
          </cell>
          <cell r="F236" t="str">
            <v>A.5</v>
          </cell>
          <cell r="G236" t="str">
            <v>Water Softening</v>
          </cell>
          <cell r="H236" t="str">
            <v>This PC measures the days a water softening site does not provide softened water to customers</v>
          </cell>
          <cell r="J236">
            <v>1</v>
          </cell>
          <cell r="Q236">
            <v>1</v>
          </cell>
          <cell r="R236" t="str">
            <v>Under</v>
          </cell>
          <cell r="S236" t="str">
            <v>Revenue</v>
          </cell>
          <cell r="T236" t="str">
            <v>In-period</v>
          </cell>
          <cell r="V236" t="str">
            <v>nr</v>
          </cell>
          <cell r="W236" t="str">
            <v xml:space="preserve">The number of mg/l </v>
          </cell>
          <cell r="X236">
            <v>1</v>
          </cell>
          <cell r="Y236" t="str">
            <v>Down</v>
          </cell>
          <cell r="AQ236">
            <v>0</v>
          </cell>
          <cell r="AR236">
            <v>0</v>
          </cell>
          <cell r="AS236">
            <v>0</v>
          </cell>
          <cell r="AT236">
            <v>0</v>
          </cell>
          <cell r="AU236">
            <v>0</v>
          </cell>
          <cell r="BL236" t="str">
            <v>Yes</v>
          </cell>
          <cell r="BM236" t="str">
            <v>Yes</v>
          </cell>
          <cell r="BN236" t="str">
            <v>Yes</v>
          </cell>
          <cell r="BO236" t="str">
            <v>Yes</v>
          </cell>
          <cell r="BP236" t="str">
            <v>Yes</v>
          </cell>
          <cell r="BQ236" t="str">
            <v/>
          </cell>
          <cell r="BR236" t="str">
            <v/>
          </cell>
          <cell r="BS236" t="str">
            <v/>
          </cell>
          <cell r="BT236" t="str">
            <v/>
          </cell>
          <cell r="BU236" t="str">
            <v/>
          </cell>
          <cell r="BV236" t="str">
            <v/>
          </cell>
          <cell r="BW236" t="str">
            <v/>
          </cell>
          <cell r="BX236" t="str">
            <v/>
          </cell>
          <cell r="BY236" t="str">
            <v/>
          </cell>
          <cell r="BZ236" t="str">
            <v/>
          </cell>
          <cell r="CA236" t="str">
            <v/>
          </cell>
          <cell r="CB236" t="str">
            <v/>
          </cell>
          <cell r="CC236" t="str">
            <v/>
          </cell>
          <cell r="CD236" t="str">
            <v/>
          </cell>
          <cell r="CE236" t="str">
            <v/>
          </cell>
          <cell r="CF236" t="str">
            <v/>
          </cell>
          <cell r="CG236" t="str">
            <v/>
          </cell>
          <cell r="CH236" t="str">
            <v/>
          </cell>
          <cell r="CI236" t="str">
            <v/>
          </cell>
          <cell r="CJ236" t="str">
            <v/>
          </cell>
          <cell r="CK236" t="str">
            <v/>
          </cell>
          <cell r="CL236" t="str">
            <v/>
          </cell>
          <cell r="CM236" t="str">
            <v/>
          </cell>
          <cell r="CN236" t="str">
            <v/>
          </cell>
          <cell r="CO236" t="str">
            <v/>
          </cell>
          <cell r="CP236" t="str">
            <v/>
          </cell>
          <cell r="CQ236" t="str">
            <v/>
          </cell>
          <cell r="CR236" t="str">
            <v/>
          </cell>
          <cell r="CS236" t="str">
            <v/>
          </cell>
          <cell r="CT236" t="str">
            <v/>
          </cell>
          <cell r="CU236">
            <v>-2.8199999999999999E-2</v>
          </cell>
          <cell r="CV236" t="str">
            <v/>
          </cell>
          <cell r="CW236" t="str">
            <v/>
          </cell>
          <cell r="CX236" t="str">
            <v/>
          </cell>
          <cell r="CY236" t="str">
            <v/>
          </cell>
          <cell r="CZ236" t="str">
            <v/>
          </cell>
          <cell r="DA236" t="str">
            <v/>
          </cell>
          <cell r="DB236" t="str">
            <v/>
          </cell>
        </row>
        <row r="237">
          <cell r="C237" t="str">
            <v>PR19SES_B.6</v>
          </cell>
          <cell r="D237" t="str">
            <v>Fair prices and help when you need it</v>
          </cell>
          <cell r="E237" t="str">
            <v>PR14 continuation</v>
          </cell>
          <cell r="F237" t="str">
            <v>B.6</v>
          </cell>
          <cell r="G237" t="str">
            <v>Perception of value for money</v>
          </cell>
          <cell r="H237" t="str">
            <v>We will measure customers’ views on the value for money of the water services we provide them through a regular survey to a representative sample of our household customers. The survey will ask customers the following: Using a scale of 1 to 5 where 1 is very dissatisfied and 5 is very satisfied, how satisfied or dissatisfied are you with the value for money of the water services provided?
The number of customers answering 1 (very dissatisfied) or 2 (dissatisfied) will be added together and expressed as a percentage of the total number of customers surveyed in the year.</v>
          </cell>
          <cell r="M237">
            <v>1</v>
          </cell>
          <cell r="Q237">
            <v>1</v>
          </cell>
          <cell r="R237" t="str">
            <v>NFI</v>
          </cell>
          <cell r="U237" t="str">
            <v>Billing, debt, vfm, affordability, vulnerability</v>
          </cell>
          <cell r="V237" t="str">
            <v>%</v>
          </cell>
          <cell r="W237" t="str">
            <v>Percentage of customers</v>
          </cell>
          <cell r="X237">
            <v>0</v>
          </cell>
          <cell r="Y237" t="str">
            <v>Down</v>
          </cell>
          <cell r="AQ237">
            <v>9</v>
          </cell>
          <cell r="AR237">
            <v>8</v>
          </cell>
          <cell r="AS237">
            <v>7</v>
          </cell>
          <cell r="AT237">
            <v>6</v>
          </cell>
          <cell r="AU237">
            <v>6</v>
          </cell>
          <cell r="BQ237" t="str">
            <v/>
          </cell>
          <cell r="BR237" t="str">
            <v/>
          </cell>
          <cell r="BS237" t="str">
            <v/>
          </cell>
          <cell r="BT237" t="str">
            <v/>
          </cell>
          <cell r="BU237" t="str">
            <v/>
          </cell>
          <cell r="BV237" t="str">
            <v/>
          </cell>
          <cell r="BW237" t="str">
            <v/>
          </cell>
          <cell r="BX237" t="str">
            <v/>
          </cell>
          <cell r="BY237" t="str">
            <v/>
          </cell>
          <cell r="BZ237" t="str">
            <v/>
          </cell>
          <cell r="CA237" t="str">
            <v/>
          </cell>
          <cell r="CB237" t="str">
            <v/>
          </cell>
          <cell r="CC237" t="str">
            <v/>
          </cell>
          <cell r="CD237" t="str">
            <v/>
          </cell>
          <cell r="CE237" t="str">
            <v/>
          </cell>
          <cell r="CF237" t="str">
            <v/>
          </cell>
          <cell r="CG237" t="str">
            <v/>
          </cell>
          <cell r="CH237" t="str">
            <v/>
          </cell>
          <cell r="CI237" t="str">
            <v/>
          </cell>
          <cell r="CJ237" t="str">
            <v/>
          </cell>
          <cell r="CK237" t="str">
            <v/>
          </cell>
          <cell r="CL237" t="str">
            <v/>
          </cell>
          <cell r="CM237" t="str">
            <v/>
          </cell>
          <cell r="CN237" t="str">
            <v/>
          </cell>
          <cell r="CO237" t="str">
            <v/>
          </cell>
          <cell r="CP237" t="str">
            <v/>
          </cell>
          <cell r="CQ237" t="str">
            <v/>
          </cell>
          <cell r="CR237" t="str">
            <v/>
          </cell>
          <cell r="CS237" t="str">
            <v/>
          </cell>
          <cell r="CT237" t="str">
            <v/>
          </cell>
          <cell r="CU237" t="str">
            <v/>
          </cell>
          <cell r="CV237" t="str">
            <v/>
          </cell>
          <cell r="CW237" t="str">
            <v/>
          </cell>
          <cell r="CX237" t="str">
            <v/>
          </cell>
          <cell r="CY237" t="str">
            <v/>
          </cell>
          <cell r="CZ237" t="str">
            <v/>
          </cell>
          <cell r="DA237" t="str">
            <v/>
          </cell>
          <cell r="DB237" t="str">
            <v/>
          </cell>
        </row>
        <row r="238">
          <cell r="C238" t="str">
            <v>PR19SES_NEP01</v>
          </cell>
          <cell r="F238" t="str">
            <v>NEP01</v>
          </cell>
          <cell r="G238" t="str">
            <v>WINEP Delivery</v>
          </cell>
          <cell r="Q238">
            <v>0</v>
          </cell>
          <cell r="R238" t="str">
            <v>NFI</v>
          </cell>
          <cell r="V238" t="str">
            <v>text</v>
          </cell>
          <cell r="W238" t="str">
            <v>WINEP requirements met or not met in each year</v>
          </cell>
          <cell r="X238">
            <v>0</v>
          </cell>
          <cell r="AQ238" t="str">
            <v>Met</v>
          </cell>
          <cell r="AR238" t="str">
            <v>Met</v>
          </cell>
          <cell r="AS238" t="str">
            <v>Met</v>
          </cell>
          <cell r="AT238" t="str">
            <v>Met</v>
          </cell>
          <cell r="AU238" t="str">
            <v>Met</v>
          </cell>
          <cell r="BQ238" t="str">
            <v/>
          </cell>
          <cell r="BR238" t="str">
            <v/>
          </cell>
          <cell r="BS238" t="str">
            <v/>
          </cell>
          <cell r="BT238" t="str">
            <v/>
          </cell>
          <cell r="BU238" t="str">
            <v/>
          </cell>
          <cell r="BV238" t="str">
            <v/>
          </cell>
          <cell r="BW238" t="str">
            <v/>
          </cell>
          <cell r="BX238" t="str">
            <v/>
          </cell>
          <cell r="BY238" t="str">
            <v/>
          </cell>
          <cell r="BZ238" t="str">
            <v/>
          </cell>
          <cell r="CA238" t="str">
            <v/>
          </cell>
          <cell r="CB238" t="str">
            <v/>
          </cell>
          <cell r="CC238" t="str">
            <v/>
          </cell>
          <cell r="CD238" t="str">
            <v/>
          </cell>
          <cell r="CE238" t="str">
            <v/>
          </cell>
          <cell r="CF238" t="str">
            <v/>
          </cell>
          <cell r="CG238" t="str">
            <v/>
          </cell>
          <cell r="CH238" t="str">
            <v/>
          </cell>
          <cell r="CI238" t="str">
            <v/>
          </cell>
          <cell r="CJ238" t="str">
            <v/>
          </cell>
          <cell r="CK238" t="str">
            <v/>
          </cell>
          <cell r="CL238" t="str">
            <v/>
          </cell>
          <cell r="CM238" t="str">
            <v/>
          </cell>
          <cell r="CN238" t="str">
            <v/>
          </cell>
          <cell r="CO238" t="str">
            <v/>
          </cell>
          <cell r="CP238" t="str">
            <v/>
          </cell>
          <cell r="CQ238" t="str">
            <v/>
          </cell>
          <cell r="CR238" t="str">
            <v/>
          </cell>
          <cell r="CS238" t="str">
            <v/>
          </cell>
          <cell r="CT238" t="str">
            <v/>
          </cell>
          <cell r="CU238" t="str">
            <v/>
          </cell>
          <cell r="CV238" t="str">
            <v/>
          </cell>
          <cell r="CW238" t="str">
            <v/>
          </cell>
          <cell r="CX238" t="str">
            <v/>
          </cell>
          <cell r="CY238" t="str">
            <v/>
          </cell>
          <cell r="CZ238" t="str">
            <v/>
          </cell>
          <cell r="DA238" t="str">
            <v/>
          </cell>
          <cell r="DB238" t="str">
            <v/>
          </cell>
        </row>
        <row r="239">
          <cell r="C239" t="str">
            <v>PR19SES_C.2</v>
          </cell>
          <cell r="F239" t="str">
            <v>C.2</v>
          </cell>
          <cell r="G239" t="str">
            <v>Risk of supply failures</v>
          </cell>
          <cell r="J239">
            <v>1</v>
          </cell>
          <cell r="Q239">
            <v>1</v>
          </cell>
          <cell r="R239" t="str">
            <v>Under</v>
          </cell>
          <cell r="S239" t="str">
            <v>Revenue</v>
          </cell>
          <cell r="T239" t="str">
            <v>In-period</v>
          </cell>
          <cell r="V239" t="str">
            <v>%</v>
          </cell>
          <cell r="W239" t="str">
            <v>Percentage of properties that can be supplied by more than one  treatment works</v>
          </cell>
          <cell r="X239">
            <v>0</v>
          </cell>
          <cell r="Y239" t="str">
            <v>Up</v>
          </cell>
          <cell r="AQ239">
            <v>65</v>
          </cell>
          <cell r="AR239">
            <v>65</v>
          </cell>
          <cell r="AS239">
            <v>76</v>
          </cell>
          <cell r="AT239">
            <v>76</v>
          </cell>
          <cell r="AU239">
            <v>100</v>
          </cell>
          <cell r="BL239" t="str">
            <v>Yes</v>
          </cell>
          <cell r="BM239" t="str">
            <v>Yes</v>
          </cell>
          <cell r="BN239" t="str">
            <v>Yes</v>
          </cell>
          <cell r="BO239" t="str">
            <v>Yes</v>
          </cell>
          <cell r="BP239" t="str">
            <v>Yes</v>
          </cell>
          <cell r="BQ239" t="str">
            <v/>
          </cell>
          <cell r="BR239" t="str">
            <v/>
          </cell>
          <cell r="BS239" t="str">
            <v/>
          </cell>
          <cell r="BT239" t="str">
            <v/>
          </cell>
          <cell r="BU239" t="str">
            <v/>
          </cell>
          <cell r="BV239" t="str">
            <v/>
          </cell>
          <cell r="BW239" t="str">
            <v/>
          </cell>
          <cell r="BX239" t="str">
            <v/>
          </cell>
          <cell r="BY239" t="str">
            <v/>
          </cell>
          <cell r="BZ239" t="str">
            <v/>
          </cell>
          <cell r="CA239" t="str">
            <v/>
          </cell>
          <cell r="CB239" t="str">
            <v/>
          </cell>
          <cell r="CC239" t="str">
            <v/>
          </cell>
          <cell r="CD239" t="str">
            <v/>
          </cell>
          <cell r="CE239" t="str">
            <v/>
          </cell>
          <cell r="CF239" t="str">
            <v/>
          </cell>
          <cell r="CG239" t="str">
            <v/>
          </cell>
          <cell r="CH239" t="str">
            <v/>
          </cell>
          <cell r="CI239" t="str">
            <v/>
          </cell>
          <cell r="CJ239" t="str">
            <v/>
          </cell>
          <cell r="CK239" t="str">
            <v/>
          </cell>
          <cell r="CL239" t="str">
            <v/>
          </cell>
          <cell r="CM239" t="str">
            <v/>
          </cell>
          <cell r="CN239" t="str">
            <v/>
          </cell>
          <cell r="CO239" t="str">
            <v/>
          </cell>
          <cell r="CP239" t="str">
            <v/>
          </cell>
          <cell r="CQ239" t="str">
            <v/>
          </cell>
          <cell r="CR239" t="str">
            <v/>
          </cell>
          <cell r="CS239" t="str">
            <v/>
          </cell>
          <cell r="CT239" t="str">
            <v/>
          </cell>
          <cell r="CU239">
            <v>-6.4000000000000003E-3</v>
          </cell>
          <cell r="CV239" t="str">
            <v/>
          </cell>
          <cell r="CW239" t="str">
            <v/>
          </cell>
          <cell r="CX239" t="str">
            <v/>
          </cell>
          <cell r="CY239" t="str">
            <v/>
          </cell>
          <cell r="CZ239" t="str">
            <v/>
          </cell>
          <cell r="DA239" t="str">
            <v/>
          </cell>
          <cell r="DB239" t="str">
            <v/>
          </cell>
        </row>
        <row r="240">
          <cell r="C240" t="str">
            <v>PR19SEW_C.1</v>
          </cell>
          <cell r="D240" t="str">
            <v>Our customers are happy with the service we provide</v>
          </cell>
          <cell r="E240" t="str">
            <v>PR19 new</v>
          </cell>
          <cell r="F240" t="str">
            <v>C.1</v>
          </cell>
          <cell r="G240" t="str">
            <v>C-MeX: Customer measure of experience</v>
          </cell>
          <cell r="H240" t="str">
            <v>Satisfaction of residential customers with their customer experience</v>
          </cell>
          <cell r="M240">
            <v>1</v>
          </cell>
          <cell r="Q240">
            <v>1</v>
          </cell>
          <cell r="R240" t="str">
            <v>Out &amp; under</v>
          </cell>
          <cell r="S240" t="str">
            <v>Revenue</v>
          </cell>
          <cell r="T240" t="str">
            <v>In-period</v>
          </cell>
          <cell r="U240" t="str">
            <v>Customer measure of experience (C-MeX)</v>
          </cell>
          <cell r="V240" t="str">
            <v>score</v>
          </cell>
          <cell r="W240" t="str">
            <v xml:space="preserve">TBC following pilot </v>
          </cell>
          <cell r="X240">
            <v>2</v>
          </cell>
          <cell r="Y240" t="str">
            <v>Up</v>
          </cell>
          <cell r="Z240" t="str">
            <v>C-MeX: Customer measure of experience</v>
          </cell>
        </row>
        <row r="241">
          <cell r="C241" t="str">
            <v>PR19SEW_F.1</v>
          </cell>
          <cell r="D241" t="str">
            <v>Developers rate the service we provide to them</v>
          </cell>
          <cell r="E241" t="str">
            <v>PR19 new</v>
          </cell>
          <cell r="F241" t="str">
            <v>F.1</v>
          </cell>
          <cell r="G241" t="str">
            <v>D-MeX: Developer services measure of experience</v>
          </cell>
          <cell r="H241" t="str">
            <v>Satisfaction of developer services customers with their customer experience</v>
          </cell>
          <cell r="J241">
            <v>1</v>
          </cell>
          <cell r="Q241">
            <v>1</v>
          </cell>
          <cell r="R241" t="str">
            <v>Out &amp; under</v>
          </cell>
          <cell r="S241" t="str">
            <v>Revenue</v>
          </cell>
          <cell r="T241" t="str">
            <v>In-period</v>
          </cell>
          <cell r="U241" t="str">
            <v>Developer services measure of experience (D-MeX)</v>
          </cell>
          <cell r="V241" t="str">
            <v>score</v>
          </cell>
          <cell r="W241" t="str">
            <v xml:space="preserve">TBC following pilot </v>
          </cell>
          <cell r="X241">
            <v>2</v>
          </cell>
          <cell r="Y241" t="str">
            <v>Up</v>
          </cell>
          <cell r="Z241" t="str">
            <v>D-MeX: Developer services measure of experience</v>
          </cell>
        </row>
        <row r="242">
          <cell r="C242" t="str">
            <v>PR19SEW_A.1</v>
          </cell>
          <cell r="D242" t="str">
            <v xml:space="preserve">Our customers trust the safety and quality of their tap water </v>
          </cell>
          <cell r="E242" t="str">
            <v>PR19 new</v>
          </cell>
          <cell r="F242" t="str">
            <v>A.1</v>
          </cell>
          <cell r="G242" t="str">
            <v>Water quality compliance (CRI)</v>
          </cell>
          <cell r="H242" t="str">
            <v>The Compliance Risk Index (CRI) is a measure designed to illustrate the risk arising from treated water compliance failures, and it aligns with the current risk based approach to regulation of water supplies used by the Drinking Water Inspectorate (DWI)</v>
          </cell>
          <cell r="I242">
            <v>0.1</v>
          </cell>
          <cell r="J242">
            <v>0.9</v>
          </cell>
          <cell r="Q242">
            <v>1</v>
          </cell>
          <cell r="R242" t="str">
            <v>Under</v>
          </cell>
          <cell r="S242" t="str">
            <v>Revenue</v>
          </cell>
          <cell r="T242" t="str">
            <v>In-period</v>
          </cell>
          <cell r="U242" t="str">
            <v>Water quality compliance</v>
          </cell>
          <cell r="V242" t="str">
            <v>score</v>
          </cell>
          <cell r="W242" t="str">
            <v xml:space="preserve">Index score </v>
          </cell>
          <cell r="X242">
            <v>2</v>
          </cell>
          <cell r="Y242" t="str">
            <v>Down</v>
          </cell>
          <cell r="Z242" t="str">
            <v>Water quality compliance (CRI)</v>
          </cell>
        </row>
        <row r="243">
          <cell r="C243" t="str">
            <v>PR19SEW_B.1</v>
          </cell>
          <cell r="D243" t="str">
            <v xml:space="preserve">Our water supply network is resilient for this generation and the next </v>
          </cell>
          <cell r="E243" t="str">
            <v>PR14 continuation</v>
          </cell>
          <cell r="F243" t="str">
            <v>B.1</v>
          </cell>
          <cell r="G243" t="str">
            <v>Water supply interruptions</v>
          </cell>
          <cell r="H243" t="str">
            <v xml:space="preserve">Supply interruptions greater than three hours (average minutes per property)
</v>
          </cell>
          <cell r="I243">
            <v>0.05</v>
          </cell>
          <cell r="J243">
            <v>0.95</v>
          </cell>
          <cell r="Q243">
            <v>1</v>
          </cell>
          <cell r="R243" t="str">
            <v>Out &amp; under</v>
          </cell>
          <cell r="S243" t="str">
            <v>Revenue</v>
          </cell>
          <cell r="T243" t="str">
            <v>In-period</v>
          </cell>
          <cell r="U243" t="str">
            <v>Supply interruptions</v>
          </cell>
          <cell r="V243" t="str">
            <v>time</v>
          </cell>
          <cell r="W243" t="str">
            <v>Average minutes per property</v>
          </cell>
          <cell r="X243">
            <v>0</v>
          </cell>
          <cell r="Y243" t="str">
            <v>Down</v>
          </cell>
          <cell r="Z243" t="str">
            <v>Water supply interruptions</v>
          </cell>
        </row>
        <row r="244">
          <cell r="C244" t="str">
            <v>PR19SEW_D.1</v>
          </cell>
          <cell r="D244" t="str">
            <v>Leakage levels are sustainable and supported by customers</v>
          </cell>
          <cell r="E244" t="str">
            <v>PR14 revision</v>
          </cell>
          <cell r="F244" t="str">
            <v>D.1</v>
          </cell>
          <cell r="G244" t="str">
            <v>Leakage</v>
          </cell>
          <cell r="H244" t="str">
            <v xml:space="preserve">% reduction in leakage (where leakage is measured in megalitres per day, and is a three year average). </v>
          </cell>
          <cell r="J244">
            <v>1</v>
          </cell>
          <cell r="Q244">
            <v>1</v>
          </cell>
          <cell r="R244" t="str">
            <v>Out &amp; under</v>
          </cell>
          <cell r="S244" t="str">
            <v>Revenue</v>
          </cell>
          <cell r="T244" t="str">
            <v>In-period</v>
          </cell>
          <cell r="U244" t="str">
            <v>Leakage</v>
          </cell>
          <cell r="V244" t="str">
            <v>%</v>
          </cell>
          <cell r="W244" t="str">
            <v>% reduction in water lost due to leakage, three year average</v>
          </cell>
          <cell r="X244">
            <v>1</v>
          </cell>
          <cell r="Y244" t="str">
            <v>Up</v>
          </cell>
          <cell r="Z244" t="str">
            <v>Leakage</v>
          </cell>
        </row>
        <row r="245">
          <cell r="C245" t="str">
            <v>PR19SEW_E.1</v>
          </cell>
          <cell r="D245" t="str">
            <v xml:space="preserve">Customers are empowered to reduce their water use </v>
          </cell>
          <cell r="E245" t="str">
            <v>PR19 new</v>
          </cell>
          <cell r="F245" t="str">
            <v>E.1</v>
          </cell>
          <cell r="G245" t="str">
            <v>Per capita consumption</v>
          </cell>
          <cell r="H245" t="str">
            <v xml:space="preserve">Average amount of water used by each person that lives in a household property (litres per head per day), three-year average
</v>
          </cell>
          <cell r="J245">
            <v>0.25</v>
          </cell>
          <cell r="M245">
            <v>0.75</v>
          </cell>
          <cell r="Q245">
            <v>1</v>
          </cell>
          <cell r="R245" t="str">
            <v>Out &amp; under</v>
          </cell>
          <cell r="S245" t="str">
            <v>Revenue</v>
          </cell>
          <cell r="T245" t="str">
            <v>End of period</v>
          </cell>
          <cell r="U245" t="str">
            <v>Water consumption</v>
          </cell>
          <cell r="V245" t="str">
            <v>nr</v>
          </cell>
          <cell r="W245" t="str">
            <v xml:space="preserve">Litres per head per day, three year average </v>
          </cell>
          <cell r="X245">
            <v>1</v>
          </cell>
          <cell r="Y245" t="str">
            <v>Down</v>
          </cell>
          <cell r="Z245" t="str">
            <v>Per capita consumption</v>
          </cell>
        </row>
        <row r="246">
          <cell r="C246" t="str">
            <v>PR19SEW_G.1</v>
          </cell>
          <cell r="D246" t="str">
            <v>Our water supplies are maintained during more severe droughts</v>
          </cell>
          <cell r="E246" t="str">
            <v>PR19 new</v>
          </cell>
          <cell r="F246" t="str">
            <v>G.1</v>
          </cell>
          <cell r="G246" t="str">
            <v>Risk of severe restrictions in a drought</v>
          </cell>
          <cell r="H246" t="str">
            <v>Percentage of the population the company serves that would experience severe supply restrictions (for example, standpipes or rota cuts) in a 1 in 200 year drought</v>
          </cell>
          <cell r="I246">
            <v>0.75</v>
          </cell>
          <cell r="J246">
            <v>0.25</v>
          </cell>
          <cell r="Q246">
            <v>1</v>
          </cell>
          <cell r="R246" t="str">
            <v>NFI</v>
          </cell>
          <cell r="U246" t="str">
            <v>Supply restrictions</v>
          </cell>
          <cell r="V246" t="str">
            <v>%</v>
          </cell>
          <cell r="W246" t="str">
            <v>Percentage of population</v>
          </cell>
          <cell r="X246">
            <v>1</v>
          </cell>
          <cell r="Y246" t="str">
            <v>Down</v>
          </cell>
          <cell r="Z246" t="str">
            <v>Risk of severe restrictions in a drought</v>
          </cell>
        </row>
        <row r="247">
          <cell r="C247" t="str">
            <v>PR19SEW_B.2</v>
          </cell>
          <cell r="D247" t="str">
            <v xml:space="preserve">Our water supply network is resilient for this generation and the next </v>
          </cell>
          <cell r="E247" t="str">
            <v>PR14 revision</v>
          </cell>
          <cell r="F247" t="str">
            <v>B.2</v>
          </cell>
          <cell r="G247" t="str">
            <v>Mains repairs</v>
          </cell>
          <cell r="H247" t="str">
            <v xml:space="preserve">Mains repairs per 1,000km of water mains </v>
          </cell>
          <cell r="J247">
            <v>1</v>
          </cell>
          <cell r="Q247">
            <v>1</v>
          </cell>
          <cell r="R247" t="str">
            <v>Under</v>
          </cell>
          <cell r="S247" t="str">
            <v>Revenue</v>
          </cell>
          <cell r="T247" t="str">
            <v>In-period</v>
          </cell>
          <cell r="U247" t="str">
            <v>Water mains bursts</v>
          </cell>
          <cell r="V247" t="str">
            <v>nr</v>
          </cell>
          <cell r="W247" t="str">
            <v>Number of mains repairs per 1,000km</v>
          </cell>
          <cell r="X247">
            <v>1</v>
          </cell>
          <cell r="Y247" t="str">
            <v>Down</v>
          </cell>
          <cell r="Z247" t="str">
            <v>Mains repairs</v>
          </cell>
        </row>
        <row r="248">
          <cell r="C248" t="str">
            <v>PR19SEW_B.3</v>
          </cell>
          <cell r="D248" t="str">
            <v xml:space="preserve">Our water supply network is resilient for this generation and the next </v>
          </cell>
          <cell r="E248" t="str">
            <v>PR19 new</v>
          </cell>
          <cell r="F248" t="str">
            <v>B.3</v>
          </cell>
          <cell r="G248" t="str">
            <v>Unplanned outage</v>
          </cell>
          <cell r="H248" t="str">
            <v>A temporary loss of maximum production capacity</v>
          </cell>
          <cell r="I248">
            <v>0.05</v>
          </cell>
          <cell r="J248">
            <v>0.95</v>
          </cell>
          <cell r="Q248">
            <v>1</v>
          </cell>
          <cell r="R248" t="str">
            <v>Under</v>
          </cell>
          <cell r="S248" t="str">
            <v>Revenue</v>
          </cell>
          <cell r="T248" t="str">
            <v>In-period</v>
          </cell>
          <cell r="U248" t="str">
            <v>Water outage</v>
          </cell>
          <cell r="V248" t="str">
            <v>%</v>
          </cell>
          <cell r="W248" t="str">
            <v>% water lost due to unplanned outage</v>
          </cell>
          <cell r="X248">
            <v>2</v>
          </cell>
          <cell r="Y248" t="str">
            <v>Down</v>
          </cell>
          <cell r="Z248" t="str">
            <v>Unplanned outage</v>
          </cell>
        </row>
        <row r="249">
          <cell r="C249" t="str">
            <v>PR19SEW_C.2</v>
          </cell>
          <cell r="D249" t="str">
            <v>Our customers are happy with the service we provide</v>
          </cell>
          <cell r="E249" t="str">
            <v>PR19 new</v>
          </cell>
          <cell r="F249" t="str">
            <v>C.2</v>
          </cell>
          <cell r="G249" t="str">
            <v>Segmented satisfaction of household customers - segment 1</v>
          </cell>
          <cell r="H249" t="str">
            <v>Overall customer satisfaction of our household customer segment 1 as measured through satisfaction tracking research, as a score out of 5</v>
          </cell>
          <cell r="J249">
            <v>0.25</v>
          </cell>
          <cell r="M249">
            <v>0.75</v>
          </cell>
          <cell r="Q249">
            <v>1</v>
          </cell>
          <cell r="R249" t="str">
            <v>NFI</v>
          </cell>
          <cell r="U249" t="str">
            <v>Customer service/satisfaction (exc. billing etc.)</v>
          </cell>
          <cell r="V249" t="str">
            <v>score</v>
          </cell>
          <cell r="W249" t="str">
            <v>Satisfaction score out of 5</v>
          </cell>
          <cell r="X249">
            <v>1</v>
          </cell>
          <cell r="Y249" t="str">
            <v>Up</v>
          </cell>
          <cell r="AQ249">
            <v>4.2</v>
          </cell>
          <cell r="AR249">
            <v>4.2</v>
          </cell>
          <cell r="AS249">
            <v>4.3</v>
          </cell>
          <cell r="AT249">
            <v>4.4000000000000004</v>
          </cell>
          <cell r="AU249">
            <v>4.5</v>
          </cell>
          <cell r="BQ249" t="str">
            <v/>
          </cell>
          <cell r="BR249" t="str">
            <v/>
          </cell>
          <cell r="BS249" t="str">
            <v/>
          </cell>
          <cell r="BT249" t="str">
            <v/>
          </cell>
          <cell r="BU249" t="str">
            <v/>
          </cell>
          <cell r="BV249" t="str">
            <v/>
          </cell>
          <cell r="BW249" t="str">
            <v/>
          </cell>
          <cell r="BX249" t="str">
            <v/>
          </cell>
          <cell r="BY249" t="str">
            <v/>
          </cell>
          <cell r="BZ249" t="str">
            <v/>
          </cell>
          <cell r="CA249" t="str">
            <v/>
          </cell>
          <cell r="CB249" t="str">
            <v/>
          </cell>
          <cell r="CC249" t="str">
            <v/>
          </cell>
          <cell r="CD249" t="str">
            <v/>
          </cell>
          <cell r="CE249" t="str">
            <v/>
          </cell>
          <cell r="CF249" t="str">
            <v/>
          </cell>
          <cell r="CG249" t="str">
            <v/>
          </cell>
          <cell r="CH249" t="str">
            <v/>
          </cell>
          <cell r="CI249" t="str">
            <v/>
          </cell>
          <cell r="CJ249" t="str">
            <v/>
          </cell>
          <cell r="CK249" t="str">
            <v/>
          </cell>
          <cell r="CL249" t="str">
            <v/>
          </cell>
          <cell r="CM249" t="str">
            <v/>
          </cell>
          <cell r="CN249" t="str">
            <v/>
          </cell>
          <cell r="CO249" t="str">
            <v/>
          </cell>
          <cell r="CP249" t="str">
            <v/>
          </cell>
          <cell r="CQ249" t="str">
            <v/>
          </cell>
          <cell r="CR249" t="str">
            <v/>
          </cell>
          <cell r="CS249" t="str">
            <v/>
          </cell>
          <cell r="CT249" t="str">
            <v/>
          </cell>
          <cell r="CU249" t="str">
            <v/>
          </cell>
          <cell r="CV249" t="str">
            <v/>
          </cell>
          <cell r="CW249" t="str">
            <v/>
          </cell>
          <cell r="CX249" t="str">
            <v/>
          </cell>
          <cell r="CY249" t="str">
            <v/>
          </cell>
          <cell r="CZ249" t="str">
            <v/>
          </cell>
          <cell r="DA249" t="str">
            <v/>
          </cell>
          <cell r="DB249" t="str">
            <v/>
          </cell>
          <cell r="DD249">
            <v>1</v>
          </cell>
        </row>
        <row r="250">
          <cell r="C250" t="str">
            <v>PR19SEW_C.3</v>
          </cell>
          <cell r="D250" t="str">
            <v>Our customers are happy with the service we provide</v>
          </cell>
          <cell r="E250" t="str">
            <v>PR19 new</v>
          </cell>
          <cell r="F250" t="str">
            <v>C.3</v>
          </cell>
          <cell r="G250" t="str">
            <v>Segmented satisfaction of household customers - segment 2</v>
          </cell>
          <cell r="H250" t="str">
            <v>Overall customer satisfaction of our household customer segment 2 as measured through satisfaction tracking research, as a score out of 5</v>
          </cell>
          <cell r="J250">
            <v>0.25</v>
          </cell>
          <cell r="M250">
            <v>0.75</v>
          </cell>
          <cell r="Q250">
            <v>1</v>
          </cell>
          <cell r="R250" t="str">
            <v>NFI</v>
          </cell>
          <cell r="U250" t="str">
            <v>Customer service/satisfaction (exc. billing etc.)</v>
          </cell>
          <cell r="V250" t="str">
            <v>score</v>
          </cell>
          <cell r="W250" t="str">
            <v>Satisfaction score out of 5</v>
          </cell>
          <cell r="X250">
            <v>1</v>
          </cell>
          <cell r="Y250" t="str">
            <v>Up</v>
          </cell>
          <cell r="AQ250">
            <v>4.4000000000000004</v>
          </cell>
          <cell r="AR250">
            <v>4.4000000000000004</v>
          </cell>
          <cell r="AS250">
            <v>4.4000000000000004</v>
          </cell>
          <cell r="AT250">
            <v>4.4000000000000004</v>
          </cell>
          <cell r="AU250">
            <v>4.5</v>
          </cell>
          <cell r="BQ250" t="str">
            <v/>
          </cell>
          <cell r="BR250" t="str">
            <v/>
          </cell>
          <cell r="BS250" t="str">
            <v/>
          </cell>
          <cell r="BT250" t="str">
            <v/>
          </cell>
          <cell r="BU250" t="str">
            <v/>
          </cell>
          <cell r="BV250" t="str">
            <v/>
          </cell>
          <cell r="BW250" t="str">
            <v/>
          </cell>
          <cell r="BX250" t="str">
            <v/>
          </cell>
          <cell r="BY250" t="str">
            <v/>
          </cell>
          <cell r="BZ250" t="str">
            <v/>
          </cell>
          <cell r="CA250" t="str">
            <v/>
          </cell>
          <cell r="CB250" t="str">
            <v/>
          </cell>
          <cell r="CC250" t="str">
            <v/>
          </cell>
          <cell r="CD250" t="str">
            <v/>
          </cell>
          <cell r="CE250" t="str">
            <v/>
          </cell>
          <cell r="CF250" t="str">
            <v/>
          </cell>
          <cell r="CG250" t="str">
            <v/>
          </cell>
          <cell r="CH250" t="str">
            <v/>
          </cell>
          <cell r="CI250" t="str">
            <v/>
          </cell>
          <cell r="CJ250" t="str">
            <v/>
          </cell>
          <cell r="CK250" t="str">
            <v/>
          </cell>
          <cell r="CL250" t="str">
            <v/>
          </cell>
          <cell r="CM250" t="str">
            <v/>
          </cell>
          <cell r="CN250" t="str">
            <v/>
          </cell>
          <cell r="CO250" t="str">
            <v/>
          </cell>
          <cell r="CP250" t="str">
            <v/>
          </cell>
          <cell r="CQ250" t="str">
            <v/>
          </cell>
          <cell r="CR250" t="str">
            <v/>
          </cell>
          <cell r="CS250" t="str">
            <v/>
          </cell>
          <cell r="CT250" t="str">
            <v/>
          </cell>
          <cell r="CU250" t="str">
            <v/>
          </cell>
          <cell r="CV250" t="str">
            <v/>
          </cell>
          <cell r="CW250" t="str">
            <v/>
          </cell>
          <cell r="CX250" t="str">
            <v/>
          </cell>
          <cell r="CY250" t="str">
            <v/>
          </cell>
          <cell r="CZ250" t="str">
            <v/>
          </cell>
          <cell r="DA250" t="str">
            <v/>
          </cell>
          <cell r="DB250" t="str">
            <v/>
          </cell>
          <cell r="DD250">
            <v>1</v>
          </cell>
        </row>
        <row r="251">
          <cell r="C251" t="str">
            <v>PR19SEW_C.4</v>
          </cell>
          <cell r="D251" t="str">
            <v>Our customers are happy with the service we provide</v>
          </cell>
          <cell r="E251" t="str">
            <v>PR19 new</v>
          </cell>
          <cell r="F251" t="str">
            <v>C.4</v>
          </cell>
          <cell r="G251" t="str">
            <v>Segmented satisfaction of household customers - segment 3</v>
          </cell>
          <cell r="H251" t="str">
            <v>Overall customer satisfaction of our household customer segment 3 as measured through satisfaction tracking research, as a score out of 5</v>
          </cell>
          <cell r="J251">
            <v>0.25</v>
          </cell>
          <cell r="M251">
            <v>0.75</v>
          </cell>
          <cell r="Q251">
            <v>1</v>
          </cell>
          <cell r="R251" t="str">
            <v>NFI</v>
          </cell>
          <cell r="U251" t="str">
            <v>Customer service/satisfaction (exc. billing etc.)</v>
          </cell>
          <cell r="V251" t="str">
            <v>score</v>
          </cell>
          <cell r="W251" t="str">
            <v>Satisfaction score out of 5</v>
          </cell>
          <cell r="X251">
            <v>1</v>
          </cell>
          <cell r="Y251" t="str">
            <v>Up</v>
          </cell>
          <cell r="AQ251">
            <v>4.3</v>
          </cell>
          <cell r="AR251">
            <v>4.3</v>
          </cell>
          <cell r="AS251">
            <v>4.3</v>
          </cell>
          <cell r="AT251">
            <v>4.4000000000000004</v>
          </cell>
          <cell r="AU251">
            <v>4.5</v>
          </cell>
          <cell r="BQ251" t="str">
            <v/>
          </cell>
          <cell r="BR251" t="str">
            <v/>
          </cell>
          <cell r="BS251" t="str">
            <v/>
          </cell>
          <cell r="BT251" t="str">
            <v/>
          </cell>
          <cell r="BU251" t="str">
            <v/>
          </cell>
          <cell r="BV251" t="str">
            <v/>
          </cell>
          <cell r="BW251" t="str">
            <v/>
          </cell>
          <cell r="BX251" t="str">
            <v/>
          </cell>
          <cell r="BY251" t="str">
            <v/>
          </cell>
          <cell r="BZ251" t="str">
            <v/>
          </cell>
          <cell r="CA251" t="str">
            <v/>
          </cell>
          <cell r="CB251" t="str">
            <v/>
          </cell>
          <cell r="CC251" t="str">
            <v/>
          </cell>
          <cell r="CD251" t="str">
            <v/>
          </cell>
          <cell r="CE251" t="str">
            <v/>
          </cell>
          <cell r="CF251" t="str">
            <v/>
          </cell>
          <cell r="CG251" t="str">
            <v/>
          </cell>
          <cell r="CH251" t="str">
            <v/>
          </cell>
          <cell r="CI251" t="str">
            <v/>
          </cell>
          <cell r="CJ251" t="str">
            <v/>
          </cell>
          <cell r="CK251" t="str">
            <v/>
          </cell>
          <cell r="CL251" t="str">
            <v/>
          </cell>
          <cell r="CM251" t="str">
            <v/>
          </cell>
          <cell r="CN251" t="str">
            <v/>
          </cell>
          <cell r="CO251" t="str">
            <v/>
          </cell>
          <cell r="CP251" t="str">
            <v/>
          </cell>
          <cell r="CQ251" t="str">
            <v/>
          </cell>
          <cell r="CR251" t="str">
            <v/>
          </cell>
          <cell r="CS251" t="str">
            <v/>
          </cell>
          <cell r="CT251" t="str">
            <v/>
          </cell>
          <cell r="CU251" t="str">
            <v/>
          </cell>
          <cell r="CV251" t="str">
            <v/>
          </cell>
          <cell r="CW251" t="str">
            <v/>
          </cell>
          <cell r="CX251" t="str">
            <v/>
          </cell>
          <cell r="CY251" t="str">
            <v/>
          </cell>
          <cell r="CZ251" t="str">
            <v/>
          </cell>
          <cell r="DA251" t="str">
            <v/>
          </cell>
          <cell r="DB251" t="str">
            <v/>
          </cell>
          <cell r="DD251">
            <v>1</v>
          </cell>
        </row>
        <row r="252">
          <cell r="C252" t="str">
            <v>PR19SEW_C.5</v>
          </cell>
          <cell r="D252" t="str">
            <v>Our customers are happy with the service we provide</v>
          </cell>
          <cell r="E252" t="str">
            <v>PR19 new</v>
          </cell>
          <cell r="F252" t="str">
            <v>C.5</v>
          </cell>
          <cell r="G252" t="str">
            <v>Segmented satisfaction of household customers - segment 4</v>
          </cell>
          <cell r="H252" t="str">
            <v>Overall customer satisfaction of our household customer segment 4 as measured through satisfaction tracking research, as a score out of 5</v>
          </cell>
          <cell r="J252">
            <v>0.25</v>
          </cell>
          <cell r="M252">
            <v>0.75</v>
          </cell>
          <cell r="Q252">
            <v>1</v>
          </cell>
          <cell r="R252" t="str">
            <v>NFI</v>
          </cell>
          <cell r="U252" t="str">
            <v>Customer service/satisfaction (exc. billing etc.)</v>
          </cell>
          <cell r="V252" t="str">
            <v>score</v>
          </cell>
          <cell r="W252" t="str">
            <v>Satisfaction score out of 5</v>
          </cell>
          <cell r="X252">
            <v>1</v>
          </cell>
          <cell r="Y252" t="str">
            <v>Up</v>
          </cell>
          <cell r="AQ252">
            <v>4.3</v>
          </cell>
          <cell r="AR252">
            <v>4.3</v>
          </cell>
          <cell r="AS252">
            <v>4.3</v>
          </cell>
          <cell r="AT252">
            <v>4.4000000000000004</v>
          </cell>
          <cell r="AU252">
            <v>4.5</v>
          </cell>
          <cell r="BQ252" t="str">
            <v/>
          </cell>
          <cell r="BR252" t="str">
            <v/>
          </cell>
          <cell r="BS252" t="str">
            <v/>
          </cell>
          <cell r="BT252" t="str">
            <v/>
          </cell>
          <cell r="BU252" t="str">
            <v/>
          </cell>
          <cell r="BV252" t="str">
            <v/>
          </cell>
          <cell r="BW252" t="str">
            <v/>
          </cell>
          <cell r="BX252" t="str">
            <v/>
          </cell>
          <cell r="BY252" t="str">
            <v/>
          </cell>
          <cell r="BZ252" t="str">
            <v/>
          </cell>
          <cell r="CA252" t="str">
            <v/>
          </cell>
          <cell r="CB252" t="str">
            <v/>
          </cell>
          <cell r="CC252" t="str">
            <v/>
          </cell>
          <cell r="CD252" t="str">
            <v/>
          </cell>
          <cell r="CE252" t="str">
            <v/>
          </cell>
          <cell r="CF252" t="str">
            <v/>
          </cell>
          <cell r="CG252" t="str">
            <v/>
          </cell>
          <cell r="CH252" t="str">
            <v/>
          </cell>
          <cell r="CI252" t="str">
            <v/>
          </cell>
          <cell r="CJ252" t="str">
            <v/>
          </cell>
          <cell r="CK252" t="str">
            <v/>
          </cell>
          <cell r="CL252" t="str">
            <v/>
          </cell>
          <cell r="CM252" t="str">
            <v/>
          </cell>
          <cell r="CN252" t="str">
            <v/>
          </cell>
          <cell r="CO252" t="str">
            <v/>
          </cell>
          <cell r="CP252" t="str">
            <v/>
          </cell>
          <cell r="CQ252" t="str">
            <v/>
          </cell>
          <cell r="CR252" t="str">
            <v/>
          </cell>
          <cell r="CS252" t="str">
            <v/>
          </cell>
          <cell r="CT252" t="str">
            <v/>
          </cell>
          <cell r="CU252" t="str">
            <v/>
          </cell>
          <cell r="CV252" t="str">
            <v/>
          </cell>
          <cell r="CW252" t="str">
            <v/>
          </cell>
          <cell r="CX252" t="str">
            <v/>
          </cell>
          <cell r="CY252" t="str">
            <v/>
          </cell>
          <cell r="CZ252" t="str">
            <v/>
          </cell>
          <cell r="DA252" t="str">
            <v/>
          </cell>
          <cell r="DB252" t="str">
            <v/>
          </cell>
          <cell r="DD252">
            <v>1</v>
          </cell>
        </row>
        <row r="253">
          <cell r="C253" t="str">
            <v>PR19SEW_C.6</v>
          </cell>
          <cell r="D253" t="str">
            <v>Our customers are happy with the service we provide</v>
          </cell>
          <cell r="E253" t="str">
            <v>PR19 new</v>
          </cell>
          <cell r="F253" t="str">
            <v>C.6</v>
          </cell>
          <cell r="G253" t="str">
            <v>Segmented satisfaction of household customers - segment 5</v>
          </cell>
          <cell r="H253" t="str">
            <v>Overall customer satisfaction of our household customer segment 5 as measured through satisfaction tracking research, as a score out of 5</v>
          </cell>
          <cell r="J253">
            <v>0.25</v>
          </cell>
          <cell r="M253">
            <v>0.75</v>
          </cell>
          <cell r="Q253">
            <v>1</v>
          </cell>
          <cell r="R253" t="str">
            <v>NFI</v>
          </cell>
          <cell r="U253" t="str">
            <v>Customer service/satisfaction (exc. billing etc.)</v>
          </cell>
          <cell r="V253" t="str">
            <v>score</v>
          </cell>
          <cell r="W253" t="str">
            <v>Satisfaction score out of 5</v>
          </cell>
          <cell r="X253">
            <v>1</v>
          </cell>
          <cell r="Y253" t="str">
            <v>Up</v>
          </cell>
          <cell r="AQ253">
            <v>4.4000000000000004</v>
          </cell>
          <cell r="AR253">
            <v>4.4000000000000004</v>
          </cell>
          <cell r="AS253">
            <v>4.4000000000000004</v>
          </cell>
          <cell r="AT253">
            <v>4.4000000000000004</v>
          </cell>
          <cell r="AU253">
            <v>4.5</v>
          </cell>
          <cell r="BQ253" t="str">
            <v/>
          </cell>
          <cell r="BR253" t="str">
            <v/>
          </cell>
          <cell r="BS253" t="str">
            <v/>
          </cell>
          <cell r="BT253" t="str">
            <v/>
          </cell>
          <cell r="BU253" t="str">
            <v/>
          </cell>
          <cell r="BV253" t="str">
            <v/>
          </cell>
          <cell r="BW253" t="str">
            <v/>
          </cell>
          <cell r="BX253" t="str">
            <v/>
          </cell>
          <cell r="BY253" t="str">
            <v/>
          </cell>
          <cell r="BZ253" t="str">
            <v/>
          </cell>
          <cell r="CA253" t="str">
            <v/>
          </cell>
          <cell r="CB253" t="str">
            <v/>
          </cell>
          <cell r="CC253" t="str">
            <v/>
          </cell>
          <cell r="CD253" t="str">
            <v/>
          </cell>
          <cell r="CE253" t="str">
            <v/>
          </cell>
          <cell r="CF253" t="str">
            <v/>
          </cell>
          <cell r="CG253" t="str">
            <v/>
          </cell>
          <cell r="CH253" t="str">
            <v/>
          </cell>
          <cell r="CI253" t="str">
            <v/>
          </cell>
          <cell r="CJ253" t="str">
            <v/>
          </cell>
          <cell r="CK253" t="str">
            <v/>
          </cell>
          <cell r="CL253" t="str">
            <v/>
          </cell>
          <cell r="CM253" t="str">
            <v/>
          </cell>
          <cell r="CN253" t="str">
            <v/>
          </cell>
          <cell r="CO253" t="str">
            <v/>
          </cell>
          <cell r="CP253" t="str">
            <v/>
          </cell>
          <cell r="CQ253" t="str">
            <v/>
          </cell>
          <cell r="CR253" t="str">
            <v/>
          </cell>
          <cell r="CS253" t="str">
            <v/>
          </cell>
          <cell r="CT253" t="str">
            <v/>
          </cell>
          <cell r="CU253" t="str">
            <v/>
          </cell>
          <cell r="CV253" t="str">
            <v/>
          </cell>
          <cell r="CW253" t="str">
            <v/>
          </cell>
          <cell r="CX253" t="str">
            <v/>
          </cell>
          <cell r="CY253" t="str">
            <v/>
          </cell>
          <cell r="CZ253" t="str">
            <v/>
          </cell>
          <cell r="DA253" t="str">
            <v/>
          </cell>
          <cell r="DB253" t="str">
            <v/>
          </cell>
          <cell r="DD253">
            <v>1</v>
          </cell>
        </row>
        <row r="254">
          <cell r="C254" t="str">
            <v>PR19SEW_C.7</v>
          </cell>
          <cell r="D254" t="str">
            <v>Our customers are happy with the service we provide</v>
          </cell>
          <cell r="E254" t="str">
            <v>PR19 new</v>
          </cell>
          <cell r="F254" t="str">
            <v>C.7</v>
          </cell>
          <cell r="G254" t="str">
            <v>Segmented satisfaction of household customers - segment 6</v>
          </cell>
          <cell r="H254" t="str">
            <v>Overall customer satisfaction of our household customer segment 6 as measured through satisfaction tracking research, as a score out of 5</v>
          </cell>
          <cell r="J254">
            <v>0.25</v>
          </cell>
          <cell r="M254">
            <v>0.75</v>
          </cell>
          <cell r="Q254">
            <v>1</v>
          </cell>
          <cell r="R254" t="str">
            <v>NFI</v>
          </cell>
          <cell r="U254" t="str">
            <v>Customer service/satisfaction (exc. billing etc.)</v>
          </cell>
          <cell r="V254" t="str">
            <v>score</v>
          </cell>
          <cell r="W254" t="str">
            <v>Satisfaction score out of 5</v>
          </cell>
          <cell r="X254">
            <v>1</v>
          </cell>
          <cell r="Y254" t="str">
            <v>Up</v>
          </cell>
          <cell r="AQ254">
            <v>4.3</v>
          </cell>
          <cell r="AR254">
            <v>4.3</v>
          </cell>
          <cell r="AS254">
            <v>4.3</v>
          </cell>
          <cell r="AT254">
            <v>4.4000000000000004</v>
          </cell>
          <cell r="AU254">
            <v>4.5</v>
          </cell>
          <cell r="BQ254" t="str">
            <v/>
          </cell>
          <cell r="BR254" t="str">
            <v/>
          </cell>
          <cell r="BS254" t="str">
            <v/>
          </cell>
          <cell r="BT254" t="str">
            <v/>
          </cell>
          <cell r="BU254" t="str">
            <v/>
          </cell>
          <cell r="BV254" t="str">
            <v/>
          </cell>
          <cell r="BW254" t="str">
            <v/>
          </cell>
          <cell r="BX254" t="str">
            <v/>
          </cell>
          <cell r="BY254" t="str">
            <v/>
          </cell>
          <cell r="BZ254" t="str">
            <v/>
          </cell>
          <cell r="CA254" t="str">
            <v/>
          </cell>
          <cell r="CB254" t="str">
            <v/>
          </cell>
          <cell r="CC254" t="str">
            <v/>
          </cell>
          <cell r="CD254" t="str">
            <v/>
          </cell>
          <cell r="CE254" t="str">
            <v/>
          </cell>
          <cell r="CF254" t="str">
            <v/>
          </cell>
          <cell r="CG254" t="str">
            <v/>
          </cell>
          <cell r="CH254" t="str">
            <v/>
          </cell>
          <cell r="CI254" t="str">
            <v/>
          </cell>
          <cell r="CJ254" t="str">
            <v/>
          </cell>
          <cell r="CK254" t="str">
            <v/>
          </cell>
          <cell r="CL254" t="str">
            <v/>
          </cell>
          <cell r="CM254" t="str">
            <v/>
          </cell>
          <cell r="CN254" t="str">
            <v/>
          </cell>
          <cell r="CO254" t="str">
            <v/>
          </cell>
          <cell r="CP254" t="str">
            <v/>
          </cell>
          <cell r="CQ254" t="str">
            <v/>
          </cell>
          <cell r="CR254" t="str">
            <v/>
          </cell>
          <cell r="CS254" t="str">
            <v/>
          </cell>
          <cell r="CT254" t="str">
            <v/>
          </cell>
          <cell r="CU254" t="str">
            <v/>
          </cell>
          <cell r="CV254" t="str">
            <v/>
          </cell>
          <cell r="CW254" t="str">
            <v/>
          </cell>
          <cell r="CX254" t="str">
            <v/>
          </cell>
          <cell r="CY254" t="str">
            <v/>
          </cell>
          <cell r="CZ254" t="str">
            <v/>
          </cell>
          <cell r="DA254" t="str">
            <v/>
          </cell>
          <cell r="DB254" t="str">
            <v/>
          </cell>
          <cell r="DD254">
            <v>1</v>
          </cell>
        </row>
        <row r="255">
          <cell r="C255" t="str">
            <v>PR19SEW_C.8</v>
          </cell>
          <cell r="D255" t="str">
            <v>Our customers are happy with the service we provide</v>
          </cell>
          <cell r="E255" t="str">
            <v>PR19 new</v>
          </cell>
          <cell r="F255" t="str">
            <v>C.8</v>
          </cell>
          <cell r="G255" t="str">
            <v>Satisfaction of household customers who are experiencing payment difficulties</v>
          </cell>
          <cell r="H255" t="str">
            <v>Overall customer satisfaction of household customers who are identified as struggling to pay, as measured through satisfaction tracking research, as a score out of 5.</v>
          </cell>
          <cell r="M255">
            <v>1</v>
          </cell>
          <cell r="Q255">
            <v>1</v>
          </cell>
          <cell r="R255" t="str">
            <v>NFI</v>
          </cell>
          <cell r="U255" t="str">
            <v>Billing, debt, vfm, affordability, vulnerability</v>
          </cell>
          <cell r="V255" t="str">
            <v>score</v>
          </cell>
          <cell r="W255" t="str">
            <v>Satisfaction score out of 5</v>
          </cell>
          <cell r="X255">
            <v>1</v>
          </cell>
          <cell r="Y255" t="str">
            <v>Up</v>
          </cell>
          <cell r="AQ255">
            <v>4.2</v>
          </cell>
          <cell r="AR255">
            <v>4.3</v>
          </cell>
          <cell r="AS255">
            <v>4.4000000000000004</v>
          </cell>
          <cell r="AT255">
            <v>4.5</v>
          </cell>
          <cell r="AU255">
            <v>4.5</v>
          </cell>
          <cell r="BQ255" t="str">
            <v/>
          </cell>
          <cell r="BR255" t="str">
            <v/>
          </cell>
          <cell r="BS255" t="str">
            <v/>
          </cell>
          <cell r="BT255" t="str">
            <v/>
          </cell>
          <cell r="BU255" t="str">
            <v/>
          </cell>
          <cell r="BV255" t="str">
            <v/>
          </cell>
          <cell r="BW255" t="str">
            <v/>
          </cell>
          <cell r="BX255" t="str">
            <v/>
          </cell>
          <cell r="BY255" t="str">
            <v/>
          </cell>
          <cell r="BZ255" t="str">
            <v/>
          </cell>
          <cell r="CA255" t="str">
            <v/>
          </cell>
          <cell r="CB255" t="str">
            <v/>
          </cell>
          <cell r="CC255" t="str">
            <v/>
          </cell>
          <cell r="CD255" t="str">
            <v/>
          </cell>
          <cell r="CE255" t="str">
            <v/>
          </cell>
          <cell r="CF255" t="str">
            <v/>
          </cell>
          <cell r="CG255" t="str">
            <v/>
          </cell>
          <cell r="CH255" t="str">
            <v/>
          </cell>
          <cell r="CI255" t="str">
            <v/>
          </cell>
          <cell r="CJ255" t="str">
            <v/>
          </cell>
          <cell r="CK255" t="str">
            <v/>
          </cell>
          <cell r="CL255" t="str">
            <v/>
          </cell>
          <cell r="CM255" t="str">
            <v/>
          </cell>
          <cell r="CN255" t="str">
            <v/>
          </cell>
          <cell r="CO255" t="str">
            <v/>
          </cell>
          <cell r="CP255" t="str">
            <v/>
          </cell>
          <cell r="CQ255" t="str">
            <v/>
          </cell>
          <cell r="CR255" t="str">
            <v/>
          </cell>
          <cell r="CS255" t="str">
            <v/>
          </cell>
          <cell r="CT255" t="str">
            <v/>
          </cell>
          <cell r="CU255" t="str">
            <v/>
          </cell>
          <cell r="CV255" t="str">
            <v/>
          </cell>
          <cell r="CW255" t="str">
            <v/>
          </cell>
          <cell r="CX255" t="str">
            <v/>
          </cell>
          <cell r="CY255" t="str">
            <v/>
          </cell>
          <cell r="CZ255" t="str">
            <v/>
          </cell>
          <cell r="DA255" t="str">
            <v/>
          </cell>
          <cell r="DB255" t="str">
            <v/>
          </cell>
          <cell r="DD255">
            <v>1</v>
          </cell>
        </row>
        <row r="256">
          <cell r="C256" t="str">
            <v>PR19SEW_C.9</v>
          </cell>
          <cell r="D256" t="str">
            <v>Our customers are happy with the service we provide</v>
          </cell>
          <cell r="E256" t="str">
            <v>PR19 new</v>
          </cell>
          <cell r="F256" t="str">
            <v>C.9</v>
          </cell>
          <cell r="G256" t="str">
            <v>Satisfaction of household customers who are receiving non-financial support</v>
          </cell>
          <cell r="H256" t="str">
            <v xml:space="preserve">Overall customer satisfaction of household customers who have applied for one of our non-financial assistance schemes, measured through satisfaction tracking research, as a score out of 5.  </v>
          </cell>
          <cell r="J256">
            <v>0.5</v>
          </cell>
          <cell r="M256">
            <v>0.5</v>
          </cell>
          <cell r="Q256">
            <v>1</v>
          </cell>
          <cell r="R256" t="str">
            <v>NFI</v>
          </cell>
          <cell r="U256" t="str">
            <v>Billing, debt, vfm, affordability, vulnerability</v>
          </cell>
          <cell r="V256" t="str">
            <v>score</v>
          </cell>
          <cell r="W256" t="str">
            <v>Satisfaction score out of 5</v>
          </cell>
          <cell r="X256">
            <v>1</v>
          </cell>
          <cell r="Y256" t="str">
            <v>Up</v>
          </cell>
          <cell r="AQ256">
            <v>4.0999999999999996</v>
          </cell>
          <cell r="AR256">
            <v>4.2</v>
          </cell>
          <cell r="AS256">
            <v>4.3</v>
          </cell>
          <cell r="AT256">
            <v>4.4000000000000004</v>
          </cell>
          <cell r="AU256">
            <v>4.5</v>
          </cell>
          <cell r="BQ256" t="str">
            <v/>
          </cell>
          <cell r="BR256" t="str">
            <v/>
          </cell>
          <cell r="BS256" t="str">
            <v/>
          </cell>
          <cell r="BT256" t="str">
            <v/>
          </cell>
          <cell r="BU256" t="str">
            <v/>
          </cell>
          <cell r="BV256" t="str">
            <v/>
          </cell>
          <cell r="BW256" t="str">
            <v/>
          </cell>
          <cell r="BX256" t="str">
            <v/>
          </cell>
          <cell r="BY256" t="str">
            <v/>
          </cell>
          <cell r="BZ256" t="str">
            <v/>
          </cell>
          <cell r="CA256" t="str">
            <v/>
          </cell>
          <cell r="CB256" t="str">
            <v/>
          </cell>
          <cell r="CC256" t="str">
            <v/>
          </cell>
          <cell r="CD256" t="str">
            <v/>
          </cell>
          <cell r="CE256" t="str">
            <v/>
          </cell>
          <cell r="CF256" t="str">
            <v/>
          </cell>
          <cell r="CG256" t="str">
            <v/>
          </cell>
          <cell r="CH256" t="str">
            <v/>
          </cell>
          <cell r="CI256" t="str">
            <v/>
          </cell>
          <cell r="CJ256" t="str">
            <v/>
          </cell>
          <cell r="CK256" t="str">
            <v/>
          </cell>
          <cell r="CL256" t="str">
            <v/>
          </cell>
          <cell r="CM256" t="str">
            <v/>
          </cell>
          <cell r="CN256" t="str">
            <v/>
          </cell>
          <cell r="CO256" t="str">
            <v/>
          </cell>
          <cell r="CP256" t="str">
            <v/>
          </cell>
          <cell r="CQ256" t="str">
            <v/>
          </cell>
          <cell r="CR256" t="str">
            <v/>
          </cell>
          <cell r="CS256" t="str">
            <v/>
          </cell>
          <cell r="CT256" t="str">
            <v/>
          </cell>
          <cell r="CU256" t="str">
            <v/>
          </cell>
          <cell r="CV256" t="str">
            <v/>
          </cell>
          <cell r="CW256" t="str">
            <v/>
          </cell>
          <cell r="CX256" t="str">
            <v/>
          </cell>
          <cell r="CY256" t="str">
            <v/>
          </cell>
          <cell r="CZ256" t="str">
            <v/>
          </cell>
          <cell r="DA256" t="str">
            <v/>
          </cell>
          <cell r="DB256" t="str">
            <v/>
          </cell>
          <cell r="DD256">
            <v>1</v>
          </cell>
        </row>
        <row r="257">
          <cell r="C257" t="str">
            <v>PR19SEW_C.10</v>
          </cell>
          <cell r="D257" t="str">
            <v>Our customers are happy with the service we provide</v>
          </cell>
          <cell r="E257" t="str">
            <v>PR19 new</v>
          </cell>
          <cell r="F257" t="str">
            <v>C.10</v>
          </cell>
          <cell r="G257" t="str">
            <v xml:space="preserve">Satisfaction of household customers on our vulnerability schemes during a supply interruption  </v>
          </cell>
          <cell r="H257" t="str">
            <v>Overall customer satisfaction as measured through satisfaction tracking research, when a supply interruption (either planned or unplanned) has occurred at households, as a score out of 5.</v>
          </cell>
          <cell r="J257">
            <v>0.5</v>
          </cell>
          <cell r="M257">
            <v>0.5</v>
          </cell>
          <cell r="Q257">
            <v>1</v>
          </cell>
          <cell r="R257" t="str">
            <v>NFI</v>
          </cell>
          <cell r="U257" t="str">
            <v>Billing, debt, vfm, affordability, vulnerability</v>
          </cell>
          <cell r="V257" t="str">
            <v>score</v>
          </cell>
          <cell r="W257" t="str">
            <v>Annual change in score, to one decimal place</v>
          </cell>
          <cell r="X257">
            <v>1</v>
          </cell>
          <cell r="Y257" t="str">
            <v>Up</v>
          </cell>
          <cell r="AQ257">
            <v>0.1</v>
          </cell>
          <cell r="AR257">
            <v>0.1</v>
          </cell>
          <cell r="AS257">
            <v>0.1</v>
          </cell>
          <cell r="AT257">
            <v>0.1</v>
          </cell>
          <cell r="AU257">
            <v>0.1</v>
          </cell>
          <cell r="BQ257" t="str">
            <v/>
          </cell>
          <cell r="BR257" t="str">
            <v/>
          </cell>
          <cell r="BS257" t="str">
            <v/>
          </cell>
          <cell r="BT257" t="str">
            <v/>
          </cell>
          <cell r="BU257" t="str">
            <v/>
          </cell>
          <cell r="BV257" t="str">
            <v/>
          </cell>
          <cell r="BW257" t="str">
            <v/>
          </cell>
          <cell r="BX257" t="str">
            <v/>
          </cell>
          <cell r="BY257" t="str">
            <v/>
          </cell>
          <cell r="BZ257" t="str">
            <v/>
          </cell>
          <cell r="CA257" t="str">
            <v/>
          </cell>
          <cell r="CB257" t="str">
            <v/>
          </cell>
          <cell r="CC257" t="str">
            <v/>
          </cell>
          <cell r="CD257" t="str">
            <v/>
          </cell>
          <cell r="CE257" t="str">
            <v/>
          </cell>
          <cell r="CF257" t="str">
            <v/>
          </cell>
          <cell r="CG257" t="str">
            <v/>
          </cell>
          <cell r="CH257" t="str">
            <v/>
          </cell>
          <cell r="CI257" t="str">
            <v/>
          </cell>
          <cell r="CJ257" t="str">
            <v/>
          </cell>
          <cell r="CK257" t="str">
            <v/>
          </cell>
          <cell r="CL257" t="str">
            <v/>
          </cell>
          <cell r="CM257" t="str">
            <v/>
          </cell>
          <cell r="CN257" t="str">
            <v/>
          </cell>
          <cell r="CO257" t="str">
            <v/>
          </cell>
          <cell r="CP257" t="str">
            <v/>
          </cell>
          <cell r="CQ257" t="str">
            <v/>
          </cell>
          <cell r="CR257" t="str">
            <v/>
          </cell>
          <cell r="CS257" t="str">
            <v/>
          </cell>
          <cell r="CT257" t="str">
            <v/>
          </cell>
          <cell r="CU257" t="str">
            <v/>
          </cell>
          <cell r="CV257" t="str">
            <v/>
          </cell>
          <cell r="CW257" t="str">
            <v/>
          </cell>
          <cell r="CX257" t="str">
            <v/>
          </cell>
          <cell r="CY257" t="str">
            <v/>
          </cell>
          <cell r="CZ257" t="str">
            <v/>
          </cell>
          <cell r="DA257" t="str">
            <v/>
          </cell>
          <cell r="DB257" t="str">
            <v/>
          </cell>
          <cell r="DD257">
            <v>1</v>
          </cell>
        </row>
        <row r="258">
          <cell r="C258" t="str">
            <v>PR19SEW_A.2</v>
          </cell>
          <cell r="D258" t="str">
            <v xml:space="preserve">Our customers trust the safety and quality of their tap water </v>
          </cell>
          <cell r="E258" t="str">
            <v>PR14 revision</v>
          </cell>
          <cell r="F258" t="str">
            <v>A.2</v>
          </cell>
          <cell r="G258" t="str">
            <v>Appearance of tap water</v>
          </cell>
          <cell r="H258" t="str">
            <v xml:space="preserve">The number of contacts, per 1,000 population, that South East Water receives from customers regarding the appearance of their tap water.  </v>
          </cell>
          <cell r="I258">
            <v>0.2</v>
          </cell>
          <cell r="J258">
            <v>0.8</v>
          </cell>
          <cell r="Q258">
            <v>1</v>
          </cell>
          <cell r="R258" t="str">
            <v>Out &amp; under</v>
          </cell>
          <cell r="S258" t="str">
            <v>Revenue</v>
          </cell>
          <cell r="T258" t="str">
            <v>In-period</v>
          </cell>
          <cell r="U258" t="str">
            <v>Customer contacts - water quality</v>
          </cell>
          <cell r="V258" t="str">
            <v>nr</v>
          </cell>
          <cell r="W258" t="str">
            <v xml:space="preserve">Number of contacts per 1,000 people supplied </v>
          </cell>
          <cell r="X258">
            <v>2</v>
          </cell>
          <cell r="Y258" t="str">
            <v>Down</v>
          </cell>
          <cell r="Z258" t="str">
            <v>Customer contacts about water quality</v>
          </cell>
          <cell r="AQ258">
            <v>1.0900000000000001</v>
          </cell>
          <cell r="AR258">
            <v>1.02</v>
          </cell>
          <cell r="AS258">
            <v>0.94</v>
          </cell>
          <cell r="AT258">
            <v>0.86</v>
          </cell>
          <cell r="AU258">
            <v>0.79</v>
          </cell>
          <cell r="BL258" t="str">
            <v>Yes</v>
          </cell>
          <cell r="BM258" t="str">
            <v>Yes</v>
          </cell>
          <cell r="BN258" t="str">
            <v>Yes</v>
          </cell>
          <cell r="BO258" t="str">
            <v>Yes</v>
          </cell>
          <cell r="BP258" t="str">
            <v>Yes</v>
          </cell>
          <cell r="BQ258" t="str">
            <v/>
          </cell>
          <cell r="BR258" t="str">
            <v/>
          </cell>
          <cell r="BS258" t="str">
            <v/>
          </cell>
          <cell r="BT258" t="str">
            <v/>
          </cell>
          <cell r="BU258" t="str">
            <v/>
          </cell>
          <cell r="BV258" t="str">
            <v/>
          </cell>
          <cell r="BW258" t="str">
            <v/>
          </cell>
          <cell r="BX258" t="str">
            <v/>
          </cell>
          <cell r="BY258" t="str">
            <v/>
          </cell>
          <cell r="BZ258" t="str">
            <v/>
          </cell>
          <cell r="CA258" t="str">
            <v/>
          </cell>
          <cell r="CB258" t="str">
            <v/>
          </cell>
          <cell r="CC258" t="str">
            <v/>
          </cell>
          <cell r="CD258" t="str">
            <v/>
          </cell>
          <cell r="CE258" t="str">
            <v/>
          </cell>
          <cell r="CF258" t="str">
            <v/>
          </cell>
          <cell r="CG258" t="str">
            <v/>
          </cell>
          <cell r="CH258" t="str">
            <v/>
          </cell>
          <cell r="CI258" t="str">
            <v/>
          </cell>
          <cell r="CJ258" t="str">
            <v/>
          </cell>
          <cell r="CK258" t="str">
            <v/>
          </cell>
          <cell r="CL258" t="str">
            <v/>
          </cell>
          <cell r="CM258" t="str">
            <v/>
          </cell>
          <cell r="CN258" t="str">
            <v/>
          </cell>
          <cell r="CO258" t="str">
            <v/>
          </cell>
          <cell r="CP258" t="str">
            <v/>
          </cell>
          <cell r="CQ258" t="str">
            <v/>
          </cell>
          <cell r="CR258" t="str">
            <v/>
          </cell>
          <cell r="CS258" t="str">
            <v/>
          </cell>
          <cell r="CT258" t="str">
            <v/>
          </cell>
          <cell r="CU258">
            <v>-2.2258</v>
          </cell>
          <cell r="CV258" t="str">
            <v/>
          </cell>
          <cell r="CW258" t="str">
            <v/>
          </cell>
          <cell r="CX258" t="str">
            <v/>
          </cell>
          <cell r="CY258">
            <v>0.94740000000000002</v>
          </cell>
          <cell r="CZ258" t="str">
            <v/>
          </cell>
          <cell r="DA258" t="str">
            <v/>
          </cell>
          <cell r="DB258" t="str">
            <v/>
          </cell>
          <cell r="DD258">
            <v>1</v>
          </cell>
        </row>
        <row r="259">
          <cell r="C259" t="str">
            <v>PR19SEW_A.3</v>
          </cell>
          <cell r="D259" t="str">
            <v xml:space="preserve">Our customers trust the safety and quality of their tap water </v>
          </cell>
          <cell r="E259" t="str">
            <v>PR19 new</v>
          </cell>
          <cell r="F259" t="str">
            <v>A.3</v>
          </cell>
          <cell r="G259" t="str">
            <v>Taste and odour of tap water</v>
          </cell>
          <cell r="H259" t="str">
            <v xml:space="preserve">The number of contacts, per 1,000 population, that South East Water receives from customers regarding the taste and odour of their tap water.  </v>
          </cell>
          <cell r="I259">
            <v>0.2</v>
          </cell>
          <cell r="J259">
            <v>0.8</v>
          </cell>
          <cell r="Q259">
            <v>1</v>
          </cell>
          <cell r="R259" t="str">
            <v>Out &amp; under</v>
          </cell>
          <cell r="S259" t="str">
            <v>Revenue</v>
          </cell>
          <cell r="T259" t="str">
            <v>In-period</v>
          </cell>
          <cell r="U259" t="str">
            <v>Customer contacts - water quality</v>
          </cell>
          <cell r="V259" t="str">
            <v>nr</v>
          </cell>
          <cell r="W259" t="str">
            <v xml:space="preserve">Number of contacts per 1,000 people supplied </v>
          </cell>
          <cell r="X259">
            <v>2</v>
          </cell>
          <cell r="Y259" t="str">
            <v>Down</v>
          </cell>
          <cell r="Z259" t="str">
            <v>Customer contacts about water quality</v>
          </cell>
          <cell r="AQ259">
            <v>0.42</v>
          </cell>
          <cell r="AR259">
            <v>0.38</v>
          </cell>
          <cell r="AS259">
            <v>0.35</v>
          </cell>
          <cell r="AT259">
            <v>0.32</v>
          </cell>
          <cell r="AU259">
            <v>0.28999999999999998</v>
          </cell>
          <cell r="BL259" t="str">
            <v>Yes</v>
          </cell>
          <cell r="BM259" t="str">
            <v>Yes</v>
          </cell>
          <cell r="BN259" t="str">
            <v>Yes</v>
          </cell>
          <cell r="BO259" t="str">
            <v>Yes</v>
          </cell>
          <cell r="BP259" t="str">
            <v>Yes</v>
          </cell>
          <cell r="BQ259" t="str">
            <v/>
          </cell>
          <cell r="BR259" t="str">
            <v/>
          </cell>
          <cell r="BS259" t="str">
            <v/>
          </cell>
          <cell r="BT259" t="str">
            <v/>
          </cell>
          <cell r="BU259" t="str">
            <v/>
          </cell>
          <cell r="BV259" t="str">
            <v/>
          </cell>
          <cell r="BW259" t="str">
            <v/>
          </cell>
          <cell r="BX259" t="str">
            <v/>
          </cell>
          <cell r="BY259" t="str">
            <v/>
          </cell>
          <cell r="BZ259" t="str">
            <v/>
          </cell>
          <cell r="CA259" t="str">
            <v/>
          </cell>
          <cell r="CB259" t="str">
            <v/>
          </cell>
          <cell r="CC259" t="str">
            <v/>
          </cell>
          <cell r="CD259" t="str">
            <v/>
          </cell>
          <cell r="CE259" t="str">
            <v/>
          </cell>
          <cell r="CF259" t="str">
            <v/>
          </cell>
          <cell r="CG259" t="str">
            <v/>
          </cell>
          <cell r="CH259" t="str">
            <v/>
          </cell>
          <cell r="CI259" t="str">
            <v/>
          </cell>
          <cell r="CJ259" t="str">
            <v/>
          </cell>
          <cell r="CK259" t="str">
            <v/>
          </cell>
          <cell r="CL259" t="str">
            <v/>
          </cell>
          <cell r="CM259" t="str">
            <v/>
          </cell>
          <cell r="CN259" t="str">
            <v/>
          </cell>
          <cell r="CO259" t="str">
            <v/>
          </cell>
          <cell r="CP259" t="str">
            <v/>
          </cell>
          <cell r="CQ259" t="str">
            <v/>
          </cell>
          <cell r="CR259" t="str">
            <v/>
          </cell>
          <cell r="CS259" t="str">
            <v/>
          </cell>
          <cell r="CT259" t="str">
            <v/>
          </cell>
          <cell r="CU259">
            <v>-0.80300000000000005</v>
          </cell>
          <cell r="CV259" t="str">
            <v/>
          </cell>
          <cell r="CW259" t="str">
            <v/>
          </cell>
          <cell r="CX259" t="str">
            <v/>
          </cell>
          <cell r="CY259">
            <v>0.80300000000000005</v>
          </cell>
          <cell r="CZ259" t="str">
            <v/>
          </cell>
          <cell r="DA259" t="str">
            <v/>
          </cell>
          <cell r="DB259" t="str">
            <v/>
          </cell>
          <cell r="DD259">
            <v>1</v>
          </cell>
        </row>
        <row r="260">
          <cell r="C260" t="str">
            <v>PR19SEW_I.1</v>
          </cell>
          <cell r="D260" t="str">
            <v xml:space="preserve">We help customers out of water poverty </v>
          </cell>
          <cell r="E260" t="str">
            <v>PR19 new</v>
          </cell>
          <cell r="F260" t="str">
            <v>I.1</v>
          </cell>
          <cell r="G260" t="str">
            <v xml:space="preserve">Household customers receiving financial support </v>
          </cell>
          <cell r="H260" t="str">
            <v>The number of household customers who are on a South East Water financial support tariff</v>
          </cell>
          <cell r="J260">
            <v>0.1</v>
          </cell>
          <cell r="M260">
            <v>0.9</v>
          </cell>
          <cell r="Q260">
            <v>1</v>
          </cell>
          <cell r="R260" t="str">
            <v>NFI</v>
          </cell>
          <cell r="U260" t="str">
            <v>Billing, debt, vfm, affordability, vulnerability</v>
          </cell>
          <cell r="V260" t="str">
            <v>nr</v>
          </cell>
          <cell r="W260" t="str">
            <v>Number of customers</v>
          </cell>
          <cell r="X260">
            <v>0</v>
          </cell>
          <cell r="Y260" t="str">
            <v>Up</v>
          </cell>
          <cell r="AQ260">
            <v>47000</v>
          </cell>
          <cell r="AR260">
            <v>58000</v>
          </cell>
          <cell r="AS260">
            <v>66000</v>
          </cell>
          <cell r="AT260">
            <v>72000</v>
          </cell>
          <cell r="AU260">
            <v>75000</v>
          </cell>
          <cell r="BQ260" t="str">
            <v/>
          </cell>
          <cell r="BR260" t="str">
            <v/>
          </cell>
          <cell r="BS260" t="str">
            <v/>
          </cell>
          <cell r="BT260" t="str">
            <v/>
          </cell>
          <cell r="BU260" t="str">
            <v/>
          </cell>
          <cell r="BV260" t="str">
            <v/>
          </cell>
          <cell r="BW260" t="str">
            <v/>
          </cell>
          <cell r="BX260" t="str">
            <v/>
          </cell>
          <cell r="BY260" t="str">
            <v/>
          </cell>
          <cell r="BZ260" t="str">
            <v/>
          </cell>
          <cell r="CA260" t="str">
            <v/>
          </cell>
          <cell r="CB260" t="str">
            <v/>
          </cell>
          <cell r="CC260" t="str">
            <v/>
          </cell>
          <cell r="CD260" t="str">
            <v/>
          </cell>
          <cell r="CE260" t="str">
            <v/>
          </cell>
          <cell r="CF260" t="str">
            <v/>
          </cell>
          <cell r="CG260" t="str">
            <v/>
          </cell>
          <cell r="CH260" t="str">
            <v/>
          </cell>
          <cell r="CI260" t="str">
            <v/>
          </cell>
          <cell r="CJ260" t="str">
            <v/>
          </cell>
          <cell r="CK260" t="str">
            <v/>
          </cell>
          <cell r="CL260" t="str">
            <v/>
          </cell>
          <cell r="CM260" t="str">
            <v/>
          </cell>
          <cell r="CN260" t="str">
            <v/>
          </cell>
          <cell r="CO260" t="str">
            <v/>
          </cell>
          <cell r="CP260" t="str">
            <v/>
          </cell>
          <cell r="CQ260" t="str">
            <v/>
          </cell>
          <cell r="CR260" t="str">
            <v/>
          </cell>
          <cell r="CS260" t="str">
            <v/>
          </cell>
          <cell r="CT260" t="str">
            <v/>
          </cell>
          <cell r="CU260" t="str">
            <v/>
          </cell>
          <cell r="CV260" t="str">
            <v/>
          </cell>
          <cell r="CW260" t="str">
            <v/>
          </cell>
          <cell r="CX260" t="str">
            <v/>
          </cell>
          <cell r="CY260" t="str">
            <v/>
          </cell>
          <cell r="CZ260" t="str">
            <v/>
          </cell>
          <cell r="DA260" t="str">
            <v/>
          </cell>
          <cell r="DB260" t="str">
            <v/>
          </cell>
          <cell r="DD260">
            <v>1</v>
          </cell>
        </row>
        <row r="261">
          <cell r="C261" t="str">
            <v>PR19SEW_J.1</v>
          </cell>
          <cell r="D261" t="str">
            <v xml:space="preserve">We give customers extra help when they need it </v>
          </cell>
          <cell r="E261" t="str">
            <v>PR19 new</v>
          </cell>
          <cell r="F261" t="str">
            <v>J.1</v>
          </cell>
          <cell r="G261" t="str">
            <v>Priority services for customers in vulnerable circumstances</v>
          </cell>
          <cell r="H261" t="str">
            <v>Percentage of households that South East Water supplies which have at least one individual registered on South East Water's Priority Services Register / The percentage of distinct households with individuals on the company's PSR contacted at least once over the previous two years to ensure they are still receiving the right support</v>
          </cell>
          <cell r="J261">
            <v>0.5</v>
          </cell>
          <cell r="M261">
            <v>0.5</v>
          </cell>
          <cell r="Q261">
            <v>1</v>
          </cell>
          <cell r="R261" t="str">
            <v>NFI</v>
          </cell>
          <cell r="U261" t="str">
            <v>Billing, debt, vfm, affordability, vulnerability</v>
          </cell>
          <cell r="V261" t="str">
            <v>%</v>
          </cell>
          <cell r="W261" t="str">
            <v xml:space="preserve">Percentage of households / percentage of households on PSR </v>
          </cell>
          <cell r="X261">
            <v>1</v>
          </cell>
          <cell r="Y261" t="str">
            <v>Up</v>
          </cell>
          <cell r="Z261" t="str">
            <v>Priority services for customers in vulnerable circumstances</v>
          </cell>
        </row>
        <row r="262">
          <cell r="C262" t="str">
            <v>PR19SEW_J.2</v>
          </cell>
          <cell r="D262" t="str">
            <v xml:space="preserve">We give customers extra help when they need it </v>
          </cell>
          <cell r="E262" t="str">
            <v>PR19 new</v>
          </cell>
          <cell r="F262" t="str">
            <v>J.2</v>
          </cell>
          <cell r="G262" t="str">
            <v>Satisfaction of stakeholders in relation to assistance offered by South East Water</v>
          </cell>
          <cell r="H262" t="str">
            <v>Satisfaction of stakeholders with South East Water's approach to help and empower vulnerable customers and those support agencies that work with them, as measured through satisfaction tracking research, as a score out of 5.</v>
          </cell>
          <cell r="J262">
            <v>0.5</v>
          </cell>
          <cell r="M262">
            <v>0.5</v>
          </cell>
          <cell r="Q262">
            <v>1</v>
          </cell>
          <cell r="R262" t="str">
            <v>NFI</v>
          </cell>
          <cell r="U262" t="str">
            <v>Billing, debt, vfm, affordability, vulnerability</v>
          </cell>
          <cell r="V262" t="str">
            <v>score</v>
          </cell>
          <cell r="W262" t="str">
            <v>Annual change in score, to one decimal place</v>
          </cell>
          <cell r="X262">
            <v>1</v>
          </cell>
          <cell r="Y262" t="str">
            <v>Up</v>
          </cell>
          <cell r="AQ262">
            <v>0.1</v>
          </cell>
          <cell r="AR262">
            <v>0.1</v>
          </cell>
          <cell r="AS262">
            <v>0.1</v>
          </cell>
          <cell r="AT262">
            <v>0.1</v>
          </cell>
          <cell r="AU262">
            <v>0.1</v>
          </cell>
          <cell r="BQ262" t="str">
            <v/>
          </cell>
          <cell r="BR262" t="str">
            <v/>
          </cell>
          <cell r="BS262" t="str">
            <v/>
          </cell>
          <cell r="BT262" t="str">
            <v/>
          </cell>
          <cell r="BU262" t="str">
            <v/>
          </cell>
          <cell r="BV262" t="str">
            <v/>
          </cell>
          <cell r="BW262" t="str">
            <v/>
          </cell>
          <cell r="BX262" t="str">
            <v/>
          </cell>
          <cell r="BY262" t="str">
            <v/>
          </cell>
          <cell r="BZ262" t="str">
            <v/>
          </cell>
          <cell r="CA262" t="str">
            <v/>
          </cell>
          <cell r="CB262" t="str">
            <v/>
          </cell>
          <cell r="CC262" t="str">
            <v/>
          </cell>
          <cell r="CD262" t="str">
            <v/>
          </cell>
          <cell r="CE262" t="str">
            <v/>
          </cell>
          <cell r="CF262" t="str">
            <v/>
          </cell>
          <cell r="CG262" t="str">
            <v/>
          </cell>
          <cell r="CH262" t="str">
            <v/>
          </cell>
          <cell r="CI262" t="str">
            <v/>
          </cell>
          <cell r="CJ262" t="str">
            <v/>
          </cell>
          <cell r="CK262" t="str">
            <v/>
          </cell>
          <cell r="CL262" t="str">
            <v/>
          </cell>
          <cell r="CM262" t="str">
            <v/>
          </cell>
          <cell r="CN262" t="str">
            <v/>
          </cell>
          <cell r="CO262" t="str">
            <v/>
          </cell>
          <cell r="CP262" t="str">
            <v/>
          </cell>
          <cell r="CQ262" t="str">
            <v/>
          </cell>
          <cell r="CR262" t="str">
            <v/>
          </cell>
          <cell r="CS262" t="str">
            <v/>
          </cell>
          <cell r="CT262" t="str">
            <v/>
          </cell>
          <cell r="CU262" t="str">
            <v/>
          </cell>
          <cell r="CV262" t="str">
            <v/>
          </cell>
          <cell r="CW262" t="str">
            <v/>
          </cell>
          <cell r="CX262" t="str">
            <v/>
          </cell>
          <cell r="CY262" t="str">
            <v/>
          </cell>
          <cell r="CZ262" t="str">
            <v/>
          </cell>
          <cell r="DA262" t="str">
            <v/>
          </cell>
          <cell r="DB262" t="str">
            <v/>
          </cell>
          <cell r="DD262">
            <v>1</v>
          </cell>
        </row>
        <row r="263">
          <cell r="C263" t="str">
            <v>PR19SEW_L.1</v>
          </cell>
          <cell r="D263" t="str">
            <v>All the water we supply is accounted for</v>
          </cell>
          <cell r="E263" t="str">
            <v>PR19 new</v>
          </cell>
          <cell r="F263" t="str">
            <v>L.1</v>
          </cell>
          <cell r="G263" t="str">
            <v>Gap sites</v>
          </cell>
          <cell r="H263" t="str">
            <v>We will undertake a programme of work to improve our processes for identifying gap sites (properties that are using water but are not billed, and not on company billing systems).</v>
          </cell>
          <cell r="J263">
            <v>0.5</v>
          </cell>
          <cell r="M263">
            <v>0.5</v>
          </cell>
          <cell r="Q263">
            <v>1</v>
          </cell>
          <cell r="R263" t="str">
            <v>NFI</v>
          </cell>
          <cell r="U263" t="str">
            <v>Billing, debt, vfm, affordability, vulnerability</v>
          </cell>
          <cell r="V263" t="str">
            <v>nr</v>
          </cell>
          <cell r="W263" t="str">
            <v>Number of gap sites brought into charge</v>
          </cell>
          <cell r="X263">
            <v>0</v>
          </cell>
          <cell r="Y263">
            <v>0</v>
          </cell>
          <cell r="AQ263">
            <v>25</v>
          </cell>
          <cell r="AR263">
            <v>25</v>
          </cell>
          <cell r="AS263">
            <v>25</v>
          </cell>
          <cell r="AT263">
            <v>25</v>
          </cell>
          <cell r="AU263">
            <v>25</v>
          </cell>
          <cell r="BQ263" t="str">
            <v/>
          </cell>
          <cell r="BR263" t="str">
            <v/>
          </cell>
          <cell r="BS263" t="str">
            <v/>
          </cell>
          <cell r="BT263" t="str">
            <v/>
          </cell>
          <cell r="BU263" t="str">
            <v/>
          </cell>
          <cell r="BV263" t="str">
            <v/>
          </cell>
          <cell r="BW263" t="str">
            <v/>
          </cell>
          <cell r="BX263" t="str">
            <v/>
          </cell>
          <cell r="BY263" t="str">
            <v/>
          </cell>
          <cell r="BZ263" t="str">
            <v/>
          </cell>
          <cell r="CA263" t="str">
            <v/>
          </cell>
          <cell r="CB263" t="str">
            <v/>
          </cell>
          <cell r="CC263" t="str">
            <v/>
          </cell>
          <cell r="CD263" t="str">
            <v/>
          </cell>
          <cell r="CE263" t="str">
            <v/>
          </cell>
          <cell r="CF263" t="str">
            <v/>
          </cell>
          <cell r="CG263" t="str">
            <v/>
          </cell>
          <cell r="CH263" t="str">
            <v/>
          </cell>
          <cell r="CI263" t="str">
            <v/>
          </cell>
          <cell r="CJ263" t="str">
            <v/>
          </cell>
          <cell r="CK263" t="str">
            <v/>
          </cell>
          <cell r="CL263" t="str">
            <v/>
          </cell>
          <cell r="CM263" t="str">
            <v/>
          </cell>
          <cell r="CN263" t="str">
            <v/>
          </cell>
          <cell r="CO263" t="str">
            <v/>
          </cell>
          <cell r="CP263" t="str">
            <v/>
          </cell>
          <cell r="CQ263" t="str">
            <v/>
          </cell>
          <cell r="CR263" t="str">
            <v/>
          </cell>
          <cell r="CS263" t="str">
            <v/>
          </cell>
          <cell r="CT263" t="str">
            <v/>
          </cell>
          <cell r="CU263" t="str">
            <v/>
          </cell>
          <cell r="CV263" t="str">
            <v/>
          </cell>
          <cell r="CW263" t="str">
            <v/>
          </cell>
          <cell r="CX263" t="str">
            <v/>
          </cell>
          <cell r="CY263" t="str">
            <v/>
          </cell>
          <cell r="CZ263" t="str">
            <v/>
          </cell>
          <cell r="DA263" t="str">
            <v/>
          </cell>
          <cell r="DB263" t="str">
            <v/>
          </cell>
          <cell r="DD263">
            <v>1</v>
          </cell>
        </row>
        <row r="264">
          <cell r="C264" t="str">
            <v>PR19SEW_L.2</v>
          </cell>
          <cell r="D264" t="str">
            <v>All the water we supply is accounted for</v>
          </cell>
          <cell r="E264" t="str">
            <v>PR19 new</v>
          </cell>
          <cell r="F264" t="str">
            <v>L.2</v>
          </cell>
          <cell r="G264" t="str">
            <v>Voids – household properties</v>
          </cell>
          <cell r="H264" t="str">
            <v>We will measure the number of household voids as a percentage of the total number of connected household properties (void properties are those classed by water companies as being vacant)</v>
          </cell>
          <cell r="M264">
            <v>1</v>
          </cell>
          <cell r="Q264">
            <v>1</v>
          </cell>
          <cell r="R264" t="str">
            <v>Out &amp; under</v>
          </cell>
          <cell r="S264" t="str">
            <v>Revenue</v>
          </cell>
          <cell r="T264" t="str">
            <v>In-period</v>
          </cell>
          <cell r="U264" t="str">
            <v>Billing, debt, vfm, affordability, vulnerability</v>
          </cell>
          <cell r="V264" t="str">
            <v>%</v>
          </cell>
          <cell r="W264" t="str">
            <v>% of properties</v>
          </cell>
          <cell r="X264">
            <v>2</v>
          </cell>
          <cell r="Y264" t="str">
            <v>Down</v>
          </cell>
          <cell r="AQ264">
            <v>2.1</v>
          </cell>
          <cell r="AR264">
            <v>2.1</v>
          </cell>
          <cell r="AS264">
            <v>2.1</v>
          </cell>
          <cell r="AT264">
            <v>2.1</v>
          </cell>
          <cell r="AU264">
            <v>2.1</v>
          </cell>
          <cell r="BL264" t="str">
            <v>Yes</v>
          </cell>
          <cell r="BM264" t="str">
            <v>Yes</v>
          </cell>
          <cell r="BN264" t="str">
            <v>Yes</v>
          </cell>
          <cell r="BO264" t="str">
            <v>Yes</v>
          </cell>
          <cell r="BP264" t="str">
            <v>Yes</v>
          </cell>
          <cell r="BQ264" t="str">
            <v/>
          </cell>
          <cell r="BR264" t="str">
            <v/>
          </cell>
          <cell r="BS264" t="str">
            <v/>
          </cell>
          <cell r="BT264" t="str">
            <v/>
          </cell>
          <cell r="BU264" t="str">
            <v/>
          </cell>
          <cell r="BV264">
            <v>2.6</v>
          </cell>
          <cell r="BW264">
            <v>2.6</v>
          </cell>
          <cell r="BX264">
            <v>2.6</v>
          </cell>
          <cell r="BY264">
            <v>2.6</v>
          </cell>
          <cell r="BZ264">
            <v>2.6</v>
          </cell>
          <cell r="CA264" t="str">
            <v/>
          </cell>
          <cell r="CB264" t="str">
            <v/>
          </cell>
          <cell r="CC264" t="str">
            <v/>
          </cell>
          <cell r="CD264" t="str">
            <v/>
          </cell>
          <cell r="CE264" t="str">
            <v/>
          </cell>
          <cell r="CF264" t="str">
            <v/>
          </cell>
          <cell r="CG264" t="str">
            <v/>
          </cell>
          <cell r="CH264" t="str">
            <v/>
          </cell>
          <cell r="CI264" t="str">
            <v/>
          </cell>
          <cell r="CJ264" t="str">
            <v/>
          </cell>
          <cell r="CK264">
            <v>1.6</v>
          </cell>
          <cell r="CL264">
            <v>1.6</v>
          </cell>
          <cell r="CM264">
            <v>1.6</v>
          </cell>
          <cell r="CN264">
            <v>1.6</v>
          </cell>
          <cell r="CO264">
            <v>1.6</v>
          </cell>
          <cell r="CP264" t="str">
            <v/>
          </cell>
          <cell r="CQ264" t="str">
            <v/>
          </cell>
          <cell r="CR264" t="str">
            <v/>
          </cell>
          <cell r="CS264" t="str">
            <v/>
          </cell>
          <cell r="CT264" t="str">
            <v/>
          </cell>
          <cell r="CU264">
            <v>-0.85099999999999998</v>
          </cell>
          <cell r="CV264" t="str">
            <v/>
          </cell>
          <cell r="CW264" t="str">
            <v/>
          </cell>
          <cell r="CX264" t="str">
            <v/>
          </cell>
          <cell r="CY264">
            <v>0.85099999999999998</v>
          </cell>
          <cell r="CZ264" t="str">
            <v/>
          </cell>
          <cell r="DA264" t="str">
            <v/>
          </cell>
          <cell r="DB264" t="str">
            <v/>
          </cell>
          <cell r="DD264">
            <v>1</v>
          </cell>
        </row>
        <row r="265">
          <cell r="C265" t="str">
            <v>PR19SEW_L.3</v>
          </cell>
          <cell r="D265" t="str">
            <v>All the water we supply is accounted for</v>
          </cell>
          <cell r="E265" t="str">
            <v>PR19 new</v>
          </cell>
          <cell r="F265" t="str">
            <v>L.3</v>
          </cell>
          <cell r="G265" t="str">
            <v>Voids – business properties</v>
          </cell>
          <cell r="H265" t="str">
            <v>We will measure the number of business property voids as a percentage of the total number of connected business properties (void properties are those classed by water companies as being vacant)</v>
          </cell>
          <cell r="J265">
            <v>1</v>
          </cell>
          <cell r="Q265">
            <v>1</v>
          </cell>
          <cell r="R265" t="str">
            <v>Out &amp; under</v>
          </cell>
          <cell r="S265" t="str">
            <v>Revenue</v>
          </cell>
          <cell r="T265" t="str">
            <v>End of period</v>
          </cell>
          <cell r="U265" t="str">
            <v>Billing, debt, vfm, affordability, vulnerability</v>
          </cell>
          <cell r="V265" t="str">
            <v>%</v>
          </cell>
          <cell r="W265" t="str">
            <v>% of properties</v>
          </cell>
          <cell r="X265">
            <v>2</v>
          </cell>
          <cell r="Y265" t="str">
            <v>Down</v>
          </cell>
          <cell r="AQ265">
            <v>8.1</v>
          </cell>
          <cell r="AR265">
            <v>8.1</v>
          </cell>
          <cell r="AS265">
            <v>8.1</v>
          </cell>
          <cell r="AT265">
            <v>8.1</v>
          </cell>
          <cell r="AU265">
            <v>8.1</v>
          </cell>
          <cell r="BL265" t="str">
            <v>Yes</v>
          </cell>
          <cell r="BM265" t="str">
            <v>Yes</v>
          </cell>
          <cell r="BN265" t="str">
            <v>Yes</v>
          </cell>
          <cell r="BO265" t="str">
            <v>Yes</v>
          </cell>
          <cell r="BP265" t="str">
            <v>Yes</v>
          </cell>
          <cell r="BQ265" t="str">
            <v/>
          </cell>
          <cell r="BR265" t="str">
            <v/>
          </cell>
          <cell r="BS265" t="str">
            <v/>
          </cell>
          <cell r="BT265" t="str">
            <v/>
          </cell>
          <cell r="BU265" t="str">
            <v/>
          </cell>
          <cell r="BV265" t="str">
            <v/>
          </cell>
          <cell r="BW265" t="str">
            <v/>
          </cell>
          <cell r="BX265" t="str">
            <v/>
          </cell>
          <cell r="BY265" t="str">
            <v/>
          </cell>
          <cell r="BZ265" t="str">
            <v/>
          </cell>
          <cell r="CA265" t="str">
            <v/>
          </cell>
          <cell r="CB265" t="str">
            <v/>
          </cell>
          <cell r="CC265" t="str">
            <v/>
          </cell>
          <cell r="CD265" t="str">
            <v/>
          </cell>
          <cell r="CE265" t="str">
            <v/>
          </cell>
          <cell r="CF265" t="str">
            <v/>
          </cell>
          <cell r="CG265" t="str">
            <v/>
          </cell>
          <cell r="CH265" t="str">
            <v/>
          </cell>
          <cell r="CI265" t="str">
            <v/>
          </cell>
          <cell r="CJ265" t="str">
            <v/>
          </cell>
          <cell r="CK265" t="str">
            <v/>
          </cell>
          <cell r="CL265" t="str">
            <v/>
          </cell>
          <cell r="CM265" t="str">
            <v/>
          </cell>
          <cell r="CN265" t="str">
            <v/>
          </cell>
          <cell r="CO265" t="str">
            <v/>
          </cell>
          <cell r="CP265" t="str">
            <v/>
          </cell>
          <cell r="CQ265" t="str">
            <v/>
          </cell>
          <cell r="CR265" t="str">
            <v/>
          </cell>
          <cell r="CS265" t="str">
            <v/>
          </cell>
          <cell r="CT265" t="str">
            <v/>
          </cell>
          <cell r="CU265">
            <v>-0.33500000000000002</v>
          </cell>
          <cell r="CV265" t="str">
            <v/>
          </cell>
          <cell r="CW265" t="str">
            <v/>
          </cell>
          <cell r="CX265" t="str">
            <v/>
          </cell>
          <cell r="CY265">
            <v>0.182</v>
          </cell>
          <cell r="CZ265" t="str">
            <v/>
          </cell>
          <cell r="DA265" t="str">
            <v/>
          </cell>
          <cell r="DB265" t="str">
            <v/>
          </cell>
          <cell r="DD265">
            <v>1</v>
          </cell>
        </row>
        <row r="266">
          <cell r="C266" t="str">
            <v>PR19SEW_B.4</v>
          </cell>
          <cell r="D266" t="str">
            <v xml:space="preserve">Our water supply network is resilient for this generation and the next </v>
          </cell>
          <cell r="E266" t="str">
            <v>PR14 revision</v>
          </cell>
          <cell r="F266" t="str">
            <v>B.4</v>
          </cell>
          <cell r="G266" t="str">
            <v>Company sites protected from risk of flooding</v>
          </cell>
          <cell r="H266" t="str">
            <v>The number of our sites that have been protected from the risk of flooding.</v>
          </cell>
          <cell r="I266">
            <v>0.05</v>
          </cell>
          <cell r="J266">
            <v>0.95</v>
          </cell>
          <cell r="Q266">
            <v>1</v>
          </cell>
          <cell r="R266" t="str">
            <v>Under</v>
          </cell>
          <cell r="S266" t="str">
            <v>Revenue</v>
          </cell>
          <cell r="T266" t="str">
            <v>End of period</v>
          </cell>
          <cell r="U266" t="str">
            <v>Resilience</v>
          </cell>
          <cell r="V266" t="str">
            <v>nr</v>
          </cell>
          <cell r="W266" t="str">
            <v>Number of sites protected</v>
          </cell>
          <cell r="X266">
            <v>0</v>
          </cell>
          <cell r="Y266" t="str">
            <v>Up</v>
          </cell>
          <cell r="AQ266">
            <v>0</v>
          </cell>
          <cell r="AR266">
            <v>0</v>
          </cell>
          <cell r="AS266">
            <v>31</v>
          </cell>
          <cell r="AT266">
            <v>61</v>
          </cell>
          <cell r="AU266">
            <v>92</v>
          </cell>
          <cell r="BP266" t="str">
            <v>Yes</v>
          </cell>
          <cell r="BQ266" t="str">
            <v/>
          </cell>
          <cell r="BR266" t="str">
            <v/>
          </cell>
          <cell r="BS266" t="str">
            <v/>
          </cell>
          <cell r="BT266" t="str">
            <v/>
          </cell>
          <cell r="BU266" t="str">
            <v/>
          </cell>
          <cell r="BV266" t="str">
            <v/>
          </cell>
          <cell r="BW266" t="str">
            <v/>
          </cell>
          <cell r="BX266" t="str">
            <v/>
          </cell>
          <cell r="BY266" t="str">
            <v/>
          </cell>
          <cell r="BZ266" t="str">
            <v/>
          </cell>
          <cell r="CA266" t="str">
            <v/>
          </cell>
          <cell r="CB266" t="str">
            <v/>
          </cell>
          <cell r="CC266" t="str">
            <v/>
          </cell>
          <cell r="CD266" t="str">
            <v/>
          </cell>
          <cell r="CE266" t="str">
            <v/>
          </cell>
          <cell r="CF266" t="str">
            <v/>
          </cell>
          <cell r="CG266" t="str">
            <v/>
          </cell>
          <cell r="CH266" t="str">
            <v/>
          </cell>
          <cell r="CI266" t="str">
            <v/>
          </cell>
          <cell r="CJ266" t="str">
            <v/>
          </cell>
          <cell r="CK266" t="str">
            <v/>
          </cell>
          <cell r="CL266" t="str">
            <v/>
          </cell>
          <cell r="CM266" t="str">
            <v/>
          </cell>
          <cell r="CN266" t="str">
            <v/>
          </cell>
          <cell r="CO266" t="str">
            <v/>
          </cell>
          <cell r="CP266" t="str">
            <v/>
          </cell>
          <cell r="CQ266" t="str">
            <v/>
          </cell>
          <cell r="CR266" t="str">
            <v/>
          </cell>
          <cell r="CS266" t="str">
            <v/>
          </cell>
          <cell r="CT266" t="str">
            <v/>
          </cell>
          <cell r="CU266">
            <v>-7.2599999999999997E-4</v>
          </cell>
          <cell r="CV266" t="str">
            <v/>
          </cell>
          <cell r="CW266" t="str">
            <v/>
          </cell>
          <cell r="CX266" t="str">
            <v/>
          </cell>
          <cell r="CY266" t="str">
            <v/>
          </cell>
          <cell r="CZ266" t="str">
            <v/>
          </cell>
          <cell r="DA266" t="str">
            <v/>
          </cell>
          <cell r="DB266" t="str">
            <v/>
          </cell>
          <cell r="DD266">
            <v>1</v>
          </cell>
        </row>
        <row r="267">
          <cell r="C267" t="str">
            <v>PR19SEW_B.5</v>
          </cell>
          <cell r="D267" t="str">
            <v xml:space="preserve">Our water supply network is resilient for this generation and the next </v>
          </cell>
          <cell r="E267" t="str">
            <v>PR19 new</v>
          </cell>
          <cell r="F267" t="str">
            <v>B.5</v>
          </cell>
          <cell r="G267" t="str">
            <v>Event Risk Index (ERI)</v>
          </cell>
          <cell r="H267" t="str">
            <v>The Event Risk Index (ERI) is a score used to illustrate the risk arising from water quality events, we will be consistent with the Drinking Water Inspectorate (DWI) definition</v>
          </cell>
          <cell r="I267">
            <v>0.1</v>
          </cell>
          <cell r="J267">
            <v>0.9</v>
          </cell>
          <cell r="Q267">
            <v>1</v>
          </cell>
          <cell r="R267" t="str">
            <v>NFI</v>
          </cell>
          <cell r="U267" t="str">
            <v>Water quality compliance</v>
          </cell>
          <cell r="V267" t="str">
            <v>score</v>
          </cell>
          <cell r="W267" t="str">
            <v xml:space="preserve">Index score </v>
          </cell>
          <cell r="X267">
            <v>3</v>
          </cell>
          <cell r="Y267" t="str">
            <v>Down</v>
          </cell>
          <cell r="AQ267">
            <v>0</v>
          </cell>
          <cell r="AR267">
            <v>0</v>
          </cell>
          <cell r="AS267">
            <v>0</v>
          </cell>
          <cell r="AT267">
            <v>0</v>
          </cell>
          <cell r="AU267">
            <v>0</v>
          </cell>
          <cell r="BQ267" t="str">
            <v/>
          </cell>
          <cell r="BR267" t="str">
            <v/>
          </cell>
          <cell r="BS267" t="str">
            <v/>
          </cell>
          <cell r="BT267" t="str">
            <v/>
          </cell>
          <cell r="BU267" t="str">
            <v/>
          </cell>
          <cell r="BV267" t="str">
            <v/>
          </cell>
          <cell r="BW267" t="str">
            <v/>
          </cell>
          <cell r="BX267" t="str">
            <v/>
          </cell>
          <cell r="BY267" t="str">
            <v/>
          </cell>
          <cell r="BZ267" t="str">
            <v/>
          </cell>
          <cell r="CA267" t="str">
            <v/>
          </cell>
          <cell r="CB267" t="str">
            <v/>
          </cell>
          <cell r="CC267" t="str">
            <v/>
          </cell>
          <cell r="CD267" t="str">
            <v/>
          </cell>
          <cell r="CE267" t="str">
            <v/>
          </cell>
          <cell r="CF267" t="str">
            <v/>
          </cell>
          <cell r="CG267" t="str">
            <v/>
          </cell>
          <cell r="CH267" t="str">
            <v/>
          </cell>
          <cell r="CI267" t="str">
            <v/>
          </cell>
          <cell r="CJ267" t="str">
            <v/>
          </cell>
          <cell r="CK267" t="str">
            <v/>
          </cell>
          <cell r="CL267" t="str">
            <v/>
          </cell>
          <cell r="CM267" t="str">
            <v/>
          </cell>
          <cell r="CN267" t="str">
            <v/>
          </cell>
          <cell r="CO267" t="str">
            <v/>
          </cell>
          <cell r="CP267" t="str">
            <v/>
          </cell>
          <cell r="CQ267" t="str">
            <v/>
          </cell>
          <cell r="CR267" t="str">
            <v/>
          </cell>
          <cell r="CS267" t="str">
            <v/>
          </cell>
          <cell r="CT267" t="str">
            <v/>
          </cell>
          <cell r="CU267" t="str">
            <v/>
          </cell>
          <cell r="CV267" t="str">
            <v/>
          </cell>
          <cell r="CW267" t="str">
            <v/>
          </cell>
          <cell r="CX267" t="str">
            <v/>
          </cell>
          <cell r="CY267" t="str">
            <v/>
          </cell>
          <cell r="CZ267" t="str">
            <v/>
          </cell>
          <cell r="DA267" t="str">
            <v/>
          </cell>
          <cell r="DB267" t="str">
            <v/>
          </cell>
          <cell r="DD267">
            <v>1</v>
          </cell>
        </row>
        <row r="268">
          <cell r="C268" t="str">
            <v>PR19SEW_B.6</v>
          </cell>
          <cell r="D268" t="str">
            <v xml:space="preserve">Our water supply network is resilient for this generation and the next </v>
          </cell>
          <cell r="E268" t="str">
            <v>PR14 revision</v>
          </cell>
          <cell r="F268" t="str">
            <v>B.6</v>
          </cell>
          <cell r="G268" t="str">
            <v>Low pressure</v>
          </cell>
          <cell r="H268" t="str">
            <v>The number of properties, per 10,000 connections, at risk of experiencing water pressure below the industry standard (i.e. as recorded on the former DG2 serviceability indicator).</v>
          </cell>
          <cell r="J268">
            <v>1</v>
          </cell>
          <cell r="Q268">
            <v>1</v>
          </cell>
          <cell r="R268" t="str">
            <v>Out &amp; under</v>
          </cell>
          <cell r="S268" t="str">
            <v>Revenue</v>
          </cell>
          <cell r="T268" t="str">
            <v>In-period</v>
          </cell>
          <cell r="U268" t="str">
            <v>Water pressure</v>
          </cell>
          <cell r="V268" t="str">
            <v>nr</v>
          </cell>
          <cell r="W268" t="str">
            <v>Number of properties, per 10,000 connections</v>
          </cell>
          <cell r="X268">
            <v>1</v>
          </cell>
          <cell r="Y268" t="str">
            <v>Down</v>
          </cell>
          <cell r="Z268" t="str">
            <v>Low pressure</v>
          </cell>
          <cell r="AQ268">
            <v>0.5</v>
          </cell>
          <cell r="AR268">
            <v>0.5</v>
          </cell>
          <cell r="AS268">
            <v>0.5</v>
          </cell>
          <cell r="AT268">
            <v>0.5</v>
          </cell>
          <cell r="AU268">
            <v>0.5</v>
          </cell>
          <cell r="BL268" t="str">
            <v>Yes</v>
          </cell>
          <cell r="BM268" t="str">
            <v>Yes</v>
          </cell>
          <cell r="BN268" t="str">
            <v>Yes</v>
          </cell>
          <cell r="BO268" t="str">
            <v>Yes</v>
          </cell>
          <cell r="BP268" t="str">
            <v>Yes</v>
          </cell>
          <cell r="BQ268" t="str">
            <v/>
          </cell>
          <cell r="BR268" t="str">
            <v/>
          </cell>
          <cell r="BS268" t="str">
            <v/>
          </cell>
          <cell r="BT268" t="str">
            <v/>
          </cell>
          <cell r="BU268" t="str">
            <v/>
          </cell>
          <cell r="BV268" t="str">
            <v/>
          </cell>
          <cell r="BW268" t="str">
            <v/>
          </cell>
          <cell r="BX268" t="str">
            <v/>
          </cell>
          <cell r="BY268" t="str">
            <v/>
          </cell>
          <cell r="BZ268" t="str">
            <v/>
          </cell>
          <cell r="CA268" t="str">
            <v/>
          </cell>
          <cell r="CB268" t="str">
            <v/>
          </cell>
          <cell r="CC268" t="str">
            <v/>
          </cell>
          <cell r="CD268" t="str">
            <v/>
          </cell>
          <cell r="CE268" t="str">
            <v/>
          </cell>
          <cell r="CF268" t="str">
            <v/>
          </cell>
          <cell r="CG268" t="str">
            <v/>
          </cell>
          <cell r="CH268" t="str">
            <v/>
          </cell>
          <cell r="CI268" t="str">
            <v/>
          </cell>
          <cell r="CJ268" t="str">
            <v/>
          </cell>
          <cell r="CK268" t="str">
            <v/>
          </cell>
          <cell r="CL268" t="str">
            <v/>
          </cell>
          <cell r="CM268" t="str">
            <v/>
          </cell>
          <cell r="CN268" t="str">
            <v/>
          </cell>
          <cell r="CO268" t="str">
            <v/>
          </cell>
          <cell r="CP268" t="str">
            <v/>
          </cell>
          <cell r="CQ268" t="str">
            <v/>
          </cell>
          <cell r="CR268" t="str">
            <v/>
          </cell>
          <cell r="CS268" t="str">
            <v/>
          </cell>
          <cell r="CT268" t="str">
            <v/>
          </cell>
          <cell r="CU268">
            <v>-8.5361000000000006E-2</v>
          </cell>
          <cell r="CV268" t="str">
            <v/>
          </cell>
          <cell r="CW268" t="str">
            <v/>
          </cell>
          <cell r="CX268" t="str">
            <v/>
          </cell>
          <cell r="CY268">
            <v>7.5377E-2</v>
          </cell>
          <cell r="CZ268" t="str">
            <v/>
          </cell>
          <cell r="DA268" t="str">
            <v/>
          </cell>
          <cell r="DB268" t="str">
            <v/>
          </cell>
          <cell r="DD268">
            <v>1</v>
          </cell>
        </row>
        <row r="269">
          <cell r="C269" t="str">
            <v>PR19SEW_H.1</v>
          </cell>
          <cell r="D269" t="str">
            <v>Our environment thrives, now and into the future</v>
          </cell>
          <cell r="E269" t="str">
            <v>PR19 new</v>
          </cell>
          <cell r="F269" t="str">
            <v>H.1</v>
          </cell>
          <cell r="G269" t="str">
            <v>Engaging and working with landowners and land managers to improve catchment resilience related to raw water quality deterioration</v>
          </cell>
          <cell r="H269" t="str">
            <v>The number of hectares of land privately owned/managed that has benefited from improved catchment management through active engagement with South East Water. Our measure will only include the land that has been identified as being at risk from raw water quality deterioration</v>
          </cell>
          <cell r="I269">
            <v>1</v>
          </cell>
          <cell r="Q269">
            <v>1</v>
          </cell>
          <cell r="R269" t="str">
            <v>Out &amp; under</v>
          </cell>
          <cell r="S269" t="str">
            <v>Revenue</v>
          </cell>
          <cell r="T269" t="str">
            <v>End of period</v>
          </cell>
          <cell r="U269" t="str">
            <v>Catchment management</v>
          </cell>
          <cell r="V269" t="str">
            <v>nr</v>
          </cell>
          <cell r="W269" t="str">
            <v xml:space="preserve">Hectares of land </v>
          </cell>
          <cell r="X269">
            <v>1</v>
          </cell>
          <cell r="Y269" t="str">
            <v>Up</v>
          </cell>
          <cell r="AQ269">
            <v>2843</v>
          </cell>
          <cell r="AR269">
            <v>5687</v>
          </cell>
          <cell r="AS269">
            <v>8530</v>
          </cell>
          <cell r="AT269">
            <v>11374</v>
          </cell>
          <cell r="AU269">
            <v>14217</v>
          </cell>
          <cell r="BP269" t="str">
            <v>Yes</v>
          </cell>
          <cell r="BQ269" t="str">
            <v/>
          </cell>
          <cell r="BR269" t="str">
            <v/>
          </cell>
          <cell r="BS269" t="str">
            <v/>
          </cell>
          <cell r="BT269" t="str">
            <v/>
          </cell>
          <cell r="BU269" t="str">
            <v/>
          </cell>
          <cell r="BV269" t="str">
            <v/>
          </cell>
          <cell r="BW269" t="str">
            <v/>
          </cell>
          <cell r="BX269" t="str">
            <v/>
          </cell>
          <cell r="BY269" t="str">
            <v/>
          </cell>
          <cell r="BZ269">
            <v>9500</v>
          </cell>
          <cell r="CA269" t="str">
            <v/>
          </cell>
          <cell r="CB269" t="str">
            <v/>
          </cell>
          <cell r="CC269" t="str">
            <v/>
          </cell>
          <cell r="CD269" t="str">
            <v/>
          </cell>
          <cell r="CE269" t="str">
            <v/>
          </cell>
          <cell r="CF269" t="str">
            <v/>
          </cell>
          <cell r="CG269" t="str">
            <v/>
          </cell>
          <cell r="CH269" t="str">
            <v/>
          </cell>
          <cell r="CI269" t="str">
            <v/>
          </cell>
          <cell r="CJ269" t="str">
            <v/>
          </cell>
          <cell r="CK269" t="str">
            <v/>
          </cell>
          <cell r="CL269" t="str">
            <v/>
          </cell>
          <cell r="CM269" t="str">
            <v/>
          </cell>
          <cell r="CN269" t="str">
            <v/>
          </cell>
          <cell r="CO269">
            <v>17358</v>
          </cell>
          <cell r="CP269" t="str">
            <v/>
          </cell>
          <cell r="CQ269" t="str">
            <v/>
          </cell>
          <cell r="CR269" t="str">
            <v/>
          </cell>
          <cell r="CS269" t="str">
            <v/>
          </cell>
          <cell r="CT269" t="str">
            <v/>
          </cell>
          <cell r="CU269">
            <v>-7.6400000000000003E-4</v>
          </cell>
          <cell r="CV269" t="str">
            <v/>
          </cell>
          <cell r="CW269" t="str">
            <v/>
          </cell>
          <cell r="CX269" t="str">
            <v/>
          </cell>
          <cell r="CY269">
            <v>4.3800000000000002E-4</v>
          </cell>
          <cell r="CZ269" t="str">
            <v/>
          </cell>
          <cell r="DA269" t="str">
            <v/>
          </cell>
          <cell r="DB269" t="str">
            <v/>
          </cell>
          <cell r="DD269">
            <v>1</v>
          </cell>
        </row>
        <row r="270">
          <cell r="C270" t="str">
            <v>PR19SEW_H.2</v>
          </cell>
          <cell r="D270" t="str">
            <v>Our environment thrives, now and into the future</v>
          </cell>
          <cell r="E270" t="str">
            <v>PR19 new</v>
          </cell>
          <cell r="F270" t="str">
            <v>H.2</v>
          </cell>
          <cell r="G270" t="str">
            <v>Protecting wildlife and increasing biodiversity</v>
          </cell>
          <cell r="H270" t="str">
            <v>The number of hectares of company land which we have proactively managed and monitored to produce a net gain in biodiversity/wildlife through active conservation work</v>
          </cell>
          <cell r="I270">
            <v>0.5</v>
          </cell>
          <cell r="J270">
            <v>0.5</v>
          </cell>
          <cell r="Q270">
            <v>1</v>
          </cell>
          <cell r="R270" t="str">
            <v>Out &amp; under</v>
          </cell>
          <cell r="S270" t="str">
            <v>Revenue</v>
          </cell>
          <cell r="T270" t="str">
            <v>End of period</v>
          </cell>
          <cell r="U270" t="str">
            <v>Biodiversity/SSSIs</v>
          </cell>
          <cell r="V270" t="str">
            <v>nr</v>
          </cell>
          <cell r="W270" t="str">
            <v xml:space="preserve">Hectares of company land </v>
          </cell>
          <cell r="X270">
            <v>1</v>
          </cell>
          <cell r="Y270" t="str">
            <v>Up</v>
          </cell>
          <cell r="AQ270">
            <v>1166</v>
          </cell>
          <cell r="AR270">
            <v>1218</v>
          </cell>
          <cell r="AS270">
            <v>1268</v>
          </cell>
          <cell r="AT270">
            <v>1343</v>
          </cell>
          <cell r="AU270">
            <v>1460</v>
          </cell>
          <cell r="BP270" t="str">
            <v>Yes</v>
          </cell>
          <cell r="BQ270" t="str">
            <v/>
          </cell>
          <cell r="BR270" t="str">
            <v/>
          </cell>
          <cell r="BS270" t="str">
            <v/>
          </cell>
          <cell r="BT270" t="str">
            <v/>
          </cell>
          <cell r="BU270" t="str">
            <v/>
          </cell>
          <cell r="BV270" t="str">
            <v/>
          </cell>
          <cell r="BW270" t="str">
            <v/>
          </cell>
          <cell r="BX270" t="str">
            <v/>
          </cell>
          <cell r="BY270" t="str">
            <v/>
          </cell>
          <cell r="BZ270" t="str">
            <v/>
          </cell>
          <cell r="CA270" t="str">
            <v/>
          </cell>
          <cell r="CB270" t="str">
            <v/>
          </cell>
          <cell r="CC270" t="str">
            <v/>
          </cell>
          <cell r="CD270" t="str">
            <v/>
          </cell>
          <cell r="CE270" t="str">
            <v/>
          </cell>
          <cell r="CF270" t="str">
            <v/>
          </cell>
          <cell r="CG270" t="str">
            <v/>
          </cell>
          <cell r="CH270" t="str">
            <v/>
          </cell>
          <cell r="CI270" t="str">
            <v/>
          </cell>
          <cell r="CJ270" t="str">
            <v/>
          </cell>
          <cell r="CK270" t="str">
            <v/>
          </cell>
          <cell r="CL270" t="str">
            <v/>
          </cell>
          <cell r="CM270" t="str">
            <v/>
          </cell>
          <cell r="CN270" t="str">
            <v/>
          </cell>
          <cell r="CO270">
            <v>1671</v>
          </cell>
          <cell r="CP270" t="str">
            <v/>
          </cell>
          <cell r="CQ270" t="str">
            <v/>
          </cell>
          <cell r="CR270" t="str">
            <v/>
          </cell>
          <cell r="CS270" t="str">
            <v/>
          </cell>
          <cell r="CT270" t="str">
            <v/>
          </cell>
          <cell r="CU270">
            <v>-1.0999999999999999E-2</v>
          </cell>
          <cell r="CV270" t="str">
            <v/>
          </cell>
          <cell r="CW270" t="str">
            <v/>
          </cell>
          <cell r="CX270" t="str">
            <v/>
          </cell>
          <cell r="CY270">
            <v>6.0000000000000001E-3</v>
          </cell>
          <cell r="CZ270" t="str">
            <v/>
          </cell>
          <cell r="DA270" t="str">
            <v/>
          </cell>
          <cell r="DB270" t="str">
            <v/>
          </cell>
          <cell r="DD270">
            <v>1</v>
          </cell>
        </row>
        <row r="271">
          <cell r="C271" t="str">
            <v>PR19SEW_H.3</v>
          </cell>
          <cell r="D271" t="str">
            <v>Our environment thrives, now and into the future</v>
          </cell>
          <cell r="E271" t="str">
            <v>PR19 new</v>
          </cell>
          <cell r="F271" t="str">
            <v>H.3</v>
          </cell>
          <cell r="G271" t="str">
            <v xml:space="preserve">Water Industry National Environment Programme </v>
          </cell>
          <cell r="H271" t="str">
            <v>We will deliver all elements of work that are required under the Water Industry National Environment Programme (WINEP)</v>
          </cell>
          <cell r="I271">
            <v>1</v>
          </cell>
          <cell r="Q271">
            <v>1</v>
          </cell>
          <cell r="R271" t="str">
            <v>Under</v>
          </cell>
          <cell r="S271" t="str">
            <v>Revenue</v>
          </cell>
          <cell r="T271" t="str">
            <v>In-period</v>
          </cell>
          <cell r="U271" t="str">
            <v>Environmental</v>
          </cell>
          <cell r="V271" t="str">
            <v>nr</v>
          </cell>
          <cell r="W271" t="str">
            <v>Cumulative number of schemes</v>
          </cell>
          <cell r="X271">
            <v>0</v>
          </cell>
          <cell r="Y271" t="str">
            <v>Up</v>
          </cell>
          <cell r="AQ271">
            <v>0</v>
          </cell>
          <cell r="AR271">
            <v>37</v>
          </cell>
          <cell r="AS271">
            <v>38</v>
          </cell>
          <cell r="AT271">
            <v>39</v>
          </cell>
          <cell r="AU271">
            <v>65</v>
          </cell>
          <cell r="BL271" t="str">
            <v>Yes</v>
          </cell>
          <cell r="BM271" t="str">
            <v>Yes</v>
          </cell>
          <cell r="BN271" t="str">
            <v>Yes</v>
          </cell>
          <cell r="BO271" t="str">
            <v>Yes</v>
          </cell>
          <cell r="BP271" t="str">
            <v>Yes</v>
          </cell>
          <cell r="BQ271" t="str">
            <v/>
          </cell>
          <cell r="BR271" t="str">
            <v/>
          </cell>
          <cell r="BS271" t="str">
            <v/>
          </cell>
          <cell r="BT271" t="str">
            <v/>
          </cell>
          <cell r="BU271" t="str">
            <v/>
          </cell>
          <cell r="BV271" t="str">
            <v/>
          </cell>
          <cell r="BW271" t="str">
            <v/>
          </cell>
          <cell r="BX271" t="str">
            <v/>
          </cell>
          <cell r="BY271" t="str">
            <v/>
          </cell>
          <cell r="BZ271" t="str">
            <v/>
          </cell>
          <cell r="CA271" t="str">
            <v/>
          </cell>
          <cell r="CB271" t="str">
            <v/>
          </cell>
          <cell r="CC271" t="str">
            <v/>
          </cell>
          <cell r="CD271" t="str">
            <v/>
          </cell>
          <cell r="CE271" t="str">
            <v/>
          </cell>
          <cell r="CF271" t="str">
            <v/>
          </cell>
          <cell r="CG271" t="str">
            <v/>
          </cell>
          <cell r="CH271" t="str">
            <v/>
          </cell>
          <cell r="CI271" t="str">
            <v/>
          </cell>
          <cell r="CJ271" t="str">
            <v/>
          </cell>
          <cell r="CK271" t="str">
            <v/>
          </cell>
          <cell r="CL271" t="str">
            <v/>
          </cell>
          <cell r="CM271" t="str">
            <v/>
          </cell>
          <cell r="CN271" t="str">
            <v/>
          </cell>
          <cell r="CO271" t="str">
            <v/>
          </cell>
          <cell r="CP271" t="str">
            <v/>
          </cell>
          <cell r="CQ271" t="str">
            <v/>
          </cell>
          <cell r="CR271" t="str">
            <v/>
          </cell>
          <cell r="CS271" t="str">
            <v/>
          </cell>
          <cell r="CT271" t="str">
            <v/>
          </cell>
          <cell r="CU271">
            <v>-6.5000000000000002E-2</v>
          </cell>
          <cell r="CV271" t="str">
            <v/>
          </cell>
          <cell r="CW271" t="str">
            <v/>
          </cell>
          <cell r="CX271" t="str">
            <v/>
          </cell>
          <cell r="CY271" t="str">
            <v/>
          </cell>
          <cell r="CZ271" t="str">
            <v/>
          </cell>
          <cell r="DA271" t="str">
            <v/>
          </cell>
          <cell r="DB271" t="str">
            <v/>
          </cell>
          <cell r="DD271">
            <v>1</v>
          </cell>
        </row>
        <row r="272">
          <cell r="C272" t="str">
            <v>PR19SEW_H.4</v>
          </cell>
          <cell r="D272" t="str">
            <v>Our environment thrives, now and into the future</v>
          </cell>
          <cell r="E272" t="str">
            <v>PR14 revision</v>
          </cell>
          <cell r="F272" t="str">
            <v>H.4</v>
          </cell>
          <cell r="G272" t="str">
            <v>Greenhouse gas emissions</v>
          </cell>
          <cell r="H272" t="str">
            <v>The amount of greenhouse gas emissions we produce per megalitre of treated water (a megalitre is 1,000,000 litres)</v>
          </cell>
          <cell r="I272">
            <v>0.25</v>
          </cell>
          <cell r="J272">
            <v>0.745</v>
          </cell>
          <cell r="M272">
            <v>5.0000000000000001E-3</v>
          </cell>
          <cell r="Q272">
            <v>1</v>
          </cell>
          <cell r="R272" t="str">
            <v>NFI</v>
          </cell>
          <cell r="U272" t="str">
            <v>Energy/emissions</v>
          </cell>
          <cell r="V272" t="str">
            <v>nr</v>
          </cell>
          <cell r="W272" t="str">
            <v>kgCO2e equivalent per megalitre of water supplied</v>
          </cell>
          <cell r="X272">
            <v>1</v>
          </cell>
          <cell r="Y272" t="str">
            <v>Down</v>
          </cell>
          <cell r="AQ272">
            <v>152.30000000000001</v>
          </cell>
          <cell r="AR272">
            <v>119.9</v>
          </cell>
          <cell r="AS272">
            <v>81.8</v>
          </cell>
          <cell r="AT272">
            <v>64.7</v>
          </cell>
          <cell r="AU272">
            <v>57.6</v>
          </cell>
          <cell r="BQ272" t="str">
            <v/>
          </cell>
          <cell r="BR272" t="str">
            <v/>
          </cell>
          <cell r="BS272" t="str">
            <v/>
          </cell>
          <cell r="BT272" t="str">
            <v/>
          </cell>
          <cell r="BU272" t="str">
            <v/>
          </cell>
          <cell r="BV272" t="str">
            <v/>
          </cell>
          <cell r="BW272" t="str">
            <v/>
          </cell>
          <cell r="BX272" t="str">
            <v/>
          </cell>
          <cell r="BY272" t="str">
            <v/>
          </cell>
          <cell r="BZ272" t="str">
            <v/>
          </cell>
          <cell r="CA272" t="str">
            <v/>
          </cell>
          <cell r="CB272" t="str">
            <v/>
          </cell>
          <cell r="CC272" t="str">
            <v/>
          </cell>
          <cell r="CD272" t="str">
            <v/>
          </cell>
          <cell r="CE272" t="str">
            <v/>
          </cell>
          <cell r="CF272" t="str">
            <v/>
          </cell>
          <cell r="CG272" t="str">
            <v/>
          </cell>
          <cell r="CH272" t="str">
            <v/>
          </cell>
          <cell r="CI272" t="str">
            <v/>
          </cell>
          <cell r="CJ272" t="str">
            <v/>
          </cell>
          <cell r="CK272" t="str">
            <v/>
          </cell>
          <cell r="CL272" t="str">
            <v/>
          </cell>
          <cell r="CM272" t="str">
            <v/>
          </cell>
          <cell r="CN272" t="str">
            <v/>
          </cell>
          <cell r="CO272" t="str">
            <v/>
          </cell>
          <cell r="CP272" t="str">
            <v/>
          </cell>
          <cell r="CQ272" t="str">
            <v/>
          </cell>
          <cell r="CR272" t="str">
            <v/>
          </cell>
          <cell r="CS272" t="str">
            <v/>
          </cell>
          <cell r="CT272" t="str">
            <v/>
          </cell>
          <cell r="CU272" t="str">
            <v/>
          </cell>
          <cell r="CV272" t="str">
            <v/>
          </cell>
          <cell r="CW272" t="str">
            <v/>
          </cell>
          <cell r="CX272" t="str">
            <v/>
          </cell>
          <cell r="CY272" t="str">
            <v/>
          </cell>
          <cell r="CZ272" t="str">
            <v/>
          </cell>
          <cell r="DA272" t="str">
            <v/>
          </cell>
          <cell r="DB272" t="str">
            <v/>
          </cell>
          <cell r="DD272">
            <v>1</v>
          </cell>
        </row>
        <row r="273">
          <cell r="C273" t="str">
            <v>PR19SEW_H.5</v>
          </cell>
          <cell r="D273" t="str">
            <v>Our environment thrives, now and into the future</v>
          </cell>
          <cell r="E273" t="str">
            <v>PR14 revision</v>
          </cell>
          <cell r="F273" t="str">
            <v>H.5</v>
          </cell>
          <cell r="G273" t="str">
            <v xml:space="preserve">Bespoke Abstraction Incentive Mechanism (AIM) </v>
          </cell>
          <cell r="H273" t="str">
            <v>We will apply a bespoke AIM measure to three groundwater abstraction sites. We will measure the level of abstraction and when trigger levels (for low flow) are reached, we will commit to reducing abstraction at those sites</v>
          </cell>
          <cell r="I273">
            <v>1</v>
          </cell>
          <cell r="Q273">
            <v>1</v>
          </cell>
          <cell r="R273" t="str">
            <v>Under</v>
          </cell>
          <cell r="S273" t="str">
            <v>Revenue</v>
          </cell>
          <cell r="T273" t="str">
            <v>In-period</v>
          </cell>
          <cell r="U273" t="str">
            <v>Water resources/ abstraction</v>
          </cell>
          <cell r="V273" t="str">
            <v>nr</v>
          </cell>
          <cell r="W273" t="str">
            <v>Megalitres per day</v>
          </cell>
          <cell r="X273">
            <v>0</v>
          </cell>
          <cell r="Y273" t="str">
            <v>Down</v>
          </cell>
          <cell r="AQ273">
            <v>0</v>
          </cell>
          <cell r="AR273">
            <v>0</v>
          </cell>
          <cell r="AS273">
            <v>0</v>
          </cell>
          <cell r="AT273">
            <v>0</v>
          </cell>
          <cell r="AU273">
            <v>0</v>
          </cell>
          <cell r="BL273" t="str">
            <v>Yes</v>
          </cell>
          <cell r="BM273" t="str">
            <v>Yes</v>
          </cell>
          <cell r="BN273" t="str">
            <v>Yes</v>
          </cell>
          <cell r="BO273" t="str">
            <v>Yes</v>
          </cell>
          <cell r="BP273" t="str">
            <v>Yes</v>
          </cell>
          <cell r="BQ273" t="str">
            <v/>
          </cell>
          <cell r="BR273" t="str">
            <v/>
          </cell>
          <cell r="BS273" t="str">
            <v/>
          </cell>
          <cell r="BT273" t="str">
            <v/>
          </cell>
          <cell r="BU273" t="str">
            <v/>
          </cell>
          <cell r="BV273" t="str">
            <v/>
          </cell>
          <cell r="BW273" t="str">
            <v/>
          </cell>
          <cell r="BX273" t="str">
            <v/>
          </cell>
          <cell r="BY273" t="str">
            <v/>
          </cell>
          <cell r="BZ273" t="str">
            <v/>
          </cell>
          <cell r="CA273" t="str">
            <v/>
          </cell>
          <cell r="CB273" t="str">
            <v/>
          </cell>
          <cell r="CC273" t="str">
            <v/>
          </cell>
          <cell r="CD273" t="str">
            <v/>
          </cell>
          <cell r="CE273" t="str">
            <v/>
          </cell>
          <cell r="CF273" t="str">
            <v/>
          </cell>
          <cell r="CG273" t="str">
            <v/>
          </cell>
          <cell r="CH273" t="str">
            <v/>
          </cell>
          <cell r="CI273" t="str">
            <v/>
          </cell>
          <cell r="CJ273" t="str">
            <v/>
          </cell>
          <cell r="CK273" t="str">
            <v/>
          </cell>
          <cell r="CL273" t="str">
            <v/>
          </cell>
          <cell r="CM273" t="str">
            <v/>
          </cell>
          <cell r="CN273" t="str">
            <v/>
          </cell>
          <cell r="CO273" t="str">
            <v/>
          </cell>
          <cell r="CP273" t="str">
            <v/>
          </cell>
          <cell r="CQ273" t="str">
            <v/>
          </cell>
          <cell r="CR273" t="str">
            <v/>
          </cell>
          <cell r="CS273" t="str">
            <v/>
          </cell>
          <cell r="CT273" t="str">
            <v/>
          </cell>
          <cell r="CU273">
            <v>-5.2999999999999998E-4</v>
          </cell>
          <cell r="CV273" t="str">
            <v/>
          </cell>
          <cell r="CW273" t="str">
            <v/>
          </cell>
          <cell r="CX273" t="str">
            <v/>
          </cell>
          <cell r="CY273" t="str">
            <v/>
          </cell>
          <cell r="CZ273" t="str">
            <v/>
          </cell>
          <cell r="DA273" t="str">
            <v/>
          </cell>
          <cell r="DB273" t="str">
            <v/>
          </cell>
          <cell r="DC273" t="str">
            <v>No</v>
          </cell>
          <cell r="DD273">
            <v>1</v>
          </cell>
        </row>
        <row r="274">
          <cell r="C274" t="str">
            <v>PR19SEW_H.6</v>
          </cell>
          <cell r="D274" t="str">
            <v>Our environment thrives, now and into the future</v>
          </cell>
          <cell r="E274" t="str">
            <v>PR19 new</v>
          </cell>
          <cell r="F274" t="str">
            <v>H.6</v>
          </cell>
          <cell r="G274" t="str">
            <v>Engaging and working with abstractors to improve catchment resilience to low flows</v>
          </cell>
          <cell r="H274" t="str">
            <v>We will measure the percentage of relevant abstractors in high risk areas that have been engaged with to encourage a reduction in water use. We will run this in two specific locations.</v>
          </cell>
          <cell r="I274">
            <v>1</v>
          </cell>
          <cell r="Q274">
            <v>1</v>
          </cell>
          <cell r="R274" t="str">
            <v>NFI</v>
          </cell>
          <cell r="U274" t="str">
            <v>Water resources/ abstraction</v>
          </cell>
          <cell r="V274" t="str">
            <v>%</v>
          </cell>
          <cell r="W274" t="str">
            <v>Percentage of relevant abstractors engaged with</v>
          </cell>
          <cell r="X274">
            <v>0</v>
          </cell>
          <cell r="Y274" t="str">
            <v>Up</v>
          </cell>
          <cell r="AQ274">
            <v>0</v>
          </cell>
          <cell r="AR274">
            <v>0</v>
          </cell>
          <cell r="AS274">
            <v>7</v>
          </cell>
          <cell r="AT274">
            <v>13</v>
          </cell>
          <cell r="AU274">
            <v>20</v>
          </cell>
          <cell r="BQ274" t="str">
            <v/>
          </cell>
          <cell r="BR274" t="str">
            <v/>
          </cell>
          <cell r="BS274" t="str">
            <v/>
          </cell>
          <cell r="BT274" t="str">
            <v/>
          </cell>
          <cell r="BU274" t="str">
            <v/>
          </cell>
          <cell r="BV274" t="str">
            <v/>
          </cell>
          <cell r="BW274" t="str">
            <v/>
          </cell>
          <cell r="BX274" t="str">
            <v/>
          </cell>
          <cell r="BY274" t="str">
            <v/>
          </cell>
          <cell r="BZ274" t="str">
            <v/>
          </cell>
          <cell r="CA274" t="str">
            <v/>
          </cell>
          <cell r="CB274" t="str">
            <v/>
          </cell>
          <cell r="CC274" t="str">
            <v/>
          </cell>
          <cell r="CD274" t="str">
            <v/>
          </cell>
          <cell r="CE274" t="str">
            <v/>
          </cell>
          <cell r="CF274" t="str">
            <v/>
          </cell>
          <cell r="CG274" t="str">
            <v/>
          </cell>
          <cell r="CH274" t="str">
            <v/>
          </cell>
          <cell r="CI274" t="str">
            <v/>
          </cell>
          <cell r="CJ274" t="str">
            <v/>
          </cell>
          <cell r="CK274" t="str">
            <v/>
          </cell>
          <cell r="CL274" t="str">
            <v/>
          </cell>
          <cell r="CM274" t="str">
            <v/>
          </cell>
          <cell r="CN274" t="str">
            <v/>
          </cell>
          <cell r="CO274" t="str">
            <v/>
          </cell>
          <cell r="CP274" t="str">
            <v/>
          </cell>
          <cell r="CQ274" t="str">
            <v/>
          </cell>
          <cell r="CR274" t="str">
            <v/>
          </cell>
          <cell r="CS274" t="str">
            <v/>
          </cell>
          <cell r="CT274" t="str">
            <v/>
          </cell>
          <cell r="CU274" t="str">
            <v/>
          </cell>
          <cell r="CV274" t="str">
            <v/>
          </cell>
          <cell r="CW274" t="str">
            <v/>
          </cell>
          <cell r="CX274" t="str">
            <v/>
          </cell>
          <cell r="CY274" t="str">
            <v/>
          </cell>
          <cell r="CZ274" t="str">
            <v/>
          </cell>
          <cell r="DA274" t="str">
            <v/>
          </cell>
          <cell r="DB274" t="str">
            <v/>
          </cell>
          <cell r="DD274">
            <v>1</v>
          </cell>
        </row>
        <row r="275">
          <cell r="C275" t="str">
            <v>PR19SEW_C.11</v>
          </cell>
          <cell r="D275" t="str">
            <v>Our customers are happy with the service we provide</v>
          </cell>
          <cell r="E275" t="str">
            <v>PR14 revision</v>
          </cell>
          <cell r="F275" t="str">
            <v>C.11</v>
          </cell>
          <cell r="G275" t="str">
            <v xml:space="preserve">Satisfaction with value for money </v>
          </cell>
          <cell r="H275" t="str">
            <v>Satisfaction of household customers with value for money, as measured through satisfaction tracking research, score out of 5</v>
          </cell>
          <cell r="J275">
            <v>0.5</v>
          </cell>
          <cell r="M275">
            <v>0.5</v>
          </cell>
          <cell r="Q275">
            <v>1</v>
          </cell>
          <cell r="R275" t="str">
            <v>NFI</v>
          </cell>
          <cell r="U275" t="str">
            <v>Customer service/satisfaction (exc. billing etc.)</v>
          </cell>
          <cell r="V275" t="str">
            <v>score</v>
          </cell>
          <cell r="W275" t="str">
            <v>Satisfaction score out of 5</v>
          </cell>
          <cell r="X275">
            <v>1</v>
          </cell>
          <cell r="Y275" t="str">
            <v>Up</v>
          </cell>
          <cell r="AQ275">
            <v>3.7</v>
          </cell>
          <cell r="AR275">
            <v>3.8</v>
          </cell>
          <cell r="AS275">
            <v>3.9</v>
          </cell>
          <cell r="AT275">
            <v>4</v>
          </cell>
          <cell r="AU275">
            <v>4</v>
          </cell>
          <cell r="BQ275" t="str">
            <v/>
          </cell>
          <cell r="BR275" t="str">
            <v/>
          </cell>
          <cell r="BS275" t="str">
            <v/>
          </cell>
          <cell r="BT275" t="str">
            <v/>
          </cell>
          <cell r="BU275" t="str">
            <v/>
          </cell>
          <cell r="BV275" t="str">
            <v/>
          </cell>
          <cell r="BW275" t="str">
            <v/>
          </cell>
          <cell r="BX275" t="str">
            <v/>
          </cell>
          <cell r="BY275" t="str">
            <v/>
          </cell>
          <cell r="BZ275" t="str">
            <v/>
          </cell>
          <cell r="CA275" t="str">
            <v/>
          </cell>
          <cell r="CB275" t="str">
            <v/>
          </cell>
          <cell r="CC275" t="str">
            <v/>
          </cell>
          <cell r="CD275" t="str">
            <v/>
          </cell>
          <cell r="CE275" t="str">
            <v/>
          </cell>
          <cell r="CF275" t="str">
            <v/>
          </cell>
          <cell r="CG275" t="str">
            <v/>
          </cell>
          <cell r="CH275" t="str">
            <v/>
          </cell>
          <cell r="CI275" t="str">
            <v/>
          </cell>
          <cell r="CJ275" t="str">
            <v/>
          </cell>
          <cell r="CK275" t="str">
            <v/>
          </cell>
          <cell r="CL275" t="str">
            <v/>
          </cell>
          <cell r="CM275" t="str">
            <v/>
          </cell>
          <cell r="CN275" t="str">
            <v/>
          </cell>
          <cell r="CO275" t="str">
            <v/>
          </cell>
          <cell r="CP275" t="str">
            <v/>
          </cell>
          <cell r="CQ275" t="str">
            <v/>
          </cell>
          <cell r="CR275" t="str">
            <v/>
          </cell>
          <cell r="CS275" t="str">
            <v/>
          </cell>
          <cell r="CT275" t="str">
            <v/>
          </cell>
          <cell r="CU275" t="str">
            <v/>
          </cell>
          <cell r="CV275" t="str">
            <v/>
          </cell>
          <cell r="CW275" t="str">
            <v/>
          </cell>
          <cell r="CX275" t="str">
            <v/>
          </cell>
          <cell r="CY275" t="str">
            <v/>
          </cell>
          <cell r="CZ275" t="str">
            <v/>
          </cell>
          <cell r="DA275" t="str">
            <v/>
          </cell>
          <cell r="DB275" t="str">
            <v/>
          </cell>
          <cell r="DD275">
            <v>1</v>
          </cell>
        </row>
        <row r="276">
          <cell r="C276" t="str">
            <v>PR19SEW_NEP01</v>
          </cell>
          <cell r="F276" t="str">
            <v>NEP01</v>
          </cell>
          <cell r="G276" t="str">
            <v>WINEP Delivery</v>
          </cell>
          <cell r="Q276">
            <v>0</v>
          </cell>
          <cell r="R276" t="str">
            <v>NFI</v>
          </cell>
          <cell r="V276" t="str">
            <v>text</v>
          </cell>
          <cell r="W276" t="str">
            <v>WINEP requirements met or not met in each year</v>
          </cell>
          <cell r="X276">
            <v>0</v>
          </cell>
          <cell r="AQ276" t="str">
            <v>Met</v>
          </cell>
          <cell r="AR276" t="str">
            <v>Met</v>
          </cell>
          <cell r="AS276" t="str">
            <v>Met</v>
          </cell>
          <cell r="AT276" t="str">
            <v>Met</v>
          </cell>
          <cell r="AU276" t="str">
            <v>Met</v>
          </cell>
          <cell r="BQ276" t="str">
            <v/>
          </cell>
          <cell r="BR276" t="str">
            <v/>
          </cell>
          <cell r="BS276" t="str">
            <v/>
          </cell>
          <cell r="BT276" t="str">
            <v/>
          </cell>
          <cell r="BU276" t="str">
            <v/>
          </cell>
          <cell r="BV276" t="str">
            <v/>
          </cell>
          <cell r="BW276" t="str">
            <v/>
          </cell>
          <cell r="BX276" t="str">
            <v/>
          </cell>
          <cell r="BY276" t="str">
            <v/>
          </cell>
          <cell r="BZ276" t="str">
            <v/>
          </cell>
          <cell r="CA276" t="str">
            <v/>
          </cell>
          <cell r="CB276" t="str">
            <v/>
          </cell>
          <cell r="CC276" t="str">
            <v/>
          </cell>
          <cell r="CD276" t="str">
            <v/>
          </cell>
          <cell r="CE276" t="str">
            <v/>
          </cell>
          <cell r="CF276" t="str">
            <v/>
          </cell>
          <cell r="CG276" t="str">
            <v/>
          </cell>
          <cell r="CH276" t="str">
            <v/>
          </cell>
          <cell r="CI276" t="str">
            <v/>
          </cell>
          <cell r="CJ276" t="str">
            <v/>
          </cell>
          <cell r="CK276" t="str">
            <v/>
          </cell>
          <cell r="CL276" t="str">
            <v/>
          </cell>
          <cell r="CM276" t="str">
            <v/>
          </cell>
          <cell r="CN276" t="str">
            <v/>
          </cell>
          <cell r="CO276" t="str">
            <v/>
          </cell>
          <cell r="CP276" t="str">
            <v/>
          </cell>
          <cell r="CQ276" t="str">
            <v/>
          </cell>
          <cell r="CR276" t="str">
            <v/>
          </cell>
          <cell r="CS276" t="str">
            <v/>
          </cell>
          <cell r="CT276" t="str">
            <v/>
          </cell>
          <cell r="CU276" t="str">
            <v/>
          </cell>
          <cell r="CV276" t="str">
            <v/>
          </cell>
          <cell r="CW276" t="str">
            <v/>
          </cell>
          <cell r="CX276" t="str">
            <v/>
          </cell>
          <cell r="CY276" t="str">
            <v/>
          </cell>
          <cell r="CZ276" t="str">
            <v/>
          </cell>
          <cell r="DA276" t="str">
            <v/>
          </cell>
          <cell r="DB276" t="str">
            <v/>
          </cell>
        </row>
        <row r="277">
          <cell r="C277" t="str">
            <v>PR19SEW_H.7</v>
          </cell>
          <cell r="F277" t="str">
            <v>H.7</v>
          </cell>
          <cell r="G277" t="str">
            <v>Strategic main Wellwood to Potters Corner</v>
          </cell>
          <cell r="J277">
            <v>1</v>
          </cell>
          <cell r="Q277">
            <v>1</v>
          </cell>
          <cell r="R277" t="str">
            <v>Out &amp; Under</v>
          </cell>
          <cell r="S277" t="str">
            <v>Revenue</v>
          </cell>
          <cell r="T277" t="str">
            <v>End of period</v>
          </cell>
          <cell r="V277" t="str">
            <v>number</v>
          </cell>
          <cell r="W277" t="str">
            <v>Number of month delivered early or late</v>
          </cell>
          <cell r="X277">
            <v>0</v>
          </cell>
          <cell r="Y277" t="str">
            <v>Down</v>
          </cell>
          <cell r="AQ277">
            <v>0</v>
          </cell>
          <cell r="AR277">
            <v>0</v>
          </cell>
          <cell r="AS277">
            <v>0</v>
          </cell>
          <cell r="AT277">
            <v>0</v>
          </cell>
          <cell r="AU277">
            <v>0</v>
          </cell>
          <cell r="BP277" t="str">
            <v>Yes</v>
          </cell>
          <cell r="BQ277" t="str">
            <v/>
          </cell>
          <cell r="BR277" t="str">
            <v/>
          </cell>
          <cell r="BS277" t="str">
            <v/>
          </cell>
          <cell r="BT277" t="str">
            <v/>
          </cell>
          <cell r="BU277" t="str">
            <v/>
          </cell>
          <cell r="BV277" t="str">
            <v/>
          </cell>
          <cell r="BW277" t="str">
            <v/>
          </cell>
          <cell r="BX277" t="str">
            <v/>
          </cell>
          <cell r="BY277" t="str">
            <v/>
          </cell>
          <cell r="BZ277" t="str">
            <v/>
          </cell>
          <cell r="CA277" t="str">
            <v/>
          </cell>
          <cell r="CB277" t="str">
            <v/>
          </cell>
          <cell r="CC277" t="str">
            <v/>
          </cell>
          <cell r="CD277" t="str">
            <v/>
          </cell>
          <cell r="CE277" t="str">
            <v/>
          </cell>
          <cell r="CF277" t="str">
            <v/>
          </cell>
          <cell r="CG277" t="str">
            <v/>
          </cell>
          <cell r="CH277" t="str">
            <v/>
          </cell>
          <cell r="CI277" t="str">
            <v/>
          </cell>
          <cell r="CJ277" t="str">
            <v/>
          </cell>
          <cell r="CK277" t="str">
            <v/>
          </cell>
          <cell r="CL277" t="str">
            <v/>
          </cell>
          <cell r="CM277" t="str">
            <v/>
          </cell>
          <cell r="CN277" t="str">
            <v/>
          </cell>
          <cell r="CO277" t="str">
            <v/>
          </cell>
          <cell r="CP277" t="str">
            <v/>
          </cell>
          <cell r="CQ277" t="str">
            <v/>
          </cell>
          <cell r="CR277" t="str">
            <v/>
          </cell>
          <cell r="CS277" t="str">
            <v/>
          </cell>
          <cell r="CT277" t="str">
            <v/>
          </cell>
          <cell r="CU277">
            <v>-4.1300000000000003E-2</v>
          </cell>
          <cell r="CV277" t="str">
            <v/>
          </cell>
          <cell r="CW277" t="str">
            <v/>
          </cell>
          <cell r="CX277" t="str">
            <v/>
          </cell>
          <cell r="CY277">
            <v>0.1492</v>
          </cell>
          <cell r="CZ277" t="str">
            <v/>
          </cell>
          <cell r="DA277" t="str">
            <v/>
          </cell>
          <cell r="DB277" t="str">
            <v/>
          </cell>
        </row>
        <row r="278">
          <cell r="C278" t="str">
            <v>PR19SRN_WN02</v>
          </cell>
          <cell r="D278" t="str">
            <v>We supply clean, safe and sustainable water </v>
          </cell>
          <cell r="E278" t="str">
            <v>PR14 revision</v>
          </cell>
          <cell r="F278" t="str">
            <v>WN02</v>
          </cell>
          <cell r="G278" t="str">
            <v>Water quality compliance (CRI)</v>
          </cell>
          <cell r="H278" t="str">
            <v xml:space="preserve">Compliance Risk Index (CRI) is an Ofwat common definition as defined by the Drinking Water Inspectorate (DWI): http://www.dwi.gov.uk/stakeholders/price-review-process/CRI_Def.pdf.  </v>
          </cell>
          <cell r="J278">
            <v>1</v>
          </cell>
          <cell r="Q278">
            <v>1</v>
          </cell>
          <cell r="R278" t="str">
            <v>Under</v>
          </cell>
          <cell r="S278" t="str">
            <v>Revenue</v>
          </cell>
          <cell r="T278" t="str">
            <v>In-period</v>
          </cell>
          <cell r="U278" t="str">
            <v xml:space="preserve">Water quality compliance </v>
          </cell>
          <cell r="V278" t="str">
            <v>score</v>
          </cell>
          <cell r="W278" t="str">
            <v xml:space="preserve">CRI score </v>
          </cell>
          <cell r="X278">
            <v>2</v>
          </cell>
          <cell r="Y278" t="str">
            <v>Down</v>
          </cell>
          <cell r="Z278" t="str">
            <v>Water quality compliance (CRI)</v>
          </cell>
        </row>
        <row r="279">
          <cell r="C279" t="str">
            <v>PR19SRN_WN04</v>
          </cell>
          <cell r="D279" t="str">
            <v xml:space="preserve">We supply clean, safe and sustainable water </v>
          </cell>
          <cell r="E279" t="str">
            <v xml:space="preserve">PR14 revision </v>
          </cell>
          <cell r="F279" t="str">
            <v>WN04</v>
          </cell>
          <cell r="G279" t="str">
            <v>Leakage</v>
          </cell>
          <cell r="H279" t="str">
            <v xml:space="preserve">Leakage is an Ofwat common definition. Defined by Ofwat in: https://www.ofwat.gov.uk/wp-content/uploads/2018/03/Reporting-guidance-leakage.pdf </v>
          </cell>
          <cell r="J279">
            <v>1</v>
          </cell>
          <cell r="Q279">
            <v>1</v>
          </cell>
          <cell r="R279" t="str">
            <v>Out &amp; under</v>
          </cell>
          <cell r="S279" t="str">
            <v>Revenue</v>
          </cell>
          <cell r="T279" t="str">
            <v>In-period</v>
          </cell>
          <cell r="U279" t="str">
            <v xml:space="preserve">Leakage </v>
          </cell>
          <cell r="V279" t="str">
            <v>nr</v>
          </cell>
          <cell r="W279" t="str">
            <v xml:space="preserve">Ml/d </v>
          </cell>
          <cell r="X279">
            <v>1</v>
          </cell>
          <cell r="Y279" t="str">
            <v>Down</v>
          </cell>
          <cell r="Z279" t="str">
            <v>Leakage</v>
          </cell>
        </row>
        <row r="280">
          <cell r="C280" t="str">
            <v>PR19SRN_WR01</v>
          </cell>
          <cell r="D280" t="str">
            <v xml:space="preserve">We recognise the true value of water in our daily lives </v>
          </cell>
          <cell r="E280" t="str">
            <v xml:space="preserve">PR14 revision </v>
          </cell>
          <cell r="F280" t="str">
            <v>WR01</v>
          </cell>
          <cell r="G280" t="str">
            <v>Per capita consumption</v>
          </cell>
          <cell r="H280" t="str">
            <v xml:space="preserve">The methodology into how we calculate PCC is defined by Ofwat in: https://www.ofwat.gov.uk/wp-content/uploads/2018/03/Reporting-guidance-per-capita-consumption.pdf_x000D_
_x000D_
Although we are not reporting a 3 year average, it is an annual figure, further we aim to restate PCC in 19/20 due to the unreliability of the current shadow reporting results._x000D_
 </v>
          </cell>
          <cell r="I280">
            <v>1</v>
          </cell>
          <cell r="Q280">
            <v>1</v>
          </cell>
          <cell r="R280" t="str">
            <v>Out &amp; under</v>
          </cell>
          <cell r="S280" t="str">
            <v>Revenue</v>
          </cell>
          <cell r="T280" t="str">
            <v>End of period</v>
          </cell>
          <cell r="U280" t="str">
            <v xml:space="preserve">Water consumption </v>
          </cell>
          <cell r="V280" t="str">
            <v>nr</v>
          </cell>
          <cell r="W280" t="str">
            <v xml:space="preserve">l/h/d </v>
          </cell>
          <cell r="X280">
            <v>1</v>
          </cell>
          <cell r="Y280" t="str">
            <v>Down</v>
          </cell>
          <cell r="Z280" t="str">
            <v>Per capita consumption</v>
          </cell>
        </row>
        <row r="281">
          <cell r="C281" t="str">
            <v>PR19SRN_WN07</v>
          </cell>
          <cell r="D281" t="str">
            <v xml:space="preserve">We supply clean, safe and sustainable water </v>
          </cell>
          <cell r="E281" t="str">
            <v xml:space="preserve">PR14 revision </v>
          </cell>
          <cell r="F281" t="str">
            <v>WN07</v>
          </cell>
          <cell r="G281" t="str">
            <v>Drinking water appearance</v>
          </cell>
          <cell r="H281" t="str">
            <v xml:space="preserve">Customer contacts regarding the appearance of their drinking water, reported in line with Drinking Water Inspectorate guidance </v>
          </cell>
          <cell r="J281">
            <v>1</v>
          </cell>
          <cell r="Q281">
            <v>1</v>
          </cell>
          <cell r="R281" t="str">
            <v>Out &amp; under</v>
          </cell>
          <cell r="S281" t="str">
            <v>Revenue</v>
          </cell>
          <cell r="T281" t="str">
            <v>In-period</v>
          </cell>
          <cell r="U281" t="str">
            <v xml:space="preserve">Customer contacts - water quality </v>
          </cell>
          <cell r="V281" t="str">
            <v>nr</v>
          </cell>
          <cell r="W281" t="str">
            <v xml:space="preserve">Number of contacts per 1,000 connected population </v>
          </cell>
          <cell r="X281">
            <v>2</v>
          </cell>
          <cell r="Y281" t="str">
            <v>Down</v>
          </cell>
          <cell r="Z281" t="str">
            <v>Customer contacts about water quality</v>
          </cell>
          <cell r="AQ281">
            <v>0.83</v>
          </cell>
          <cell r="AR281">
            <v>0.74</v>
          </cell>
          <cell r="AS281">
            <v>0.65</v>
          </cell>
          <cell r="AT281">
            <v>0.55000000000000004</v>
          </cell>
          <cell r="AU281">
            <v>0.46</v>
          </cell>
          <cell r="BL281" t="str">
            <v>Yes</v>
          </cell>
          <cell r="BM281" t="str">
            <v>Yes</v>
          </cell>
          <cell r="BN281" t="str">
            <v>Yes</v>
          </cell>
          <cell r="BO281" t="str">
            <v>Yes</v>
          </cell>
          <cell r="BP281" t="str">
            <v>Yes</v>
          </cell>
          <cell r="BQ281" t="str">
            <v/>
          </cell>
          <cell r="BR281" t="str">
            <v/>
          </cell>
          <cell r="BS281" t="str">
            <v/>
          </cell>
          <cell r="BT281" t="str">
            <v/>
          </cell>
          <cell r="BU281" t="str">
            <v/>
          </cell>
          <cell r="BV281" t="str">
            <v/>
          </cell>
          <cell r="BW281" t="str">
            <v/>
          </cell>
          <cell r="BX281" t="str">
            <v/>
          </cell>
          <cell r="BY281" t="str">
            <v/>
          </cell>
          <cell r="BZ281" t="str">
            <v/>
          </cell>
          <cell r="CA281" t="str">
            <v/>
          </cell>
          <cell r="CB281" t="str">
            <v/>
          </cell>
          <cell r="CC281" t="str">
            <v/>
          </cell>
          <cell r="CD281" t="str">
            <v/>
          </cell>
          <cell r="CE281" t="str">
            <v/>
          </cell>
          <cell r="CF281" t="str">
            <v/>
          </cell>
          <cell r="CG281" t="str">
            <v/>
          </cell>
          <cell r="CH281" t="str">
            <v/>
          </cell>
          <cell r="CI281" t="str">
            <v/>
          </cell>
          <cell r="CJ281" t="str">
            <v/>
          </cell>
          <cell r="CK281" t="str">
            <v/>
          </cell>
          <cell r="CL281" t="str">
            <v/>
          </cell>
          <cell r="CM281" t="str">
            <v/>
          </cell>
          <cell r="CN281" t="str">
            <v/>
          </cell>
          <cell r="CO281" t="str">
            <v/>
          </cell>
          <cell r="CP281" t="str">
            <v/>
          </cell>
          <cell r="CQ281" t="str">
            <v/>
          </cell>
          <cell r="CR281" t="str">
            <v/>
          </cell>
          <cell r="CS281" t="str">
            <v/>
          </cell>
          <cell r="CT281" t="str">
            <v/>
          </cell>
          <cell r="CU281">
            <v>-4.62</v>
          </cell>
          <cell r="CV281" t="str">
            <v/>
          </cell>
          <cell r="CW281" t="str">
            <v/>
          </cell>
          <cell r="CX281" t="str">
            <v/>
          </cell>
          <cell r="CY281">
            <v>3.85</v>
          </cell>
          <cell r="CZ281" t="str">
            <v/>
          </cell>
          <cell r="DA281" t="str">
            <v/>
          </cell>
          <cell r="DB281" t="str">
            <v/>
          </cell>
          <cell r="DD281">
            <v>1</v>
          </cell>
        </row>
        <row r="282">
          <cell r="C282" t="str">
            <v>PR19SRN_WN08</v>
          </cell>
          <cell r="D282" t="str">
            <v xml:space="preserve">We supply clean, safe and sustainable water </v>
          </cell>
          <cell r="E282" t="str">
            <v xml:space="preserve">PR19 new </v>
          </cell>
          <cell r="F282" t="str">
            <v>WN08</v>
          </cell>
          <cell r="G282" t="str">
            <v>Drinking water taste and Odour</v>
          </cell>
          <cell r="H282" t="str">
            <v xml:space="preserve">Customer contacts regarding the taste &amp; odour of their drinking water, reported in line with Drinking Water Inspectorate guidance </v>
          </cell>
          <cell r="J282">
            <v>1</v>
          </cell>
          <cell r="Q282">
            <v>1</v>
          </cell>
          <cell r="R282" t="str">
            <v>Out &amp; under</v>
          </cell>
          <cell r="S282" t="str">
            <v>Revenue</v>
          </cell>
          <cell r="T282" t="str">
            <v>In-period</v>
          </cell>
          <cell r="U282" t="str">
            <v xml:space="preserve">Customer contacts - water quality </v>
          </cell>
          <cell r="V282" t="str">
            <v>nr</v>
          </cell>
          <cell r="W282" t="str">
            <v xml:space="preserve">Number of contacts per 1,000 connected population </v>
          </cell>
          <cell r="X282">
            <v>2</v>
          </cell>
          <cell r="Y282" t="str">
            <v>Down</v>
          </cell>
          <cell r="Z282" t="str">
            <v>Customer contacts about water quality</v>
          </cell>
          <cell r="AQ282">
            <v>0.24</v>
          </cell>
          <cell r="AR282">
            <v>0.23</v>
          </cell>
          <cell r="AS282">
            <v>0.23</v>
          </cell>
          <cell r="AT282">
            <v>0.22</v>
          </cell>
          <cell r="AU282">
            <v>0.21</v>
          </cell>
          <cell r="BL282" t="str">
            <v>Yes</v>
          </cell>
          <cell r="BM282" t="str">
            <v>Yes</v>
          </cell>
          <cell r="BN282" t="str">
            <v>Yes</v>
          </cell>
          <cell r="BO282" t="str">
            <v>Yes</v>
          </cell>
          <cell r="BP282" t="str">
            <v>Yes</v>
          </cell>
          <cell r="BQ282" t="str">
            <v/>
          </cell>
          <cell r="BR282" t="str">
            <v/>
          </cell>
          <cell r="BS282" t="str">
            <v/>
          </cell>
          <cell r="BT282" t="str">
            <v/>
          </cell>
          <cell r="BU282" t="str">
            <v/>
          </cell>
          <cell r="BV282" t="str">
            <v/>
          </cell>
          <cell r="BW282" t="str">
            <v/>
          </cell>
          <cell r="BX282" t="str">
            <v/>
          </cell>
          <cell r="BY282" t="str">
            <v/>
          </cell>
          <cell r="BZ282" t="str">
            <v/>
          </cell>
          <cell r="CA282" t="str">
            <v/>
          </cell>
          <cell r="CB282" t="str">
            <v/>
          </cell>
          <cell r="CC282" t="str">
            <v/>
          </cell>
          <cell r="CD282" t="str">
            <v/>
          </cell>
          <cell r="CE282" t="str">
            <v/>
          </cell>
          <cell r="CF282" t="str">
            <v/>
          </cell>
          <cell r="CG282" t="str">
            <v/>
          </cell>
          <cell r="CH282" t="str">
            <v/>
          </cell>
          <cell r="CI282" t="str">
            <v/>
          </cell>
          <cell r="CJ282" t="str">
            <v/>
          </cell>
          <cell r="CK282">
            <v>0.17</v>
          </cell>
          <cell r="CL282">
            <v>0.17</v>
          </cell>
          <cell r="CM282">
            <v>0.16</v>
          </cell>
          <cell r="CN282">
            <v>0.16</v>
          </cell>
          <cell r="CO282">
            <v>0.15</v>
          </cell>
          <cell r="CP282" t="str">
            <v/>
          </cell>
          <cell r="CQ282" t="str">
            <v/>
          </cell>
          <cell r="CR282" t="str">
            <v/>
          </cell>
          <cell r="CS282" t="str">
            <v/>
          </cell>
          <cell r="CT282" t="str">
            <v/>
          </cell>
          <cell r="CU282">
            <v>-4.62</v>
          </cell>
          <cell r="CV282" t="str">
            <v/>
          </cell>
          <cell r="CW282" t="str">
            <v/>
          </cell>
          <cell r="CX282" t="str">
            <v/>
          </cell>
          <cell r="CY282">
            <v>3.85</v>
          </cell>
          <cell r="CZ282" t="str">
            <v/>
          </cell>
          <cell r="DA282" t="str">
            <v/>
          </cell>
          <cell r="DB282" t="str">
            <v/>
          </cell>
          <cell r="DD282">
            <v>1</v>
          </cell>
        </row>
        <row r="283">
          <cell r="C283" t="str">
            <v>PR19SRN_WWN07</v>
          </cell>
          <cell r="D283" t="str">
            <v xml:space="preserve">Together we aim to recycle every drop of water </v>
          </cell>
          <cell r="E283" t="str">
            <v xml:space="preserve">PR19 new </v>
          </cell>
          <cell r="F283" t="str">
            <v>WWN07</v>
          </cell>
          <cell r="G283" t="str">
            <v>Effluent re-use</v>
          </cell>
          <cell r="H283" t="str">
            <v xml:space="preserve">Volume of treated effluent made available for direct reuse by customers. This includes its use by local authorities, businesses, farmers or individuals for irrigation and other purposes. Total volume of treated effluent re-used expressed in m3. Measured annually (financial year).  _x000D_
Measurement will be provided by designated metering equipment or in fixed volumes based on the size of tankers used for effluent removal and transportation. </v>
          </cell>
          <cell r="K283">
            <v>1</v>
          </cell>
          <cell r="Q283">
            <v>1</v>
          </cell>
          <cell r="R283" t="str">
            <v>Out</v>
          </cell>
          <cell r="S283" t="str">
            <v>Revenue</v>
          </cell>
          <cell r="T283" t="str">
            <v>In-period</v>
          </cell>
          <cell r="U283" t="str">
            <v xml:space="preserve">Environmental </v>
          </cell>
          <cell r="V283" t="str">
            <v>nr</v>
          </cell>
          <cell r="W283" t="str">
            <v xml:space="preserve">Total volume of treated effluent re-used expressed in m3.  </v>
          </cell>
          <cell r="X283">
            <v>0</v>
          </cell>
          <cell r="Y283" t="str">
            <v>Up</v>
          </cell>
          <cell r="AQ283">
            <v>0</v>
          </cell>
          <cell r="AR283">
            <v>0</v>
          </cell>
          <cell r="AS283">
            <v>0</v>
          </cell>
          <cell r="AT283">
            <v>0</v>
          </cell>
          <cell r="AU283">
            <v>0</v>
          </cell>
          <cell r="BL283" t="str">
            <v>Yes</v>
          </cell>
          <cell r="BM283" t="str">
            <v>Yes</v>
          </cell>
          <cell r="BN283" t="str">
            <v>Yes</v>
          </cell>
          <cell r="BO283" t="str">
            <v>Yes</v>
          </cell>
          <cell r="BP283" t="str">
            <v>Yes</v>
          </cell>
          <cell r="BQ283" t="str">
            <v/>
          </cell>
          <cell r="BR283" t="str">
            <v/>
          </cell>
          <cell r="BS283" t="str">
            <v/>
          </cell>
          <cell r="BT283" t="str">
            <v/>
          </cell>
          <cell r="BU283" t="str">
            <v/>
          </cell>
          <cell r="BV283" t="str">
            <v/>
          </cell>
          <cell r="BW283" t="str">
            <v/>
          </cell>
          <cell r="BX283" t="str">
            <v/>
          </cell>
          <cell r="BY283" t="str">
            <v/>
          </cell>
          <cell r="BZ283" t="str">
            <v/>
          </cell>
          <cell r="CA283" t="str">
            <v/>
          </cell>
          <cell r="CB283" t="str">
            <v/>
          </cell>
          <cell r="CC283" t="str">
            <v/>
          </cell>
          <cell r="CD283" t="str">
            <v/>
          </cell>
          <cell r="CE283" t="str">
            <v/>
          </cell>
          <cell r="CF283">
            <v>0</v>
          </cell>
          <cell r="CG283">
            <v>0</v>
          </cell>
          <cell r="CH283">
            <v>0</v>
          </cell>
          <cell r="CI283">
            <v>0</v>
          </cell>
          <cell r="CJ283">
            <v>0</v>
          </cell>
          <cell r="CK283">
            <v>5070</v>
          </cell>
          <cell r="CL283">
            <v>5070</v>
          </cell>
          <cell r="CM283">
            <v>5070</v>
          </cell>
          <cell r="CN283">
            <v>5070</v>
          </cell>
          <cell r="CO283">
            <v>5070</v>
          </cell>
          <cell r="CP283" t="str">
            <v/>
          </cell>
          <cell r="CQ283" t="str">
            <v/>
          </cell>
          <cell r="CR283" t="str">
            <v/>
          </cell>
          <cell r="CS283" t="str">
            <v/>
          </cell>
          <cell r="CT283" t="str">
            <v/>
          </cell>
          <cell r="CU283" t="str">
            <v/>
          </cell>
          <cell r="CV283" t="str">
            <v/>
          </cell>
          <cell r="CW283" t="str">
            <v/>
          </cell>
          <cell r="CX283" t="str">
            <v/>
          </cell>
          <cell r="CY283">
            <v>3.2899999999999998E-6</v>
          </cell>
          <cell r="CZ283" t="str">
            <v/>
          </cell>
          <cell r="DA283" t="str">
            <v/>
          </cell>
          <cell r="DB283" t="str">
            <v/>
          </cell>
          <cell r="DD283">
            <v>1</v>
          </cell>
        </row>
        <row r="284">
          <cell r="C284" t="str">
            <v>PR19SRN_BIO01</v>
          </cell>
          <cell r="D284" t="str">
            <v xml:space="preserve">Together we aim to recycle every drop of water </v>
          </cell>
          <cell r="E284" t="str">
            <v xml:space="preserve">PR14 revision </v>
          </cell>
          <cell r="F284" t="str">
            <v>BIO01</v>
          </cell>
          <cell r="G284" t="str">
            <v xml:space="preserve">Renewable Generation </v>
          </cell>
          <cell r="H284" t="str">
            <v xml:space="preserve">Total renewable electricity generated as a percentage of our total electricity consumption.  </v>
          </cell>
          <cell r="J284">
            <v>0.03</v>
          </cell>
          <cell r="L284">
            <v>0.97</v>
          </cell>
          <cell r="Q284">
            <v>1</v>
          </cell>
          <cell r="R284" t="str">
            <v>Out &amp; under</v>
          </cell>
          <cell r="S284" t="str">
            <v>Revenue</v>
          </cell>
          <cell r="T284" t="str">
            <v>In-period</v>
          </cell>
          <cell r="U284" t="str">
            <v xml:space="preserve">Energy/emissions </v>
          </cell>
          <cell r="V284" t="str">
            <v>%</v>
          </cell>
          <cell r="W284" t="str">
            <v xml:space="preserve">Quantity of renewable electricity generated, measured in kWh, as a percentage of our total electricity </v>
          </cell>
          <cell r="X284">
            <v>2</v>
          </cell>
          <cell r="Y284" t="str">
            <v>Up</v>
          </cell>
          <cell r="AQ284">
            <v>21.2</v>
          </cell>
          <cell r="AR284">
            <v>21.3</v>
          </cell>
          <cell r="AS284">
            <v>24</v>
          </cell>
          <cell r="AT284">
            <v>24</v>
          </cell>
          <cell r="AU284">
            <v>24</v>
          </cell>
          <cell r="BL284" t="str">
            <v>Yes</v>
          </cell>
          <cell r="BM284" t="str">
            <v>Yes</v>
          </cell>
          <cell r="BN284" t="str">
            <v>Yes</v>
          </cell>
          <cell r="BO284" t="str">
            <v>Yes</v>
          </cell>
          <cell r="BP284" t="str">
            <v>Yes</v>
          </cell>
          <cell r="BQ284" t="str">
            <v/>
          </cell>
          <cell r="BR284" t="str">
            <v/>
          </cell>
          <cell r="BS284" t="str">
            <v/>
          </cell>
          <cell r="BT284" t="str">
            <v/>
          </cell>
          <cell r="BU284" t="str">
            <v/>
          </cell>
          <cell r="BV284">
            <v>18.2</v>
          </cell>
          <cell r="BW284">
            <v>18.3</v>
          </cell>
          <cell r="BX284">
            <v>21</v>
          </cell>
          <cell r="BY284">
            <v>21</v>
          </cell>
          <cell r="BZ284">
            <v>21</v>
          </cell>
          <cell r="CA284" t="str">
            <v/>
          </cell>
          <cell r="CB284" t="str">
            <v/>
          </cell>
          <cell r="CC284" t="str">
            <v/>
          </cell>
          <cell r="CD284" t="str">
            <v/>
          </cell>
          <cell r="CE284" t="str">
            <v/>
          </cell>
          <cell r="CF284" t="str">
            <v/>
          </cell>
          <cell r="CG284" t="str">
            <v/>
          </cell>
          <cell r="CH284" t="str">
            <v/>
          </cell>
          <cell r="CI284" t="str">
            <v/>
          </cell>
          <cell r="CJ284" t="str">
            <v/>
          </cell>
          <cell r="CK284">
            <v>24.2</v>
          </cell>
          <cell r="CL284">
            <v>24.3</v>
          </cell>
          <cell r="CM284">
            <v>27</v>
          </cell>
          <cell r="CN284">
            <v>27</v>
          </cell>
          <cell r="CO284">
            <v>27</v>
          </cell>
          <cell r="CP284" t="str">
            <v/>
          </cell>
          <cell r="CQ284" t="str">
            <v/>
          </cell>
          <cell r="CR284" t="str">
            <v/>
          </cell>
          <cell r="CS284" t="str">
            <v/>
          </cell>
          <cell r="CT284" t="str">
            <v/>
          </cell>
          <cell r="CU284">
            <v>-0.442</v>
          </cell>
          <cell r="CV284" t="str">
            <v/>
          </cell>
          <cell r="CW284" t="str">
            <v/>
          </cell>
          <cell r="CX284" t="str">
            <v/>
          </cell>
          <cell r="CY284">
            <v>0.221</v>
          </cell>
          <cell r="CZ284" t="str">
            <v/>
          </cell>
          <cell r="DA284" t="str">
            <v/>
          </cell>
          <cell r="DB284" t="str">
            <v/>
          </cell>
          <cell r="DD284">
            <v>1</v>
          </cell>
        </row>
        <row r="285">
          <cell r="C285" t="str">
            <v>PR19SRN_BIO02</v>
          </cell>
          <cell r="D285" t="str">
            <v xml:space="preserve">Together we aim to recycle every drop of water </v>
          </cell>
          <cell r="E285" t="str">
            <v xml:space="preserve">PR19 new </v>
          </cell>
          <cell r="F285" t="str">
            <v>BIO02</v>
          </cell>
          <cell r="G285" t="str">
            <v>Satisfactory bioresources recycling</v>
          </cell>
          <cell r="H285" t="str">
            <v xml:space="preserve">Disposal of bioresources in a way that is compliant with the Sludge (Use in Agriculture) Regulations, Environmental Permitting (England &amp; Wales) Regulations 2010 and the Safe Sludge Matrix. </v>
          </cell>
          <cell r="L285">
            <v>1</v>
          </cell>
          <cell r="Q285">
            <v>1</v>
          </cell>
          <cell r="R285" t="str">
            <v>Under</v>
          </cell>
          <cell r="S285" t="str">
            <v>Revenue</v>
          </cell>
          <cell r="T285" t="str">
            <v>In-period</v>
          </cell>
          <cell r="U285" t="str">
            <v xml:space="preserve">Bioresources (sludge) </v>
          </cell>
          <cell r="V285" t="str">
            <v>%</v>
          </cell>
          <cell r="W285" t="str">
            <v xml:space="preserve">% compliance with legislation applying to bioresources recycling </v>
          </cell>
          <cell r="X285">
            <v>2</v>
          </cell>
          <cell r="Y285" t="str">
            <v>Up</v>
          </cell>
          <cell r="AQ285">
            <v>100</v>
          </cell>
          <cell r="AR285">
            <v>100</v>
          </cell>
          <cell r="AS285">
            <v>100</v>
          </cell>
          <cell r="AT285">
            <v>100</v>
          </cell>
          <cell r="AU285">
            <v>100</v>
          </cell>
          <cell r="BL285" t="str">
            <v>Yes</v>
          </cell>
          <cell r="BM285" t="str">
            <v>Yes</v>
          </cell>
          <cell r="BN285" t="str">
            <v>Yes</v>
          </cell>
          <cell r="BO285" t="str">
            <v>Yes</v>
          </cell>
          <cell r="BP285" t="str">
            <v>Yes</v>
          </cell>
          <cell r="BQ285" t="str">
            <v/>
          </cell>
          <cell r="BR285" t="str">
            <v/>
          </cell>
          <cell r="BS285" t="str">
            <v/>
          </cell>
          <cell r="BT285" t="str">
            <v/>
          </cell>
          <cell r="BU285" t="str">
            <v/>
          </cell>
          <cell r="BV285" t="str">
            <v/>
          </cell>
          <cell r="BW285" t="str">
            <v/>
          </cell>
          <cell r="BX285" t="str">
            <v/>
          </cell>
          <cell r="BY285" t="str">
            <v/>
          </cell>
          <cell r="BZ285" t="str">
            <v/>
          </cell>
          <cell r="CA285" t="str">
            <v/>
          </cell>
          <cell r="CB285" t="str">
            <v/>
          </cell>
          <cell r="CC285" t="str">
            <v/>
          </cell>
          <cell r="CD285" t="str">
            <v/>
          </cell>
          <cell r="CE285" t="str">
            <v/>
          </cell>
          <cell r="CF285" t="str">
            <v/>
          </cell>
          <cell r="CG285" t="str">
            <v/>
          </cell>
          <cell r="CH285" t="str">
            <v/>
          </cell>
          <cell r="CI285" t="str">
            <v/>
          </cell>
          <cell r="CJ285" t="str">
            <v/>
          </cell>
          <cell r="CK285" t="str">
            <v/>
          </cell>
          <cell r="CL285" t="str">
            <v/>
          </cell>
          <cell r="CM285" t="str">
            <v/>
          </cell>
          <cell r="CN285" t="str">
            <v/>
          </cell>
          <cell r="CO285" t="str">
            <v/>
          </cell>
          <cell r="CP285" t="str">
            <v/>
          </cell>
          <cell r="CQ285" t="str">
            <v/>
          </cell>
          <cell r="CR285" t="str">
            <v/>
          </cell>
          <cell r="CS285" t="str">
            <v/>
          </cell>
          <cell r="CT285" t="str">
            <v/>
          </cell>
          <cell r="CU285">
            <v>-0.41699999999999998</v>
          </cell>
          <cell r="CV285" t="str">
            <v/>
          </cell>
          <cell r="CW285" t="str">
            <v/>
          </cell>
          <cell r="CX285" t="str">
            <v/>
          </cell>
          <cell r="CY285" t="str">
            <v/>
          </cell>
          <cell r="CZ285" t="str">
            <v/>
          </cell>
          <cell r="DA285" t="str">
            <v/>
          </cell>
          <cell r="DB285" t="str">
            <v/>
          </cell>
          <cell r="DD285">
            <v>1</v>
          </cell>
        </row>
        <row r="286">
          <cell r="C286" t="str">
            <v>PR19SRN_WWN09</v>
          </cell>
          <cell r="D286" t="str">
            <v xml:space="preserve">We safeguard and enhance rivers, reservoirs and coasts for the future </v>
          </cell>
          <cell r="E286" t="str">
            <v xml:space="preserve">PR19 new </v>
          </cell>
          <cell r="F286" t="str">
            <v>WWN09</v>
          </cell>
          <cell r="G286" t="str">
            <v>River water quality</v>
          </cell>
          <cell r="H286" t="str">
            <v xml:space="preserve">Improvements to river water quality as a result of the delivery of our environmental investment schemes. Length of river defined as improved will be based on the delivery of specified schemes in the Water Industry National Environment Programme (WINEP). Improved river lengths are defined by the Environment Agency and stated in the WINEP document that they issue. </v>
          </cell>
          <cell r="K286">
            <v>1</v>
          </cell>
          <cell r="Q286">
            <v>1</v>
          </cell>
          <cell r="R286" t="str">
            <v>Under</v>
          </cell>
          <cell r="S286" t="str">
            <v>Revenue</v>
          </cell>
          <cell r="T286" t="str">
            <v>In-period</v>
          </cell>
          <cell r="U286" t="str">
            <v xml:space="preserve">Environmental </v>
          </cell>
          <cell r="V286" t="str">
            <v>nr</v>
          </cell>
          <cell r="W286" t="str">
            <v xml:space="preserve">Km of rivers improved </v>
          </cell>
          <cell r="X286">
            <v>2</v>
          </cell>
          <cell r="Y286" t="str">
            <v>Up</v>
          </cell>
          <cell r="AQ286">
            <v>0</v>
          </cell>
          <cell r="AR286">
            <v>82.5</v>
          </cell>
          <cell r="AS286">
            <v>102.7</v>
          </cell>
          <cell r="AT286">
            <v>102.7</v>
          </cell>
          <cell r="AU286">
            <v>182.3</v>
          </cell>
          <cell r="BL286" t="str">
            <v>Yes</v>
          </cell>
          <cell r="BM286" t="str">
            <v>Yes</v>
          </cell>
          <cell r="BN286" t="str">
            <v>Yes</v>
          </cell>
          <cell r="BO286" t="str">
            <v>Yes</v>
          </cell>
          <cell r="BP286" t="str">
            <v>Yes</v>
          </cell>
          <cell r="BQ286" t="str">
            <v/>
          </cell>
          <cell r="BR286" t="str">
            <v/>
          </cell>
          <cell r="BS286" t="str">
            <v/>
          </cell>
          <cell r="BT286" t="str">
            <v/>
          </cell>
          <cell r="BU286" t="str">
            <v/>
          </cell>
          <cell r="BV286" t="str">
            <v/>
          </cell>
          <cell r="BW286" t="str">
            <v/>
          </cell>
          <cell r="BX286" t="str">
            <v/>
          </cell>
          <cell r="BY286" t="str">
            <v/>
          </cell>
          <cell r="BZ286" t="str">
            <v/>
          </cell>
          <cell r="CA286" t="str">
            <v/>
          </cell>
          <cell r="CB286" t="str">
            <v/>
          </cell>
          <cell r="CC286" t="str">
            <v/>
          </cell>
          <cell r="CD286" t="str">
            <v/>
          </cell>
          <cell r="CE286" t="str">
            <v/>
          </cell>
          <cell r="CF286" t="str">
            <v/>
          </cell>
          <cell r="CG286" t="str">
            <v/>
          </cell>
          <cell r="CH286" t="str">
            <v/>
          </cell>
          <cell r="CI286" t="str">
            <v/>
          </cell>
          <cell r="CJ286" t="str">
            <v/>
          </cell>
          <cell r="CK286" t="str">
            <v/>
          </cell>
          <cell r="CL286" t="str">
            <v/>
          </cell>
          <cell r="CM286" t="str">
            <v/>
          </cell>
          <cell r="CN286" t="str">
            <v/>
          </cell>
          <cell r="CO286" t="str">
            <v/>
          </cell>
          <cell r="CP286" t="str">
            <v/>
          </cell>
          <cell r="CQ286" t="str">
            <v/>
          </cell>
          <cell r="CR286" t="str">
            <v/>
          </cell>
          <cell r="CS286" t="str">
            <v/>
          </cell>
          <cell r="CT286" t="str">
            <v/>
          </cell>
          <cell r="CU286">
            <v>-0.248</v>
          </cell>
          <cell r="CV286" t="str">
            <v/>
          </cell>
          <cell r="CW286" t="str">
            <v/>
          </cell>
          <cell r="CX286" t="str">
            <v/>
          </cell>
          <cell r="CY286" t="str">
            <v/>
          </cell>
          <cell r="CZ286" t="str">
            <v/>
          </cell>
          <cell r="DA286" t="str">
            <v/>
          </cell>
          <cell r="DB286" t="str">
            <v/>
          </cell>
          <cell r="DC286" t="str">
            <v>no</v>
          </cell>
          <cell r="DD286">
            <v>1</v>
          </cell>
        </row>
        <row r="287">
          <cell r="C287" t="str">
            <v>PR19SRN_WR05</v>
          </cell>
          <cell r="D287" t="str">
            <v xml:space="preserve">We safeguard and enhance rivers, reservoirs and coasts for the future </v>
          </cell>
          <cell r="E287" t="str">
            <v xml:space="preserve">PR14 revision </v>
          </cell>
          <cell r="F287" t="str">
            <v>WR05</v>
          </cell>
          <cell r="G287" t="str">
            <v>Abstraction Incentive Mechanism</v>
          </cell>
          <cell r="H287" t="str">
            <v xml:space="preserve">Our Abstraction Incentive Mechanism will deliver a reduction in our total abstraction from the River Itchen. The reductions will limit abstraction when the river is at its most environmentally vulnerable. It has been derived to reduce the impact of abstraction on the sensitive chalk streams in our western area, in particular the River Itchen. </v>
          </cell>
          <cell r="I287">
            <v>1</v>
          </cell>
          <cell r="Q287">
            <v>1</v>
          </cell>
          <cell r="R287" t="str">
            <v>Out &amp; under</v>
          </cell>
          <cell r="S287" t="str">
            <v>Revenue</v>
          </cell>
          <cell r="T287" t="str">
            <v>In-period</v>
          </cell>
          <cell r="U287" t="str">
            <v xml:space="preserve">Water resources/ abstraction </v>
          </cell>
          <cell r="V287" t="str">
            <v>nr</v>
          </cell>
          <cell r="W287" t="str">
            <v xml:space="preserve">Average Ml/d below the September abstraction limit on the River Itchen for days in September where the river flow is below the trigger threshold.  </v>
          </cell>
          <cell r="X287">
            <v>0</v>
          </cell>
          <cell r="Y287" t="str">
            <v>Down</v>
          </cell>
          <cell r="AQ287">
            <v>-15</v>
          </cell>
          <cell r="AR287">
            <v>-15</v>
          </cell>
          <cell r="AS287">
            <v>-15</v>
          </cell>
          <cell r="AT287">
            <v>-15</v>
          </cell>
          <cell r="AU287">
            <v>-15</v>
          </cell>
          <cell r="BL287" t="str">
            <v>Yes</v>
          </cell>
          <cell r="BM287" t="str">
            <v>Yes</v>
          </cell>
          <cell r="BN287" t="str">
            <v>Yes</v>
          </cell>
          <cell r="BO287" t="str">
            <v>Yes</v>
          </cell>
          <cell r="BP287" t="str">
            <v>Yes</v>
          </cell>
          <cell r="BQ287" t="str">
            <v/>
          </cell>
          <cell r="BR287" t="str">
            <v/>
          </cell>
          <cell r="BS287" t="str">
            <v/>
          </cell>
          <cell r="BT287" t="str">
            <v/>
          </cell>
          <cell r="BU287" t="str">
            <v/>
          </cell>
          <cell r="BV287">
            <v>-14</v>
          </cell>
          <cell r="BW287">
            <v>-14</v>
          </cell>
          <cell r="BX287">
            <v>-14</v>
          </cell>
          <cell r="BY287">
            <v>-14</v>
          </cell>
          <cell r="BZ287">
            <v>-14</v>
          </cell>
          <cell r="CA287" t="str">
            <v/>
          </cell>
          <cell r="CB287" t="str">
            <v/>
          </cell>
          <cell r="CC287" t="str">
            <v/>
          </cell>
          <cell r="CD287" t="str">
            <v/>
          </cell>
          <cell r="CE287" t="str">
            <v/>
          </cell>
          <cell r="CF287" t="str">
            <v/>
          </cell>
          <cell r="CG287" t="str">
            <v/>
          </cell>
          <cell r="CH287" t="str">
            <v/>
          </cell>
          <cell r="CI287" t="str">
            <v/>
          </cell>
          <cell r="CJ287" t="str">
            <v/>
          </cell>
          <cell r="CK287">
            <v>-16</v>
          </cell>
          <cell r="CL287">
            <v>-16</v>
          </cell>
          <cell r="CM287">
            <v>-16</v>
          </cell>
          <cell r="CN287">
            <v>-16</v>
          </cell>
          <cell r="CO287">
            <v>-16</v>
          </cell>
          <cell r="CP287" t="str">
            <v/>
          </cell>
          <cell r="CQ287" t="str">
            <v/>
          </cell>
          <cell r="CR287" t="str">
            <v/>
          </cell>
          <cell r="CS287" t="str">
            <v/>
          </cell>
          <cell r="CT287" t="str">
            <v/>
          </cell>
          <cell r="CU287">
            <v>-0.63400000000000001</v>
          </cell>
          <cell r="CV287" t="str">
            <v/>
          </cell>
          <cell r="CW287" t="str">
            <v/>
          </cell>
          <cell r="CX287" t="str">
            <v/>
          </cell>
          <cell r="CY287">
            <v>0.51100000000000001</v>
          </cell>
          <cell r="CZ287" t="str">
            <v/>
          </cell>
          <cell r="DA287" t="str">
            <v/>
          </cell>
          <cell r="DB287" t="str">
            <v/>
          </cell>
          <cell r="DD287">
            <v>1</v>
          </cell>
        </row>
        <row r="288">
          <cell r="C288" t="str">
            <v>PR19SRN_WWN11</v>
          </cell>
          <cell r="D288" t="str">
            <v xml:space="preserve">We safeguard and enhance rivers, reservoirs and coasts for the future </v>
          </cell>
          <cell r="E288" t="str">
            <v xml:space="preserve">PR14 revision </v>
          </cell>
          <cell r="F288" t="str">
            <v>WWN11</v>
          </cell>
          <cell r="G288" t="str">
            <v>Maintain Bathing waters at ‘Excellent’.</v>
          </cell>
          <cell r="H288" t="str">
            <v xml:space="preserve">Maintain the number of bathing waters with ‘Excellent’ water quality classification as defined under the revised Bathing Water Directive . No reduction in the number of bathing waters rated as “Excellent” between the end of the 2019 bathing season and the end of the 2024 bathing season. The Environment Agency will assess bathing water quality at the end of the 2024 bathing season based on four year average performance. </v>
          </cell>
          <cell r="K288">
            <v>1</v>
          </cell>
          <cell r="Q288">
            <v>1</v>
          </cell>
          <cell r="R288" t="str">
            <v>Under</v>
          </cell>
          <cell r="S288" t="str">
            <v>Revenue</v>
          </cell>
          <cell r="T288" t="str">
            <v>In-period</v>
          </cell>
          <cell r="U288" t="str">
            <v xml:space="preserve">Environmental </v>
          </cell>
          <cell r="V288" t="str">
            <v>nr</v>
          </cell>
          <cell r="W288" t="str">
            <v xml:space="preserve">The number of bathing waters at ‘Excellent’ in 2020 over the following relevant assessment period. </v>
          </cell>
          <cell r="X288">
            <v>0</v>
          </cell>
          <cell r="Y288" t="str">
            <v>Up</v>
          </cell>
          <cell r="AQ288">
            <v>57</v>
          </cell>
          <cell r="AR288">
            <v>57</v>
          </cell>
          <cell r="AS288">
            <v>57</v>
          </cell>
          <cell r="AT288">
            <v>57</v>
          </cell>
          <cell r="AU288">
            <v>57</v>
          </cell>
          <cell r="BL288" t="str">
            <v>Yes</v>
          </cell>
          <cell r="BM288" t="str">
            <v>Yes</v>
          </cell>
          <cell r="BN288" t="str">
            <v>Yes</v>
          </cell>
          <cell r="BO288" t="str">
            <v>Yes</v>
          </cell>
          <cell r="BP288" t="str">
            <v>Yes</v>
          </cell>
          <cell r="BQ288" t="str">
            <v/>
          </cell>
          <cell r="BR288" t="str">
            <v/>
          </cell>
          <cell r="BS288" t="str">
            <v/>
          </cell>
          <cell r="BT288" t="str">
            <v/>
          </cell>
          <cell r="BU288" t="str">
            <v/>
          </cell>
          <cell r="BV288" t="str">
            <v/>
          </cell>
          <cell r="BW288" t="str">
            <v/>
          </cell>
          <cell r="BX288" t="str">
            <v/>
          </cell>
          <cell r="BY288" t="str">
            <v/>
          </cell>
          <cell r="BZ288" t="str">
            <v/>
          </cell>
          <cell r="CA288" t="str">
            <v/>
          </cell>
          <cell r="CB288" t="str">
            <v/>
          </cell>
          <cell r="CC288" t="str">
            <v/>
          </cell>
          <cell r="CD288" t="str">
            <v/>
          </cell>
          <cell r="CE288" t="str">
            <v/>
          </cell>
          <cell r="CF288" t="str">
            <v/>
          </cell>
          <cell r="CG288" t="str">
            <v/>
          </cell>
          <cell r="CH288" t="str">
            <v/>
          </cell>
          <cell r="CI288" t="str">
            <v/>
          </cell>
          <cell r="CJ288" t="str">
            <v/>
          </cell>
          <cell r="CK288" t="str">
            <v/>
          </cell>
          <cell r="CL288" t="str">
            <v/>
          </cell>
          <cell r="CM288" t="str">
            <v/>
          </cell>
          <cell r="CN288" t="str">
            <v/>
          </cell>
          <cell r="CO288" t="str">
            <v/>
          </cell>
          <cell r="CP288" t="str">
            <v/>
          </cell>
          <cell r="CQ288" t="str">
            <v/>
          </cell>
          <cell r="CR288" t="str">
            <v/>
          </cell>
          <cell r="CS288" t="str">
            <v/>
          </cell>
          <cell r="CT288" t="str">
            <v/>
          </cell>
          <cell r="CU288">
            <v>-0.45</v>
          </cell>
          <cell r="CV288" t="str">
            <v/>
          </cell>
          <cell r="CW288" t="str">
            <v/>
          </cell>
          <cell r="CX288" t="str">
            <v/>
          </cell>
          <cell r="CY288" t="str">
            <v/>
          </cell>
          <cell r="CZ288" t="str">
            <v/>
          </cell>
          <cell r="DA288" t="str">
            <v/>
          </cell>
          <cell r="DB288" t="str">
            <v/>
          </cell>
          <cell r="DD288">
            <v>1</v>
          </cell>
        </row>
        <row r="289">
          <cell r="C289" t="str">
            <v>PR19SRN_WWN12</v>
          </cell>
          <cell r="D289" t="str">
            <v xml:space="preserve">We safeguard and enhance rivers, reservoirs and coasts for the future </v>
          </cell>
          <cell r="E289" t="str">
            <v xml:space="preserve">PR14 revision </v>
          </cell>
          <cell r="F289" t="str">
            <v>WWN12</v>
          </cell>
          <cell r="G289" t="str">
            <v>Improve the number of Bathing waters to at least ‘Good’ (Cost Adjustment Claim).</v>
          </cell>
          <cell r="H289" t="str">
            <v xml:space="preserve">To bring at least five named bathing waters to ‘Good’ water quality classification measured annually </v>
          </cell>
          <cell r="K289">
            <v>1</v>
          </cell>
          <cell r="Q289">
            <v>1</v>
          </cell>
          <cell r="R289" t="str">
            <v>Out &amp; under</v>
          </cell>
          <cell r="S289" t="str">
            <v>Revenue</v>
          </cell>
          <cell r="T289" t="str">
            <v>In-period</v>
          </cell>
          <cell r="U289" t="str">
            <v xml:space="preserve">Environmental </v>
          </cell>
          <cell r="V289" t="str">
            <v>nr</v>
          </cell>
          <cell r="W289" t="str">
            <v xml:space="preserve">Number of bathing waters at ‘Good’ </v>
          </cell>
          <cell r="X289">
            <v>0</v>
          </cell>
          <cell r="Y289" t="str">
            <v>Up</v>
          </cell>
          <cell r="AQ289">
            <v>0</v>
          </cell>
          <cell r="AR289">
            <v>0</v>
          </cell>
          <cell r="AS289">
            <v>0</v>
          </cell>
          <cell r="AT289">
            <v>2</v>
          </cell>
          <cell r="AU289">
            <v>5</v>
          </cell>
          <cell r="BP289" t="str">
            <v>Yes</v>
          </cell>
          <cell r="BQ289" t="str">
            <v/>
          </cell>
          <cell r="BR289" t="str">
            <v/>
          </cell>
          <cell r="BS289" t="str">
            <v/>
          </cell>
          <cell r="BT289" t="str">
            <v/>
          </cell>
          <cell r="BU289" t="str">
            <v/>
          </cell>
          <cell r="BV289" t="str">
            <v/>
          </cell>
          <cell r="BW289" t="str">
            <v/>
          </cell>
          <cell r="BX289" t="str">
            <v/>
          </cell>
          <cell r="BY289" t="str">
            <v/>
          </cell>
          <cell r="BZ289" t="str">
            <v/>
          </cell>
          <cell r="CA289" t="str">
            <v/>
          </cell>
          <cell r="CB289" t="str">
            <v/>
          </cell>
          <cell r="CC289" t="str">
            <v/>
          </cell>
          <cell r="CD289" t="str">
            <v/>
          </cell>
          <cell r="CE289" t="str">
            <v/>
          </cell>
          <cell r="CF289" t="str">
            <v/>
          </cell>
          <cell r="CG289" t="str">
            <v/>
          </cell>
          <cell r="CH289" t="str">
            <v/>
          </cell>
          <cell r="CI289" t="str">
            <v/>
          </cell>
          <cell r="CJ289" t="str">
            <v/>
          </cell>
          <cell r="CK289" t="str">
            <v/>
          </cell>
          <cell r="CL289" t="str">
            <v/>
          </cell>
          <cell r="CM289" t="str">
            <v/>
          </cell>
          <cell r="CN289" t="str">
            <v/>
          </cell>
          <cell r="CO289" t="str">
            <v/>
          </cell>
          <cell r="CP289" t="str">
            <v/>
          </cell>
          <cell r="CQ289" t="str">
            <v/>
          </cell>
          <cell r="CR289" t="str">
            <v/>
          </cell>
          <cell r="CS289" t="str">
            <v/>
          </cell>
          <cell r="CT289" t="str">
            <v/>
          </cell>
          <cell r="CU289">
            <v>-1.8520000000000001</v>
          </cell>
          <cell r="CV289" t="str">
            <v/>
          </cell>
          <cell r="CW289" t="str">
            <v/>
          </cell>
          <cell r="CX289" t="str">
            <v/>
          </cell>
          <cell r="CY289">
            <v>1.1910000000000001</v>
          </cell>
          <cell r="CZ289" t="str">
            <v/>
          </cell>
          <cell r="DA289" t="str">
            <v/>
          </cell>
          <cell r="DB289" t="str">
            <v/>
          </cell>
          <cell r="DC289" t="str">
            <v>no</v>
          </cell>
          <cell r="DD289">
            <v>1</v>
          </cell>
        </row>
        <row r="290">
          <cell r="C290" t="str">
            <v>PR19SRN_WR03</v>
          </cell>
          <cell r="D290" t="str">
            <v xml:space="preserve">We recognise the true value of water in our daily lives </v>
          </cell>
          <cell r="E290" t="str">
            <v xml:space="preserve">PR19 new </v>
          </cell>
          <cell r="F290" t="str">
            <v>WR03</v>
          </cell>
          <cell r="G290" t="str">
            <v>Target 100</v>
          </cell>
          <cell r="H290" t="str">
            <v xml:space="preserve">% of household population with estimated per capita consumption of less than 100 l/hd/d, in line with our Target 100 initiative. Per capita consumption is defined as the average amount of water used by each customer that lives in a household property. </v>
          </cell>
          <cell r="J290">
            <v>1</v>
          </cell>
          <cell r="Q290">
            <v>1</v>
          </cell>
          <cell r="R290" t="str">
            <v>NFI</v>
          </cell>
          <cell r="U290" t="str">
            <v xml:space="preserve">Water consumption </v>
          </cell>
          <cell r="V290" t="str">
            <v>%</v>
          </cell>
          <cell r="W290" t="str">
            <v xml:space="preserve">% of metered household customers </v>
          </cell>
          <cell r="X290">
            <v>0</v>
          </cell>
          <cell r="Y290" t="str">
            <v>Up</v>
          </cell>
          <cell r="AQ290">
            <v>49</v>
          </cell>
          <cell r="AR290">
            <v>51</v>
          </cell>
          <cell r="AS290">
            <v>53</v>
          </cell>
          <cell r="AT290">
            <v>54</v>
          </cell>
          <cell r="AU290">
            <v>55</v>
          </cell>
          <cell r="BQ290" t="str">
            <v/>
          </cell>
          <cell r="BR290" t="str">
            <v/>
          </cell>
          <cell r="BS290" t="str">
            <v/>
          </cell>
          <cell r="BT290" t="str">
            <v/>
          </cell>
          <cell r="BU290" t="str">
            <v/>
          </cell>
          <cell r="BV290" t="str">
            <v/>
          </cell>
          <cell r="BW290" t="str">
            <v/>
          </cell>
          <cell r="BX290" t="str">
            <v/>
          </cell>
          <cell r="BY290" t="str">
            <v/>
          </cell>
          <cell r="BZ290" t="str">
            <v/>
          </cell>
          <cell r="CA290" t="str">
            <v/>
          </cell>
          <cell r="CB290" t="str">
            <v/>
          </cell>
          <cell r="CC290" t="str">
            <v/>
          </cell>
          <cell r="CD290" t="str">
            <v/>
          </cell>
          <cell r="CE290" t="str">
            <v/>
          </cell>
          <cell r="CF290" t="str">
            <v/>
          </cell>
          <cell r="CG290" t="str">
            <v/>
          </cell>
          <cell r="CH290" t="str">
            <v/>
          </cell>
          <cell r="CI290" t="str">
            <v/>
          </cell>
          <cell r="CJ290" t="str">
            <v/>
          </cell>
          <cell r="CK290" t="str">
            <v/>
          </cell>
          <cell r="CL290" t="str">
            <v/>
          </cell>
          <cell r="CM290" t="str">
            <v/>
          </cell>
          <cell r="CN290" t="str">
            <v/>
          </cell>
          <cell r="CO290" t="str">
            <v/>
          </cell>
          <cell r="CP290" t="str">
            <v/>
          </cell>
          <cell r="CQ290" t="str">
            <v/>
          </cell>
          <cell r="CR290" t="str">
            <v/>
          </cell>
          <cell r="CS290" t="str">
            <v/>
          </cell>
          <cell r="CT290" t="str">
            <v/>
          </cell>
          <cell r="CU290" t="str">
            <v/>
          </cell>
          <cell r="CV290" t="str">
            <v/>
          </cell>
          <cell r="CW290" t="str">
            <v/>
          </cell>
          <cell r="CX290" t="str">
            <v/>
          </cell>
          <cell r="CY290" t="str">
            <v/>
          </cell>
          <cell r="CZ290" t="str">
            <v/>
          </cell>
          <cell r="DA290" t="str">
            <v/>
          </cell>
          <cell r="DB290" t="str">
            <v/>
          </cell>
          <cell r="DD290">
            <v>1</v>
          </cell>
        </row>
        <row r="291">
          <cell r="C291" t="str">
            <v>PR19SRN_WR04</v>
          </cell>
          <cell r="D291" t="str">
            <v xml:space="preserve">We recognise the true value of water in our daily lives </v>
          </cell>
          <cell r="E291" t="str">
            <v xml:space="preserve">PR19 new </v>
          </cell>
          <cell r="F291" t="str">
            <v>WR04</v>
          </cell>
          <cell r="G291" t="str">
            <v>Water saved from water efficiency visits</v>
          </cell>
          <cell r="H291" t="str">
            <v xml:space="preserve">Total estimated volume of water saved as a result of water efficiency visits to residential properties, based on the number and usage of water saving devices installed. This is the cumulative saving in m3/d to the end of AMP7  </v>
          </cell>
          <cell r="J291">
            <v>1</v>
          </cell>
          <cell r="Q291">
            <v>1</v>
          </cell>
          <cell r="R291" t="str">
            <v>NFI</v>
          </cell>
          <cell r="U291" t="str">
            <v xml:space="preserve">Water consumption </v>
          </cell>
          <cell r="V291" t="str">
            <v>nr</v>
          </cell>
          <cell r="W291" t="str">
            <v xml:space="preserve">Total estimated m3/d of water saved.  </v>
          </cell>
          <cell r="X291">
            <v>0</v>
          </cell>
          <cell r="Y291" t="str">
            <v>Up</v>
          </cell>
          <cell r="AQ291">
            <v>500</v>
          </cell>
          <cell r="AR291">
            <v>1000</v>
          </cell>
          <cell r="AS291">
            <v>1500</v>
          </cell>
          <cell r="AT291">
            <v>2000</v>
          </cell>
          <cell r="AU291">
            <v>2500</v>
          </cell>
          <cell r="BQ291" t="str">
            <v/>
          </cell>
          <cell r="BR291" t="str">
            <v/>
          </cell>
          <cell r="BS291" t="str">
            <v/>
          </cell>
          <cell r="BT291" t="str">
            <v/>
          </cell>
          <cell r="BU291" t="str">
            <v/>
          </cell>
          <cell r="BV291" t="str">
            <v/>
          </cell>
          <cell r="BW291" t="str">
            <v/>
          </cell>
          <cell r="BX291" t="str">
            <v/>
          </cell>
          <cell r="BY291" t="str">
            <v/>
          </cell>
          <cell r="BZ291" t="str">
            <v/>
          </cell>
          <cell r="CA291" t="str">
            <v/>
          </cell>
          <cell r="CB291" t="str">
            <v/>
          </cell>
          <cell r="CC291" t="str">
            <v/>
          </cell>
          <cell r="CD291" t="str">
            <v/>
          </cell>
          <cell r="CE291" t="str">
            <v/>
          </cell>
          <cell r="CF291" t="str">
            <v/>
          </cell>
          <cell r="CG291" t="str">
            <v/>
          </cell>
          <cell r="CH291" t="str">
            <v/>
          </cell>
          <cell r="CI291" t="str">
            <v/>
          </cell>
          <cell r="CJ291" t="str">
            <v/>
          </cell>
          <cell r="CK291" t="str">
            <v/>
          </cell>
          <cell r="CL291" t="str">
            <v/>
          </cell>
          <cell r="CM291" t="str">
            <v/>
          </cell>
          <cell r="CN291" t="str">
            <v/>
          </cell>
          <cell r="CO291" t="str">
            <v/>
          </cell>
          <cell r="CP291" t="str">
            <v/>
          </cell>
          <cell r="CQ291" t="str">
            <v/>
          </cell>
          <cell r="CR291" t="str">
            <v/>
          </cell>
          <cell r="CS291" t="str">
            <v/>
          </cell>
          <cell r="CT291" t="str">
            <v/>
          </cell>
          <cell r="CU291" t="str">
            <v/>
          </cell>
          <cell r="CV291" t="str">
            <v/>
          </cell>
          <cell r="CW291" t="str">
            <v/>
          </cell>
          <cell r="CX291" t="str">
            <v/>
          </cell>
          <cell r="CY291" t="str">
            <v/>
          </cell>
          <cell r="CZ291" t="str">
            <v/>
          </cell>
          <cell r="DA291" t="str">
            <v/>
          </cell>
          <cell r="DB291" t="str">
            <v/>
          </cell>
          <cell r="DD291">
            <v>1</v>
          </cell>
        </row>
        <row r="292">
          <cell r="C292" t="str">
            <v>PR19SRN_RR02</v>
          </cell>
          <cell r="D292" t="str">
            <v xml:space="preserve">We recognise the true value of water in our daily lives </v>
          </cell>
          <cell r="E292" t="str">
            <v xml:space="preserve">PR19 new </v>
          </cell>
          <cell r="F292" t="str">
            <v>RR02</v>
          </cell>
          <cell r="G292" t="str">
            <v>Access to daily water consumption data</v>
          </cell>
          <cell r="H292" t="str">
            <v xml:space="preserve">Total number of residential properties provided with a device which can give access to daily water consumption.  </v>
          </cell>
          <cell r="J292">
            <v>1</v>
          </cell>
          <cell r="Q292">
            <v>1</v>
          </cell>
          <cell r="R292" t="str">
            <v>Out</v>
          </cell>
          <cell r="S292" t="str">
            <v>Revenue</v>
          </cell>
          <cell r="T292" t="str">
            <v>In-period</v>
          </cell>
          <cell r="U292" t="str">
            <v xml:space="preserve">Water consumption </v>
          </cell>
          <cell r="V292" t="str">
            <v>nr</v>
          </cell>
          <cell r="W292" t="str">
            <v xml:space="preserve">Number of residential properties provided with devices </v>
          </cell>
          <cell r="X292">
            <v>0</v>
          </cell>
          <cell r="Y292" t="str">
            <v>Up</v>
          </cell>
          <cell r="AQ292">
            <v>3529</v>
          </cell>
          <cell r="AR292">
            <v>3529</v>
          </cell>
          <cell r="AS292">
            <v>3529</v>
          </cell>
          <cell r="AT292">
            <v>3529</v>
          </cell>
          <cell r="AU292">
            <v>3529</v>
          </cell>
          <cell r="BL292" t="str">
            <v>Yes</v>
          </cell>
          <cell r="BM292" t="str">
            <v>Yes</v>
          </cell>
          <cell r="BN292" t="str">
            <v>Yes</v>
          </cell>
          <cell r="BO292" t="str">
            <v>Yes</v>
          </cell>
          <cell r="BP292" t="str">
            <v>Yes</v>
          </cell>
          <cell r="BQ292" t="str">
            <v/>
          </cell>
          <cell r="BR292" t="str">
            <v/>
          </cell>
          <cell r="BS292" t="str">
            <v/>
          </cell>
          <cell r="BT292" t="str">
            <v/>
          </cell>
          <cell r="BU292" t="str">
            <v/>
          </cell>
          <cell r="BV292" t="str">
            <v/>
          </cell>
          <cell r="BW292" t="str">
            <v/>
          </cell>
          <cell r="BX292" t="str">
            <v/>
          </cell>
          <cell r="BY292" t="str">
            <v/>
          </cell>
          <cell r="BZ292" t="str">
            <v/>
          </cell>
          <cell r="CA292" t="str">
            <v/>
          </cell>
          <cell r="CB292" t="str">
            <v/>
          </cell>
          <cell r="CC292" t="str">
            <v/>
          </cell>
          <cell r="CD292" t="str">
            <v/>
          </cell>
          <cell r="CE292" t="str">
            <v/>
          </cell>
          <cell r="CF292">
            <v>0</v>
          </cell>
          <cell r="CG292">
            <v>0</v>
          </cell>
          <cell r="CH292">
            <v>0</v>
          </cell>
          <cell r="CI292">
            <v>0</v>
          </cell>
          <cell r="CJ292">
            <v>0</v>
          </cell>
          <cell r="CK292">
            <v>17644</v>
          </cell>
          <cell r="CL292">
            <v>17644</v>
          </cell>
          <cell r="CM292">
            <v>17644</v>
          </cell>
          <cell r="CN292">
            <v>17644</v>
          </cell>
          <cell r="CO292">
            <v>17644</v>
          </cell>
          <cell r="CP292" t="str">
            <v/>
          </cell>
          <cell r="CQ292" t="str">
            <v/>
          </cell>
          <cell r="CR292" t="str">
            <v/>
          </cell>
          <cell r="CS292" t="str">
            <v/>
          </cell>
          <cell r="CT292" t="str">
            <v/>
          </cell>
          <cell r="CU292" t="str">
            <v/>
          </cell>
          <cell r="CV292" t="str">
            <v/>
          </cell>
          <cell r="CW292" t="str">
            <v/>
          </cell>
          <cell r="CX292" t="str">
            <v/>
          </cell>
          <cell r="CY292">
            <v>3.63E-6</v>
          </cell>
          <cell r="CZ292" t="str">
            <v/>
          </cell>
          <cell r="DA292" t="str">
            <v/>
          </cell>
          <cell r="DB292" t="str">
            <v/>
          </cell>
          <cell r="DD292">
            <v>1</v>
          </cell>
        </row>
        <row r="293">
          <cell r="C293" t="str">
            <v>PR19SRN_WN01</v>
          </cell>
          <cell r="D293" t="str">
            <v xml:space="preserve">By working together we can secure a resilient economy for the south east </v>
          </cell>
          <cell r="E293" t="str">
            <v xml:space="preserve">PR19 new </v>
          </cell>
          <cell r="F293" t="str">
            <v>WN01</v>
          </cell>
          <cell r="G293" t="str">
            <v>D-MeX: Developer services measure of experience</v>
          </cell>
          <cell r="H293" t="str">
            <v xml:space="preserve">New Ofwat developer services measure.  Defined by Ofwat in: https://www.ofwat.gov.uk/outcomes-definitions-pr19/ </v>
          </cell>
          <cell r="J293">
            <v>0.433</v>
          </cell>
          <cell r="K293">
            <v>0.56699999999999995</v>
          </cell>
          <cell r="Q293">
            <v>1</v>
          </cell>
          <cell r="R293" t="str">
            <v>Out &amp; under</v>
          </cell>
          <cell r="S293" t="str">
            <v>Revenue</v>
          </cell>
          <cell r="T293" t="str">
            <v>In-period</v>
          </cell>
          <cell r="U293" t="str">
            <v xml:space="preserve">Developer services measure of experience (D-MeX) </v>
          </cell>
          <cell r="V293" t="str">
            <v>score</v>
          </cell>
          <cell r="W293" t="str">
            <v xml:space="preserve">D-MeX score </v>
          </cell>
          <cell r="X293">
            <v>2</v>
          </cell>
          <cell r="Y293" t="str">
            <v>Up</v>
          </cell>
          <cell r="Z293" t="str">
            <v>D-MeX: Developer services measure of experience</v>
          </cell>
        </row>
        <row r="294">
          <cell r="C294" t="str">
            <v>PR19SRN_WWN13</v>
          </cell>
          <cell r="D294" t="str">
            <v xml:space="preserve">By working together we can secure a resilient economy for the south east </v>
          </cell>
          <cell r="E294" t="str">
            <v xml:space="preserve">PR19 new </v>
          </cell>
          <cell r="F294" t="str">
            <v>WWN13</v>
          </cell>
          <cell r="G294" t="str">
            <v>Improve the bathing waters at ‘Excellent’ quality (Cost Adjustment Claim).</v>
          </cell>
          <cell r="H294" t="str">
            <v>To bring at least two from four named bathing waters to ‘Excellent’ water quality classification. Measured annually </v>
          </cell>
          <cell r="K294">
            <v>1</v>
          </cell>
          <cell r="Q294">
            <v>1</v>
          </cell>
          <cell r="R294" t="str">
            <v>Out &amp; under</v>
          </cell>
          <cell r="S294" t="str">
            <v>Revenue</v>
          </cell>
          <cell r="T294" t="str">
            <v>In-period</v>
          </cell>
          <cell r="U294" t="str">
            <v xml:space="preserve">Environmental </v>
          </cell>
          <cell r="V294" t="str">
            <v>nr</v>
          </cell>
          <cell r="W294" t="str">
            <v xml:space="preserve">Number of bathing waters at ‘Excellent’  </v>
          </cell>
          <cell r="X294">
            <v>0</v>
          </cell>
          <cell r="Y294" t="str">
            <v>Up</v>
          </cell>
          <cell r="AQ294">
            <v>0</v>
          </cell>
          <cell r="AR294">
            <v>0</v>
          </cell>
          <cell r="AS294">
            <v>0</v>
          </cell>
          <cell r="AT294">
            <v>1</v>
          </cell>
          <cell r="AU294">
            <v>2</v>
          </cell>
          <cell r="BP294" t="str">
            <v>Yes</v>
          </cell>
          <cell r="BQ294" t="str">
            <v/>
          </cell>
          <cell r="BR294" t="str">
            <v/>
          </cell>
          <cell r="BS294" t="str">
            <v/>
          </cell>
          <cell r="BT294" t="str">
            <v/>
          </cell>
          <cell r="BU294" t="str">
            <v/>
          </cell>
          <cell r="BV294" t="str">
            <v/>
          </cell>
          <cell r="BW294" t="str">
            <v/>
          </cell>
          <cell r="BX294" t="str">
            <v/>
          </cell>
          <cell r="BY294" t="str">
            <v/>
          </cell>
          <cell r="BZ294" t="str">
            <v/>
          </cell>
          <cell r="CA294" t="str">
            <v/>
          </cell>
          <cell r="CB294" t="str">
            <v/>
          </cell>
          <cell r="CC294" t="str">
            <v/>
          </cell>
          <cell r="CD294" t="str">
            <v/>
          </cell>
          <cell r="CE294" t="str">
            <v/>
          </cell>
          <cell r="CF294" t="str">
            <v/>
          </cell>
          <cell r="CG294" t="str">
            <v/>
          </cell>
          <cell r="CH294" t="str">
            <v/>
          </cell>
          <cell r="CI294" t="str">
            <v/>
          </cell>
          <cell r="CJ294" t="str">
            <v/>
          </cell>
          <cell r="CK294" t="str">
            <v/>
          </cell>
          <cell r="CL294" t="str">
            <v/>
          </cell>
          <cell r="CM294" t="str">
            <v/>
          </cell>
          <cell r="CN294" t="str">
            <v/>
          </cell>
          <cell r="CO294" t="str">
            <v/>
          </cell>
          <cell r="CP294" t="str">
            <v/>
          </cell>
          <cell r="CQ294" t="str">
            <v/>
          </cell>
          <cell r="CR294" t="str">
            <v/>
          </cell>
          <cell r="CS294" t="str">
            <v/>
          </cell>
          <cell r="CT294" t="str">
            <v/>
          </cell>
          <cell r="CU294">
            <v>-1.7</v>
          </cell>
          <cell r="CV294" t="str">
            <v/>
          </cell>
          <cell r="CW294" t="str">
            <v/>
          </cell>
          <cell r="CX294" t="str">
            <v/>
          </cell>
          <cell r="CY294">
            <v>1.1910000000000001</v>
          </cell>
          <cell r="CZ294" t="str">
            <v/>
          </cell>
          <cell r="DA294" t="str">
            <v/>
          </cell>
          <cell r="DB294" t="str">
            <v/>
          </cell>
          <cell r="DD294">
            <v>1</v>
          </cell>
        </row>
        <row r="295">
          <cell r="C295" t="str">
            <v>PR19SRN_RR01</v>
          </cell>
          <cell r="D295" t="str">
            <v xml:space="preserve">We provide a refreshingly easy customer experience </v>
          </cell>
          <cell r="E295" t="str">
            <v xml:space="preserve">PR19 new </v>
          </cell>
          <cell r="F295" t="str">
            <v>RR01</v>
          </cell>
          <cell r="G295" t="str">
            <v>C-MeX: Customer measure of experience</v>
          </cell>
          <cell r="H295" t="str">
            <v xml:space="preserve">New Ofwat customer service measure to replace SIM. Defined by Ofwat in: https://www.ofwat.gov.uk/outcomes-definitions-pr19/ </v>
          </cell>
          <cell r="M295">
            <v>1</v>
          </cell>
          <cell r="Q295">
            <v>1</v>
          </cell>
          <cell r="R295" t="str">
            <v>Out &amp; under</v>
          </cell>
          <cell r="S295" t="str">
            <v>Revenue</v>
          </cell>
          <cell r="T295" t="str">
            <v>In-period</v>
          </cell>
          <cell r="U295" t="str">
            <v xml:space="preserve">Customer measure of experience (C-MeX) </v>
          </cell>
          <cell r="V295" t="str">
            <v>score</v>
          </cell>
          <cell r="W295" t="str">
            <v xml:space="preserve">C-MeX score </v>
          </cell>
          <cell r="X295">
            <v>2</v>
          </cell>
          <cell r="Y295" t="str">
            <v>Up</v>
          </cell>
          <cell r="Z295" t="str">
            <v>C-MeX: Customer measure of experience</v>
          </cell>
        </row>
        <row r="296">
          <cell r="C296" t="str">
            <v>PR19SRN_RR03</v>
          </cell>
          <cell r="D296" t="str">
            <v xml:space="preserve">We make sure our bills are affordable for our customers </v>
          </cell>
          <cell r="E296" t="str">
            <v xml:space="preserve">PR19 new </v>
          </cell>
          <cell r="F296" t="str">
            <v>RR03</v>
          </cell>
          <cell r="G296" t="str">
            <v>Void properties</v>
          </cell>
          <cell r="H296" t="str">
            <v xml:space="preserve">Number of household properties that are classified as void and are therefore not billed as a percentage of total household connected properties. </v>
          </cell>
          <cell r="M296">
            <v>1</v>
          </cell>
          <cell r="Q296">
            <v>1</v>
          </cell>
          <cell r="R296" t="str">
            <v>Out &amp; under</v>
          </cell>
          <cell r="S296" t="str">
            <v>Revenue</v>
          </cell>
          <cell r="T296" t="str">
            <v>In-period</v>
          </cell>
          <cell r="U296" t="str">
            <v xml:space="preserve">Voids and gap sites </v>
          </cell>
          <cell r="V296" t="str">
            <v>%</v>
          </cell>
          <cell r="W296" t="str">
            <v xml:space="preserve">Percentage of total household connected properties that are void. </v>
          </cell>
          <cell r="X296">
            <v>2</v>
          </cell>
          <cell r="Y296" t="str">
            <v>Down</v>
          </cell>
          <cell r="AQ296">
            <v>2.38</v>
          </cell>
          <cell r="AR296">
            <v>2.2799999999999998</v>
          </cell>
          <cell r="AS296">
            <v>2.1800000000000002</v>
          </cell>
          <cell r="AT296">
            <v>2.12</v>
          </cell>
          <cell r="AU296">
            <v>2.06</v>
          </cell>
          <cell r="BL296" t="str">
            <v>Yes</v>
          </cell>
          <cell r="BM296" t="str">
            <v>Yes</v>
          </cell>
          <cell r="BN296" t="str">
            <v>Yes</v>
          </cell>
          <cell r="BO296" t="str">
            <v>Yes</v>
          </cell>
          <cell r="BP296" t="str">
            <v>Yes</v>
          </cell>
          <cell r="BQ296" t="str">
            <v/>
          </cell>
          <cell r="BR296" t="str">
            <v/>
          </cell>
          <cell r="BS296" t="str">
            <v/>
          </cell>
          <cell r="BT296" t="str">
            <v/>
          </cell>
          <cell r="BU296" t="str">
            <v/>
          </cell>
          <cell r="BV296">
            <v>2.88</v>
          </cell>
          <cell r="BW296">
            <v>2.78</v>
          </cell>
          <cell r="BX296">
            <v>2.68</v>
          </cell>
          <cell r="BY296">
            <v>2.62</v>
          </cell>
          <cell r="BZ296">
            <v>2.56</v>
          </cell>
          <cell r="CA296" t="str">
            <v/>
          </cell>
          <cell r="CB296" t="str">
            <v/>
          </cell>
          <cell r="CC296" t="str">
            <v/>
          </cell>
          <cell r="CD296" t="str">
            <v/>
          </cell>
          <cell r="CE296" t="str">
            <v/>
          </cell>
          <cell r="CF296" t="str">
            <v/>
          </cell>
          <cell r="CG296" t="str">
            <v/>
          </cell>
          <cell r="CH296" t="str">
            <v/>
          </cell>
          <cell r="CI296" t="str">
            <v/>
          </cell>
          <cell r="CJ296" t="str">
            <v/>
          </cell>
          <cell r="CK296">
            <v>1.88</v>
          </cell>
          <cell r="CL296">
            <v>1.78</v>
          </cell>
          <cell r="CM296">
            <v>1.68</v>
          </cell>
          <cell r="CN296">
            <v>1.62</v>
          </cell>
          <cell r="CO296">
            <v>1.56</v>
          </cell>
          <cell r="CP296" t="str">
            <v/>
          </cell>
          <cell r="CQ296" t="str">
            <v/>
          </cell>
          <cell r="CR296" t="str">
            <v/>
          </cell>
          <cell r="CS296" t="str">
            <v/>
          </cell>
          <cell r="CT296" t="str">
            <v/>
          </cell>
          <cell r="CU296">
            <v>-1.2</v>
          </cell>
          <cell r="CV296" t="str">
            <v/>
          </cell>
          <cell r="CW296" t="str">
            <v/>
          </cell>
          <cell r="CX296" t="str">
            <v/>
          </cell>
          <cell r="CY296">
            <v>1.2</v>
          </cell>
          <cell r="CZ296" t="str">
            <v/>
          </cell>
          <cell r="DA296" t="str">
            <v/>
          </cell>
          <cell r="DB296" t="str">
            <v/>
          </cell>
          <cell r="DD296">
            <v>1</v>
          </cell>
        </row>
        <row r="297">
          <cell r="C297" t="str">
            <v>PR19SRN_RR04</v>
          </cell>
          <cell r="D297" t="str">
            <v xml:space="preserve">We make sure our bills are affordable for our customers </v>
          </cell>
          <cell r="E297" t="str">
            <v xml:space="preserve">PR19 new </v>
          </cell>
          <cell r="F297" t="str">
            <v>RR04</v>
          </cell>
          <cell r="G297" t="str">
            <v>Effectiveness of Financial Assistance</v>
          </cell>
          <cell r="H297" t="str">
            <v xml:space="preserve">The percentage of customers that pay their bills following the receipt of financial assistance. This is a measure of the effectiveness of financial assistance interventions. </v>
          </cell>
          <cell r="M297">
            <v>1</v>
          </cell>
          <cell r="Q297">
            <v>1</v>
          </cell>
          <cell r="R297" t="str">
            <v>NFI</v>
          </cell>
          <cell r="U297" t="str">
            <v xml:space="preserve">Billing, debt, vfm, affordability, vulnerability </v>
          </cell>
          <cell r="V297" t="str">
            <v>%</v>
          </cell>
          <cell r="W297" t="str">
            <v xml:space="preserve">The percentage of our customers that make payments as expected following the receipt of financial assistance. </v>
          </cell>
          <cell r="X297">
            <v>0</v>
          </cell>
          <cell r="Y297" t="str">
            <v>Up</v>
          </cell>
          <cell r="AQ297">
            <v>70</v>
          </cell>
          <cell r="AR297">
            <v>75</v>
          </cell>
          <cell r="AS297">
            <v>80</v>
          </cell>
          <cell r="AT297">
            <v>85</v>
          </cell>
          <cell r="AU297">
            <v>90</v>
          </cell>
          <cell r="BQ297" t="str">
            <v/>
          </cell>
          <cell r="BR297" t="str">
            <v/>
          </cell>
          <cell r="BS297" t="str">
            <v/>
          </cell>
          <cell r="BT297" t="str">
            <v/>
          </cell>
          <cell r="BU297" t="str">
            <v/>
          </cell>
          <cell r="BV297" t="str">
            <v/>
          </cell>
          <cell r="BW297" t="str">
            <v/>
          </cell>
          <cell r="BX297" t="str">
            <v/>
          </cell>
          <cell r="BY297" t="str">
            <v/>
          </cell>
          <cell r="BZ297" t="str">
            <v/>
          </cell>
          <cell r="CA297" t="str">
            <v/>
          </cell>
          <cell r="CB297" t="str">
            <v/>
          </cell>
          <cell r="CC297" t="str">
            <v/>
          </cell>
          <cell r="CD297" t="str">
            <v/>
          </cell>
          <cell r="CE297" t="str">
            <v/>
          </cell>
          <cell r="CF297" t="str">
            <v/>
          </cell>
          <cell r="CG297" t="str">
            <v/>
          </cell>
          <cell r="CH297" t="str">
            <v/>
          </cell>
          <cell r="CI297" t="str">
            <v/>
          </cell>
          <cell r="CJ297" t="str">
            <v/>
          </cell>
          <cell r="CK297" t="str">
            <v/>
          </cell>
          <cell r="CL297" t="str">
            <v/>
          </cell>
          <cell r="CM297" t="str">
            <v/>
          </cell>
          <cell r="CN297" t="str">
            <v/>
          </cell>
          <cell r="CO297" t="str">
            <v/>
          </cell>
          <cell r="CP297" t="str">
            <v/>
          </cell>
          <cell r="CQ297" t="str">
            <v/>
          </cell>
          <cell r="CR297" t="str">
            <v/>
          </cell>
          <cell r="CS297" t="str">
            <v/>
          </cell>
          <cell r="CT297" t="str">
            <v/>
          </cell>
          <cell r="CU297" t="str">
            <v/>
          </cell>
          <cell r="CV297" t="str">
            <v/>
          </cell>
          <cell r="CW297" t="str">
            <v/>
          </cell>
          <cell r="CX297" t="str">
            <v/>
          </cell>
          <cell r="CY297" t="str">
            <v/>
          </cell>
          <cell r="CZ297" t="str">
            <v/>
          </cell>
          <cell r="DA297" t="str">
            <v/>
          </cell>
          <cell r="DB297" t="str">
            <v/>
          </cell>
          <cell r="DD297">
            <v>1</v>
          </cell>
        </row>
        <row r="298">
          <cell r="C298" t="str">
            <v>PR19SRN_RR05</v>
          </cell>
          <cell r="D298" t="str">
            <v xml:space="preserve">We support our customers in vulnerable circumstances </v>
          </cell>
          <cell r="E298" t="str">
            <v xml:space="preserve">PR19 new </v>
          </cell>
          <cell r="F298" t="str">
            <v>RR05</v>
          </cell>
          <cell r="G298" t="str">
            <v>Customer satisfaction with vulnerability support</v>
          </cell>
          <cell r="H298" t="str">
            <v>The proportion of customers that have received non-financial support that believe Southern Water's support addresses their specific requirements and needs. A measure of the quality of support provided to customers in vulnerable circumstances. </v>
          </cell>
          <cell r="M298">
            <v>1</v>
          </cell>
          <cell r="Q298">
            <v>1</v>
          </cell>
          <cell r="R298" t="str">
            <v>NFI</v>
          </cell>
          <cell r="U298" t="str">
            <v xml:space="preserve">Billing, debt, vfm, affordability, vulnerability </v>
          </cell>
          <cell r="V298" t="str">
            <v>%</v>
          </cell>
          <cell r="W298" t="str">
            <v xml:space="preserve">The proportion of customers that have received non-financial support that believe Southern Water's support addresses their specific requirements and needs. </v>
          </cell>
          <cell r="X298">
            <v>0</v>
          </cell>
          <cell r="Y298" t="str">
            <v>Up</v>
          </cell>
          <cell r="AQ298">
            <v>77</v>
          </cell>
          <cell r="AR298">
            <v>81</v>
          </cell>
          <cell r="AS298">
            <v>84</v>
          </cell>
          <cell r="AT298">
            <v>87</v>
          </cell>
          <cell r="AU298">
            <v>90</v>
          </cell>
          <cell r="BQ298" t="str">
            <v/>
          </cell>
          <cell r="BR298" t="str">
            <v/>
          </cell>
          <cell r="BS298" t="str">
            <v/>
          </cell>
          <cell r="BT298" t="str">
            <v/>
          </cell>
          <cell r="BU298" t="str">
            <v/>
          </cell>
          <cell r="BV298" t="str">
            <v/>
          </cell>
          <cell r="BW298" t="str">
            <v/>
          </cell>
          <cell r="BX298" t="str">
            <v/>
          </cell>
          <cell r="BY298" t="str">
            <v/>
          </cell>
          <cell r="BZ298" t="str">
            <v/>
          </cell>
          <cell r="CA298" t="str">
            <v/>
          </cell>
          <cell r="CB298" t="str">
            <v/>
          </cell>
          <cell r="CC298" t="str">
            <v/>
          </cell>
          <cell r="CD298" t="str">
            <v/>
          </cell>
          <cell r="CE298" t="str">
            <v/>
          </cell>
          <cell r="CF298" t="str">
            <v/>
          </cell>
          <cell r="CG298" t="str">
            <v/>
          </cell>
          <cell r="CH298" t="str">
            <v/>
          </cell>
          <cell r="CI298" t="str">
            <v/>
          </cell>
          <cell r="CJ298" t="str">
            <v/>
          </cell>
          <cell r="CK298" t="str">
            <v/>
          </cell>
          <cell r="CL298" t="str">
            <v/>
          </cell>
          <cell r="CM298" t="str">
            <v/>
          </cell>
          <cell r="CN298" t="str">
            <v/>
          </cell>
          <cell r="CO298" t="str">
            <v/>
          </cell>
          <cell r="CP298" t="str">
            <v/>
          </cell>
          <cell r="CQ298" t="str">
            <v/>
          </cell>
          <cell r="CR298" t="str">
            <v/>
          </cell>
          <cell r="CS298" t="str">
            <v/>
          </cell>
          <cell r="CT298" t="str">
            <v/>
          </cell>
          <cell r="CU298" t="str">
            <v/>
          </cell>
          <cell r="CV298" t="str">
            <v/>
          </cell>
          <cell r="CW298" t="str">
            <v/>
          </cell>
          <cell r="CX298" t="str">
            <v/>
          </cell>
          <cell r="CY298" t="str">
            <v/>
          </cell>
          <cell r="CZ298" t="str">
            <v/>
          </cell>
          <cell r="DA298" t="str">
            <v/>
          </cell>
          <cell r="DB298" t="str">
            <v/>
          </cell>
          <cell r="DD298">
            <v>1</v>
          </cell>
        </row>
        <row r="299">
          <cell r="C299" t="str">
            <v>PR19SRN_WN09</v>
          </cell>
          <cell r="D299" t="str">
            <v xml:space="preserve">We supply clean, safe and sustainable water </v>
          </cell>
          <cell r="E299" t="str">
            <v xml:space="preserve">PR19 new </v>
          </cell>
          <cell r="F299" t="str">
            <v>WN09</v>
          </cell>
          <cell r="G299" t="str">
            <v>Replace lead customer pipes</v>
          </cell>
          <cell r="H299" t="str">
            <v>This is a co-delivery measure with our customers to reduce the amount of lead in our customer pipes. It will apply only in our Deal water supply zone, where we are trialling this approach to eliminating lead pipes and fittings. The measure will be the number of residential properties who receive grants from Southern Water towards removing lead pipes in the home. </v>
          </cell>
          <cell r="J299">
            <v>1</v>
          </cell>
          <cell r="Q299">
            <v>1</v>
          </cell>
          <cell r="R299" t="str">
            <v>Out</v>
          </cell>
          <cell r="S299" t="str">
            <v>Revenue</v>
          </cell>
          <cell r="T299" t="str">
            <v>In-period</v>
          </cell>
          <cell r="U299" t="str">
            <v>Lead</v>
          </cell>
          <cell r="V299" t="str">
            <v>nr</v>
          </cell>
          <cell r="W299" t="str">
            <v xml:space="preserve">Number of residential properties who receive grants </v>
          </cell>
          <cell r="X299">
            <v>0</v>
          </cell>
          <cell r="Y299" t="str">
            <v>Up</v>
          </cell>
          <cell r="AQ299">
            <v>43</v>
          </cell>
          <cell r="AR299">
            <v>43</v>
          </cell>
          <cell r="AS299">
            <v>43</v>
          </cell>
          <cell r="AT299">
            <v>43</v>
          </cell>
          <cell r="AU299">
            <v>43</v>
          </cell>
          <cell r="BL299" t="str">
            <v>Yes</v>
          </cell>
          <cell r="BM299" t="str">
            <v>Yes</v>
          </cell>
          <cell r="BN299" t="str">
            <v>Yes</v>
          </cell>
          <cell r="BO299" t="str">
            <v>Yes</v>
          </cell>
          <cell r="BP299" t="str">
            <v>Yes</v>
          </cell>
          <cell r="BQ299" t="str">
            <v/>
          </cell>
          <cell r="BR299" t="str">
            <v/>
          </cell>
          <cell r="BS299" t="str">
            <v/>
          </cell>
          <cell r="BT299" t="str">
            <v/>
          </cell>
          <cell r="BU299" t="str">
            <v/>
          </cell>
          <cell r="BV299" t="str">
            <v/>
          </cell>
          <cell r="BW299" t="str">
            <v/>
          </cell>
          <cell r="BX299" t="str">
            <v/>
          </cell>
          <cell r="BY299" t="str">
            <v/>
          </cell>
          <cell r="BZ299" t="str">
            <v/>
          </cell>
          <cell r="CA299" t="str">
            <v/>
          </cell>
          <cell r="CB299" t="str">
            <v/>
          </cell>
          <cell r="CC299" t="str">
            <v/>
          </cell>
          <cell r="CD299" t="str">
            <v/>
          </cell>
          <cell r="CE299" t="str">
            <v/>
          </cell>
          <cell r="CF299" t="str">
            <v/>
          </cell>
          <cell r="CG299" t="str">
            <v/>
          </cell>
          <cell r="CH299" t="str">
            <v/>
          </cell>
          <cell r="CI299" t="str">
            <v/>
          </cell>
          <cell r="CJ299" t="str">
            <v/>
          </cell>
          <cell r="CK299">
            <v>2158</v>
          </cell>
          <cell r="CL299">
            <v>2158</v>
          </cell>
          <cell r="CM299">
            <v>2158</v>
          </cell>
          <cell r="CN299">
            <v>2158</v>
          </cell>
          <cell r="CO299">
            <v>2158</v>
          </cell>
          <cell r="CP299" t="str">
            <v/>
          </cell>
          <cell r="CQ299" t="str">
            <v/>
          </cell>
          <cell r="CR299" t="str">
            <v/>
          </cell>
          <cell r="CS299" t="str">
            <v/>
          </cell>
          <cell r="CT299" t="str">
            <v/>
          </cell>
          <cell r="CU299" t="str">
            <v/>
          </cell>
          <cell r="CV299" t="str">
            <v/>
          </cell>
          <cell r="CW299" t="str">
            <v/>
          </cell>
          <cell r="CX299" t="str">
            <v/>
          </cell>
          <cell r="CY299">
            <v>2.5000000000000001E-5</v>
          </cell>
          <cell r="CZ299" t="str">
            <v/>
          </cell>
          <cell r="DA299" t="str">
            <v/>
          </cell>
          <cell r="DB299" t="str">
            <v/>
          </cell>
          <cell r="DD299">
            <v>1</v>
          </cell>
        </row>
        <row r="300">
          <cell r="C300" t="str">
            <v>PR19SRN_WWN06</v>
          </cell>
          <cell r="D300" t="str">
            <v xml:space="preserve">We innovate to create sustainable communities </v>
          </cell>
          <cell r="E300" t="str">
            <v xml:space="preserve">PR19 new </v>
          </cell>
          <cell r="F300" t="str">
            <v>WWN06</v>
          </cell>
          <cell r="G300" t="str">
            <v>Surface water management</v>
          </cell>
          <cell r="H300" t="str">
            <v xml:space="preserve">This is a co-delivery measure with our customers to reduce the amount of surface water entering southern water's combined or surface water sewerage network including through the use of SuDS, soakaways and other innovative methods. Removing surface water from the sewer network can help alleviate flooding and pollution. </v>
          </cell>
          <cell r="K300">
            <v>1</v>
          </cell>
          <cell r="Q300">
            <v>1</v>
          </cell>
          <cell r="R300" t="str">
            <v>Out &amp; under</v>
          </cell>
          <cell r="S300" t="str">
            <v>Revenue</v>
          </cell>
          <cell r="T300" t="str">
            <v>In-period</v>
          </cell>
          <cell r="U300" t="str">
            <v xml:space="preserve">Sewer flooding </v>
          </cell>
          <cell r="V300" t="str">
            <v>m3</v>
          </cell>
          <cell r="W300" t="str">
            <v>Reduction in volume (m3) of surface water entering the surface or combined sewer network as a result of rough sustainable urban drainage approaches</v>
          </cell>
          <cell r="X300">
            <v>0</v>
          </cell>
          <cell r="Y300" t="str">
            <v>Up</v>
          </cell>
          <cell r="AQ300">
            <v>23080</v>
          </cell>
          <cell r="AR300">
            <v>39730</v>
          </cell>
          <cell r="AS300">
            <v>39730</v>
          </cell>
          <cell r="AT300">
            <v>39730</v>
          </cell>
          <cell r="AU300">
            <v>39730</v>
          </cell>
          <cell r="BL300" t="str">
            <v>Yes</v>
          </cell>
          <cell r="BM300" t="str">
            <v>Yes</v>
          </cell>
          <cell r="BN300" t="str">
            <v>Yes</v>
          </cell>
          <cell r="BO300" t="str">
            <v>Yes</v>
          </cell>
          <cell r="BP300" t="str">
            <v>Yes</v>
          </cell>
          <cell r="BQ300" t="str">
            <v/>
          </cell>
          <cell r="BR300" t="str">
            <v/>
          </cell>
          <cell r="BS300" t="str">
            <v/>
          </cell>
          <cell r="BT300" t="str">
            <v/>
          </cell>
          <cell r="BU300" t="str">
            <v/>
          </cell>
          <cell r="BV300">
            <v>8496</v>
          </cell>
          <cell r="BW300">
            <v>14625</v>
          </cell>
          <cell r="BX300">
            <v>14625</v>
          </cell>
          <cell r="BY300">
            <v>14625</v>
          </cell>
          <cell r="BZ300">
            <v>14625</v>
          </cell>
          <cell r="CA300" t="str">
            <v/>
          </cell>
          <cell r="CB300" t="str">
            <v/>
          </cell>
          <cell r="CC300" t="str">
            <v/>
          </cell>
          <cell r="CD300" t="str">
            <v/>
          </cell>
          <cell r="CE300" t="str">
            <v/>
          </cell>
          <cell r="CF300" t="str">
            <v/>
          </cell>
          <cell r="CG300" t="str">
            <v/>
          </cell>
          <cell r="CH300" t="str">
            <v/>
          </cell>
          <cell r="CI300" t="str">
            <v/>
          </cell>
          <cell r="CJ300" t="str">
            <v/>
          </cell>
          <cell r="CK300">
            <v>37664</v>
          </cell>
          <cell r="CL300">
            <v>64835</v>
          </cell>
          <cell r="CM300">
            <v>64835</v>
          </cell>
          <cell r="CN300">
            <v>64835</v>
          </cell>
          <cell r="CO300">
            <v>64835</v>
          </cell>
          <cell r="CP300" t="str">
            <v/>
          </cell>
          <cell r="CQ300" t="str">
            <v/>
          </cell>
          <cell r="CR300" t="str">
            <v/>
          </cell>
          <cell r="CS300" t="str">
            <v/>
          </cell>
          <cell r="CT300" t="str">
            <v/>
          </cell>
          <cell r="CU300">
            <v>-2.08E-6</v>
          </cell>
          <cell r="CV300" t="str">
            <v/>
          </cell>
          <cell r="CW300" t="str">
            <v/>
          </cell>
          <cell r="CX300" t="str">
            <v/>
          </cell>
          <cell r="CY300">
            <v>2.08E-6</v>
          </cell>
          <cell r="CZ300" t="str">
            <v/>
          </cell>
          <cell r="DA300" t="str">
            <v/>
          </cell>
          <cell r="DB300" t="str">
            <v/>
          </cell>
          <cell r="DD300">
            <v>1</v>
          </cell>
        </row>
        <row r="301">
          <cell r="C301" t="str">
            <v>PR19SRN_N01</v>
          </cell>
          <cell r="D301" t="str">
            <v xml:space="preserve">We innovate to create sustainable communities </v>
          </cell>
          <cell r="E301" t="str">
            <v xml:space="preserve">PR19 new </v>
          </cell>
          <cell r="F301" t="str">
            <v>N01</v>
          </cell>
          <cell r="G301" t="str">
            <v xml:space="preserve">Community engagement </v>
          </cell>
          <cell r="H301" t="str">
            <v xml:space="preserve">This measure is to improve our community engagement. We have engaged London Benchmarking Group, recognised as the global standard for measuring corporate community investment and philanthropy to measure our performance in line with organisations both in and outside our sector. The commitment includes volunteering, partnering with charities, raising money for charities flagship programmes such as Learn to Swim, community and outreach events and administering community grants. </v>
          </cell>
          <cell r="J301">
            <v>0.5</v>
          </cell>
          <cell r="K301">
            <v>0.5</v>
          </cell>
          <cell r="Q301">
            <v>1</v>
          </cell>
          <cell r="R301" t="str">
            <v>NFI</v>
          </cell>
          <cell r="U301" t="str">
            <v xml:space="preserve">Community/partnerships </v>
          </cell>
          <cell r="V301" t="str">
            <v>rank</v>
          </cell>
          <cell r="W301" t="str">
            <v>Rank of where we are in the benchmarking </v>
          </cell>
          <cell r="X301">
            <v>0</v>
          </cell>
          <cell r="Y301" t="str">
            <v>Up</v>
          </cell>
          <cell r="AQ301">
            <v>75</v>
          </cell>
          <cell r="AR301">
            <v>75</v>
          </cell>
          <cell r="AS301">
            <v>75</v>
          </cell>
          <cell r="AT301">
            <v>75</v>
          </cell>
          <cell r="AU301">
            <v>75</v>
          </cell>
          <cell r="BQ301" t="str">
            <v/>
          </cell>
          <cell r="BR301" t="str">
            <v/>
          </cell>
          <cell r="BS301" t="str">
            <v/>
          </cell>
          <cell r="BT301" t="str">
            <v/>
          </cell>
          <cell r="BU301" t="str">
            <v/>
          </cell>
          <cell r="BV301" t="str">
            <v/>
          </cell>
          <cell r="BW301" t="str">
            <v/>
          </cell>
          <cell r="BX301" t="str">
            <v/>
          </cell>
          <cell r="BY301" t="str">
            <v/>
          </cell>
          <cell r="BZ301" t="str">
            <v/>
          </cell>
          <cell r="CA301" t="str">
            <v/>
          </cell>
          <cell r="CB301" t="str">
            <v/>
          </cell>
          <cell r="CC301" t="str">
            <v/>
          </cell>
          <cell r="CD301" t="str">
            <v/>
          </cell>
          <cell r="CE301" t="str">
            <v/>
          </cell>
          <cell r="CF301" t="str">
            <v/>
          </cell>
          <cell r="CG301" t="str">
            <v/>
          </cell>
          <cell r="CH301" t="str">
            <v/>
          </cell>
          <cell r="CI301" t="str">
            <v/>
          </cell>
          <cell r="CJ301" t="str">
            <v/>
          </cell>
          <cell r="CK301" t="str">
            <v/>
          </cell>
          <cell r="CL301" t="str">
            <v/>
          </cell>
          <cell r="CM301" t="str">
            <v/>
          </cell>
          <cell r="CN301" t="str">
            <v/>
          </cell>
          <cell r="CO301" t="str">
            <v/>
          </cell>
          <cell r="CP301" t="str">
            <v/>
          </cell>
          <cell r="CQ301" t="str">
            <v/>
          </cell>
          <cell r="CR301" t="str">
            <v/>
          </cell>
          <cell r="CS301" t="str">
            <v/>
          </cell>
          <cell r="CT301" t="str">
            <v/>
          </cell>
          <cell r="CU301" t="str">
            <v/>
          </cell>
          <cell r="CV301" t="str">
            <v/>
          </cell>
          <cell r="CW301" t="str">
            <v/>
          </cell>
          <cell r="CX301" t="str">
            <v/>
          </cell>
          <cell r="CY301" t="str">
            <v/>
          </cell>
          <cell r="CZ301" t="str">
            <v/>
          </cell>
          <cell r="DA301" t="str">
            <v/>
          </cell>
          <cell r="DB301" t="str">
            <v/>
          </cell>
          <cell r="DD301">
            <v>1</v>
          </cell>
        </row>
        <row r="302">
          <cell r="C302" t="str">
            <v>PR19SRN_N02</v>
          </cell>
          <cell r="D302" t="str">
            <v xml:space="preserve">We innovate to create sustainable communities </v>
          </cell>
          <cell r="E302" t="str">
            <v xml:space="preserve">PR19 new </v>
          </cell>
          <cell r="F302" t="str">
            <v>N02</v>
          </cell>
          <cell r="G302" t="str">
            <v>Schools visited and engagement with children</v>
          </cell>
          <cell r="H302" t="str">
            <v xml:space="preserve">This measures the number of schools we have visited to raise awareness and improve understanding of the value of water, water efficiency and ‘unflushables’. </v>
          </cell>
          <cell r="J302">
            <v>0.5</v>
          </cell>
          <cell r="K302">
            <v>0.5</v>
          </cell>
          <cell r="Q302">
            <v>1</v>
          </cell>
          <cell r="R302" t="str">
            <v>NFI</v>
          </cell>
          <cell r="U302" t="str">
            <v>Community/partnerships</v>
          </cell>
          <cell r="V302" t="str">
            <v>%</v>
          </cell>
          <cell r="W302" t="str">
            <v>The percentage of good or excellent feedback</v>
          </cell>
          <cell r="X302">
            <v>0</v>
          </cell>
          <cell r="Y302" t="str">
            <v>Up</v>
          </cell>
          <cell r="AQ302">
            <v>1</v>
          </cell>
          <cell r="AR302">
            <v>1</v>
          </cell>
          <cell r="AS302">
            <v>1</v>
          </cell>
          <cell r="AT302">
            <v>1</v>
          </cell>
          <cell r="AU302">
            <v>1</v>
          </cell>
          <cell r="BQ302" t="str">
            <v/>
          </cell>
          <cell r="BR302" t="str">
            <v/>
          </cell>
          <cell r="BS302" t="str">
            <v/>
          </cell>
          <cell r="BT302" t="str">
            <v/>
          </cell>
          <cell r="BU302" t="str">
            <v/>
          </cell>
          <cell r="BV302" t="str">
            <v/>
          </cell>
          <cell r="BW302" t="str">
            <v/>
          </cell>
          <cell r="BX302" t="str">
            <v/>
          </cell>
          <cell r="BY302" t="str">
            <v/>
          </cell>
          <cell r="BZ302" t="str">
            <v/>
          </cell>
          <cell r="CA302" t="str">
            <v/>
          </cell>
          <cell r="CB302" t="str">
            <v/>
          </cell>
          <cell r="CC302" t="str">
            <v/>
          </cell>
          <cell r="CD302" t="str">
            <v/>
          </cell>
          <cell r="CE302" t="str">
            <v/>
          </cell>
          <cell r="CF302" t="str">
            <v/>
          </cell>
          <cell r="CG302" t="str">
            <v/>
          </cell>
          <cell r="CH302" t="str">
            <v/>
          </cell>
          <cell r="CI302" t="str">
            <v/>
          </cell>
          <cell r="CJ302" t="str">
            <v/>
          </cell>
          <cell r="CK302" t="str">
            <v/>
          </cell>
          <cell r="CL302" t="str">
            <v/>
          </cell>
          <cell r="CM302" t="str">
            <v/>
          </cell>
          <cell r="CN302" t="str">
            <v/>
          </cell>
          <cell r="CO302" t="str">
            <v/>
          </cell>
          <cell r="CP302" t="str">
            <v/>
          </cell>
          <cell r="CQ302" t="str">
            <v/>
          </cell>
          <cell r="CR302" t="str">
            <v/>
          </cell>
          <cell r="CS302" t="str">
            <v/>
          </cell>
          <cell r="CT302" t="str">
            <v/>
          </cell>
          <cell r="CU302" t="str">
            <v/>
          </cell>
          <cell r="CV302" t="str">
            <v/>
          </cell>
          <cell r="CW302" t="str">
            <v/>
          </cell>
          <cell r="CX302" t="str">
            <v/>
          </cell>
          <cell r="CY302" t="str">
            <v/>
          </cell>
          <cell r="CZ302" t="str">
            <v/>
          </cell>
          <cell r="DA302" t="str">
            <v/>
          </cell>
          <cell r="DB302" t="str">
            <v/>
          </cell>
          <cell r="DD302">
            <v>1</v>
          </cell>
        </row>
        <row r="303">
          <cell r="C303" t="str">
            <v>PR19SRN_WN03</v>
          </cell>
          <cell r="D303" t="str">
            <v xml:space="preserve">The services we provide are effective and fit for the future </v>
          </cell>
          <cell r="E303" t="str">
            <v xml:space="preserve">PR14 revision </v>
          </cell>
          <cell r="F303" t="str">
            <v>WN03</v>
          </cell>
          <cell r="G303" t="str">
            <v>Water supply interruptions</v>
          </cell>
          <cell r="H303" t="str">
            <v xml:space="preserve">Water supply interruptions is an Ofwat common definition. Defined by Ofwat in:  https://www.ofwat.gov.uk/wp-content/uploads/2018/03/Reporting-guidance-supply-interruptions.pdf </v>
          </cell>
          <cell r="J303">
            <v>1</v>
          </cell>
          <cell r="Q303">
            <v>1</v>
          </cell>
          <cell r="R303" t="str">
            <v>Out &amp; under</v>
          </cell>
          <cell r="S303" t="str">
            <v>Revenue</v>
          </cell>
          <cell r="T303" t="str">
            <v>In-period</v>
          </cell>
          <cell r="U303" t="str">
            <v xml:space="preserve">Supply interruptions </v>
          </cell>
          <cell r="V303" t="str">
            <v>time</v>
          </cell>
          <cell r="W303" t="str">
            <v xml:space="preserve">property minutes lost </v>
          </cell>
          <cell r="X303">
            <v>0</v>
          </cell>
          <cell r="Y303" t="str">
            <v>Down</v>
          </cell>
          <cell r="Z303" t="str">
            <v>Water supply interruptions</v>
          </cell>
        </row>
        <row r="304">
          <cell r="C304" t="str">
            <v>PR19SRN_WWN01</v>
          </cell>
          <cell r="D304" t="str">
            <v xml:space="preserve">The services we provide are effective and fit for the future </v>
          </cell>
          <cell r="E304" t="str">
            <v xml:space="preserve">PR14 revision </v>
          </cell>
          <cell r="F304" t="str">
            <v>WWN01</v>
          </cell>
          <cell r="G304" t="str">
            <v>Internal sewer flooding</v>
          </cell>
          <cell r="H304" t="str">
            <v xml:space="preserve">Internal sewer flooding is an Ofwat common definition. Defined by Ofwat in: https://www.ofwat.gov.uk/wp-content/uploads/2018/03/Reporting-guidance-sewer-flooding.pdf </v>
          </cell>
          <cell r="K304">
            <v>1</v>
          </cell>
          <cell r="Q304">
            <v>1</v>
          </cell>
          <cell r="R304" t="str">
            <v>Out &amp; under</v>
          </cell>
          <cell r="S304" t="str">
            <v>Revenue</v>
          </cell>
          <cell r="T304" t="str">
            <v>In-period</v>
          </cell>
          <cell r="U304" t="str">
            <v xml:space="preserve">Sewer flooding </v>
          </cell>
          <cell r="V304" t="str">
            <v>nr</v>
          </cell>
          <cell r="W304" t="str">
            <v>Internal flooding incidents including severe weather per 10,000 connected properties</v>
          </cell>
          <cell r="X304">
            <v>2</v>
          </cell>
          <cell r="Y304" t="str">
            <v>Down</v>
          </cell>
          <cell r="Z304" t="str">
            <v>Internal sewer flooding</v>
          </cell>
        </row>
        <row r="305">
          <cell r="C305" t="str">
            <v>PR19SRN_WWN02</v>
          </cell>
          <cell r="D305" t="str">
            <v xml:space="preserve">The services we provide are effective and fit for the future </v>
          </cell>
          <cell r="E305" t="str">
            <v xml:space="preserve">PR14 revision </v>
          </cell>
          <cell r="F305" t="str">
            <v>WWN02</v>
          </cell>
          <cell r="G305" t="str">
            <v>Pollution incidents</v>
          </cell>
          <cell r="H305" t="str">
            <v xml:space="preserve">Pollution incidents (categories 1 to 3) is an Ofwat common definition. Defined by Ofwat in: https://www.ofwat.gov.uk/outcomes-definitions-pr19/ </v>
          </cell>
          <cell r="K305">
            <v>1</v>
          </cell>
          <cell r="Q305">
            <v>1</v>
          </cell>
          <cell r="R305" t="str">
            <v>Out &amp; under</v>
          </cell>
          <cell r="S305" t="str">
            <v>Revenue</v>
          </cell>
          <cell r="T305" t="str">
            <v>In-period</v>
          </cell>
          <cell r="U305" t="str">
            <v xml:space="preserve">Pollution incidents </v>
          </cell>
          <cell r="V305" t="str">
            <v>nr</v>
          </cell>
          <cell r="W305" t="str">
            <v>The total number of pollution incidents (categories 1 to 3) in a calendar year  per 10,000km sewer</v>
          </cell>
          <cell r="X305">
            <v>2</v>
          </cell>
          <cell r="Y305" t="str">
            <v>Down</v>
          </cell>
          <cell r="Z305" t="str">
            <v>Pollution incidents</v>
          </cell>
        </row>
        <row r="306">
          <cell r="C306" t="str">
            <v>PR19SRN_WR02</v>
          </cell>
          <cell r="D306" t="str">
            <v xml:space="preserve">The services we provide are effective and fit for the future </v>
          </cell>
          <cell r="E306" t="str">
            <v xml:space="preserve">PR19 new </v>
          </cell>
          <cell r="F306" t="str">
            <v>WR02</v>
          </cell>
          <cell r="G306" t="str">
            <v>Risk of severe restrictions in a drought</v>
          </cell>
          <cell r="H306" t="str">
            <v xml:space="preserve">Risk of severe restrictions in a drought is an Ofwat common definition. Defined by Ofwat in: https://www.ofwat.gov.uk/wp-content/uploads/2018/03/Drought-resilience-metric-March-18.pdf </v>
          </cell>
          <cell r="I306">
            <v>1</v>
          </cell>
          <cell r="Q306">
            <v>1</v>
          </cell>
          <cell r="R306" t="str">
            <v>NFI</v>
          </cell>
          <cell r="U306" t="str">
            <v xml:space="preserve">Resilience </v>
          </cell>
          <cell r="V306" t="str">
            <v>%</v>
          </cell>
          <cell r="W306" t="str">
            <v xml:space="preserve">The percentage of the customer population at risk of experiencing severe restrictions </v>
          </cell>
          <cell r="X306">
            <v>1</v>
          </cell>
          <cell r="Y306" t="str">
            <v>Down</v>
          </cell>
          <cell r="Z306" t="str">
            <v>Risk of severe restrictions in a drought</v>
          </cell>
        </row>
        <row r="307">
          <cell r="C307" t="str">
            <v>PR19SRN_WWN03</v>
          </cell>
          <cell r="D307" t="str">
            <v xml:space="preserve">The services we provide are effective and fit for the future </v>
          </cell>
          <cell r="E307" t="str">
            <v xml:space="preserve">PR19 new </v>
          </cell>
          <cell r="F307" t="str">
            <v>WWN03</v>
          </cell>
          <cell r="G307" t="str">
            <v>Risk of sewer flooding in a storm</v>
          </cell>
          <cell r="H307" t="str">
            <v xml:space="preserve">Risk of sewer flooding in a storm is an Ofwat common definition. Defined by Ofwat in: https://www.ofwat.gov.uk/wp-content/uploads/2017/12/Developing-and-Trialling-Wastewater-Resilience-Metrics-Atkins.pdf </v>
          </cell>
          <cell r="K307">
            <v>1</v>
          </cell>
          <cell r="Q307">
            <v>1</v>
          </cell>
          <cell r="R307" t="str">
            <v>NFI</v>
          </cell>
          <cell r="U307" t="str">
            <v xml:space="preserve">Resilience </v>
          </cell>
          <cell r="V307" t="str">
            <v>%</v>
          </cell>
          <cell r="W307" t="str">
            <v xml:space="preserve">The percentage of population at risk of sewer flooding in a 1-in-50 year storm </v>
          </cell>
          <cell r="X307">
            <v>2</v>
          </cell>
          <cell r="Y307" t="str">
            <v>Down</v>
          </cell>
          <cell r="Z307" t="str">
            <v>Risk of sewer flooding in a storm</v>
          </cell>
        </row>
        <row r="308">
          <cell r="C308" t="str">
            <v>PR19SRN_WN05</v>
          </cell>
          <cell r="D308" t="str">
            <v xml:space="preserve">The services we provide are effective and fit for the future </v>
          </cell>
          <cell r="E308" t="str">
            <v xml:space="preserve">PR14 revision </v>
          </cell>
          <cell r="F308" t="str">
            <v>WN05</v>
          </cell>
          <cell r="G308" t="str">
            <v>Mains repairs</v>
          </cell>
          <cell r="H308" t="str">
            <v xml:space="preserve">Mains bursts is an Ofwat common definition. Defined by Ofwat in: https://www.ofwat.gov.uk/wp-content/uploads/2018/03/Reporting-guidance-mains-repairs-per-1000km.pdf  </v>
          </cell>
          <cell r="J308">
            <v>1</v>
          </cell>
          <cell r="Q308">
            <v>1</v>
          </cell>
          <cell r="R308" t="str">
            <v>Out &amp; under</v>
          </cell>
          <cell r="S308" t="str">
            <v>Revenue</v>
          </cell>
          <cell r="T308" t="str">
            <v>In-period</v>
          </cell>
          <cell r="U308" t="str">
            <v xml:space="preserve">Water mains bursts </v>
          </cell>
          <cell r="V308" t="str">
            <v>nr</v>
          </cell>
          <cell r="W308" t="str">
            <v xml:space="preserve">Bursts per 1000km  </v>
          </cell>
          <cell r="X308">
            <v>1</v>
          </cell>
          <cell r="Y308" t="str">
            <v>Down</v>
          </cell>
          <cell r="Z308" t="str">
            <v>Mains repairs</v>
          </cell>
        </row>
        <row r="309">
          <cell r="C309" t="str">
            <v>PR19SRN_WN06</v>
          </cell>
          <cell r="D309" t="str">
            <v xml:space="preserve">The services we provide are effective and fit for the future </v>
          </cell>
          <cell r="E309" t="str">
            <v xml:space="preserve">PR19 new </v>
          </cell>
          <cell r="F309" t="str">
            <v>WN06</v>
          </cell>
          <cell r="G309" t="str">
            <v>Unplanned outage</v>
          </cell>
          <cell r="H309" t="str">
            <v xml:space="preserve">Unplanned outage is an Ofwat common definition. Defined by Ofwat in: https://www.ofwat.gov.uk/wp-content/uploads/2018/03/Reporting-guidance-unplanned-outage.pdf   </v>
          </cell>
          <cell r="J309">
            <v>1</v>
          </cell>
          <cell r="Q309">
            <v>1</v>
          </cell>
          <cell r="R309" t="str">
            <v>Under</v>
          </cell>
          <cell r="S309" t="str">
            <v>Revenue</v>
          </cell>
          <cell r="T309" t="str">
            <v>In-period</v>
          </cell>
          <cell r="U309" t="str">
            <v xml:space="preserve">Water outage </v>
          </cell>
          <cell r="V309" t="str">
            <v>%</v>
          </cell>
          <cell r="W309" t="str">
            <v xml:space="preserve">% </v>
          </cell>
          <cell r="X309">
            <v>2</v>
          </cell>
          <cell r="Y309" t="str">
            <v>Down</v>
          </cell>
          <cell r="Z309" t="str">
            <v>Unplanned outage</v>
          </cell>
        </row>
        <row r="310">
          <cell r="C310" t="str">
            <v>PR19SRN_WWN04</v>
          </cell>
          <cell r="D310" t="str">
            <v xml:space="preserve">The services we provide are effective and fit for the future </v>
          </cell>
          <cell r="E310" t="str">
            <v xml:space="preserve">PR14 revision </v>
          </cell>
          <cell r="F310" t="str">
            <v>WWN04</v>
          </cell>
          <cell r="G310" t="str">
            <v>Sewer collapses</v>
          </cell>
          <cell r="H310" t="str">
            <v xml:space="preserve">Sewer collapses is an Ofwat common definition. Defined by Ofwat in: https://www.ofwat.gov.uk/wp-content/uploads/2018/03/Reporting-guidance-sewer-collapses-per-1000km.pdf </v>
          </cell>
          <cell r="K310">
            <v>1</v>
          </cell>
          <cell r="Q310">
            <v>1</v>
          </cell>
          <cell r="R310" t="str">
            <v>Under</v>
          </cell>
          <cell r="S310" t="str">
            <v>Revenue</v>
          </cell>
          <cell r="T310" t="str">
            <v>In-period</v>
          </cell>
          <cell r="U310" t="str">
            <v xml:space="preserve">Asset/equipment failure </v>
          </cell>
          <cell r="V310" t="str">
            <v>nr</v>
          </cell>
          <cell r="W310" t="str">
            <v>Number of sewer collapses  per 1000km sewer</v>
          </cell>
          <cell r="X310">
            <v>2</v>
          </cell>
          <cell r="Y310" t="str">
            <v>Down</v>
          </cell>
          <cell r="Z310" t="str">
            <v>Sewer collapses</v>
          </cell>
        </row>
        <row r="311">
          <cell r="C311" t="str">
            <v>PR19SRN_WWN05</v>
          </cell>
          <cell r="D311" t="str">
            <v xml:space="preserve">The services we provide are effective and fit for the future </v>
          </cell>
          <cell r="E311" t="str">
            <v xml:space="preserve">PR14 revision </v>
          </cell>
          <cell r="F311" t="str">
            <v>WWN05</v>
          </cell>
          <cell r="G311" t="str">
            <v>Treatment works compliance</v>
          </cell>
          <cell r="H311" t="str">
            <v xml:space="preserve">Treatment works compliance is an Ofwat common definition. Defined by Ofwat in: https://www.ofwat.gov.uk/wp-content/uploads/2017/12/WatCoPerfEPAmethodology_v3-Nov-2017-Final.pdf  </v>
          </cell>
          <cell r="K311">
            <v>1</v>
          </cell>
          <cell r="Q311">
            <v>1</v>
          </cell>
          <cell r="R311" t="str">
            <v>Under</v>
          </cell>
          <cell r="S311" t="str">
            <v>Revenue</v>
          </cell>
          <cell r="T311" t="str">
            <v>In-period</v>
          </cell>
          <cell r="U311" t="str">
            <v xml:space="preserve">WwTW numeric consents </v>
          </cell>
          <cell r="V311" t="str">
            <v>%</v>
          </cell>
          <cell r="W311" t="str">
            <v xml:space="preserve">Performance of sewerage assets  </v>
          </cell>
          <cell r="X311">
            <v>2</v>
          </cell>
          <cell r="Y311" t="str">
            <v>Up</v>
          </cell>
          <cell r="Z311" t="str">
            <v>Treatment works compliance</v>
          </cell>
        </row>
        <row r="312">
          <cell r="C312" t="str">
            <v xml:space="preserve">PR19SRN_WN10 </v>
          </cell>
          <cell r="D312" t="str">
            <v xml:space="preserve">The services we provide are effective and fit for the future </v>
          </cell>
          <cell r="E312" t="str">
            <v xml:space="preserve">PR19 new </v>
          </cell>
          <cell r="F312" t="str">
            <v xml:space="preserve">WN10 </v>
          </cell>
          <cell r="G312" t="str">
            <v xml:space="preserve">Water supply resilience </v>
          </cell>
          <cell r="H312" t="str">
            <v xml:space="preserve">Number of residential properties at risk of long term loss of supply (&gt;48 hours) in Thanet, Brighton and the Isle of Wight Water Supply Zones. This measure is being trialled in these areas during AMP7.  </v>
          </cell>
          <cell r="J312">
            <v>1</v>
          </cell>
          <cell r="Q312">
            <v>1</v>
          </cell>
          <cell r="R312" t="str">
            <v>NFI</v>
          </cell>
          <cell r="U312" t="str">
            <v xml:space="preserve">Resilience </v>
          </cell>
          <cell r="V312" t="str">
            <v>nr</v>
          </cell>
          <cell r="W312" t="str">
            <v xml:space="preserve">Number of residential properties at risk of long term loss of supply (&gt;48 hours)   </v>
          </cell>
          <cell r="X312">
            <v>0</v>
          </cell>
          <cell r="Y312" t="str">
            <v>Down</v>
          </cell>
          <cell r="AQ312">
            <v>142987</v>
          </cell>
          <cell r="AR312">
            <v>142987</v>
          </cell>
          <cell r="AS312">
            <v>142987</v>
          </cell>
          <cell r="AT312">
            <v>142987</v>
          </cell>
          <cell r="AU312">
            <v>77622</v>
          </cell>
          <cell r="BQ312" t="str">
            <v/>
          </cell>
          <cell r="BR312" t="str">
            <v/>
          </cell>
          <cell r="BS312" t="str">
            <v/>
          </cell>
          <cell r="BT312" t="str">
            <v/>
          </cell>
          <cell r="BU312" t="str">
            <v/>
          </cell>
          <cell r="BV312" t="str">
            <v/>
          </cell>
          <cell r="BW312" t="str">
            <v/>
          </cell>
          <cell r="BX312" t="str">
            <v/>
          </cell>
          <cell r="BY312" t="str">
            <v/>
          </cell>
          <cell r="BZ312" t="str">
            <v/>
          </cell>
          <cell r="CA312" t="str">
            <v/>
          </cell>
          <cell r="CB312" t="str">
            <v/>
          </cell>
          <cell r="CC312" t="str">
            <v/>
          </cell>
          <cell r="CD312" t="str">
            <v/>
          </cell>
          <cell r="CE312" t="str">
            <v/>
          </cell>
          <cell r="CF312" t="str">
            <v/>
          </cell>
          <cell r="CG312" t="str">
            <v/>
          </cell>
          <cell r="CH312" t="str">
            <v/>
          </cell>
          <cell r="CI312" t="str">
            <v/>
          </cell>
          <cell r="CJ312" t="str">
            <v/>
          </cell>
          <cell r="CK312" t="str">
            <v/>
          </cell>
          <cell r="CL312" t="str">
            <v/>
          </cell>
          <cell r="CM312" t="str">
            <v/>
          </cell>
          <cell r="CN312" t="str">
            <v/>
          </cell>
          <cell r="CO312" t="str">
            <v/>
          </cell>
          <cell r="CP312" t="str">
            <v/>
          </cell>
          <cell r="CQ312" t="str">
            <v/>
          </cell>
          <cell r="CR312" t="str">
            <v/>
          </cell>
          <cell r="CS312" t="str">
            <v/>
          </cell>
          <cell r="CT312" t="str">
            <v/>
          </cell>
          <cell r="CU312" t="str">
            <v/>
          </cell>
          <cell r="CV312" t="str">
            <v/>
          </cell>
          <cell r="CW312" t="str">
            <v/>
          </cell>
          <cell r="CX312" t="str">
            <v/>
          </cell>
          <cell r="CY312" t="str">
            <v/>
          </cell>
          <cell r="CZ312" t="str">
            <v/>
          </cell>
          <cell r="DA312" t="str">
            <v/>
          </cell>
          <cell r="DB312" t="str">
            <v/>
          </cell>
          <cell r="DD312">
            <v>1</v>
          </cell>
        </row>
        <row r="313">
          <cell r="C313" t="str">
            <v>PR19SRN_WN11</v>
          </cell>
          <cell r="D313" t="str">
            <v xml:space="preserve">The services we provide are effective and fit for the future </v>
          </cell>
          <cell r="E313" t="str">
            <v xml:space="preserve">PR14 continuation </v>
          </cell>
          <cell r="F313" t="str">
            <v>WN11</v>
          </cell>
          <cell r="G313" t="str">
            <v>Properties at risk of receiving low pressure</v>
          </cell>
          <cell r="H313" t="str">
            <v xml:space="preserve">Number of properties on the DG2 low water pressure register.  </v>
          </cell>
          <cell r="J313">
            <v>1</v>
          </cell>
          <cell r="Q313">
            <v>1</v>
          </cell>
          <cell r="R313" t="str">
            <v>Under</v>
          </cell>
          <cell r="S313" t="str">
            <v>Revenue</v>
          </cell>
          <cell r="T313" t="str">
            <v>In-period</v>
          </cell>
          <cell r="U313" t="str">
            <v xml:space="preserve">Water pressure </v>
          </cell>
          <cell r="V313" t="str">
            <v>nr</v>
          </cell>
          <cell r="W313" t="str">
            <v xml:space="preserve">Number of properties on the DG2 register.  </v>
          </cell>
          <cell r="X313">
            <v>0</v>
          </cell>
          <cell r="Y313" t="str">
            <v>Down</v>
          </cell>
          <cell r="Z313" t="str">
            <v>Low pressure</v>
          </cell>
          <cell r="AQ313">
            <v>242</v>
          </cell>
          <cell r="AR313">
            <v>227</v>
          </cell>
          <cell r="AS313">
            <v>212</v>
          </cell>
          <cell r="AT313">
            <v>197</v>
          </cell>
          <cell r="AU313">
            <v>182</v>
          </cell>
          <cell r="BL313" t="str">
            <v>Yes</v>
          </cell>
          <cell r="BM313" t="str">
            <v>Yes</v>
          </cell>
          <cell r="BN313" t="str">
            <v>Yes</v>
          </cell>
          <cell r="BO313" t="str">
            <v>Yes</v>
          </cell>
          <cell r="BP313" t="str">
            <v>Yes</v>
          </cell>
          <cell r="BQ313" t="str">
            <v/>
          </cell>
          <cell r="BR313" t="str">
            <v/>
          </cell>
          <cell r="BS313" t="str">
            <v/>
          </cell>
          <cell r="BT313" t="str">
            <v/>
          </cell>
          <cell r="BU313" t="str">
            <v/>
          </cell>
          <cell r="BV313" t="str">
            <v/>
          </cell>
          <cell r="BW313" t="str">
            <v/>
          </cell>
          <cell r="BX313" t="str">
            <v/>
          </cell>
          <cell r="BY313" t="str">
            <v/>
          </cell>
          <cell r="BZ313" t="str">
            <v/>
          </cell>
          <cell r="CA313" t="str">
            <v/>
          </cell>
          <cell r="CB313" t="str">
            <v/>
          </cell>
          <cell r="CC313" t="str">
            <v/>
          </cell>
          <cell r="CD313" t="str">
            <v/>
          </cell>
          <cell r="CE313" t="str">
            <v/>
          </cell>
          <cell r="CF313" t="str">
            <v/>
          </cell>
          <cell r="CG313" t="str">
            <v/>
          </cell>
          <cell r="CH313" t="str">
            <v/>
          </cell>
          <cell r="CI313" t="str">
            <v/>
          </cell>
          <cell r="CJ313" t="str">
            <v/>
          </cell>
          <cell r="CK313" t="str">
            <v/>
          </cell>
          <cell r="CL313" t="str">
            <v/>
          </cell>
          <cell r="CM313" t="str">
            <v/>
          </cell>
          <cell r="CN313" t="str">
            <v/>
          </cell>
          <cell r="CO313" t="str">
            <v/>
          </cell>
          <cell r="CP313" t="str">
            <v/>
          </cell>
          <cell r="CQ313" t="str">
            <v/>
          </cell>
          <cell r="CR313" t="str">
            <v/>
          </cell>
          <cell r="CS313" t="str">
            <v/>
          </cell>
          <cell r="CT313" t="str">
            <v/>
          </cell>
          <cell r="CU313">
            <v>-1.73E-3</v>
          </cell>
          <cell r="CV313" t="str">
            <v/>
          </cell>
          <cell r="CW313" t="str">
            <v/>
          </cell>
          <cell r="CX313" t="str">
            <v/>
          </cell>
          <cell r="CY313" t="str">
            <v/>
          </cell>
          <cell r="CZ313" t="str">
            <v/>
          </cell>
          <cell r="DA313" t="str">
            <v/>
          </cell>
          <cell r="DB313" t="str">
            <v/>
          </cell>
          <cell r="DD313">
            <v>1</v>
          </cell>
        </row>
        <row r="314">
          <cell r="C314" t="str">
            <v>PR19SRN_WWN08</v>
          </cell>
          <cell r="D314" t="str">
            <v xml:space="preserve">The services we provide are effective and fit for the future </v>
          </cell>
          <cell r="E314" t="str">
            <v xml:space="preserve">PR14 revision </v>
          </cell>
          <cell r="F314" t="str">
            <v>WWN08</v>
          </cell>
          <cell r="G314" t="str">
            <v>External sewer flooding</v>
          </cell>
          <cell r="H314" t="str">
            <v xml:space="preserve">External sewer flooding is an Ofwat common definition. Defined by Ofwat in: https://www.ofwat.gov.uk/wp-content/uploads/2018/03/Reporting-guidance-sewer-flooding.pdf </v>
          </cell>
          <cell r="K314">
            <v>1</v>
          </cell>
          <cell r="Q314">
            <v>1</v>
          </cell>
          <cell r="R314" t="str">
            <v>Out &amp; under</v>
          </cell>
          <cell r="S314" t="str">
            <v>Revenue</v>
          </cell>
          <cell r="T314" t="str">
            <v>In-period</v>
          </cell>
          <cell r="U314" t="str">
            <v xml:space="preserve">Sewer flooding </v>
          </cell>
          <cell r="V314" t="str">
            <v>nr</v>
          </cell>
          <cell r="W314" t="str">
            <v xml:space="preserve">External flooding incidents including severe weather  </v>
          </cell>
          <cell r="X314">
            <v>0</v>
          </cell>
          <cell r="Y314" t="str">
            <v>Down</v>
          </cell>
          <cell r="Z314" t="str">
            <v>External sewer flooding</v>
          </cell>
          <cell r="AQ314">
            <v>4412</v>
          </cell>
          <cell r="AR314">
            <v>4141</v>
          </cell>
          <cell r="AS314">
            <v>3887</v>
          </cell>
          <cell r="AT314">
            <v>3702</v>
          </cell>
          <cell r="AU314">
            <v>3525</v>
          </cell>
          <cell r="BL314" t="str">
            <v>Yes</v>
          </cell>
          <cell r="BM314" t="str">
            <v>Yes</v>
          </cell>
          <cell r="BN314" t="str">
            <v>Yes</v>
          </cell>
          <cell r="BO314" t="str">
            <v>Yes</v>
          </cell>
          <cell r="BP314" t="str">
            <v>Yes</v>
          </cell>
          <cell r="BQ314" t="str">
            <v/>
          </cell>
          <cell r="BR314" t="str">
            <v/>
          </cell>
          <cell r="BS314" t="str">
            <v/>
          </cell>
          <cell r="BT314" t="str">
            <v/>
          </cell>
          <cell r="BU314" t="str">
            <v/>
          </cell>
          <cell r="BV314">
            <v>6618</v>
          </cell>
          <cell r="BW314">
            <v>6618</v>
          </cell>
          <cell r="BX314">
            <v>6618</v>
          </cell>
          <cell r="BY314">
            <v>6618</v>
          </cell>
          <cell r="BZ314">
            <v>6618</v>
          </cell>
          <cell r="CA314" t="str">
            <v/>
          </cell>
          <cell r="CB314" t="str">
            <v/>
          </cell>
          <cell r="CC314" t="str">
            <v/>
          </cell>
          <cell r="CD314" t="str">
            <v/>
          </cell>
          <cell r="CE314" t="str">
            <v/>
          </cell>
          <cell r="CF314" t="str">
            <v/>
          </cell>
          <cell r="CG314" t="str">
            <v/>
          </cell>
          <cell r="CH314" t="str">
            <v/>
          </cell>
          <cell r="CI314" t="str">
            <v/>
          </cell>
          <cell r="CJ314" t="str">
            <v/>
          </cell>
          <cell r="CK314">
            <v>4010</v>
          </cell>
          <cell r="CL314">
            <v>3776</v>
          </cell>
          <cell r="CM314">
            <v>3533</v>
          </cell>
          <cell r="CN314">
            <v>3348</v>
          </cell>
          <cell r="CO314">
            <v>3171</v>
          </cell>
          <cell r="CP314" t="str">
            <v/>
          </cell>
          <cell r="CQ314" t="str">
            <v/>
          </cell>
          <cell r="CR314" t="str">
            <v/>
          </cell>
          <cell r="CS314" t="str">
            <v/>
          </cell>
          <cell r="CT314" t="str">
            <v/>
          </cell>
          <cell r="CU314">
            <v>-7.2700000000000004E-3</v>
          </cell>
          <cell r="CV314" t="str">
            <v/>
          </cell>
          <cell r="CW314" t="str">
            <v/>
          </cell>
          <cell r="CX314" t="str">
            <v/>
          </cell>
          <cell r="CY314">
            <v>4.81E-3</v>
          </cell>
          <cell r="CZ314" t="str">
            <v/>
          </cell>
          <cell r="DA314" t="str">
            <v/>
          </cell>
          <cell r="DB314" t="str">
            <v/>
          </cell>
          <cell r="DD314">
            <v>1</v>
          </cell>
        </row>
        <row r="315">
          <cell r="C315" t="str">
            <v xml:space="preserve">PR19SRN_WWN10 </v>
          </cell>
          <cell r="D315" t="str">
            <v xml:space="preserve">We safeguard and enhance rivers, reservoirs and coasts for the future </v>
          </cell>
          <cell r="E315" t="str">
            <v xml:space="preserve">PR19 new </v>
          </cell>
          <cell r="F315" t="str">
            <v xml:space="preserve">WWN10 </v>
          </cell>
          <cell r="G315" t="str">
            <v>Combined Sewer Overflows (CSO) monitoring</v>
          </cell>
          <cell r="H315" t="str">
            <v xml:space="preserve">Effective monitoring of all our CSOs, this includes monitors in place and available, with data assurance and with results published at least annually </v>
          </cell>
          <cell r="K315">
            <v>1</v>
          </cell>
          <cell r="Q315">
            <v>1</v>
          </cell>
          <cell r="R315" t="str">
            <v>NFI</v>
          </cell>
          <cell r="U315" t="str">
            <v xml:space="preserve">Resilience </v>
          </cell>
          <cell r="V315" t="str">
            <v>%</v>
          </cell>
          <cell r="W315" t="str">
            <v xml:space="preserve">% of CSOs with effective monitoring </v>
          </cell>
          <cell r="X315">
            <v>2</v>
          </cell>
          <cell r="Y315" t="str">
            <v>Up</v>
          </cell>
          <cell r="AQ315">
            <v>95</v>
          </cell>
          <cell r="AR315">
            <v>97</v>
          </cell>
          <cell r="AS315">
            <v>99</v>
          </cell>
          <cell r="AT315">
            <v>99.9</v>
          </cell>
          <cell r="AU315">
            <v>100</v>
          </cell>
          <cell r="BQ315" t="str">
            <v/>
          </cell>
          <cell r="BR315" t="str">
            <v/>
          </cell>
          <cell r="BS315" t="str">
            <v/>
          </cell>
          <cell r="BT315" t="str">
            <v/>
          </cell>
          <cell r="BU315" t="str">
            <v/>
          </cell>
          <cell r="BV315" t="str">
            <v/>
          </cell>
          <cell r="BW315" t="str">
            <v/>
          </cell>
          <cell r="BX315" t="str">
            <v/>
          </cell>
          <cell r="BY315" t="str">
            <v/>
          </cell>
          <cell r="BZ315" t="str">
            <v/>
          </cell>
          <cell r="CA315" t="str">
            <v/>
          </cell>
          <cell r="CB315" t="str">
            <v/>
          </cell>
          <cell r="CC315" t="str">
            <v/>
          </cell>
          <cell r="CD315" t="str">
            <v/>
          </cell>
          <cell r="CE315" t="str">
            <v/>
          </cell>
          <cell r="CF315" t="str">
            <v/>
          </cell>
          <cell r="CG315" t="str">
            <v/>
          </cell>
          <cell r="CH315" t="str">
            <v/>
          </cell>
          <cell r="CI315" t="str">
            <v/>
          </cell>
          <cell r="CJ315" t="str">
            <v/>
          </cell>
          <cell r="CK315" t="str">
            <v/>
          </cell>
          <cell r="CL315" t="str">
            <v/>
          </cell>
          <cell r="CM315" t="str">
            <v/>
          </cell>
          <cell r="CN315" t="str">
            <v/>
          </cell>
          <cell r="CO315" t="str">
            <v/>
          </cell>
          <cell r="CP315" t="str">
            <v/>
          </cell>
          <cell r="CQ315" t="str">
            <v/>
          </cell>
          <cell r="CR315" t="str">
            <v/>
          </cell>
          <cell r="CS315" t="str">
            <v/>
          </cell>
          <cell r="CT315" t="str">
            <v/>
          </cell>
          <cell r="CU315" t="str">
            <v/>
          </cell>
          <cell r="CV315" t="str">
            <v/>
          </cell>
          <cell r="CW315" t="str">
            <v/>
          </cell>
          <cell r="CX315" t="str">
            <v/>
          </cell>
          <cell r="CY315" t="str">
            <v/>
          </cell>
          <cell r="CZ315" t="str">
            <v/>
          </cell>
          <cell r="DA315" t="str">
            <v/>
          </cell>
          <cell r="DB315" t="str">
            <v/>
          </cell>
          <cell r="DD315">
            <v>1</v>
          </cell>
        </row>
        <row r="316">
          <cell r="C316" t="str">
            <v>PR19SRN_WWN15</v>
          </cell>
          <cell r="D316" t="str">
            <v xml:space="preserve">We safeguard and enhance rivers, reservoirs and coasts for the future </v>
          </cell>
          <cell r="E316" t="str">
            <v xml:space="preserve">PR19 new </v>
          </cell>
          <cell r="F316" t="str">
            <v>WWN15</v>
          </cell>
          <cell r="G316" t="str">
            <v>Natural Capital</v>
          </cell>
          <cell r="H316" t="str">
            <v xml:space="preserve">To develop natural capital accounts so that changes over time (positive and negative) as a result of our investments can be monitored, evaluated and reported._x000D_
The approach will support our contribution to Defra’s 25 year Environment Plan and provide a mechanism for measuring our contribution to biodiversity and wider environmental net gain._x000D_
 </v>
          </cell>
          <cell r="J316">
            <v>0.5</v>
          </cell>
          <cell r="K316">
            <v>0.5</v>
          </cell>
          <cell r="Q316">
            <v>1</v>
          </cell>
          <cell r="R316" t="str">
            <v>NFI</v>
          </cell>
          <cell r="U316" t="str">
            <v xml:space="preserve">Environmental </v>
          </cell>
          <cell r="V316" t="str">
            <v>nr</v>
          </cell>
          <cell r="W316" t="str">
            <v xml:space="preserve">Number of natural capital accounts set up </v>
          </cell>
          <cell r="X316">
            <v>0</v>
          </cell>
          <cell r="Y316" t="str">
            <v>Up</v>
          </cell>
          <cell r="AQ316">
            <v>0</v>
          </cell>
          <cell r="AR316">
            <v>0</v>
          </cell>
          <cell r="AS316">
            <v>1</v>
          </cell>
          <cell r="AT316">
            <v>1</v>
          </cell>
          <cell r="AU316">
            <v>3</v>
          </cell>
          <cell r="BQ316" t="str">
            <v/>
          </cell>
          <cell r="BR316" t="str">
            <v/>
          </cell>
          <cell r="BS316" t="str">
            <v/>
          </cell>
          <cell r="BT316" t="str">
            <v/>
          </cell>
          <cell r="BU316" t="str">
            <v/>
          </cell>
          <cell r="BV316" t="str">
            <v/>
          </cell>
          <cell r="BW316" t="str">
            <v/>
          </cell>
          <cell r="BX316" t="str">
            <v/>
          </cell>
          <cell r="BY316" t="str">
            <v/>
          </cell>
          <cell r="BZ316" t="str">
            <v/>
          </cell>
          <cell r="CA316" t="str">
            <v/>
          </cell>
          <cell r="CB316" t="str">
            <v/>
          </cell>
          <cell r="CC316" t="str">
            <v/>
          </cell>
          <cell r="CD316" t="str">
            <v/>
          </cell>
          <cell r="CE316" t="str">
            <v/>
          </cell>
          <cell r="CF316" t="str">
            <v/>
          </cell>
          <cell r="CG316" t="str">
            <v/>
          </cell>
          <cell r="CH316" t="str">
            <v/>
          </cell>
          <cell r="CI316" t="str">
            <v/>
          </cell>
          <cell r="CJ316" t="str">
            <v/>
          </cell>
          <cell r="CK316" t="str">
            <v/>
          </cell>
          <cell r="CL316" t="str">
            <v/>
          </cell>
          <cell r="CM316" t="str">
            <v/>
          </cell>
          <cell r="CN316" t="str">
            <v/>
          </cell>
          <cell r="CO316" t="str">
            <v/>
          </cell>
          <cell r="CP316" t="str">
            <v/>
          </cell>
          <cell r="CQ316" t="str">
            <v/>
          </cell>
          <cell r="CR316" t="str">
            <v/>
          </cell>
          <cell r="CS316" t="str">
            <v/>
          </cell>
          <cell r="CT316" t="str">
            <v/>
          </cell>
          <cell r="CU316" t="str">
            <v/>
          </cell>
          <cell r="CV316" t="str">
            <v/>
          </cell>
          <cell r="CW316" t="str">
            <v/>
          </cell>
          <cell r="CX316" t="str">
            <v/>
          </cell>
          <cell r="CY316" t="str">
            <v/>
          </cell>
          <cell r="CZ316" t="str">
            <v/>
          </cell>
          <cell r="DA316" t="str">
            <v/>
          </cell>
          <cell r="DB316" t="str">
            <v/>
          </cell>
          <cell r="DD316">
            <v>1</v>
          </cell>
        </row>
        <row r="317">
          <cell r="C317" t="str">
            <v>PR19SRN_RR06</v>
          </cell>
          <cell r="D317" t="str">
            <v xml:space="preserve">We make sure our bills are affordable for all our customers </v>
          </cell>
          <cell r="E317" t="str">
            <v xml:space="preserve">PR19 new </v>
          </cell>
          <cell r="F317" t="str">
            <v>RR06</v>
          </cell>
          <cell r="G317" t="str">
            <v>Gap Sites</v>
          </cell>
          <cell r="H317" t="str">
            <v xml:space="preserve">To monitor our success in tackling household gap sites </v>
          </cell>
          <cell r="M317">
            <v>1</v>
          </cell>
          <cell r="Q317">
            <v>1</v>
          </cell>
          <cell r="R317" t="str">
            <v>NFI</v>
          </cell>
          <cell r="U317" t="str">
            <v xml:space="preserve">Voids and gap sites </v>
          </cell>
          <cell r="V317" t="str">
            <v>nr</v>
          </cell>
          <cell r="W317" t="str">
            <v>Number of gap sites brought into billing</v>
          </cell>
          <cell r="X317">
            <v>0</v>
          </cell>
          <cell r="Y317" t="str">
            <v>Up</v>
          </cell>
          <cell r="AQ317">
            <v>65</v>
          </cell>
          <cell r="AR317">
            <v>65</v>
          </cell>
          <cell r="AS317">
            <v>65</v>
          </cell>
          <cell r="AT317">
            <v>65</v>
          </cell>
          <cell r="AU317">
            <v>65</v>
          </cell>
          <cell r="BQ317" t="str">
            <v/>
          </cell>
          <cell r="BR317" t="str">
            <v/>
          </cell>
          <cell r="BS317" t="str">
            <v/>
          </cell>
          <cell r="BT317" t="str">
            <v/>
          </cell>
          <cell r="BU317" t="str">
            <v/>
          </cell>
          <cell r="BV317" t="str">
            <v/>
          </cell>
          <cell r="BW317" t="str">
            <v/>
          </cell>
          <cell r="BX317" t="str">
            <v/>
          </cell>
          <cell r="BY317" t="str">
            <v/>
          </cell>
          <cell r="BZ317" t="str">
            <v/>
          </cell>
          <cell r="CA317" t="str">
            <v/>
          </cell>
          <cell r="CB317" t="str">
            <v/>
          </cell>
          <cell r="CC317" t="str">
            <v/>
          </cell>
          <cell r="CD317" t="str">
            <v/>
          </cell>
          <cell r="CE317" t="str">
            <v/>
          </cell>
          <cell r="CF317" t="str">
            <v/>
          </cell>
          <cell r="CG317" t="str">
            <v/>
          </cell>
          <cell r="CH317" t="str">
            <v/>
          </cell>
          <cell r="CI317" t="str">
            <v/>
          </cell>
          <cell r="CJ317" t="str">
            <v/>
          </cell>
          <cell r="CK317" t="str">
            <v/>
          </cell>
          <cell r="CL317" t="str">
            <v/>
          </cell>
          <cell r="CM317" t="str">
            <v/>
          </cell>
          <cell r="CN317" t="str">
            <v/>
          </cell>
          <cell r="CO317" t="str">
            <v/>
          </cell>
          <cell r="CP317" t="str">
            <v/>
          </cell>
          <cell r="CQ317" t="str">
            <v/>
          </cell>
          <cell r="CR317" t="str">
            <v/>
          </cell>
          <cell r="CS317" t="str">
            <v/>
          </cell>
          <cell r="CT317" t="str">
            <v/>
          </cell>
          <cell r="CU317" t="str">
            <v/>
          </cell>
          <cell r="CV317" t="str">
            <v/>
          </cell>
          <cell r="CW317" t="str">
            <v/>
          </cell>
          <cell r="CX317" t="str">
            <v/>
          </cell>
          <cell r="CY317" t="str">
            <v/>
          </cell>
          <cell r="CZ317" t="str">
            <v/>
          </cell>
          <cell r="DA317" t="str">
            <v/>
          </cell>
          <cell r="DB317" t="str">
            <v/>
          </cell>
          <cell r="DD317">
            <v>1</v>
          </cell>
        </row>
        <row r="318">
          <cell r="C318" t="str">
            <v>PR19SRN_WWN16</v>
          </cell>
          <cell r="D318" t="str">
            <v xml:space="preserve">We safeguard and enhance rivers, reservoirs and coasts for the future </v>
          </cell>
          <cell r="E318" t="str">
            <v xml:space="preserve">PR19 new </v>
          </cell>
          <cell r="F318" t="str">
            <v>WWN16</v>
          </cell>
          <cell r="G318" t="str">
            <v>Thanet Sewers</v>
          </cell>
          <cell r="H318" t="str">
            <v xml:space="preserve">This measure is designed to monitor and assure the delivery of one enhancement scheme related to the reduction of exfiltration from sewers located with unique adits in Thanet.
_x000D_
The measure ensures that customers are protected in the event that the scheme is not delivered._x000D_
 </v>
          </cell>
          <cell r="K318">
            <v>1</v>
          </cell>
          <cell r="Q318">
            <v>1</v>
          </cell>
          <cell r="R318" t="str">
            <v>Under</v>
          </cell>
          <cell r="S318" t="str">
            <v>Revenue</v>
          </cell>
          <cell r="T318" t="str">
            <v>End of period</v>
          </cell>
          <cell r="U318" t="str">
            <v xml:space="preserve">Resilience </v>
          </cell>
          <cell r="V318" t="str">
            <v>months</v>
          </cell>
          <cell r="X318">
            <v>0</v>
          </cell>
          <cell r="Y318" t="str">
            <v>Up</v>
          </cell>
          <cell r="AQ318">
            <v>0</v>
          </cell>
          <cell r="AR318">
            <v>0</v>
          </cell>
          <cell r="AS318">
            <v>0</v>
          </cell>
          <cell r="AT318">
            <v>0</v>
          </cell>
          <cell r="AU318">
            <v>0</v>
          </cell>
          <cell r="BL318" t="str">
            <v>Yes</v>
          </cell>
          <cell r="BM318" t="str">
            <v>Yes</v>
          </cell>
          <cell r="BN318" t="str">
            <v>Yes</v>
          </cell>
          <cell r="BO318" t="str">
            <v>Yes</v>
          </cell>
          <cell r="BP318" t="str">
            <v>Yes</v>
          </cell>
          <cell r="BQ318" t="str">
            <v/>
          </cell>
          <cell r="BR318" t="str">
            <v/>
          </cell>
          <cell r="BS318" t="str">
            <v/>
          </cell>
          <cell r="BT318" t="str">
            <v/>
          </cell>
          <cell r="BU318" t="str">
            <v/>
          </cell>
          <cell r="BV318" t="str">
            <v/>
          </cell>
          <cell r="BW318" t="str">
            <v/>
          </cell>
          <cell r="BX318" t="str">
            <v/>
          </cell>
          <cell r="BY318" t="str">
            <v/>
          </cell>
          <cell r="BZ318" t="str">
            <v/>
          </cell>
          <cell r="CA318" t="str">
            <v/>
          </cell>
          <cell r="CB318" t="str">
            <v/>
          </cell>
          <cell r="CC318" t="str">
            <v/>
          </cell>
          <cell r="CD318" t="str">
            <v/>
          </cell>
          <cell r="CE318" t="str">
            <v/>
          </cell>
          <cell r="CF318" t="str">
            <v/>
          </cell>
          <cell r="CG318" t="str">
            <v/>
          </cell>
          <cell r="CH318" t="str">
            <v/>
          </cell>
          <cell r="CI318" t="str">
            <v/>
          </cell>
          <cell r="CJ318" t="str">
            <v/>
          </cell>
          <cell r="CK318" t="str">
            <v/>
          </cell>
          <cell r="CL318" t="str">
            <v/>
          </cell>
          <cell r="CM318" t="str">
            <v/>
          </cell>
          <cell r="CN318" t="str">
            <v/>
          </cell>
          <cell r="CO318" t="str">
            <v/>
          </cell>
          <cell r="CP318" t="str">
            <v/>
          </cell>
          <cell r="CQ318" t="str">
            <v/>
          </cell>
          <cell r="CR318" t="str">
            <v/>
          </cell>
          <cell r="CS318" t="str">
            <v/>
          </cell>
          <cell r="CT318" t="str">
            <v/>
          </cell>
          <cell r="CU318">
            <v>-0.1807</v>
          </cell>
          <cell r="CV318" t="str">
            <v/>
          </cell>
          <cell r="CW318" t="str">
            <v/>
          </cell>
          <cell r="CX318" t="str">
            <v/>
          </cell>
          <cell r="CY318" t="str">
            <v/>
          </cell>
          <cell r="CZ318" t="str">
            <v/>
          </cell>
          <cell r="DA318" t="str">
            <v/>
          </cell>
          <cell r="DB318" t="str">
            <v/>
          </cell>
          <cell r="DD318">
            <v>1</v>
          </cell>
        </row>
        <row r="319">
          <cell r="C319" t="str">
            <v>PR19SRN_WN12</v>
          </cell>
          <cell r="D319" t="str">
            <v xml:space="preserve">We safeguard and enhance rivers, reservoirs and coasts for the future </v>
          </cell>
          <cell r="E319" t="str">
            <v xml:space="preserve">PR14 continuation </v>
          </cell>
          <cell r="F319" t="str">
            <v>WN12</v>
          </cell>
          <cell r="G319" t="str">
            <v>Distribution input</v>
          </cell>
          <cell r="H319" t="str">
            <v xml:space="preserve">The average daily amount (Ml/d) of potable water entering the distribution system in a year </v>
          </cell>
          <cell r="I319">
            <v>1</v>
          </cell>
          <cell r="Q319">
            <v>1</v>
          </cell>
          <cell r="R319" t="str">
            <v>NFI</v>
          </cell>
          <cell r="U319" t="str">
            <v>Environmental</v>
          </cell>
          <cell r="V319" t="str">
            <v>nr</v>
          </cell>
          <cell r="W319" t="str">
            <v xml:space="preserve">Ml/d </v>
          </cell>
          <cell r="X319">
            <v>0</v>
          </cell>
          <cell r="Y319" t="str">
            <v>Down</v>
          </cell>
          <cell r="AQ319">
            <v>525</v>
          </cell>
          <cell r="AR319">
            <v>520</v>
          </cell>
          <cell r="AS319">
            <v>516</v>
          </cell>
          <cell r="AT319">
            <v>510</v>
          </cell>
          <cell r="AU319">
            <v>506</v>
          </cell>
          <cell r="BQ319" t="str">
            <v/>
          </cell>
          <cell r="BR319" t="str">
            <v/>
          </cell>
          <cell r="BS319" t="str">
            <v/>
          </cell>
          <cell r="BT319" t="str">
            <v/>
          </cell>
          <cell r="BU319" t="str">
            <v/>
          </cell>
          <cell r="BV319" t="str">
            <v/>
          </cell>
          <cell r="BW319" t="str">
            <v/>
          </cell>
          <cell r="BX319" t="str">
            <v/>
          </cell>
          <cell r="BY319" t="str">
            <v/>
          </cell>
          <cell r="BZ319" t="str">
            <v/>
          </cell>
          <cell r="CA319" t="str">
            <v/>
          </cell>
          <cell r="CB319" t="str">
            <v/>
          </cell>
          <cell r="CC319" t="str">
            <v/>
          </cell>
          <cell r="CD319" t="str">
            <v/>
          </cell>
          <cell r="CE319" t="str">
            <v/>
          </cell>
          <cell r="CF319" t="str">
            <v/>
          </cell>
          <cell r="CG319" t="str">
            <v/>
          </cell>
          <cell r="CH319" t="str">
            <v/>
          </cell>
          <cell r="CI319" t="str">
            <v/>
          </cell>
          <cell r="CJ319" t="str">
            <v/>
          </cell>
          <cell r="CK319" t="str">
            <v/>
          </cell>
          <cell r="CL319" t="str">
            <v/>
          </cell>
          <cell r="CM319" t="str">
            <v/>
          </cell>
          <cell r="CN319" t="str">
            <v/>
          </cell>
          <cell r="CO319" t="str">
            <v/>
          </cell>
          <cell r="CP319" t="str">
            <v/>
          </cell>
          <cell r="CQ319" t="str">
            <v/>
          </cell>
          <cell r="CR319" t="str">
            <v/>
          </cell>
          <cell r="CS319" t="str">
            <v/>
          </cell>
          <cell r="CT319" t="str">
            <v/>
          </cell>
          <cell r="CU319" t="str">
            <v/>
          </cell>
          <cell r="CV319" t="str">
            <v/>
          </cell>
          <cell r="CW319" t="str">
            <v/>
          </cell>
          <cell r="CX319" t="str">
            <v/>
          </cell>
          <cell r="CY319" t="str">
            <v/>
          </cell>
          <cell r="CZ319" t="str">
            <v/>
          </cell>
          <cell r="DA319" t="str">
            <v/>
          </cell>
          <cell r="DB319" t="str">
            <v/>
          </cell>
          <cell r="DD319">
            <v>1</v>
          </cell>
        </row>
        <row r="320">
          <cell r="C320" t="str">
            <v>PR19SRN_RR07</v>
          </cell>
          <cell r="D320" t="str">
            <v xml:space="preserve">We make sure our bills are affordable for all our customers </v>
          </cell>
          <cell r="E320" t="str">
            <v xml:space="preserve">PR14 continuation </v>
          </cell>
          <cell r="F320" t="str">
            <v>RR07</v>
          </cell>
          <cell r="G320" t="str">
            <v>Value for Money</v>
          </cell>
          <cell r="H320" t="str">
            <v>The proportion of customers that state they are satisfied with the value for money of water and sewerage services in their area. A measure of the value for money of services provided. </v>
          </cell>
          <cell r="M320">
            <v>1</v>
          </cell>
          <cell r="Q320">
            <v>1</v>
          </cell>
          <cell r="R320" t="str">
            <v>NFI</v>
          </cell>
          <cell r="U320" t="str">
            <v>Customer education/awareness</v>
          </cell>
          <cell r="V320" t="str">
            <v>%</v>
          </cell>
          <cell r="W320" t="str">
            <v>% of customers that state either ‘very’ or ‘fairly’ satisfied</v>
          </cell>
          <cell r="X320">
            <v>0</v>
          </cell>
          <cell r="Y320" t="str">
            <v>Up</v>
          </cell>
          <cell r="AQ320">
            <v>75</v>
          </cell>
          <cell r="AR320">
            <v>76</v>
          </cell>
          <cell r="AS320">
            <v>77</v>
          </cell>
          <cell r="AT320">
            <v>78</v>
          </cell>
          <cell r="AU320">
            <v>80</v>
          </cell>
          <cell r="BQ320" t="str">
            <v/>
          </cell>
          <cell r="BR320" t="str">
            <v/>
          </cell>
          <cell r="BS320" t="str">
            <v/>
          </cell>
          <cell r="BT320" t="str">
            <v/>
          </cell>
          <cell r="BU320" t="str">
            <v/>
          </cell>
          <cell r="BV320" t="str">
            <v/>
          </cell>
          <cell r="BW320" t="str">
            <v/>
          </cell>
          <cell r="BX320" t="str">
            <v/>
          </cell>
          <cell r="BY320" t="str">
            <v/>
          </cell>
          <cell r="BZ320" t="str">
            <v/>
          </cell>
          <cell r="CA320" t="str">
            <v/>
          </cell>
          <cell r="CB320" t="str">
            <v/>
          </cell>
          <cell r="CC320" t="str">
            <v/>
          </cell>
          <cell r="CD320" t="str">
            <v/>
          </cell>
          <cell r="CE320" t="str">
            <v/>
          </cell>
          <cell r="CF320" t="str">
            <v/>
          </cell>
          <cell r="CG320" t="str">
            <v/>
          </cell>
          <cell r="CH320" t="str">
            <v/>
          </cell>
          <cell r="CI320" t="str">
            <v/>
          </cell>
          <cell r="CJ320" t="str">
            <v/>
          </cell>
          <cell r="CK320" t="str">
            <v/>
          </cell>
          <cell r="CL320" t="str">
            <v/>
          </cell>
          <cell r="CM320" t="str">
            <v/>
          </cell>
          <cell r="CN320" t="str">
            <v/>
          </cell>
          <cell r="CO320" t="str">
            <v/>
          </cell>
          <cell r="CP320" t="str">
            <v/>
          </cell>
          <cell r="CQ320" t="str">
            <v/>
          </cell>
          <cell r="CR320" t="str">
            <v/>
          </cell>
          <cell r="CS320" t="str">
            <v/>
          </cell>
          <cell r="CT320" t="str">
            <v/>
          </cell>
          <cell r="CU320" t="str">
            <v/>
          </cell>
          <cell r="CV320" t="str">
            <v/>
          </cell>
          <cell r="CW320" t="str">
            <v/>
          </cell>
          <cell r="CX320" t="str">
            <v/>
          </cell>
          <cell r="CY320" t="str">
            <v/>
          </cell>
          <cell r="CZ320" t="str">
            <v/>
          </cell>
          <cell r="DA320" t="str">
            <v/>
          </cell>
          <cell r="DB320" t="str">
            <v/>
          </cell>
          <cell r="DD320">
            <v>1</v>
          </cell>
        </row>
        <row r="321">
          <cell r="C321" t="str">
            <v>PR19SRN_RR08</v>
          </cell>
          <cell r="D321" t="str">
            <v xml:space="preserve">We support our customers in vulnerable circumstances </v>
          </cell>
          <cell r="E321" t="str">
            <v xml:space="preserve">PR19 new </v>
          </cell>
          <cell r="F321" t="str">
            <v>RR08</v>
          </cell>
          <cell r="G321" t="str">
            <v>Priority services for customers in vulnerable circumstances</v>
          </cell>
          <cell r="H321" t="str">
            <v>the percentage of households that the company supplies with water and/or wastewater services which have at least one individual registered on the company’s PSR.</v>
          </cell>
          <cell r="M321">
            <v>1</v>
          </cell>
          <cell r="Q321">
            <v>1</v>
          </cell>
          <cell r="R321" t="str">
            <v>NFI</v>
          </cell>
          <cell r="U321" t="str">
            <v>Customer service/satisfaction (exc. billing etc.)</v>
          </cell>
          <cell r="V321" t="str">
            <v>%</v>
          </cell>
          <cell r="W321" t="str">
            <v>% of households with at least one individual registered on Southerns PSR</v>
          </cell>
          <cell r="X321">
            <v>1</v>
          </cell>
          <cell r="Y321" t="str">
            <v>Up</v>
          </cell>
          <cell r="Z321" t="str">
            <v>Priority services for customers in vulnerable circumstances</v>
          </cell>
        </row>
        <row r="322">
          <cell r="C322" t="str">
            <v>PR19SRN_WN13</v>
          </cell>
          <cell r="D322" t="str">
            <v xml:space="preserve">By working together we can secure a resilient economy for the south east </v>
          </cell>
          <cell r="E322" t="str">
            <v xml:space="preserve">PR19 new </v>
          </cell>
          <cell r="F322" t="str">
            <v>WN13</v>
          </cell>
          <cell r="G322" t="str">
            <v>Long term supply demand schemes</v>
          </cell>
          <cell r="H322" t="str">
            <v xml:space="preserve">There is significant investment proposed in the delivery of long-term supply-demand schemes (including internal interconnections) which deliver benefits after 2024-25. Therefore we propose an Outcome Delivery Incentive (ODI) in order to ensure customer protection for efficient delivery and some uncertainties in the supply/demand need. </v>
          </cell>
          <cell r="J322">
            <v>1</v>
          </cell>
          <cell r="Q322">
            <v>1</v>
          </cell>
          <cell r="R322" t="str">
            <v>Under</v>
          </cell>
          <cell r="S322" t="str">
            <v>Revenue</v>
          </cell>
          <cell r="T322" t="str">
            <v>End of period</v>
          </cell>
          <cell r="U322" t="str">
            <v>Resilience</v>
          </cell>
          <cell r="V322" t="str">
            <v>months</v>
          </cell>
          <cell r="W322" t="str">
            <v>Expected months of delays</v>
          </cell>
          <cell r="X322">
            <v>0</v>
          </cell>
          <cell r="Y322" t="str">
            <v>Down</v>
          </cell>
          <cell r="AQ322">
            <v>0</v>
          </cell>
          <cell r="AR322">
            <v>0</v>
          </cell>
          <cell r="AS322">
            <v>0</v>
          </cell>
          <cell r="AT322">
            <v>0</v>
          </cell>
          <cell r="AU322">
            <v>0</v>
          </cell>
          <cell r="BP322" t="str">
            <v>Yes</v>
          </cell>
          <cell r="BQ322" t="str">
            <v/>
          </cell>
          <cell r="BR322" t="str">
            <v/>
          </cell>
          <cell r="BS322" t="str">
            <v/>
          </cell>
          <cell r="BT322" t="str">
            <v/>
          </cell>
          <cell r="BU322" t="str">
            <v/>
          </cell>
          <cell r="BV322" t="str">
            <v/>
          </cell>
          <cell r="BW322" t="str">
            <v/>
          </cell>
          <cell r="BX322" t="str">
            <v/>
          </cell>
          <cell r="BY322" t="str">
            <v/>
          </cell>
          <cell r="BZ322" t="str">
            <v/>
          </cell>
          <cell r="CA322" t="str">
            <v/>
          </cell>
          <cell r="CB322" t="str">
            <v/>
          </cell>
          <cell r="CC322" t="str">
            <v/>
          </cell>
          <cell r="CD322" t="str">
            <v/>
          </cell>
          <cell r="CE322" t="str">
            <v/>
          </cell>
          <cell r="CF322" t="str">
            <v/>
          </cell>
          <cell r="CG322" t="str">
            <v/>
          </cell>
          <cell r="CH322" t="str">
            <v/>
          </cell>
          <cell r="CI322" t="str">
            <v/>
          </cell>
          <cell r="CJ322" t="str">
            <v/>
          </cell>
          <cell r="CK322" t="str">
            <v/>
          </cell>
          <cell r="CL322" t="str">
            <v/>
          </cell>
          <cell r="CM322" t="str">
            <v/>
          </cell>
          <cell r="CN322" t="str">
            <v/>
          </cell>
          <cell r="CO322" t="str">
            <v/>
          </cell>
          <cell r="CP322" t="str">
            <v/>
          </cell>
          <cell r="CQ322" t="str">
            <v/>
          </cell>
          <cell r="CR322" t="str">
            <v/>
          </cell>
          <cell r="CS322" t="str">
            <v/>
          </cell>
          <cell r="CT322" t="str">
            <v/>
          </cell>
          <cell r="CU322">
            <v>-0.70430000000000004</v>
          </cell>
          <cell r="CV322" t="str">
            <v/>
          </cell>
          <cell r="CW322" t="str">
            <v/>
          </cell>
          <cell r="CX322" t="str">
            <v/>
          </cell>
          <cell r="CY322" t="str">
            <v/>
          </cell>
          <cell r="CZ322" t="str">
            <v/>
          </cell>
          <cell r="DA322" t="str">
            <v/>
          </cell>
          <cell r="DB322" t="str">
            <v/>
          </cell>
          <cell r="DD322">
            <v>1</v>
          </cell>
        </row>
        <row r="323">
          <cell r="C323" t="str">
            <v>PR19SRN_WR07</v>
          </cell>
          <cell r="F323" t="str">
            <v>WR07</v>
          </cell>
          <cell r="G323" t="str">
            <v>Impounding reservoirs</v>
          </cell>
          <cell r="I323">
            <v>1</v>
          </cell>
          <cell r="Q323">
            <v>1</v>
          </cell>
          <cell r="R323" t="str">
            <v>Under</v>
          </cell>
          <cell r="S323" t="str">
            <v>Revenue</v>
          </cell>
          <cell r="T323" t="str">
            <v>In-period</v>
          </cell>
          <cell r="V323" t="str">
            <v>%</v>
          </cell>
          <cell r="W323" t="str">
            <v>% scheme delivery</v>
          </cell>
          <cell r="X323">
            <v>1</v>
          </cell>
          <cell r="Y323" t="str">
            <v>Up</v>
          </cell>
          <cell r="AQ323">
            <v>0</v>
          </cell>
          <cell r="AR323">
            <v>0</v>
          </cell>
          <cell r="AS323">
            <v>48.8</v>
          </cell>
          <cell r="AT323">
            <v>48.8</v>
          </cell>
          <cell r="AU323">
            <v>100</v>
          </cell>
          <cell r="BP323" t="str">
            <v>Yes</v>
          </cell>
          <cell r="BQ323" t="str">
            <v/>
          </cell>
          <cell r="BR323" t="str">
            <v/>
          </cell>
          <cell r="BS323" t="str">
            <v/>
          </cell>
          <cell r="BT323" t="str">
            <v/>
          </cell>
          <cell r="BU323" t="str">
            <v/>
          </cell>
          <cell r="BV323" t="str">
            <v/>
          </cell>
          <cell r="BW323" t="str">
            <v/>
          </cell>
          <cell r="BX323" t="str">
            <v/>
          </cell>
          <cell r="BY323" t="str">
            <v/>
          </cell>
          <cell r="BZ323" t="str">
            <v/>
          </cell>
          <cell r="CA323" t="str">
            <v/>
          </cell>
          <cell r="CB323" t="str">
            <v/>
          </cell>
          <cell r="CC323" t="str">
            <v/>
          </cell>
          <cell r="CD323" t="str">
            <v/>
          </cell>
          <cell r="CE323" t="str">
            <v/>
          </cell>
          <cell r="CF323" t="str">
            <v/>
          </cell>
          <cell r="CG323" t="str">
            <v/>
          </cell>
          <cell r="CH323" t="str">
            <v/>
          </cell>
          <cell r="CI323" t="str">
            <v/>
          </cell>
          <cell r="CJ323" t="str">
            <v/>
          </cell>
          <cell r="CK323" t="str">
            <v/>
          </cell>
          <cell r="CL323" t="str">
            <v/>
          </cell>
          <cell r="CM323" t="str">
            <v/>
          </cell>
          <cell r="CN323" t="str">
            <v/>
          </cell>
          <cell r="CO323" t="str">
            <v/>
          </cell>
          <cell r="CP323" t="str">
            <v/>
          </cell>
          <cell r="CQ323" t="str">
            <v/>
          </cell>
          <cell r="CR323" t="str">
            <v/>
          </cell>
          <cell r="CS323" t="str">
            <v/>
          </cell>
          <cell r="CT323" t="str">
            <v/>
          </cell>
          <cell r="CU323">
            <v>-6.6299999999999996E-3</v>
          </cell>
          <cell r="CV323" t="str">
            <v/>
          </cell>
          <cell r="CW323" t="str">
            <v/>
          </cell>
          <cell r="CX323" t="str">
            <v/>
          </cell>
          <cell r="CY323" t="str">
            <v/>
          </cell>
          <cell r="CZ323" t="str">
            <v/>
          </cell>
          <cell r="DA323" t="str">
            <v/>
          </cell>
          <cell r="DB323" t="str">
            <v/>
          </cell>
          <cell r="DD323">
            <v>1</v>
          </cell>
        </row>
        <row r="324">
          <cell r="C324" t="str">
            <v>PR19SRN_NEP01</v>
          </cell>
          <cell r="F324" t="str">
            <v>NEP01</v>
          </cell>
          <cell r="G324" t="str">
            <v>WINEP Delivery</v>
          </cell>
          <cell r="Q324">
            <v>0</v>
          </cell>
          <cell r="R324" t="str">
            <v>NFI</v>
          </cell>
          <cell r="V324" t="str">
            <v>text</v>
          </cell>
          <cell r="W324" t="str">
            <v>WINEP requirements met or not met in each year</v>
          </cell>
          <cell r="X324">
            <v>0</v>
          </cell>
          <cell r="AQ324" t="str">
            <v>Met</v>
          </cell>
          <cell r="AR324" t="str">
            <v>Met</v>
          </cell>
          <cell r="AS324" t="str">
            <v>Met</v>
          </cell>
          <cell r="AT324" t="str">
            <v>Met</v>
          </cell>
          <cell r="AU324" t="str">
            <v>Met</v>
          </cell>
          <cell r="BQ324" t="str">
            <v/>
          </cell>
          <cell r="BR324" t="str">
            <v/>
          </cell>
          <cell r="BS324" t="str">
            <v/>
          </cell>
          <cell r="BT324" t="str">
            <v/>
          </cell>
          <cell r="BU324" t="str">
            <v/>
          </cell>
          <cell r="BV324" t="str">
            <v/>
          </cell>
          <cell r="BW324" t="str">
            <v/>
          </cell>
          <cell r="BX324" t="str">
            <v/>
          </cell>
          <cell r="BY324" t="str">
            <v/>
          </cell>
          <cell r="BZ324" t="str">
            <v/>
          </cell>
          <cell r="CA324" t="str">
            <v/>
          </cell>
          <cell r="CB324" t="str">
            <v/>
          </cell>
          <cell r="CC324" t="str">
            <v/>
          </cell>
          <cell r="CD324" t="str">
            <v/>
          </cell>
          <cell r="CE324" t="str">
            <v/>
          </cell>
          <cell r="CF324" t="str">
            <v/>
          </cell>
          <cell r="CG324" t="str">
            <v/>
          </cell>
          <cell r="CH324" t="str">
            <v/>
          </cell>
          <cell r="CI324" t="str">
            <v/>
          </cell>
          <cell r="CJ324" t="str">
            <v/>
          </cell>
          <cell r="CK324" t="str">
            <v/>
          </cell>
          <cell r="CL324" t="str">
            <v/>
          </cell>
          <cell r="CM324" t="str">
            <v/>
          </cell>
          <cell r="CN324" t="str">
            <v/>
          </cell>
          <cell r="CO324" t="str">
            <v/>
          </cell>
          <cell r="CP324" t="str">
            <v/>
          </cell>
          <cell r="CQ324" t="str">
            <v/>
          </cell>
          <cell r="CR324" t="str">
            <v/>
          </cell>
          <cell r="CS324" t="str">
            <v/>
          </cell>
          <cell r="CT324" t="str">
            <v/>
          </cell>
          <cell r="CU324" t="str">
            <v/>
          </cell>
          <cell r="CV324" t="str">
            <v/>
          </cell>
          <cell r="CW324" t="str">
            <v/>
          </cell>
          <cell r="CX324" t="str">
            <v/>
          </cell>
          <cell r="CY324" t="str">
            <v/>
          </cell>
          <cell r="CZ324" t="str">
            <v/>
          </cell>
          <cell r="DA324" t="str">
            <v/>
          </cell>
          <cell r="DB324" t="str">
            <v/>
          </cell>
        </row>
        <row r="325">
          <cell r="C325" t="str">
            <v>PR19SSC_A1</v>
          </cell>
          <cell r="D325" t="str">
            <v>Our customers</v>
          </cell>
          <cell r="E325" t="str">
            <v>PR19 new</v>
          </cell>
          <cell r="F325" t="str">
            <v>A1</v>
          </cell>
          <cell r="G325" t="str">
            <v>C-MeX: Customer measure of experience</v>
          </cell>
          <cell r="H325" t="str">
            <v>Level of satisfaction of residential customers.</v>
          </cell>
          <cell r="I325">
            <v>0</v>
          </cell>
          <cell r="J325">
            <v>0</v>
          </cell>
          <cell r="M325">
            <v>1</v>
          </cell>
          <cell r="Q325">
            <v>1</v>
          </cell>
          <cell r="R325" t="str">
            <v>Out &amp; under</v>
          </cell>
          <cell r="S325" t="str">
            <v>Revenue</v>
          </cell>
          <cell r="T325" t="str">
            <v>In-period</v>
          </cell>
          <cell r="U325" t="str">
            <v>Customer measure of experience (C-MeX)</v>
          </cell>
          <cell r="V325" t="str">
            <v>score</v>
          </cell>
          <cell r="W325" t="str">
            <v>C-MEX score</v>
          </cell>
          <cell r="X325">
            <v>2</v>
          </cell>
          <cell r="Y325" t="str">
            <v>Up</v>
          </cell>
          <cell r="Z325" t="str">
            <v>C-MeX: Customer measure of experience</v>
          </cell>
        </row>
        <row r="326">
          <cell r="C326" t="str">
            <v>PR19SSC_A2</v>
          </cell>
          <cell r="D326" t="str">
            <v>Our customers</v>
          </cell>
          <cell r="E326" t="str">
            <v>PR19 new</v>
          </cell>
          <cell r="F326" t="str">
            <v>A2</v>
          </cell>
          <cell r="G326" t="str">
            <v>D-MeX: Developer services measure of experience</v>
          </cell>
          <cell r="H326" t="str">
            <v>Level of satisfaction of developer services customers.</v>
          </cell>
          <cell r="I326">
            <v>0</v>
          </cell>
          <cell r="J326">
            <v>1</v>
          </cell>
          <cell r="M326">
            <v>0</v>
          </cell>
          <cell r="Q326">
            <v>1</v>
          </cell>
          <cell r="R326" t="str">
            <v>Out &amp; under</v>
          </cell>
          <cell r="S326" t="str">
            <v>Revenue</v>
          </cell>
          <cell r="T326" t="str">
            <v>In-period</v>
          </cell>
          <cell r="U326" t="str">
            <v>Developer services measure of experience (D-MeX)</v>
          </cell>
          <cell r="V326" t="str">
            <v>score</v>
          </cell>
          <cell r="W326" t="str">
            <v>D-MEX score</v>
          </cell>
          <cell r="X326">
            <v>2</v>
          </cell>
          <cell r="Y326" t="str">
            <v>Up</v>
          </cell>
          <cell r="Z326" t="str">
            <v>D-MeX: Developer services measure of experience</v>
          </cell>
        </row>
        <row r="327">
          <cell r="C327" t="str">
            <v>PR19SSC_A3</v>
          </cell>
          <cell r="D327" t="str">
            <v>Our customers</v>
          </cell>
          <cell r="E327" t="str">
            <v>PR19 new</v>
          </cell>
          <cell r="F327" t="str">
            <v>A3</v>
          </cell>
          <cell r="G327" t="str">
            <v>Retailer measure of experience</v>
          </cell>
          <cell r="H327" t="str">
            <v>A measure of our performance as a wholesaler operating in the business market, incorporating the existing market and operational performance standards and a satisfaction measure.</v>
          </cell>
          <cell r="I327">
            <v>0</v>
          </cell>
          <cell r="J327">
            <v>1</v>
          </cell>
          <cell r="M327">
            <v>0</v>
          </cell>
          <cell r="Q327">
            <v>1</v>
          </cell>
          <cell r="R327" t="str">
            <v>NFI</v>
          </cell>
          <cell r="U327" t="str">
            <v>*** new primary category required ***</v>
          </cell>
          <cell r="V327" t="str">
            <v>%</v>
          </cell>
          <cell r="W327" t="str">
            <v>Percentage</v>
          </cell>
          <cell r="X327">
            <v>1</v>
          </cell>
          <cell r="Y327" t="str">
            <v>Up</v>
          </cell>
          <cell r="AQ327">
            <v>93.3</v>
          </cell>
          <cell r="AR327">
            <v>93.3</v>
          </cell>
          <cell r="AS327">
            <v>93.3</v>
          </cell>
          <cell r="AT327">
            <v>93.3</v>
          </cell>
          <cell r="AU327">
            <v>93.3</v>
          </cell>
          <cell r="BQ327" t="str">
            <v/>
          </cell>
          <cell r="BR327" t="str">
            <v/>
          </cell>
          <cell r="BS327" t="str">
            <v/>
          </cell>
          <cell r="BT327" t="str">
            <v/>
          </cell>
          <cell r="BU327" t="str">
            <v/>
          </cell>
          <cell r="BV327" t="str">
            <v/>
          </cell>
          <cell r="BW327" t="str">
            <v/>
          </cell>
          <cell r="BX327" t="str">
            <v/>
          </cell>
          <cell r="BY327" t="str">
            <v/>
          </cell>
          <cell r="BZ327" t="str">
            <v/>
          </cell>
          <cell r="CA327" t="str">
            <v/>
          </cell>
          <cell r="CB327" t="str">
            <v/>
          </cell>
          <cell r="CC327" t="str">
            <v/>
          </cell>
          <cell r="CD327" t="str">
            <v/>
          </cell>
          <cell r="CE327" t="str">
            <v/>
          </cell>
          <cell r="CF327" t="str">
            <v/>
          </cell>
          <cell r="CG327" t="str">
            <v/>
          </cell>
          <cell r="CH327" t="str">
            <v/>
          </cell>
          <cell r="CI327" t="str">
            <v/>
          </cell>
          <cell r="CJ327" t="str">
            <v/>
          </cell>
          <cell r="CK327" t="str">
            <v/>
          </cell>
          <cell r="CL327" t="str">
            <v/>
          </cell>
          <cell r="CM327" t="str">
            <v/>
          </cell>
          <cell r="CN327" t="str">
            <v/>
          </cell>
          <cell r="CO327" t="str">
            <v/>
          </cell>
          <cell r="CP327" t="str">
            <v/>
          </cell>
          <cell r="CQ327" t="str">
            <v/>
          </cell>
          <cell r="CR327" t="str">
            <v/>
          </cell>
          <cell r="CS327" t="str">
            <v/>
          </cell>
          <cell r="CT327" t="str">
            <v/>
          </cell>
          <cell r="CU327" t="str">
            <v/>
          </cell>
          <cell r="CV327" t="str">
            <v/>
          </cell>
          <cell r="CW327" t="str">
            <v/>
          </cell>
          <cell r="CX327" t="str">
            <v/>
          </cell>
          <cell r="CY327" t="str">
            <v/>
          </cell>
          <cell r="CZ327" t="str">
            <v/>
          </cell>
          <cell r="DA327" t="str">
            <v/>
          </cell>
          <cell r="DB327" t="str">
            <v/>
          </cell>
          <cell r="DD327">
            <v>1</v>
          </cell>
        </row>
        <row r="328">
          <cell r="C328" t="str">
            <v>PR19SSC_B1</v>
          </cell>
          <cell r="D328" t="str">
            <v>Our community</v>
          </cell>
          <cell r="E328" t="str">
            <v>PR14 continuation</v>
          </cell>
          <cell r="F328" t="str">
            <v>B1</v>
          </cell>
          <cell r="G328" t="str">
            <v>Financial support</v>
          </cell>
          <cell r="H328" t="str">
            <v>Number of residential customers that we help with their water bills, using our financial assistance schemes such as our social tariff, charitable trust, payment plans or other types of help.</v>
          </cell>
          <cell r="I328">
            <v>0</v>
          </cell>
          <cell r="J328">
            <v>0</v>
          </cell>
          <cell r="M328">
            <v>1</v>
          </cell>
          <cell r="Q328">
            <v>1</v>
          </cell>
          <cell r="R328" t="str">
            <v>Under</v>
          </cell>
          <cell r="S328" t="str">
            <v>Revenue</v>
          </cell>
          <cell r="T328" t="str">
            <v>In-period</v>
          </cell>
          <cell r="U328" t="str">
            <v>Affordability/vulnerability</v>
          </cell>
          <cell r="V328" t="str">
            <v>nr</v>
          </cell>
          <cell r="W328" t="str">
            <v>Number of residential customers</v>
          </cell>
          <cell r="X328">
            <v>0</v>
          </cell>
          <cell r="Y328" t="str">
            <v>Up</v>
          </cell>
          <cell r="AQ328">
            <v>32000</v>
          </cell>
          <cell r="AR328">
            <v>34000</v>
          </cell>
          <cell r="AS328">
            <v>36000</v>
          </cell>
          <cell r="AT328">
            <v>38000</v>
          </cell>
          <cell r="AU328">
            <v>40000</v>
          </cell>
          <cell r="BL328" t="str">
            <v>Yes</v>
          </cell>
          <cell r="BM328" t="str">
            <v>Yes</v>
          </cell>
          <cell r="BN328" t="str">
            <v>Yes</v>
          </cell>
          <cell r="BO328" t="str">
            <v>Yes</v>
          </cell>
          <cell r="BP328" t="str">
            <v>Yes</v>
          </cell>
          <cell r="BQ328" t="str">
            <v/>
          </cell>
          <cell r="BR328" t="str">
            <v/>
          </cell>
          <cell r="BS328" t="str">
            <v/>
          </cell>
          <cell r="BT328" t="str">
            <v/>
          </cell>
          <cell r="BU328" t="str">
            <v/>
          </cell>
          <cell r="BV328" t="str">
            <v/>
          </cell>
          <cell r="BW328" t="str">
            <v/>
          </cell>
          <cell r="BX328" t="str">
            <v/>
          </cell>
          <cell r="BY328" t="str">
            <v/>
          </cell>
          <cell r="BZ328" t="str">
            <v/>
          </cell>
          <cell r="CA328" t="str">
            <v/>
          </cell>
          <cell r="CB328" t="str">
            <v/>
          </cell>
          <cell r="CC328" t="str">
            <v/>
          </cell>
          <cell r="CD328" t="str">
            <v/>
          </cell>
          <cell r="CE328" t="str">
            <v/>
          </cell>
          <cell r="CF328" t="str">
            <v/>
          </cell>
          <cell r="CG328" t="str">
            <v/>
          </cell>
          <cell r="CH328" t="str">
            <v/>
          </cell>
          <cell r="CI328" t="str">
            <v/>
          </cell>
          <cell r="CJ328" t="str">
            <v/>
          </cell>
          <cell r="CK328" t="str">
            <v/>
          </cell>
          <cell r="CL328" t="str">
            <v/>
          </cell>
          <cell r="CM328" t="str">
            <v/>
          </cell>
          <cell r="CN328" t="str">
            <v/>
          </cell>
          <cell r="CO328" t="str">
            <v/>
          </cell>
          <cell r="CP328" t="str">
            <v/>
          </cell>
          <cell r="CQ328" t="str">
            <v/>
          </cell>
          <cell r="CR328" t="str">
            <v/>
          </cell>
          <cell r="CS328" t="str">
            <v/>
          </cell>
          <cell r="CT328" t="str">
            <v/>
          </cell>
          <cell r="CU328">
            <v>-6.0000000000000002E-6</v>
          </cell>
          <cell r="CV328" t="str">
            <v/>
          </cell>
          <cell r="CW328" t="str">
            <v/>
          </cell>
          <cell r="CX328" t="str">
            <v/>
          </cell>
          <cell r="CY328" t="str">
            <v/>
          </cell>
          <cell r="CZ328" t="str">
            <v/>
          </cell>
          <cell r="DA328" t="str">
            <v/>
          </cell>
          <cell r="DB328" t="str">
            <v/>
          </cell>
          <cell r="DD328">
            <v>1</v>
          </cell>
        </row>
        <row r="329">
          <cell r="C329" t="str">
            <v>PR19SSC_B2</v>
          </cell>
          <cell r="D329" t="str">
            <v>Our community</v>
          </cell>
          <cell r="E329" t="str">
            <v>PR19 new</v>
          </cell>
          <cell r="F329" t="str">
            <v>B2</v>
          </cell>
          <cell r="G329" t="str">
            <v>Extra Care assistance</v>
          </cell>
          <cell r="H329" t="str">
            <v>Proportion of residential customers that are registered on the priority services register that we help with our ‘Extra Care’ support, such as our additional meter reads, referral fast-track, a dedicated team to call, voice assistant, tailored communications and links to partnership and advice providers. In addition they will have access to on-line and mobile technology which will feature specifically tailored support.</v>
          </cell>
          <cell r="I329">
            <v>0</v>
          </cell>
          <cell r="J329">
            <v>0</v>
          </cell>
          <cell r="M329">
            <v>1</v>
          </cell>
          <cell r="Q329">
            <v>1</v>
          </cell>
          <cell r="R329" t="str">
            <v>Under</v>
          </cell>
          <cell r="S329" t="str">
            <v>Revenue</v>
          </cell>
          <cell r="T329" t="str">
            <v>In-period</v>
          </cell>
          <cell r="U329" t="str">
            <v>Affordability/vulnerability</v>
          </cell>
          <cell r="V329" t="str">
            <v>%</v>
          </cell>
          <cell r="W329" t="str">
            <v>Percentage</v>
          </cell>
          <cell r="X329">
            <v>1</v>
          </cell>
          <cell r="Y329" t="str">
            <v>Up</v>
          </cell>
          <cell r="AQ329">
            <v>5</v>
          </cell>
          <cell r="AR329">
            <v>5</v>
          </cell>
          <cell r="AS329">
            <v>5</v>
          </cell>
          <cell r="AT329">
            <v>5</v>
          </cell>
          <cell r="AU329">
            <v>5</v>
          </cell>
          <cell r="BL329" t="str">
            <v>Yes</v>
          </cell>
          <cell r="BM329" t="str">
            <v>Yes</v>
          </cell>
          <cell r="BN329" t="str">
            <v>Yes</v>
          </cell>
          <cell r="BO329" t="str">
            <v>Yes</v>
          </cell>
          <cell r="BP329" t="str">
            <v>Yes</v>
          </cell>
          <cell r="BQ329" t="str">
            <v/>
          </cell>
          <cell r="BR329" t="str">
            <v/>
          </cell>
          <cell r="BS329" t="str">
            <v/>
          </cell>
          <cell r="BT329" t="str">
            <v/>
          </cell>
          <cell r="BU329" t="str">
            <v/>
          </cell>
          <cell r="BV329" t="str">
            <v/>
          </cell>
          <cell r="BW329" t="str">
            <v/>
          </cell>
          <cell r="BX329" t="str">
            <v/>
          </cell>
          <cell r="BY329" t="str">
            <v/>
          </cell>
          <cell r="BZ329" t="str">
            <v/>
          </cell>
          <cell r="CA329" t="str">
            <v/>
          </cell>
          <cell r="CB329" t="str">
            <v/>
          </cell>
          <cell r="CC329" t="str">
            <v/>
          </cell>
          <cell r="CD329" t="str">
            <v/>
          </cell>
          <cell r="CE329" t="str">
            <v/>
          </cell>
          <cell r="CF329" t="str">
            <v/>
          </cell>
          <cell r="CG329" t="str">
            <v/>
          </cell>
          <cell r="CH329" t="str">
            <v/>
          </cell>
          <cell r="CI329" t="str">
            <v/>
          </cell>
          <cell r="CJ329" t="str">
            <v/>
          </cell>
          <cell r="CK329" t="str">
            <v/>
          </cell>
          <cell r="CL329" t="str">
            <v/>
          </cell>
          <cell r="CM329" t="str">
            <v/>
          </cell>
          <cell r="CN329" t="str">
            <v/>
          </cell>
          <cell r="CO329" t="str">
            <v/>
          </cell>
          <cell r="CP329" t="str">
            <v/>
          </cell>
          <cell r="CQ329" t="str">
            <v/>
          </cell>
          <cell r="CR329" t="str">
            <v/>
          </cell>
          <cell r="CS329" t="str">
            <v/>
          </cell>
          <cell r="CT329" t="str">
            <v/>
          </cell>
          <cell r="CU329">
            <v>-3.2231999999999997E-2</v>
          </cell>
          <cell r="CV329" t="str">
            <v/>
          </cell>
          <cell r="CW329" t="str">
            <v/>
          </cell>
          <cell r="CX329" t="str">
            <v/>
          </cell>
          <cell r="CY329" t="str">
            <v/>
          </cell>
          <cell r="CZ329" t="str">
            <v/>
          </cell>
          <cell r="DA329" t="str">
            <v/>
          </cell>
          <cell r="DB329" t="str">
            <v/>
          </cell>
          <cell r="DD329">
            <v>1</v>
          </cell>
        </row>
        <row r="330">
          <cell r="C330" t="str">
            <v>PR19SSC_B3</v>
          </cell>
          <cell r="D330" t="str">
            <v>Our community</v>
          </cell>
          <cell r="E330" t="str">
            <v>PR14 revision</v>
          </cell>
          <cell r="F330" t="str">
            <v>B3</v>
          </cell>
          <cell r="G330" t="str">
            <v>Education activity</v>
          </cell>
          <cell r="H330" t="str">
            <v>Number of people who have received our education services.</v>
          </cell>
          <cell r="I330">
            <v>8.1000000000000003E-2</v>
          </cell>
          <cell r="J330">
            <v>0.91900000000000004</v>
          </cell>
          <cell r="M330">
            <v>0</v>
          </cell>
          <cell r="Q330">
            <v>1</v>
          </cell>
          <cell r="R330" t="str">
            <v>Out &amp; under</v>
          </cell>
          <cell r="S330" t="str">
            <v>Revenue</v>
          </cell>
          <cell r="T330" t="str">
            <v>In-period</v>
          </cell>
          <cell r="U330" t="str">
            <v>Customer education/awareness</v>
          </cell>
          <cell r="V330" t="str">
            <v>nr</v>
          </cell>
          <cell r="W330" t="str">
            <v>Number of people</v>
          </cell>
          <cell r="X330">
            <v>0</v>
          </cell>
          <cell r="Y330" t="str">
            <v>Up</v>
          </cell>
          <cell r="AQ330">
            <v>6000</v>
          </cell>
          <cell r="AR330">
            <v>6000</v>
          </cell>
          <cell r="AS330">
            <v>6000</v>
          </cell>
          <cell r="AT330">
            <v>6000</v>
          </cell>
          <cell r="AU330">
            <v>6000</v>
          </cell>
          <cell r="BL330" t="str">
            <v>Yes</v>
          </cell>
          <cell r="BM330" t="str">
            <v>Yes</v>
          </cell>
          <cell r="BN330" t="str">
            <v>Yes</v>
          </cell>
          <cell r="BO330" t="str">
            <v>Yes</v>
          </cell>
          <cell r="BP330" t="str">
            <v>Yes</v>
          </cell>
          <cell r="BQ330" t="str">
            <v/>
          </cell>
          <cell r="BR330" t="str">
            <v/>
          </cell>
          <cell r="BS330" t="str">
            <v/>
          </cell>
          <cell r="BT330" t="str">
            <v/>
          </cell>
          <cell r="BU330" t="str">
            <v/>
          </cell>
          <cell r="BV330" t="str">
            <v/>
          </cell>
          <cell r="BW330" t="str">
            <v/>
          </cell>
          <cell r="BX330" t="str">
            <v/>
          </cell>
          <cell r="BY330" t="str">
            <v/>
          </cell>
          <cell r="BZ330" t="str">
            <v/>
          </cell>
          <cell r="CA330" t="str">
            <v/>
          </cell>
          <cell r="CB330" t="str">
            <v/>
          </cell>
          <cell r="CC330" t="str">
            <v/>
          </cell>
          <cell r="CD330" t="str">
            <v/>
          </cell>
          <cell r="CE330" t="str">
            <v/>
          </cell>
          <cell r="CF330" t="str">
            <v/>
          </cell>
          <cell r="CG330" t="str">
            <v/>
          </cell>
          <cell r="CH330" t="str">
            <v/>
          </cell>
          <cell r="CI330" t="str">
            <v/>
          </cell>
          <cell r="CJ330" t="str">
            <v/>
          </cell>
          <cell r="CK330">
            <v>7000</v>
          </cell>
          <cell r="CL330">
            <v>7000</v>
          </cell>
          <cell r="CM330">
            <v>7000</v>
          </cell>
          <cell r="CN330">
            <v>7000</v>
          </cell>
          <cell r="CO330">
            <v>7000</v>
          </cell>
          <cell r="CP330" t="str">
            <v/>
          </cell>
          <cell r="CQ330" t="str">
            <v/>
          </cell>
          <cell r="CR330" t="str">
            <v/>
          </cell>
          <cell r="CS330" t="str">
            <v/>
          </cell>
          <cell r="CT330" t="str">
            <v/>
          </cell>
          <cell r="CU330">
            <v>-1.5E-5</v>
          </cell>
          <cell r="CV330" t="str">
            <v/>
          </cell>
          <cell r="CW330" t="str">
            <v/>
          </cell>
          <cell r="CX330" t="str">
            <v/>
          </cell>
          <cell r="CY330">
            <v>7.9999999999999996E-6</v>
          </cell>
          <cell r="CZ330" t="str">
            <v/>
          </cell>
          <cell r="DA330" t="str">
            <v/>
          </cell>
          <cell r="DB330" t="str">
            <v/>
          </cell>
          <cell r="DD330">
            <v>1</v>
          </cell>
        </row>
        <row r="331">
          <cell r="C331" t="str">
            <v>PR19SSC_B4</v>
          </cell>
          <cell r="D331" t="str">
            <v>Our community</v>
          </cell>
          <cell r="E331" t="str">
            <v>PR19 new</v>
          </cell>
          <cell r="F331" t="str">
            <v>B4</v>
          </cell>
          <cell r="G331" t="str">
            <v>Priority services for customers in vulnerable circumstances</v>
          </cell>
          <cell r="H331" t="str">
            <v>Number of people on priority services register and proportion validated every two years.</v>
          </cell>
          <cell r="I331">
            <v>0</v>
          </cell>
          <cell r="J331">
            <v>0</v>
          </cell>
          <cell r="M331">
            <v>1</v>
          </cell>
          <cell r="Q331">
            <v>1</v>
          </cell>
          <cell r="R331" t="str">
            <v>NFI</v>
          </cell>
          <cell r="U331" t="str">
            <v>Affordability/vulnerability</v>
          </cell>
          <cell r="V331" t="str">
            <v>%</v>
          </cell>
          <cell r="W331" t="str">
            <v>% of residential customers on PSR/proportion validated</v>
          </cell>
          <cell r="X331">
            <v>1</v>
          </cell>
          <cell r="Y331" t="str">
            <v>Up</v>
          </cell>
          <cell r="Z331" t="str">
            <v>Priority services for customers in vulnerable circumstances</v>
          </cell>
        </row>
        <row r="332">
          <cell r="C332" t="str">
            <v>PR19SSC_C1</v>
          </cell>
          <cell r="D332" t="str">
            <v>Our environment</v>
          </cell>
          <cell r="E332" t="str">
            <v>PR14 continuation</v>
          </cell>
          <cell r="F332" t="str">
            <v>C1</v>
          </cell>
          <cell r="G332" t="str">
            <v>Leakage South Staffs region</v>
          </cell>
          <cell r="H332" t="str">
            <v>Leakage level in the South Staffs supply region.</v>
          </cell>
          <cell r="I332">
            <v>0</v>
          </cell>
          <cell r="J332">
            <v>1</v>
          </cell>
          <cell r="M332">
            <v>0</v>
          </cell>
          <cell r="Q332">
            <v>1</v>
          </cell>
          <cell r="R332" t="str">
            <v>Out &amp; under</v>
          </cell>
          <cell r="S332" t="str">
            <v>Revenue</v>
          </cell>
          <cell r="T332" t="str">
            <v>In-period</v>
          </cell>
          <cell r="U332" t="str">
            <v>Leakage</v>
          </cell>
          <cell r="V332" t="str">
            <v>nr</v>
          </cell>
          <cell r="W332" t="str">
            <v>Megalitres per day, 3 yr average</v>
          </cell>
          <cell r="X332">
            <v>1</v>
          </cell>
          <cell r="Y332" t="str">
            <v>Down</v>
          </cell>
          <cell r="Z332" t="str">
            <v>Leakage</v>
          </cell>
        </row>
        <row r="333">
          <cell r="C333" t="str">
            <v>PR19SSC_C2</v>
          </cell>
          <cell r="D333" t="str">
            <v>Our environment</v>
          </cell>
          <cell r="E333" t="str">
            <v>PR14 continuation</v>
          </cell>
          <cell r="F333" t="str">
            <v>C2</v>
          </cell>
          <cell r="G333" t="str">
            <v>Leakage Cambridge region</v>
          </cell>
          <cell r="H333" t="str">
            <v>Leakage level in the Cambridge supply region.</v>
          </cell>
          <cell r="I333">
            <v>0</v>
          </cell>
          <cell r="J333">
            <v>1</v>
          </cell>
          <cell r="M333">
            <v>0</v>
          </cell>
          <cell r="Q333">
            <v>1</v>
          </cell>
          <cell r="R333" t="str">
            <v>Out &amp; under</v>
          </cell>
          <cell r="S333" t="str">
            <v>Revenue</v>
          </cell>
          <cell r="T333" t="str">
            <v>In-period</v>
          </cell>
          <cell r="U333" t="str">
            <v>Leakage</v>
          </cell>
          <cell r="V333" t="str">
            <v>nr</v>
          </cell>
          <cell r="W333" t="str">
            <v>Megalitres per day, 3 yr average</v>
          </cell>
          <cell r="X333">
            <v>1</v>
          </cell>
          <cell r="Y333" t="str">
            <v>Down</v>
          </cell>
          <cell r="Z333" t="str">
            <v>Leakage</v>
          </cell>
        </row>
        <row r="334">
          <cell r="C334" t="str">
            <v>PR19SSC_C3</v>
          </cell>
          <cell r="D334" t="str">
            <v>Our environment</v>
          </cell>
          <cell r="E334" t="str">
            <v>PR14 continuation</v>
          </cell>
          <cell r="F334" t="str">
            <v>C3</v>
          </cell>
          <cell r="G334" t="str">
            <v>Per capita consumption South Staffs region</v>
          </cell>
          <cell r="H334" t="str">
            <v>The average water consumption of residential customers in the South Staffs supply region.</v>
          </cell>
          <cell r="I334">
            <v>0</v>
          </cell>
          <cell r="J334">
            <v>1</v>
          </cell>
          <cell r="M334">
            <v>0</v>
          </cell>
          <cell r="Q334">
            <v>1</v>
          </cell>
          <cell r="R334" t="str">
            <v>Out &amp; under</v>
          </cell>
          <cell r="S334" t="str">
            <v>Revenue</v>
          </cell>
          <cell r="T334" t="str">
            <v>End of period</v>
          </cell>
          <cell r="U334" t="str">
            <v>Water consumption</v>
          </cell>
          <cell r="V334" t="str">
            <v>nr</v>
          </cell>
          <cell r="W334" t="str">
            <v>Litres per person per day, 3 yr average</v>
          </cell>
          <cell r="X334">
            <v>1</v>
          </cell>
          <cell r="Y334" t="str">
            <v>Down</v>
          </cell>
          <cell r="Z334" t="str">
            <v>Per capita consumption</v>
          </cell>
        </row>
        <row r="335">
          <cell r="C335" t="str">
            <v>PR19SSC_C4</v>
          </cell>
          <cell r="D335" t="str">
            <v>Our environment</v>
          </cell>
          <cell r="E335" t="str">
            <v>PR14 continuation</v>
          </cell>
          <cell r="F335" t="str">
            <v>C4</v>
          </cell>
          <cell r="G335" t="str">
            <v>Per capita consumption Cambridge region</v>
          </cell>
          <cell r="H335" t="str">
            <v>The average water consumption of residential customers in the Cambridge supply region.</v>
          </cell>
          <cell r="I335">
            <v>0</v>
          </cell>
          <cell r="J335">
            <v>1</v>
          </cell>
          <cell r="M335">
            <v>0</v>
          </cell>
          <cell r="Q335">
            <v>1</v>
          </cell>
          <cell r="R335" t="str">
            <v>Out &amp; under</v>
          </cell>
          <cell r="S335" t="str">
            <v>Revenue</v>
          </cell>
          <cell r="T335" t="str">
            <v>End of period</v>
          </cell>
          <cell r="U335" t="str">
            <v>Water consumption</v>
          </cell>
          <cell r="V335" t="str">
            <v>nr</v>
          </cell>
          <cell r="W335" t="str">
            <v>Litres per person per day, 3 yr average</v>
          </cell>
          <cell r="X335">
            <v>1</v>
          </cell>
          <cell r="Y335" t="str">
            <v>Down</v>
          </cell>
          <cell r="Z335" t="str">
            <v>Per capita consumption</v>
          </cell>
        </row>
        <row r="336">
          <cell r="C336" t="str">
            <v>PR19SSC_C5</v>
          </cell>
          <cell r="D336" t="str">
            <v>Our environment</v>
          </cell>
          <cell r="E336" t="str">
            <v>PR19 new</v>
          </cell>
          <cell r="F336" t="str">
            <v>C5</v>
          </cell>
          <cell r="G336" t="str">
            <v>Environmentally sensitive water abstraction</v>
          </cell>
          <cell r="H336" t="str">
            <v>Compliance with pre-defined water abstraction thresholds for our designated abstraction incentive mechanism (AIM) sites.</v>
          </cell>
          <cell r="I336">
            <v>1</v>
          </cell>
          <cell r="J336">
            <v>0</v>
          </cell>
          <cell r="M336">
            <v>0</v>
          </cell>
          <cell r="Q336">
            <v>1</v>
          </cell>
          <cell r="R336" t="str">
            <v>Out &amp; under</v>
          </cell>
          <cell r="S336" t="str">
            <v>Revenue</v>
          </cell>
          <cell r="T336" t="str">
            <v>In-period</v>
          </cell>
          <cell r="U336" t="str">
            <v>Water resources/ abstraction</v>
          </cell>
          <cell r="V336" t="str">
            <v>number</v>
          </cell>
          <cell r="W336" t="str">
            <v>Score derived from AIM calculation</v>
          </cell>
          <cell r="X336">
            <v>2</v>
          </cell>
          <cell r="Y336" t="str">
            <v>Down</v>
          </cell>
          <cell r="AQ336">
            <v>0</v>
          </cell>
          <cell r="AR336">
            <v>0</v>
          </cell>
          <cell r="AS336">
            <v>0</v>
          </cell>
          <cell r="AT336">
            <v>0</v>
          </cell>
          <cell r="AU336">
            <v>0</v>
          </cell>
          <cell r="BL336" t="str">
            <v>Yes</v>
          </cell>
          <cell r="BM336" t="str">
            <v>Yes</v>
          </cell>
          <cell r="BN336" t="str">
            <v>Yes</v>
          </cell>
          <cell r="BO336" t="str">
            <v>Yes</v>
          </cell>
          <cell r="BP336" t="str">
            <v>Yes</v>
          </cell>
          <cell r="BQ336" t="str">
            <v/>
          </cell>
          <cell r="BR336" t="str">
            <v/>
          </cell>
          <cell r="BS336" t="str">
            <v/>
          </cell>
          <cell r="BT336" t="str">
            <v/>
          </cell>
          <cell r="BU336" t="str">
            <v/>
          </cell>
          <cell r="BV336" t="str">
            <v/>
          </cell>
          <cell r="BW336" t="str">
            <v/>
          </cell>
          <cell r="BX336" t="str">
            <v/>
          </cell>
          <cell r="BY336" t="str">
            <v/>
          </cell>
          <cell r="BZ336" t="str">
            <v/>
          </cell>
          <cell r="CA336" t="str">
            <v/>
          </cell>
          <cell r="CB336" t="str">
            <v/>
          </cell>
          <cell r="CC336" t="str">
            <v/>
          </cell>
          <cell r="CD336" t="str">
            <v/>
          </cell>
          <cell r="CE336" t="str">
            <v/>
          </cell>
          <cell r="CF336" t="str">
            <v/>
          </cell>
          <cell r="CG336" t="str">
            <v/>
          </cell>
          <cell r="CH336" t="str">
            <v/>
          </cell>
          <cell r="CI336" t="str">
            <v/>
          </cell>
          <cell r="CJ336" t="str">
            <v/>
          </cell>
          <cell r="CK336" t="str">
            <v/>
          </cell>
          <cell r="CL336" t="str">
            <v/>
          </cell>
          <cell r="CM336" t="str">
            <v/>
          </cell>
          <cell r="CN336" t="str">
            <v/>
          </cell>
          <cell r="CO336" t="str">
            <v/>
          </cell>
          <cell r="CP336" t="str">
            <v/>
          </cell>
          <cell r="CQ336" t="str">
            <v/>
          </cell>
          <cell r="CR336" t="str">
            <v/>
          </cell>
          <cell r="CS336" t="str">
            <v/>
          </cell>
          <cell r="CT336" t="str">
            <v/>
          </cell>
          <cell r="CU336">
            <v>-9.8199999999999996E-2</v>
          </cell>
          <cell r="CV336" t="str">
            <v/>
          </cell>
          <cell r="CW336" t="str">
            <v/>
          </cell>
          <cell r="CX336" t="str">
            <v/>
          </cell>
          <cell r="CY336">
            <v>4.9099999999999998E-2</v>
          </cell>
          <cell r="CZ336" t="str">
            <v/>
          </cell>
          <cell r="DA336" t="str">
            <v/>
          </cell>
          <cell r="DB336" t="str">
            <v/>
          </cell>
          <cell r="DC336" t="str">
            <v>No</v>
          </cell>
          <cell r="DD336">
            <v>1</v>
          </cell>
        </row>
        <row r="337">
          <cell r="C337" t="str">
            <v>PR19SSC_C6</v>
          </cell>
          <cell r="D337" t="str">
            <v>Our environment</v>
          </cell>
          <cell r="E337" t="str">
            <v>PR19 new</v>
          </cell>
          <cell r="F337" t="str">
            <v>C6</v>
          </cell>
          <cell r="G337" t="str">
            <v>Supporting water efficient housebuilding</v>
          </cell>
          <cell r="H337" t="str">
            <v>The volume of water saved from new residential properties being built to HQM or BREEAM accreditation standards, and which meet 100 litres per person per day water efficiency level.</v>
          </cell>
          <cell r="I337">
            <v>0</v>
          </cell>
          <cell r="J337">
            <v>1</v>
          </cell>
          <cell r="M337">
            <v>0</v>
          </cell>
          <cell r="Q337">
            <v>1</v>
          </cell>
          <cell r="R337" t="str">
            <v>NFI</v>
          </cell>
          <cell r="U337" t="str">
            <v>Water consumption</v>
          </cell>
          <cell r="V337" t="str">
            <v>nr</v>
          </cell>
          <cell r="W337" t="str">
            <v>Megalitres saved</v>
          </cell>
          <cell r="X337">
            <v>1</v>
          </cell>
          <cell r="Y337" t="str">
            <v>Up</v>
          </cell>
          <cell r="AQ337">
            <v>1.9</v>
          </cell>
          <cell r="AR337">
            <v>3.8</v>
          </cell>
          <cell r="AS337">
            <v>7.7</v>
          </cell>
          <cell r="AT337">
            <v>15.3</v>
          </cell>
          <cell r="AU337">
            <v>30.6</v>
          </cell>
          <cell r="BQ337" t="str">
            <v/>
          </cell>
          <cell r="BR337" t="str">
            <v/>
          </cell>
          <cell r="BS337" t="str">
            <v/>
          </cell>
          <cell r="BT337" t="str">
            <v/>
          </cell>
          <cell r="BU337" t="str">
            <v/>
          </cell>
          <cell r="BV337" t="str">
            <v/>
          </cell>
          <cell r="BW337" t="str">
            <v/>
          </cell>
          <cell r="BX337" t="str">
            <v/>
          </cell>
          <cell r="BY337" t="str">
            <v/>
          </cell>
          <cell r="BZ337" t="str">
            <v/>
          </cell>
          <cell r="CA337" t="str">
            <v/>
          </cell>
          <cell r="CB337" t="str">
            <v/>
          </cell>
          <cell r="CC337" t="str">
            <v/>
          </cell>
          <cell r="CD337" t="str">
            <v/>
          </cell>
          <cell r="CE337" t="str">
            <v/>
          </cell>
          <cell r="CF337" t="str">
            <v/>
          </cell>
          <cell r="CG337" t="str">
            <v/>
          </cell>
          <cell r="CH337" t="str">
            <v/>
          </cell>
          <cell r="CI337" t="str">
            <v/>
          </cell>
          <cell r="CJ337" t="str">
            <v/>
          </cell>
          <cell r="CK337" t="str">
            <v/>
          </cell>
          <cell r="CL337" t="str">
            <v/>
          </cell>
          <cell r="CM337" t="str">
            <v/>
          </cell>
          <cell r="CN337" t="str">
            <v/>
          </cell>
          <cell r="CO337" t="str">
            <v/>
          </cell>
          <cell r="CP337" t="str">
            <v/>
          </cell>
          <cell r="CQ337" t="str">
            <v/>
          </cell>
          <cell r="CR337" t="str">
            <v/>
          </cell>
          <cell r="CS337" t="str">
            <v/>
          </cell>
          <cell r="CT337" t="str">
            <v/>
          </cell>
          <cell r="CU337" t="str">
            <v/>
          </cell>
          <cell r="CV337" t="str">
            <v/>
          </cell>
          <cell r="CW337" t="str">
            <v/>
          </cell>
          <cell r="CX337" t="str">
            <v/>
          </cell>
          <cell r="CY337" t="str">
            <v/>
          </cell>
          <cell r="CZ337" t="str">
            <v/>
          </cell>
          <cell r="DA337" t="str">
            <v/>
          </cell>
          <cell r="DB337" t="str">
            <v/>
          </cell>
          <cell r="DD337">
            <v>1</v>
          </cell>
        </row>
        <row r="338">
          <cell r="C338" t="str">
            <v>PR19SSC_C7</v>
          </cell>
          <cell r="D338" t="str">
            <v>Our environment</v>
          </cell>
          <cell r="E338" t="str">
            <v>PR14 revision</v>
          </cell>
          <cell r="F338" t="str">
            <v>C7</v>
          </cell>
          <cell r="G338" t="str">
            <v>Protecting wildlife, plants, habitats and catchments</v>
          </cell>
          <cell r="H338" t="str">
            <v>The area of land that we actively manage to protect wildlife, plants, habitats and catchments.</v>
          </cell>
          <cell r="I338">
            <v>0.5</v>
          </cell>
          <cell r="J338">
            <v>0.5</v>
          </cell>
          <cell r="M338">
            <v>0</v>
          </cell>
          <cell r="Q338">
            <v>1</v>
          </cell>
          <cell r="R338" t="str">
            <v>Out &amp; under</v>
          </cell>
          <cell r="S338" t="str">
            <v>Revenue</v>
          </cell>
          <cell r="T338" t="str">
            <v>In-period</v>
          </cell>
          <cell r="U338" t="str">
            <v>Biodiversity/SSSIs</v>
          </cell>
          <cell r="V338" t="str">
            <v>nr</v>
          </cell>
          <cell r="W338" t="str">
            <v>Hectares</v>
          </cell>
          <cell r="X338">
            <v>1</v>
          </cell>
          <cell r="Y338" t="str">
            <v>Up</v>
          </cell>
          <cell r="AQ338">
            <v>194</v>
          </cell>
          <cell r="AR338">
            <v>320</v>
          </cell>
          <cell r="AS338">
            <v>451</v>
          </cell>
          <cell r="AT338">
            <v>592</v>
          </cell>
          <cell r="AU338">
            <v>690</v>
          </cell>
          <cell r="BL338" t="str">
            <v>Yes</v>
          </cell>
          <cell r="BM338" t="str">
            <v>Yes</v>
          </cell>
          <cell r="BN338" t="str">
            <v>Yes</v>
          </cell>
          <cell r="BO338" t="str">
            <v>Yes</v>
          </cell>
          <cell r="BP338" t="str">
            <v>Yes</v>
          </cell>
          <cell r="BQ338" t="str">
            <v/>
          </cell>
          <cell r="BR338" t="str">
            <v/>
          </cell>
          <cell r="BS338" t="str">
            <v/>
          </cell>
          <cell r="BT338" t="str">
            <v/>
          </cell>
          <cell r="BU338" t="str">
            <v/>
          </cell>
          <cell r="BV338" t="str">
            <v/>
          </cell>
          <cell r="BW338" t="str">
            <v/>
          </cell>
          <cell r="BX338" t="str">
            <v/>
          </cell>
          <cell r="BY338" t="str">
            <v/>
          </cell>
          <cell r="BZ338" t="str">
            <v/>
          </cell>
          <cell r="CA338" t="str">
            <v/>
          </cell>
          <cell r="CB338" t="str">
            <v/>
          </cell>
          <cell r="CC338" t="str">
            <v/>
          </cell>
          <cell r="CD338" t="str">
            <v/>
          </cell>
          <cell r="CE338" t="str">
            <v/>
          </cell>
          <cell r="CF338" t="str">
            <v/>
          </cell>
          <cell r="CG338" t="str">
            <v/>
          </cell>
          <cell r="CH338" t="str">
            <v/>
          </cell>
          <cell r="CI338" t="str">
            <v/>
          </cell>
          <cell r="CJ338" t="str">
            <v/>
          </cell>
          <cell r="CK338">
            <v>229</v>
          </cell>
          <cell r="CL338">
            <v>355</v>
          </cell>
          <cell r="CM338">
            <v>486</v>
          </cell>
          <cell r="CN338">
            <v>627</v>
          </cell>
          <cell r="CO338">
            <v>725</v>
          </cell>
          <cell r="CP338" t="str">
            <v/>
          </cell>
          <cell r="CQ338" t="str">
            <v/>
          </cell>
          <cell r="CR338" t="str">
            <v/>
          </cell>
          <cell r="CS338" t="str">
            <v/>
          </cell>
          <cell r="CT338" t="str">
            <v/>
          </cell>
          <cell r="CU338">
            <v>-2.5000000000000001E-3</v>
          </cell>
          <cell r="CV338" t="str">
            <v/>
          </cell>
          <cell r="CW338" t="str">
            <v/>
          </cell>
          <cell r="CX338" t="str">
            <v/>
          </cell>
          <cell r="CY338">
            <v>1.25E-3</v>
          </cell>
          <cell r="CZ338" t="str">
            <v/>
          </cell>
          <cell r="DA338" t="str">
            <v/>
          </cell>
          <cell r="DB338" t="str">
            <v/>
          </cell>
          <cell r="DD338">
            <v>1</v>
          </cell>
        </row>
        <row r="339">
          <cell r="C339" t="str">
            <v>PR19SSC_C8</v>
          </cell>
          <cell r="D339" t="str">
            <v>Our environment</v>
          </cell>
          <cell r="E339" t="str">
            <v>PR14 revision</v>
          </cell>
          <cell r="F339" t="str">
            <v>C8</v>
          </cell>
          <cell r="G339" t="str">
            <v>Carbon emissions</v>
          </cell>
          <cell r="H339" t="str">
            <v>The amount of direct or indirect operational carbon emissions as a result of our operations, per connected property.</v>
          </cell>
          <cell r="I339">
            <v>0.16200000000000001</v>
          </cell>
          <cell r="J339">
            <v>0.83799999999999997</v>
          </cell>
          <cell r="M339">
            <v>0</v>
          </cell>
          <cell r="Q339">
            <v>1</v>
          </cell>
          <cell r="R339" t="str">
            <v>NFI</v>
          </cell>
          <cell r="U339" t="str">
            <v>Energy/emissions</v>
          </cell>
          <cell r="V339" t="str">
            <v>nr</v>
          </cell>
          <cell r="W339" t="str">
            <v>Kilograms per connected property</v>
          </cell>
          <cell r="X339">
            <v>1</v>
          </cell>
          <cell r="Y339" t="str">
            <v>Down</v>
          </cell>
          <cell r="AQ339">
            <v>68</v>
          </cell>
          <cell r="AR339">
            <v>68</v>
          </cell>
          <cell r="AS339">
            <v>66</v>
          </cell>
          <cell r="AT339">
            <v>64</v>
          </cell>
          <cell r="AU339">
            <v>61</v>
          </cell>
          <cell r="BQ339" t="str">
            <v/>
          </cell>
          <cell r="BR339" t="str">
            <v/>
          </cell>
          <cell r="BS339" t="str">
            <v/>
          </cell>
          <cell r="BT339" t="str">
            <v/>
          </cell>
          <cell r="BU339" t="str">
            <v/>
          </cell>
          <cell r="BV339" t="str">
            <v/>
          </cell>
          <cell r="BW339" t="str">
            <v/>
          </cell>
          <cell r="BX339" t="str">
            <v/>
          </cell>
          <cell r="BY339" t="str">
            <v/>
          </cell>
          <cell r="BZ339" t="str">
            <v/>
          </cell>
          <cell r="CA339" t="str">
            <v/>
          </cell>
          <cell r="CB339" t="str">
            <v/>
          </cell>
          <cell r="CC339" t="str">
            <v/>
          </cell>
          <cell r="CD339" t="str">
            <v/>
          </cell>
          <cell r="CE339" t="str">
            <v/>
          </cell>
          <cell r="CF339" t="str">
            <v/>
          </cell>
          <cell r="CG339" t="str">
            <v/>
          </cell>
          <cell r="CH339" t="str">
            <v/>
          </cell>
          <cell r="CI339" t="str">
            <v/>
          </cell>
          <cell r="CJ339" t="str">
            <v/>
          </cell>
          <cell r="CK339" t="str">
            <v/>
          </cell>
          <cell r="CL339" t="str">
            <v/>
          </cell>
          <cell r="CM339" t="str">
            <v/>
          </cell>
          <cell r="CN339" t="str">
            <v/>
          </cell>
          <cell r="CO339" t="str">
            <v/>
          </cell>
          <cell r="CP339" t="str">
            <v/>
          </cell>
          <cell r="CQ339" t="str">
            <v/>
          </cell>
          <cell r="CR339" t="str">
            <v/>
          </cell>
          <cell r="CS339" t="str">
            <v/>
          </cell>
          <cell r="CT339" t="str">
            <v/>
          </cell>
          <cell r="CU339" t="str">
            <v/>
          </cell>
          <cell r="CV339" t="str">
            <v/>
          </cell>
          <cell r="CW339" t="str">
            <v/>
          </cell>
          <cell r="CX339" t="str">
            <v/>
          </cell>
          <cell r="CY339" t="str">
            <v/>
          </cell>
          <cell r="CZ339" t="str">
            <v/>
          </cell>
          <cell r="DA339" t="str">
            <v/>
          </cell>
          <cell r="DB339" t="str">
            <v/>
          </cell>
          <cell r="DD339">
            <v>1</v>
          </cell>
        </row>
        <row r="340">
          <cell r="C340" t="str">
            <v>PR19SSC_D1</v>
          </cell>
          <cell r="D340" t="str">
            <v>Our service</v>
          </cell>
          <cell r="E340" t="str">
            <v>PR19 new</v>
          </cell>
          <cell r="F340" t="str">
            <v>D1</v>
          </cell>
          <cell r="G340" t="str">
            <v>Water quality compliance (CRI)</v>
          </cell>
          <cell r="H340" t="str">
            <v>Compliance with drinking water quality regulations, as measured using the DWI's compliance risk index metric.</v>
          </cell>
          <cell r="I340">
            <v>0</v>
          </cell>
          <cell r="J340">
            <v>1</v>
          </cell>
          <cell r="M340">
            <v>0</v>
          </cell>
          <cell r="Q340">
            <v>1</v>
          </cell>
          <cell r="R340" t="str">
            <v>Under</v>
          </cell>
          <cell r="S340" t="str">
            <v>Revenue</v>
          </cell>
          <cell r="T340" t="str">
            <v>In-period</v>
          </cell>
          <cell r="U340" t="str">
            <v>Water quality compliance</v>
          </cell>
          <cell r="V340" t="str">
            <v>score</v>
          </cell>
          <cell r="W340" t="str">
            <v>Score as per DWI CRI calculation</v>
          </cell>
          <cell r="X340">
            <v>2</v>
          </cell>
          <cell r="Y340" t="str">
            <v>Down</v>
          </cell>
          <cell r="Z340" t="str">
            <v>Water quality compliance (CRI)</v>
          </cell>
        </row>
        <row r="341">
          <cell r="C341" t="str">
            <v>PR19SSC_D2</v>
          </cell>
          <cell r="D341" t="str">
            <v>Our service</v>
          </cell>
          <cell r="E341" t="str">
            <v>PR14 continuation</v>
          </cell>
          <cell r="F341" t="str">
            <v>D2</v>
          </cell>
          <cell r="G341" t="str">
            <v>Water supply interruptions</v>
          </cell>
          <cell r="H341" t="str">
            <v>Average minutes of interruption each connected property experiences for interruptions of 3 hours or greater.</v>
          </cell>
          <cell r="I341">
            <v>0</v>
          </cell>
          <cell r="J341">
            <v>1</v>
          </cell>
          <cell r="M341">
            <v>0</v>
          </cell>
          <cell r="Q341">
            <v>1</v>
          </cell>
          <cell r="R341" t="str">
            <v>Out &amp; under</v>
          </cell>
          <cell r="S341" t="str">
            <v>Revenue</v>
          </cell>
          <cell r="T341" t="str">
            <v>In-period</v>
          </cell>
          <cell r="U341" t="str">
            <v>Supply interruptions</v>
          </cell>
          <cell r="V341" t="str">
            <v>time</v>
          </cell>
          <cell r="W341" t="str">
            <v>hours:minutes:seconds</v>
          </cell>
          <cell r="X341">
            <v>0</v>
          </cell>
          <cell r="Y341" t="str">
            <v>Down</v>
          </cell>
          <cell r="Z341" t="str">
            <v>Water supply interruptions</v>
          </cell>
        </row>
        <row r="342">
          <cell r="C342" t="str">
            <v>PR19SSC_D3</v>
          </cell>
          <cell r="D342" t="str">
            <v>Our service</v>
          </cell>
          <cell r="E342" t="str">
            <v>PR19 new</v>
          </cell>
          <cell r="F342" t="str">
            <v>D3</v>
          </cell>
          <cell r="G342" t="str">
            <v>Risk of severe restrictions in a drought</v>
          </cell>
          <cell r="H342" t="str">
            <v>Risk index score for the 25 year risk of severe supply restrictions in a 1:200 year drought scenario.</v>
          </cell>
          <cell r="I342">
            <v>1</v>
          </cell>
          <cell r="J342">
            <v>0</v>
          </cell>
          <cell r="M342">
            <v>0</v>
          </cell>
          <cell r="Q342">
            <v>1</v>
          </cell>
          <cell r="R342" t="str">
            <v>NFI</v>
          </cell>
          <cell r="U342" t="str">
            <v>Supply restrictions</v>
          </cell>
          <cell r="V342" t="str">
            <v>%</v>
          </cell>
          <cell r="W342" t="str">
            <v>Percentage</v>
          </cell>
          <cell r="X342">
            <v>1</v>
          </cell>
          <cell r="Y342" t="str">
            <v>Down</v>
          </cell>
          <cell r="Z342" t="str">
            <v>Risk of severe restrictions in a drought</v>
          </cell>
        </row>
        <row r="343">
          <cell r="C343" t="str">
            <v>PR19SSC_D4</v>
          </cell>
          <cell r="D343" t="str">
            <v>Our service</v>
          </cell>
          <cell r="E343" t="str">
            <v>PR19 new</v>
          </cell>
          <cell r="F343" t="str">
            <v>D4</v>
          </cell>
          <cell r="G343" t="str">
            <v>Mains repairs</v>
          </cell>
          <cell r="H343" t="str">
            <v>Number of burst mains.</v>
          </cell>
          <cell r="I343">
            <v>0</v>
          </cell>
          <cell r="J343">
            <v>1</v>
          </cell>
          <cell r="M343">
            <v>0</v>
          </cell>
          <cell r="Q343">
            <v>1</v>
          </cell>
          <cell r="R343" t="str">
            <v>Out &amp; under</v>
          </cell>
          <cell r="S343" t="str">
            <v>Revenue</v>
          </cell>
          <cell r="T343" t="str">
            <v>In-period</v>
          </cell>
          <cell r="U343" t="str">
            <v>Asset/equipment failure</v>
          </cell>
          <cell r="V343" t="str">
            <v>nr</v>
          </cell>
          <cell r="W343" t="str">
            <v>Number per 1000 km of main</v>
          </cell>
          <cell r="X343">
            <v>1</v>
          </cell>
          <cell r="Y343" t="str">
            <v>Down</v>
          </cell>
          <cell r="Z343" t="str">
            <v>Mains repairs</v>
          </cell>
        </row>
        <row r="344">
          <cell r="C344" t="str">
            <v>PR19SSC_D5</v>
          </cell>
          <cell r="D344" t="str">
            <v>Our service</v>
          </cell>
          <cell r="E344" t="str">
            <v>PR19 new</v>
          </cell>
          <cell r="F344" t="str">
            <v>D5</v>
          </cell>
          <cell r="G344" t="str">
            <v>Unplanned outage</v>
          </cell>
          <cell r="H344" t="str">
            <v>Water production capacity lost through unplanned outage.</v>
          </cell>
          <cell r="I344">
            <v>0.10100000000000001</v>
          </cell>
          <cell r="J344">
            <v>0.89900000000000002</v>
          </cell>
          <cell r="M344">
            <v>0</v>
          </cell>
          <cell r="Q344">
            <v>1</v>
          </cell>
          <cell r="R344" t="str">
            <v>Out &amp; under</v>
          </cell>
          <cell r="S344" t="str">
            <v>Revenue</v>
          </cell>
          <cell r="T344" t="str">
            <v>In-period</v>
          </cell>
          <cell r="U344" t="str">
            <v>Asset/equipment failure</v>
          </cell>
          <cell r="V344" t="str">
            <v>%</v>
          </cell>
          <cell r="W344" t="str">
            <v>Percentage</v>
          </cell>
          <cell r="X344">
            <v>2</v>
          </cell>
          <cell r="Y344" t="str">
            <v>Down</v>
          </cell>
          <cell r="Z344" t="str">
            <v>Unplanned outage</v>
          </cell>
        </row>
        <row r="345">
          <cell r="C345" t="str">
            <v>PR19SSC_D6</v>
          </cell>
          <cell r="D345" t="str">
            <v>Our service</v>
          </cell>
          <cell r="E345" t="str">
            <v>PR14 continuation</v>
          </cell>
          <cell r="F345" t="str">
            <v>D6</v>
          </cell>
          <cell r="G345" t="str">
            <v>Customer contact about water quality</v>
          </cell>
          <cell r="H345" t="str">
            <v>The number of customer contacts we get each year about the appearance, taste and odour of water, or perceived illness.</v>
          </cell>
          <cell r="I345">
            <v>0</v>
          </cell>
          <cell r="J345">
            <v>1</v>
          </cell>
          <cell r="M345">
            <v>0</v>
          </cell>
          <cell r="Q345">
            <v>1</v>
          </cell>
          <cell r="R345" t="str">
            <v>Out &amp; under</v>
          </cell>
          <cell r="S345" t="str">
            <v>Revenue</v>
          </cell>
          <cell r="T345" t="str">
            <v>In-period</v>
          </cell>
          <cell r="U345" t="str">
            <v>Customer contacts - water quality</v>
          </cell>
          <cell r="V345" t="str">
            <v>nr</v>
          </cell>
          <cell r="W345" t="str">
            <v>Contacts per 1000 population</v>
          </cell>
          <cell r="X345">
            <v>2</v>
          </cell>
          <cell r="Y345" t="str">
            <v>Down</v>
          </cell>
          <cell r="Z345" t="str">
            <v>Customer contacts about water quality</v>
          </cell>
          <cell r="AQ345">
            <v>1.1399999999999999</v>
          </cell>
          <cell r="AR345">
            <v>1.1100000000000001</v>
          </cell>
          <cell r="AS345">
            <v>1.08</v>
          </cell>
          <cell r="AT345">
            <v>0.95</v>
          </cell>
          <cell r="AU345">
            <v>0.76</v>
          </cell>
          <cell r="BL345" t="str">
            <v>Yes</v>
          </cell>
          <cell r="BM345" t="str">
            <v>Yes</v>
          </cell>
          <cell r="BN345" t="str">
            <v>Yes</v>
          </cell>
          <cell r="BO345" t="str">
            <v>Yes</v>
          </cell>
          <cell r="BP345" t="str">
            <v>Yes</v>
          </cell>
          <cell r="BQ345" t="str">
            <v/>
          </cell>
          <cell r="BR345" t="str">
            <v/>
          </cell>
          <cell r="BS345" t="str">
            <v/>
          </cell>
          <cell r="BT345" t="str">
            <v/>
          </cell>
          <cell r="BU345" t="str">
            <v/>
          </cell>
          <cell r="BV345" t="str">
            <v/>
          </cell>
          <cell r="BW345" t="str">
            <v/>
          </cell>
          <cell r="BX345" t="str">
            <v/>
          </cell>
          <cell r="BY345" t="str">
            <v/>
          </cell>
          <cell r="BZ345" t="str">
            <v/>
          </cell>
          <cell r="CA345" t="str">
            <v/>
          </cell>
          <cell r="CB345" t="str">
            <v/>
          </cell>
          <cell r="CC345" t="str">
            <v/>
          </cell>
          <cell r="CD345" t="str">
            <v/>
          </cell>
          <cell r="CE345" t="str">
            <v/>
          </cell>
          <cell r="CF345" t="str">
            <v/>
          </cell>
          <cell r="CG345" t="str">
            <v/>
          </cell>
          <cell r="CH345" t="str">
            <v/>
          </cell>
          <cell r="CI345" t="str">
            <v/>
          </cell>
          <cell r="CJ345" t="str">
            <v/>
          </cell>
          <cell r="CK345" t="str">
            <v/>
          </cell>
          <cell r="CL345" t="str">
            <v/>
          </cell>
          <cell r="CM345" t="str">
            <v/>
          </cell>
          <cell r="CN345" t="str">
            <v/>
          </cell>
          <cell r="CO345" t="str">
            <v/>
          </cell>
          <cell r="CP345" t="str">
            <v/>
          </cell>
          <cell r="CQ345" t="str">
            <v/>
          </cell>
          <cell r="CR345" t="str">
            <v/>
          </cell>
          <cell r="CS345" t="str">
            <v/>
          </cell>
          <cell r="CT345" t="str">
            <v/>
          </cell>
          <cell r="CU345">
            <v>-1.083</v>
          </cell>
          <cell r="CV345" t="str">
            <v/>
          </cell>
          <cell r="CW345" t="str">
            <v/>
          </cell>
          <cell r="CX345" t="str">
            <v/>
          </cell>
          <cell r="CY345">
            <v>0.90200000000000002</v>
          </cell>
          <cell r="CZ345" t="str">
            <v/>
          </cell>
          <cell r="DA345" t="str">
            <v/>
          </cell>
          <cell r="DB345" t="str">
            <v/>
          </cell>
          <cell r="DD345">
            <v>1</v>
          </cell>
        </row>
        <row r="346">
          <cell r="C346" t="str">
            <v>PR19SSC_D7</v>
          </cell>
          <cell r="D346" t="str">
            <v>Our service</v>
          </cell>
          <cell r="E346" t="str">
            <v>PR19 new</v>
          </cell>
          <cell r="F346" t="str">
            <v>D7</v>
          </cell>
          <cell r="G346" t="str">
            <v>Visible leak repair time</v>
          </cell>
          <cell r="H346" t="str">
            <v>The number of days that we take to repair 90% of visible leaks on our network, measured from the time the leak is found or reported.</v>
          </cell>
          <cell r="I346">
            <v>0</v>
          </cell>
          <cell r="J346">
            <v>1</v>
          </cell>
          <cell r="M346">
            <v>0</v>
          </cell>
          <cell r="Q346">
            <v>1</v>
          </cell>
          <cell r="R346" t="str">
            <v>Out &amp; under</v>
          </cell>
          <cell r="S346" t="str">
            <v>Revenue</v>
          </cell>
          <cell r="T346" t="str">
            <v>In-period</v>
          </cell>
          <cell r="U346" t="str">
            <v>Repair and maintenance</v>
          </cell>
          <cell r="V346" t="str">
            <v>text</v>
          </cell>
          <cell r="W346" t="str">
            <v>90% complete within N days</v>
          </cell>
          <cell r="X346">
            <v>0</v>
          </cell>
          <cell r="Y346" t="str">
            <v>Down</v>
          </cell>
          <cell r="AQ346">
            <v>6</v>
          </cell>
          <cell r="AR346">
            <v>5</v>
          </cell>
          <cell r="AS346">
            <v>4</v>
          </cell>
          <cell r="AT346">
            <v>4</v>
          </cell>
          <cell r="AU346">
            <v>4</v>
          </cell>
          <cell r="BL346" t="str">
            <v>Yes</v>
          </cell>
          <cell r="BM346" t="str">
            <v>Yes</v>
          </cell>
          <cell r="BN346" t="str">
            <v>Yes</v>
          </cell>
          <cell r="BO346" t="str">
            <v>Yes</v>
          </cell>
          <cell r="BP346" t="str">
            <v>Yes</v>
          </cell>
          <cell r="BQ346" t="str">
            <v/>
          </cell>
          <cell r="BR346" t="str">
            <v/>
          </cell>
          <cell r="BS346" t="str">
            <v/>
          </cell>
          <cell r="BT346" t="str">
            <v/>
          </cell>
          <cell r="BU346" t="str">
            <v/>
          </cell>
          <cell r="BV346" t="str">
            <v/>
          </cell>
          <cell r="BW346" t="str">
            <v/>
          </cell>
          <cell r="BX346" t="str">
            <v/>
          </cell>
          <cell r="BY346" t="str">
            <v/>
          </cell>
          <cell r="BZ346" t="str">
            <v/>
          </cell>
          <cell r="CA346" t="str">
            <v/>
          </cell>
          <cell r="CB346" t="str">
            <v/>
          </cell>
          <cell r="CC346" t="str">
            <v/>
          </cell>
          <cell r="CD346" t="str">
            <v/>
          </cell>
          <cell r="CE346" t="str">
            <v/>
          </cell>
          <cell r="CF346" t="str">
            <v/>
          </cell>
          <cell r="CG346" t="str">
            <v/>
          </cell>
          <cell r="CH346" t="str">
            <v/>
          </cell>
          <cell r="CI346" t="str">
            <v/>
          </cell>
          <cell r="CJ346" t="str">
            <v/>
          </cell>
          <cell r="CK346" t="str">
            <v/>
          </cell>
          <cell r="CL346" t="str">
            <v/>
          </cell>
          <cell r="CM346" t="str">
            <v/>
          </cell>
          <cell r="CN346" t="str">
            <v/>
          </cell>
          <cell r="CO346" t="str">
            <v/>
          </cell>
          <cell r="CP346" t="str">
            <v/>
          </cell>
          <cell r="CQ346" t="str">
            <v/>
          </cell>
          <cell r="CR346" t="str">
            <v/>
          </cell>
          <cell r="CS346" t="str">
            <v/>
          </cell>
          <cell r="CT346" t="str">
            <v/>
          </cell>
          <cell r="CU346">
            <v>-0.129</v>
          </cell>
          <cell r="CV346" t="str">
            <v/>
          </cell>
          <cell r="CW346" t="str">
            <v/>
          </cell>
          <cell r="CX346" t="str">
            <v/>
          </cell>
          <cell r="CY346">
            <v>6.8000000000000005E-2</v>
          </cell>
          <cell r="CZ346" t="str">
            <v/>
          </cell>
          <cell r="DA346" t="str">
            <v/>
          </cell>
          <cell r="DB346" t="str">
            <v/>
          </cell>
          <cell r="DD346">
            <v>1</v>
          </cell>
        </row>
        <row r="347">
          <cell r="C347" t="str">
            <v>PR19SSC_D8</v>
          </cell>
          <cell r="D347" t="str">
            <v>Our service</v>
          </cell>
          <cell r="E347" t="str">
            <v>PR19 new</v>
          </cell>
          <cell r="F347" t="str">
            <v>D8</v>
          </cell>
          <cell r="G347" t="str">
            <v>Water treatment works delivery programme</v>
          </cell>
          <cell r="H347" t="str">
            <v>This measure supports our cost adjustment claim, protecting customers against non and late delivery of our water treatment works upgrade programme and associated expenditure.</v>
          </cell>
          <cell r="I347">
            <v>0</v>
          </cell>
          <cell r="J347">
            <v>1</v>
          </cell>
          <cell r="M347">
            <v>0</v>
          </cell>
          <cell r="Q347">
            <v>1</v>
          </cell>
          <cell r="R347" t="str">
            <v>Under</v>
          </cell>
          <cell r="S347" t="str">
            <v>Revenue</v>
          </cell>
          <cell r="T347" t="str">
            <v>In-period</v>
          </cell>
          <cell r="U347" t="str">
            <v>Treatment works</v>
          </cell>
          <cell r="V347" t="str">
            <v>%</v>
          </cell>
          <cell r="W347" t="str">
            <v>Percentage of completion</v>
          </cell>
          <cell r="X347">
            <v>1</v>
          </cell>
          <cell r="Y347" t="str">
            <v>Up</v>
          </cell>
          <cell r="AQ347">
            <v>0</v>
          </cell>
          <cell r="AR347">
            <v>0</v>
          </cell>
          <cell r="AS347">
            <v>55.1</v>
          </cell>
          <cell r="AT347">
            <v>55.1</v>
          </cell>
          <cell r="AU347">
            <v>100</v>
          </cell>
          <cell r="BL347" t="str">
            <v>Yes</v>
          </cell>
          <cell r="BM347" t="str">
            <v>Yes</v>
          </cell>
          <cell r="BN347" t="str">
            <v>Yes</v>
          </cell>
          <cell r="BO347" t="str">
            <v>Yes</v>
          </cell>
          <cell r="BP347" t="str">
            <v>Yes</v>
          </cell>
          <cell r="BQ347" t="str">
            <v/>
          </cell>
          <cell r="BR347" t="str">
            <v/>
          </cell>
          <cell r="BS347" t="str">
            <v/>
          </cell>
          <cell r="BT347" t="str">
            <v/>
          </cell>
          <cell r="BU347" t="str">
            <v/>
          </cell>
          <cell r="BV347" t="str">
            <v/>
          </cell>
          <cell r="BW347" t="str">
            <v/>
          </cell>
          <cell r="BX347" t="str">
            <v/>
          </cell>
          <cell r="BY347" t="str">
            <v/>
          </cell>
          <cell r="BZ347" t="str">
            <v/>
          </cell>
          <cell r="CA347" t="str">
            <v/>
          </cell>
          <cell r="CB347" t="str">
            <v/>
          </cell>
          <cell r="CC347" t="str">
            <v/>
          </cell>
          <cell r="CD347" t="str">
            <v/>
          </cell>
          <cell r="CE347" t="str">
            <v/>
          </cell>
          <cell r="CF347" t="str">
            <v/>
          </cell>
          <cell r="CG347" t="str">
            <v/>
          </cell>
          <cell r="CH347" t="str">
            <v/>
          </cell>
          <cell r="CI347" t="str">
            <v/>
          </cell>
          <cell r="CJ347" t="str">
            <v/>
          </cell>
          <cell r="CK347" t="str">
            <v/>
          </cell>
          <cell r="CL347" t="str">
            <v/>
          </cell>
          <cell r="CM347" t="str">
            <v/>
          </cell>
          <cell r="CN347" t="str">
            <v/>
          </cell>
          <cell r="CO347" t="str">
            <v/>
          </cell>
          <cell r="CP347" t="str">
            <v/>
          </cell>
          <cell r="CQ347" t="str">
            <v/>
          </cell>
          <cell r="CR347" t="str">
            <v/>
          </cell>
          <cell r="CS347" t="str">
            <v/>
          </cell>
          <cell r="CT347" t="str">
            <v/>
          </cell>
          <cell r="CU347">
            <v>-5.8200000000000002E-2</v>
          </cell>
          <cell r="CV347" t="str">
            <v/>
          </cell>
          <cell r="CW347" t="str">
            <v/>
          </cell>
          <cell r="CX347" t="str">
            <v/>
          </cell>
          <cell r="CY347" t="str">
            <v/>
          </cell>
          <cell r="CZ347" t="str">
            <v/>
          </cell>
          <cell r="DA347" t="str">
            <v/>
          </cell>
          <cell r="DB347" t="str">
            <v/>
          </cell>
          <cell r="DC347" t="str">
            <v>No</v>
          </cell>
          <cell r="DD347">
            <v>1</v>
          </cell>
        </row>
        <row r="348">
          <cell r="C348" t="str">
            <v>PR19SSC_E1</v>
          </cell>
          <cell r="D348" t="str">
            <v>Our business</v>
          </cell>
          <cell r="E348" t="str">
            <v>PR19 new</v>
          </cell>
          <cell r="F348" t="str">
            <v>E1</v>
          </cell>
          <cell r="G348" t="str">
            <v>Bad debt level</v>
          </cell>
          <cell r="H348" t="str">
            <v xml:space="preserve">The level of bad debt charge that we incur each year, expressed as percentage of total revenue. </v>
          </cell>
          <cell r="I348">
            <v>0</v>
          </cell>
          <cell r="J348">
            <v>0</v>
          </cell>
          <cell r="M348">
            <v>1</v>
          </cell>
          <cell r="Q348">
            <v>1</v>
          </cell>
          <cell r="R348" t="str">
            <v>NFI</v>
          </cell>
          <cell r="U348" t="str">
            <v>Billing, debt, vfm</v>
          </cell>
          <cell r="V348" t="str">
            <v>%</v>
          </cell>
          <cell r="W348" t="str">
            <v>Percentage</v>
          </cell>
          <cell r="X348">
            <v>2</v>
          </cell>
          <cell r="Y348" t="str">
            <v>Down</v>
          </cell>
          <cell r="AQ348">
            <v>3.01</v>
          </cell>
          <cell r="AR348">
            <v>2.86</v>
          </cell>
          <cell r="AS348">
            <v>2.79</v>
          </cell>
          <cell r="AT348">
            <v>2.76</v>
          </cell>
          <cell r="AU348">
            <v>2.75</v>
          </cell>
          <cell r="BQ348" t="str">
            <v/>
          </cell>
          <cell r="BR348" t="str">
            <v/>
          </cell>
          <cell r="BS348" t="str">
            <v/>
          </cell>
          <cell r="BT348" t="str">
            <v/>
          </cell>
          <cell r="BU348" t="str">
            <v/>
          </cell>
          <cell r="BV348" t="str">
            <v/>
          </cell>
          <cell r="BW348" t="str">
            <v/>
          </cell>
          <cell r="BX348" t="str">
            <v/>
          </cell>
          <cell r="BY348" t="str">
            <v/>
          </cell>
          <cell r="BZ348" t="str">
            <v/>
          </cell>
          <cell r="CA348" t="str">
            <v/>
          </cell>
          <cell r="CB348" t="str">
            <v/>
          </cell>
          <cell r="CC348" t="str">
            <v/>
          </cell>
          <cell r="CD348" t="str">
            <v/>
          </cell>
          <cell r="CE348" t="str">
            <v/>
          </cell>
          <cell r="CF348" t="str">
            <v/>
          </cell>
          <cell r="CG348" t="str">
            <v/>
          </cell>
          <cell r="CH348" t="str">
            <v/>
          </cell>
          <cell r="CI348" t="str">
            <v/>
          </cell>
          <cell r="CJ348" t="str">
            <v/>
          </cell>
          <cell r="CK348" t="str">
            <v/>
          </cell>
          <cell r="CL348" t="str">
            <v/>
          </cell>
          <cell r="CM348" t="str">
            <v/>
          </cell>
          <cell r="CN348" t="str">
            <v/>
          </cell>
          <cell r="CO348" t="str">
            <v/>
          </cell>
          <cell r="CP348" t="str">
            <v/>
          </cell>
          <cell r="CQ348" t="str">
            <v/>
          </cell>
          <cell r="CR348" t="str">
            <v/>
          </cell>
          <cell r="CS348" t="str">
            <v/>
          </cell>
          <cell r="CT348" t="str">
            <v/>
          </cell>
          <cell r="CU348" t="str">
            <v/>
          </cell>
          <cell r="CV348" t="str">
            <v/>
          </cell>
          <cell r="CW348" t="str">
            <v/>
          </cell>
          <cell r="CX348" t="str">
            <v/>
          </cell>
          <cell r="CY348" t="str">
            <v/>
          </cell>
          <cell r="CZ348" t="str">
            <v/>
          </cell>
          <cell r="DA348" t="str">
            <v/>
          </cell>
          <cell r="DB348" t="str">
            <v/>
          </cell>
          <cell r="DD348">
            <v>1</v>
          </cell>
        </row>
        <row r="349">
          <cell r="C349" t="str">
            <v>PR19SSC_E2</v>
          </cell>
          <cell r="D349" t="str">
            <v>Our business</v>
          </cell>
          <cell r="E349" t="str">
            <v>PR19 new</v>
          </cell>
          <cell r="F349" t="str">
            <v>E2</v>
          </cell>
          <cell r="G349" t="str">
            <v>Residential void properties and gap sites</v>
          </cell>
          <cell r="H349" t="str">
            <v>The proportion of residential voids we have validated each year, along with the completion of our gap site identification activity.</v>
          </cell>
          <cell r="I349">
            <v>0</v>
          </cell>
          <cell r="J349">
            <v>0</v>
          </cell>
          <cell r="M349">
            <v>1</v>
          </cell>
          <cell r="Q349">
            <v>1</v>
          </cell>
          <cell r="R349" t="str">
            <v>Under</v>
          </cell>
          <cell r="S349" t="str">
            <v>Revenue</v>
          </cell>
          <cell r="T349" t="str">
            <v>In-period</v>
          </cell>
          <cell r="U349" t="str">
            <v>Voids and gap sites</v>
          </cell>
          <cell r="V349" t="str">
            <v>%</v>
          </cell>
          <cell r="W349" t="str">
            <v>Percentage</v>
          </cell>
          <cell r="X349">
            <v>0</v>
          </cell>
          <cell r="Y349" t="str">
            <v>Up</v>
          </cell>
          <cell r="AQ349">
            <v>100</v>
          </cell>
          <cell r="AR349">
            <v>100</v>
          </cell>
          <cell r="AS349">
            <v>100</v>
          </cell>
          <cell r="AT349">
            <v>100</v>
          </cell>
          <cell r="AU349">
            <v>100</v>
          </cell>
          <cell r="BL349" t="str">
            <v>Yes</v>
          </cell>
          <cell r="BM349" t="str">
            <v>Yes</v>
          </cell>
          <cell r="BN349" t="str">
            <v>Yes</v>
          </cell>
          <cell r="BO349" t="str">
            <v>Yes</v>
          </cell>
          <cell r="BP349" t="str">
            <v>Yes</v>
          </cell>
          <cell r="BQ349" t="str">
            <v/>
          </cell>
          <cell r="BR349" t="str">
            <v/>
          </cell>
          <cell r="BS349" t="str">
            <v/>
          </cell>
          <cell r="BT349" t="str">
            <v/>
          </cell>
          <cell r="BU349" t="str">
            <v/>
          </cell>
          <cell r="BV349" t="str">
            <v/>
          </cell>
          <cell r="BW349" t="str">
            <v/>
          </cell>
          <cell r="BX349" t="str">
            <v/>
          </cell>
          <cell r="BY349" t="str">
            <v/>
          </cell>
          <cell r="BZ349" t="str">
            <v/>
          </cell>
          <cell r="CA349" t="str">
            <v/>
          </cell>
          <cell r="CB349" t="str">
            <v/>
          </cell>
          <cell r="CC349" t="str">
            <v/>
          </cell>
          <cell r="CD349" t="str">
            <v/>
          </cell>
          <cell r="CE349" t="str">
            <v/>
          </cell>
          <cell r="CF349" t="str">
            <v/>
          </cell>
          <cell r="CG349" t="str">
            <v/>
          </cell>
          <cell r="CH349" t="str">
            <v/>
          </cell>
          <cell r="CI349" t="str">
            <v/>
          </cell>
          <cell r="CJ349" t="str">
            <v/>
          </cell>
          <cell r="CK349" t="str">
            <v/>
          </cell>
          <cell r="CL349" t="str">
            <v/>
          </cell>
          <cell r="CM349" t="str">
            <v/>
          </cell>
          <cell r="CN349" t="str">
            <v/>
          </cell>
          <cell r="CO349" t="str">
            <v/>
          </cell>
          <cell r="CP349" t="str">
            <v/>
          </cell>
          <cell r="CQ349" t="str">
            <v/>
          </cell>
          <cell r="CR349" t="str">
            <v/>
          </cell>
          <cell r="CS349" t="str">
            <v/>
          </cell>
          <cell r="CT349" t="str">
            <v/>
          </cell>
          <cell r="CU349">
            <v>-6.7450000000000001E-3</v>
          </cell>
          <cell r="CV349" t="str">
            <v/>
          </cell>
          <cell r="CW349" t="str">
            <v/>
          </cell>
          <cell r="CX349" t="str">
            <v/>
          </cell>
          <cell r="CY349" t="str">
            <v/>
          </cell>
          <cell r="CZ349" t="str">
            <v/>
          </cell>
          <cell r="DA349" t="str">
            <v/>
          </cell>
          <cell r="DB349" t="str">
            <v/>
          </cell>
          <cell r="DD349">
            <v>1</v>
          </cell>
        </row>
        <row r="350">
          <cell r="C350" t="str">
            <v>PR19SSC_E3</v>
          </cell>
          <cell r="D350" t="str">
            <v>Our business</v>
          </cell>
          <cell r="E350" t="str">
            <v>PR19 new</v>
          </cell>
          <cell r="F350" t="str">
            <v>E3</v>
          </cell>
          <cell r="G350" t="str">
            <v>Employee engagement</v>
          </cell>
          <cell r="H350" t="str">
            <v>Achievement of Investors in People accreditation and an annual employee survey.</v>
          </cell>
          <cell r="I350">
            <v>8.1000000000000003E-2</v>
          </cell>
          <cell r="J350">
            <v>0.91900000000000004</v>
          </cell>
          <cell r="M350">
            <v>0</v>
          </cell>
          <cell r="Q350">
            <v>1</v>
          </cell>
          <cell r="R350" t="str">
            <v>NFI</v>
          </cell>
          <cell r="U350" t="str">
            <v>Company employees</v>
          </cell>
          <cell r="V350" t="str">
            <v>score</v>
          </cell>
          <cell r="W350" t="str">
            <v>Net promotor score</v>
          </cell>
          <cell r="X350">
            <v>0</v>
          </cell>
          <cell r="Y350" t="str">
            <v>Up</v>
          </cell>
          <cell r="AQ350" t="str">
            <v>Met</v>
          </cell>
          <cell r="AR350" t="str">
            <v>Met</v>
          </cell>
          <cell r="AS350" t="str">
            <v>Met</v>
          </cell>
          <cell r="AT350" t="str">
            <v>Met</v>
          </cell>
          <cell r="AU350" t="str">
            <v>Met</v>
          </cell>
          <cell r="BQ350" t="str">
            <v/>
          </cell>
          <cell r="BR350" t="str">
            <v/>
          </cell>
          <cell r="BS350" t="str">
            <v/>
          </cell>
          <cell r="BT350" t="str">
            <v/>
          </cell>
          <cell r="BU350" t="str">
            <v/>
          </cell>
          <cell r="BV350" t="str">
            <v/>
          </cell>
          <cell r="BW350" t="str">
            <v/>
          </cell>
          <cell r="BX350" t="str">
            <v/>
          </cell>
          <cell r="BY350" t="str">
            <v/>
          </cell>
          <cell r="BZ350" t="str">
            <v/>
          </cell>
          <cell r="CA350" t="str">
            <v/>
          </cell>
          <cell r="CB350" t="str">
            <v/>
          </cell>
          <cell r="CC350" t="str">
            <v/>
          </cell>
          <cell r="CD350" t="str">
            <v/>
          </cell>
          <cell r="CE350" t="str">
            <v/>
          </cell>
          <cell r="CF350" t="str">
            <v/>
          </cell>
          <cell r="CG350" t="str">
            <v/>
          </cell>
          <cell r="CH350" t="str">
            <v/>
          </cell>
          <cell r="CI350" t="str">
            <v/>
          </cell>
          <cell r="CJ350" t="str">
            <v/>
          </cell>
          <cell r="CK350" t="str">
            <v/>
          </cell>
          <cell r="CL350" t="str">
            <v/>
          </cell>
          <cell r="CM350" t="str">
            <v/>
          </cell>
          <cell r="CN350" t="str">
            <v/>
          </cell>
          <cell r="CO350" t="str">
            <v/>
          </cell>
          <cell r="CP350" t="str">
            <v/>
          </cell>
          <cell r="CQ350" t="str">
            <v/>
          </cell>
          <cell r="CR350" t="str">
            <v/>
          </cell>
          <cell r="CS350" t="str">
            <v/>
          </cell>
          <cell r="CT350" t="str">
            <v/>
          </cell>
          <cell r="CU350" t="str">
            <v/>
          </cell>
          <cell r="CV350" t="str">
            <v/>
          </cell>
          <cell r="CW350" t="str">
            <v/>
          </cell>
          <cell r="CX350" t="str">
            <v/>
          </cell>
          <cell r="CY350" t="str">
            <v/>
          </cell>
          <cell r="CZ350" t="str">
            <v/>
          </cell>
          <cell r="DA350" t="str">
            <v/>
          </cell>
          <cell r="DB350" t="str">
            <v/>
          </cell>
          <cell r="DD350">
            <v>1</v>
          </cell>
        </row>
        <row r="351">
          <cell r="C351" t="str">
            <v>PR19SSC_E4</v>
          </cell>
          <cell r="D351" t="str">
            <v>Our business</v>
          </cell>
          <cell r="E351" t="str">
            <v>PR19 new</v>
          </cell>
          <cell r="F351" t="str">
            <v>E4</v>
          </cell>
          <cell r="G351" t="str">
            <v>Treating our suppliers fairly</v>
          </cell>
          <cell r="H351" t="str">
            <v>Complying with the Department for Business, Energy and Industrial Strategy prompt payment code; and measuring the percentage of small businesses we pay within 30 day terms.</v>
          </cell>
          <cell r="I351">
            <v>0.10100000000000001</v>
          </cell>
          <cell r="J351">
            <v>0.89900000000000002</v>
          </cell>
          <cell r="M351">
            <v>0</v>
          </cell>
          <cell r="Q351">
            <v>1</v>
          </cell>
          <cell r="R351" t="str">
            <v>NFI</v>
          </cell>
          <cell r="U351" t="str">
            <v>Company suppliers</v>
          </cell>
          <cell r="V351" t="str">
            <v>%</v>
          </cell>
          <cell r="W351" t="str">
            <v>Percentage</v>
          </cell>
          <cell r="X351">
            <v>0</v>
          </cell>
          <cell r="Y351" t="str">
            <v>Up</v>
          </cell>
          <cell r="AQ351">
            <v>100</v>
          </cell>
          <cell r="AR351">
            <v>100</v>
          </cell>
          <cell r="AS351">
            <v>100</v>
          </cell>
          <cell r="AT351">
            <v>100</v>
          </cell>
          <cell r="AU351">
            <v>100</v>
          </cell>
          <cell r="BQ351" t="str">
            <v/>
          </cell>
          <cell r="BR351" t="str">
            <v/>
          </cell>
          <cell r="BS351" t="str">
            <v/>
          </cell>
          <cell r="BT351" t="str">
            <v/>
          </cell>
          <cell r="BU351" t="str">
            <v/>
          </cell>
          <cell r="BV351" t="str">
            <v/>
          </cell>
          <cell r="BW351" t="str">
            <v/>
          </cell>
          <cell r="BX351" t="str">
            <v/>
          </cell>
          <cell r="BY351" t="str">
            <v/>
          </cell>
          <cell r="BZ351" t="str">
            <v/>
          </cell>
          <cell r="CA351" t="str">
            <v/>
          </cell>
          <cell r="CB351" t="str">
            <v/>
          </cell>
          <cell r="CC351" t="str">
            <v/>
          </cell>
          <cell r="CD351" t="str">
            <v/>
          </cell>
          <cell r="CE351" t="str">
            <v/>
          </cell>
          <cell r="CF351" t="str">
            <v/>
          </cell>
          <cell r="CG351" t="str">
            <v/>
          </cell>
          <cell r="CH351" t="str">
            <v/>
          </cell>
          <cell r="CI351" t="str">
            <v/>
          </cell>
          <cell r="CJ351" t="str">
            <v/>
          </cell>
          <cell r="CK351" t="str">
            <v/>
          </cell>
          <cell r="CL351" t="str">
            <v/>
          </cell>
          <cell r="CM351" t="str">
            <v/>
          </cell>
          <cell r="CN351" t="str">
            <v/>
          </cell>
          <cell r="CO351" t="str">
            <v/>
          </cell>
          <cell r="CP351" t="str">
            <v/>
          </cell>
          <cell r="CQ351" t="str">
            <v/>
          </cell>
          <cell r="CR351" t="str">
            <v/>
          </cell>
          <cell r="CS351" t="str">
            <v/>
          </cell>
          <cell r="CT351" t="str">
            <v/>
          </cell>
          <cell r="CU351" t="str">
            <v/>
          </cell>
          <cell r="CV351" t="str">
            <v/>
          </cell>
          <cell r="CW351" t="str">
            <v/>
          </cell>
          <cell r="CX351" t="str">
            <v/>
          </cell>
          <cell r="CY351" t="str">
            <v/>
          </cell>
          <cell r="CZ351" t="str">
            <v/>
          </cell>
          <cell r="DA351" t="str">
            <v/>
          </cell>
          <cell r="DB351" t="str">
            <v/>
          </cell>
          <cell r="DD351">
            <v>1</v>
          </cell>
        </row>
        <row r="352">
          <cell r="C352" t="str">
            <v>PR19SSC_F1</v>
          </cell>
          <cell r="D352" t="str">
            <v>Our core promise</v>
          </cell>
          <cell r="E352" t="str">
            <v>PR19 new</v>
          </cell>
          <cell r="F352" t="str">
            <v>F1</v>
          </cell>
          <cell r="G352" t="str">
            <v>Trust</v>
          </cell>
          <cell r="H352" t="str">
            <v>The level of trust that our customers have in us, using a combination of our own tracker survey and a survey conducted by CCWater.</v>
          </cell>
          <cell r="I352">
            <v>0</v>
          </cell>
          <cell r="J352">
            <v>0</v>
          </cell>
          <cell r="M352">
            <v>1</v>
          </cell>
          <cell r="Q352">
            <v>1</v>
          </cell>
          <cell r="R352" t="str">
            <v>NFI</v>
          </cell>
          <cell r="U352" t="str">
            <v>Customer service/satisfaction (exc. billing etc.)</v>
          </cell>
          <cell r="V352" t="str">
            <v>nr</v>
          </cell>
          <cell r="W352" t="str">
            <v>Number from 1 to 10</v>
          </cell>
          <cell r="X352">
            <v>2</v>
          </cell>
          <cell r="Y352" t="str">
            <v>Up</v>
          </cell>
          <cell r="AQ352">
            <v>8.1</v>
          </cell>
          <cell r="AR352">
            <v>8.15</v>
          </cell>
          <cell r="AS352">
            <v>8.1999999999999993</v>
          </cell>
          <cell r="AT352">
            <v>8.25</v>
          </cell>
          <cell r="AU352">
            <v>8.3000000000000007</v>
          </cell>
          <cell r="BQ352" t="str">
            <v/>
          </cell>
          <cell r="BR352" t="str">
            <v/>
          </cell>
          <cell r="BS352" t="str">
            <v/>
          </cell>
          <cell r="BT352" t="str">
            <v/>
          </cell>
          <cell r="BU352" t="str">
            <v/>
          </cell>
          <cell r="BV352" t="str">
            <v/>
          </cell>
          <cell r="BW352" t="str">
            <v/>
          </cell>
          <cell r="BX352" t="str">
            <v/>
          </cell>
          <cell r="BY352" t="str">
            <v/>
          </cell>
          <cell r="BZ352" t="str">
            <v/>
          </cell>
          <cell r="CA352" t="str">
            <v/>
          </cell>
          <cell r="CB352" t="str">
            <v/>
          </cell>
          <cell r="CC352" t="str">
            <v/>
          </cell>
          <cell r="CD352" t="str">
            <v/>
          </cell>
          <cell r="CE352" t="str">
            <v/>
          </cell>
          <cell r="CF352" t="str">
            <v/>
          </cell>
          <cell r="CG352" t="str">
            <v/>
          </cell>
          <cell r="CH352" t="str">
            <v/>
          </cell>
          <cell r="CI352" t="str">
            <v/>
          </cell>
          <cell r="CJ352" t="str">
            <v/>
          </cell>
          <cell r="CK352" t="str">
            <v/>
          </cell>
          <cell r="CL352" t="str">
            <v/>
          </cell>
          <cell r="CM352" t="str">
            <v/>
          </cell>
          <cell r="CN352" t="str">
            <v/>
          </cell>
          <cell r="CO352" t="str">
            <v/>
          </cell>
          <cell r="CP352" t="str">
            <v/>
          </cell>
          <cell r="CQ352" t="str">
            <v/>
          </cell>
          <cell r="CR352" t="str">
            <v/>
          </cell>
          <cell r="CS352" t="str">
            <v/>
          </cell>
          <cell r="CT352" t="str">
            <v/>
          </cell>
          <cell r="CU352" t="str">
            <v/>
          </cell>
          <cell r="CV352" t="str">
            <v/>
          </cell>
          <cell r="CW352" t="str">
            <v/>
          </cell>
          <cell r="CX352" t="str">
            <v/>
          </cell>
          <cell r="CY352" t="str">
            <v/>
          </cell>
          <cell r="CZ352" t="str">
            <v/>
          </cell>
          <cell r="DA352" t="str">
            <v/>
          </cell>
          <cell r="DB352" t="str">
            <v/>
          </cell>
          <cell r="DD352">
            <v>1</v>
          </cell>
        </row>
        <row r="353">
          <cell r="C353" t="str">
            <v>PR19SSC_F2</v>
          </cell>
          <cell r="D353" t="str">
            <v>Our core promise</v>
          </cell>
          <cell r="E353" t="str">
            <v>PR14 revision</v>
          </cell>
          <cell r="F353" t="str">
            <v>F2</v>
          </cell>
          <cell r="G353" t="str">
            <v>Value for money</v>
          </cell>
          <cell r="H353" t="str">
            <v>The percentage satisfaction with our value for money,  using a combination of our own tracker survey and a survey conducted by CCWater.</v>
          </cell>
          <cell r="I353">
            <v>0</v>
          </cell>
          <cell r="J353">
            <v>0</v>
          </cell>
          <cell r="M353">
            <v>1</v>
          </cell>
          <cell r="Q353">
            <v>1</v>
          </cell>
          <cell r="R353" t="str">
            <v>NFI</v>
          </cell>
          <cell r="U353" t="str">
            <v>Billing, debt, vfm</v>
          </cell>
          <cell r="V353" t="str">
            <v>%</v>
          </cell>
          <cell r="W353" t="str">
            <v>Percentage</v>
          </cell>
          <cell r="X353">
            <v>0</v>
          </cell>
          <cell r="Y353" t="str">
            <v>Up</v>
          </cell>
          <cell r="AQ353">
            <v>78</v>
          </cell>
          <cell r="AR353">
            <v>79</v>
          </cell>
          <cell r="AS353">
            <v>81</v>
          </cell>
          <cell r="AT353">
            <v>83</v>
          </cell>
          <cell r="AU353">
            <v>85</v>
          </cell>
          <cell r="BQ353" t="str">
            <v/>
          </cell>
          <cell r="BR353" t="str">
            <v/>
          </cell>
          <cell r="BS353" t="str">
            <v/>
          </cell>
          <cell r="BT353" t="str">
            <v/>
          </cell>
          <cell r="BU353" t="str">
            <v/>
          </cell>
          <cell r="BV353" t="str">
            <v/>
          </cell>
          <cell r="BW353" t="str">
            <v/>
          </cell>
          <cell r="BX353" t="str">
            <v/>
          </cell>
          <cell r="BY353" t="str">
            <v/>
          </cell>
          <cell r="BZ353" t="str">
            <v/>
          </cell>
          <cell r="CA353" t="str">
            <v/>
          </cell>
          <cell r="CB353" t="str">
            <v/>
          </cell>
          <cell r="CC353" t="str">
            <v/>
          </cell>
          <cell r="CD353" t="str">
            <v/>
          </cell>
          <cell r="CE353" t="str">
            <v/>
          </cell>
          <cell r="CF353" t="str">
            <v/>
          </cell>
          <cell r="CG353" t="str">
            <v/>
          </cell>
          <cell r="CH353" t="str">
            <v/>
          </cell>
          <cell r="CI353" t="str">
            <v/>
          </cell>
          <cell r="CJ353" t="str">
            <v/>
          </cell>
          <cell r="CK353" t="str">
            <v/>
          </cell>
          <cell r="CL353" t="str">
            <v/>
          </cell>
          <cell r="CM353" t="str">
            <v/>
          </cell>
          <cell r="CN353" t="str">
            <v/>
          </cell>
          <cell r="CO353" t="str">
            <v/>
          </cell>
          <cell r="CP353" t="str">
            <v/>
          </cell>
          <cell r="CQ353" t="str">
            <v/>
          </cell>
          <cell r="CR353" t="str">
            <v/>
          </cell>
          <cell r="CS353" t="str">
            <v/>
          </cell>
          <cell r="CT353" t="str">
            <v/>
          </cell>
          <cell r="CU353" t="str">
            <v/>
          </cell>
          <cell r="CV353" t="str">
            <v/>
          </cell>
          <cell r="CW353" t="str">
            <v/>
          </cell>
          <cell r="CX353" t="str">
            <v/>
          </cell>
          <cell r="CY353" t="str">
            <v/>
          </cell>
          <cell r="CZ353" t="str">
            <v/>
          </cell>
          <cell r="DA353" t="str">
            <v/>
          </cell>
          <cell r="DB353" t="str">
            <v/>
          </cell>
          <cell r="DD353">
            <v>1</v>
          </cell>
        </row>
        <row r="354">
          <cell r="C354" t="str">
            <v>PR19SSC_NEP01</v>
          </cell>
          <cell r="F354" t="str">
            <v>NEP01</v>
          </cell>
          <cell r="G354" t="str">
            <v>WINEP Delivery</v>
          </cell>
          <cell r="Q354">
            <v>0</v>
          </cell>
          <cell r="R354" t="str">
            <v>NFI</v>
          </cell>
          <cell r="V354" t="str">
            <v>text</v>
          </cell>
          <cell r="W354" t="str">
            <v>WINEP requirements met or not met in each year</v>
          </cell>
          <cell r="X354">
            <v>0</v>
          </cell>
          <cell r="AQ354" t="str">
            <v>Met</v>
          </cell>
          <cell r="AR354" t="str">
            <v>Met</v>
          </cell>
          <cell r="AS354" t="str">
            <v>Met</v>
          </cell>
          <cell r="AT354" t="str">
            <v>Met</v>
          </cell>
          <cell r="AU354" t="str">
            <v>Met</v>
          </cell>
          <cell r="BQ354" t="str">
            <v/>
          </cell>
          <cell r="BR354" t="str">
            <v/>
          </cell>
          <cell r="BS354" t="str">
            <v/>
          </cell>
          <cell r="BT354" t="str">
            <v/>
          </cell>
          <cell r="BU354" t="str">
            <v/>
          </cell>
          <cell r="BV354" t="str">
            <v/>
          </cell>
          <cell r="BW354" t="str">
            <v/>
          </cell>
          <cell r="BX354" t="str">
            <v/>
          </cell>
          <cell r="BY354" t="str">
            <v/>
          </cell>
          <cell r="BZ354" t="str">
            <v/>
          </cell>
          <cell r="CA354" t="str">
            <v/>
          </cell>
          <cell r="CB354" t="str">
            <v/>
          </cell>
          <cell r="CC354" t="str">
            <v/>
          </cell>
          <cell r="CD354" t="str">
            <v/>
          </cell>
          <cell r="CE354" t="str">
            <v/>
          </cell>
          <cell r="CF354" t="str">
            <v/>
          </cell>
          <cell r="CG354" t="str">
            <v/>
          </cell>
          <cell r="CH354" t="str">
            <v/>
          </cell>
          <cell r="CI354" t="str">
            <v/>
          </cell>
          <cell r="CJ354" t="str">
            <v/>
          </cell>
          <cell r="CK354" t="str">
            <v/>
          </cell>
          <cell r="CL354" t="str">
            <v/>
          </cell>
          <cell r="CM354" t="str">
            <v/>
          </cell>
          <cell r="CN354" t="str">
            <v/>
          </cell>
          <cell r="CO354" t="str">
            <v/>
          </cell>
          <cell r="CP354" t="str">
            <v/>
          </cell>
          <cell r="CQ354" t="str">
            <v/>
          </cell>
          <cell r="CR354" t="str">
            <v/>
          </cell>
          <cell r="CS354" t="str">
            <v/>
          </cell>
          <cell r="CT354" t="str">
            <v/>
          </cell>
          <cell r="CU354" t="str">
            <v/>
          </cell>
          <cell r="CV354" t="str">
            <v/>
          </cell>
          <cell r="CW354" t="str">
            <v/>
          </cell>
          <cell r="CX354" t="str">
            <v/>
          </cell>
          <cell r="CY354" t="str">
            <v/>
          </cell>
          <cell r="CZ354" t="str">
            <v/>
          </cell>
          <cell r="DA354" t="str">
            <v/>
          </cell>
          <cell r="DB354" t="str">
            <v/>
          </cell>
        </row>
        <row r="355">
          <cell r="C355" t="str">
            <v>PR19SVE_A01</v>
          </cell>
          <cell r="D355" t="str">
            <v>Lowest possible bills</v>
          </cell>
          <cell r="E355" t="str">
            <v>PR19 new</v>
          </cell>
          <cell r="F355" t="str">
            <v>A01</v>
          </cell>
          <cell r="G355" t="str">
            <v>Reducing residential void properties</v>
          </cell>
          <cell r="H355" t="str">
            <v>The reduction in the number of residential void properties</v>
          </cell>
          <cell r="M355">
            <v>1</v>
          </cell>
          <cell r="Q355">
            <v>1</v>
          </cell>
          <cell r="R355" t="str">
            <v>Out</v>
          </cell>
          <cell r="S355" t="str">
            <v>Revenue</v>
          </cell>
          <cell r="T355" t="str">
            <v>In-period</v>
          </cell>
          <cell r="U355" t="str">
            <v>Billing, debt, vfm</v>
          </cell>
          <cell r="V355" t="str">
            <v>nr</v>
          </cell>
          <cell r="W355" t="str">
            <v>Number of residential void properties</v>
          </cell>
          <cell r="X355">
            <v>0</v>
          </cell>
          <cell r="Y355" t="str">
            <v>Down</v>
          </cell>
          <cell r="AQ355">
            <v>168053</v>
          </cell>
          <cell r="AR355">
            <v>167885</v>
          </cell>
          <cell r="AS355">
            <v>167716</v>
          </cell>
          <cell r="AT355">
            <v>167548</v>
          </cell>
          <cell r="AU355">
            <v>167380</v>
          </cell>
          <cell r="BL355" t="str">
            <v>Yes</v>
          </cell>
          <cell r="BM355" t="str">
            <v>Yes</v>
          </cell>
          <cell r="BN355" t="str">
            <v>Yes</v>
          </cell>
          <cell r="BO355" t="str">
            <v>Yes</v>
          </cell>
          <cell r="BP355" t="str">
            <v>Yes</v>
          </cell>
          <cell r="BQ355" t="str">
            <v/>
          </cell>
          <cell r="BR355" t="str">
            <v/>
          </cell>
          <cell r="BS355" t="str">
            <v/>
          </cell>
          <cell r="BT355" t="str">
            <v/>
          </cell>
          <cell r="BU355" t="str">
            <v/>
          </cell>
          <cell r="BV355" t="str">
            <v/>
          </cell>
          <cell r="BW355" t="str">
            <v/>
          </cell>
          <cell r="BX355" t="str">
            <v/>
          </cell>
          <cell r="BY355" t="str">
            <v/>
          </cell>
          <cell r="BZ355" t="str">
            <v/>
          </cell>
          <cell r="CA355" t="str">
            <v/>
          </cell>
          <cell r="CB355" t="str">
            <v/>
          </cell>
          <cell r="CC355" t="str">
            <v/>
          </cell>
          <cell r="CD355" t="str">
            <v/>
          </cell>
          <cell r="CE355" t="str">
            <v/>
          </cell>
          <cell r="CF355" t="str">
            <v/>
          </cell>
          <cell r="CG355" t="str">
            <v/>
          </cell>
          <cell r="CH355" t="str">
            <v/>
          </cell>
          <cell r="CI355" t="str">
            <v/>
          </cell>
          <cell r="CJ355" t="str">
            <v/>
          </cell>
          <cell r="CK355" t="str">
            <v/>
          </cell>
          <cell r="CL355" t="str">
            <v/>
          </cell>
          <cell r="CM355" t="str">
            <v/>
          </cell>
          <cell r="CN355" t="str">
            <v/>
          </cell>
          <cell r="CO355" t="str">
            <v/>
          </cell>
          <cell r="CP355" t="str">
            <v/>
          </cell>
          <cell r="CQ355" t="str">
            <v/>
          </cell>
          <cell r="CR355" t="str">
            <v/>
          </cell>
          <cell r="CS355" t="str">
            <v/>
          </cell>
          <cell r="CT355" t="str">
            <v/>
          </cell>
          <cell r="CU355" t="str">
            <v/>
          </cell>
          <cell r="CV355" t="str">
            <v/>
          </cell>
          <cell r="CW355" t="str">
            <v/>
          </cell>
          <cell r="CX355" t="str">
            <v/>
          </cell>
          <cell r="CY355">
            <v>1.5899999999999999E-4</v>
          </cell>
          <cell r="CZ355" t="str">
            <v/>
          </cell>
          <cell r="DA355" t="str">
            <v/>
          </cell>
          <cell r="DB355" t="str">
            <v/>
          </cell>
          <cell r="DD355">
            <v>1</v>
          </cell>
        </row>
        <row r="356">
          <cell r="C356" t="str">
            <v>PR19SVE_A02</v>
          </cell>
          <cell r="D356" t="str">
            <v>Lowest possible bills</v>
          </cell>
          <cell r="E356" t="str">
            <v>PR19 new</v>
          </cell>
          <cell r="F356" t="str">
            <v>A02</v>
          </cell>
          <cell r="G356" t="str">
            <v>Reducing residential gap sites</v>
          </cell>
          <cell r="H356" t="str">
            <v>The number of residential gap sites brought into charge</v>
          </cell>
          <cell r="M356">
            <v>1</v>
          </cell>
          <cell r="Q356">
            <v>1</v>
          </cell>
          <cell r="R356" t="str">
            <v>NFI</v>
          </cell>
          <cell r="U356" t="str">
            <v>Billing, debt, vfm</v>
          </cell>
          <cell r="V356" t="str">
            <v>nr</v>
          </cell>
          <cell r="W356" t="str">
            <v>Number of residential gap sites brought into charge</v>
          </cell>
          <cell r="X356">
            <v>0</v>
          </cell>
          <cell r="Y356" t="str">
            <v>Up</v>
          </cell>
          <cell r="AQ356">
            <v>688</v>
          </cell>
          <cell r="AR356">
            <v>688</v>
          </cell>
          <cell r="AS356">
            <v>688</v>
          </cell>
          <cell r="AT356">
            <v>688</v>
          </cell>
          <cell r="AU356">
            <v>688</v>
          </cell>
          <cell r="BQ356" t="str">
            <v/>
          </cell>
          <cell r="BR356" t="str">
            <v/>
          </cell>
          <cell r="BS356" t="str">
            <v/>
          </cell>
          <cell r="BT356" t="str">
            <v/>
          </cell>
          <cell r="BU356" t="str">
            <v/>
          </cell>
          <cell r="BV356" t="str">
            <v/>
          </cell>
          <cell r="BW356" t="str">
            <v/>
          </cell>
          <cell r="BX356" t="str">
            <v/>
          </cell>
          <cell r="BY356" t="str">
            <v/>
          </cell>
          <cell r="BZ356" t="str">
            <v/>
          </cell>
          <cell r="CA356" t="str">
            <v/>
          </cell>
          <cell r="CB356" t="str">
            <v/>
          </cell>
          <cell r="CC356" t="str">
            <v/>
          </cell>
          <cell r="CD356" t="str">
            <v/>
          </cell>
          <cell r="CE356" t="str">
            <v/>
          </cell>
          <cell r="CF356" t="str">
            <v/>
          </cell>
          <cell r="CG356" t="str">
            <v/>
          </cell>
          <cell r="CH356" t="str">
            <v/>
          </cell>
          <cell r="CI356" t="str">
            <v/>
          </cell>
          <cell r="CJ356" t="str">
            <v/>
          </cell>
          <cell r="CK356" t="str">
            <v/>
          </cell>
          <cell r="CL356" t="str">
            <v/>
          </cell>
          <cell r="CM356" t="str">
            <v/>
          </cell>
          <cell r="CN356" t="str">
            <v/>
          </cell>
          <cell r="CO356" t="str">
            <v/>
          </cell>
          <cell r="CP356" t="str">
            <v/>
          </cell>
          <cell r="CQ356" t="str">
            <v/>
          </cell>
          <cell r="CR356" t="str">
            <v/>
          </cell>
          <cell r="CS356" t="str">
            <v/>
          </cell>
          <cell r="CT356" t="str">
            <v/>
          </cell>
          <cell r="CU356" t="str">
            <v/>
          </cell>
          <cell r="CV356" t="str">
            <v/>
          </cell>
          <cell r="CW356" t="str">
            <v/>
          </cell>
          <cell r="CX356" t="str">
            <v/>
          </cell>
          <cell r="CY356" t="str">
            <v/>
          </cell>
          <cell r="CZ356" t="str">
            <v/>
          </cell>
          <cell r="DA356" t="str">
            <v/>
          </cell>
          <cell r="DB356" t="str">
            <v/>
          </cell>
          <cell r="DD356">
            <v>1</v>
          </cell>
        </row>
        <row r="357">
          <cell r="C357" t="str">
            <v>PR19SVE_A03</v>
          </cell>
          <cell r="D357" t="str">
            <v>Lowest possible bills</v>
          </cell>
          <cell r="E357" t="str">
            <v>PR19 new</v>
          </cell>
          <cell r="F357" t="str">
            <v>A03</v>
          </cell>
          <cell r="G357" t="str">
            <v>Reducing business void and gap site supply points</v>
          </cell>
          <cell r="H357" t="str">
            <v>The  number of business void and gap site supply points brought into charge</v>
          </cell>
          <cell r="J357">
            <v>0.5</v>
          </cell>
          <cell r="K357">
            <v>0.5</v>
          </cell>
          <cell r="Q357">
            <v>1</v>
          </cell>
          <cell r="R357" t="str">
            <v>Out</v>
          </cell>
          <cell r="S357" t="str">
            <v>Revenue</v>
          </cell>
          <cell r="T357" t="str">
            <v>In-period</v>
          </cell>
          <cell r="U357" t="str">
            <v>Billing, debt, vfm</v>
          </cell>
          <cell r="V357" t="str">
            <v>nr</v>
          </cell>
          <cell r="W357" t="str">
            <v>The number of supply points</v>
          </cell>
          <cell r="X357">
            <v>0</v>
          </cell>
          <cell r="Y357" t="str">
            <v>Up</v>
          </cell>
          <cell r="AQ357">
            <v>50</v>
          </cell>
          <cell r="AR357">
            <v>50</v>
          </cell>
          <cell r="AS357">
            <v>50</v>
          </cell>
          <cell r="AT357">
            <v>50</v>
          </cell>
          <cell r="AU357">
            <v>50</v>
          </cell>
          <cell r="BL357" t="str">
            <v>Yes</v>
          </cell>
          <cell r="BM357" t="str">
            <v>Yes</v>
          </cell>
          <cell r="BN357" t="str">
            <v>Yes</v>
          </cell>
          <cell r="BO357" t="str">
            <v>Yes</v>
          </cell>
          <cell r="BP357" t="str">
            <v>Yes</v>
          </cell>
          <cell r="BQ357" t="str">
            <v/>
          </cell>
          <cell r="BR357" t="str">
            <v/>
          </cell>
          <cell r="BS357" t="str">
            <v/>
          </cell>
          <cell r="BT357" t="str">
            <v/>
          </cell>
          <cell r="BU357" t="str">
            <v/>
          </cell>
          <cell r="BV357" t="str">
            <v/>
          </cell>
          <cell r="BW357" t="str">
            <v/>
          </cell>
          <cell r="BX357" t="str">
            <v/>
          </cell>
          <cell r="BY357" t="str">
            <v/>
          </cell>
          <cell r="BZ357" t="str">
            <v/>
          </cell>
          <cell r="CA357" t="str">
            <v/>
          </cell>
          <cell r="CB357" t="str">
            <v/>
          </cell>
          <cell r="CC357" t="str">
            <v/>
          </cell>
          <cell r="CD357" t="str">
            <v/>
          </cell>
          <cell r="CE357" t="str">
            <v/>
          </cell>
          <cell r="CF357" t="str">
            <v/>
          </cell>
          <cell r="CG357" t="str">
            <v/>
          </cell>
          <cell r="CH357" t="str">
            <v/>
          </cell>
          <cell r="CI357" t="str">
            <v/>
          </cell>
          <cell r="CJ357" t="str">
            <v/>
          </cell>
          <cell r="CK357" t="str">
            <v/>
          </cell>
          <cell r="CL357" t="str">
            <v/>
          </cell>
          <cell r="CM357" t="str">
            <v/>
          </cell>
          <cell r="CN357" t="str">
            <v/>
          </cell>
          <cell r="CO357" t="str">
            <v/>
          </cell>
          <cell r="CP357" t="str">
            <v/>
          </cell>
          <cell r="CQ357" t="str">
            <v/>
          </cell>
          <cell r="CR357" t="str">
            <v/>
          </cell>
          <cell r="CS357" t="str">
            <v/>
          </cell>
          <cell r="CT357" t="str">
            <v/>
          </cell>
          <cell r="CU357" t="str">
            <v/>
          </cell>
          <cell r="CV357" t="str">
            <v/>
          </cell>
          <cell r="CW357" t="str">
            <v/>
          </cell>
          <cell r="CX357" t="str">
            <v/>
          </cell>
          <cell r="CY357">
            <v>2.1000000000000001E-4</v>
          </cell>
          <cell r="CZ357" t="str">
            <v/>
          </cell>
          <cell r="DA357" t="str">
            <v/>
          </cell>
          <cell r="DB357" t="str">
            <v/>
          </cell>
          <cell r="DD357">
            <v>1</v>
          </cell>
        </row>
        <row r="358">
          <cell r="C358" t="str">
            <v>PR19SVE_A04</v>
          </cell>
          <cell r="D358" t="str">
            <v>Lowest possible bills</v>
          </cell>
          <cell r="E358" t="str">
            <v>PR14 revision</v>
          </cell>
          <cell r="F358" t="str">
            <v>A04</v>
          </cell>
          <cell r="G358" t="str">
            <v>Value for Money</v>
          </cell>
          <cell r="H358" t="str">
            <v>The percentage of customers rating Severn Trent’s services as good or very good value for money as measured by its independently conducted quarterly Customer Satisfaction Survey</v>
          </cell>
          <cell r="M358">
            <v>1</v>
          </cell>
          <cell r="Q358">
            <v>1</v>
          </cell>
          <cell r="R358" t="str">
            <v>NFI</v>
          </cell>
          <cell r="U358" t="str">
            <v>Billing, debt, vfm</v>
          </cell>
          <cell r="V358" t="str">
            <v>%</v>
          </cell>
          <cell r="W358" t="str">
            <v>Percentage of customer base</v>
          </cell>
          <cell r="X358">
            <v>1</v>
          </cell>
          <cell r="Y358" t="str">
            <v>Up</v>
          </cell>
          <cell r="AQ358">
            <v>62.5</v>
          </cell>
          <cell r="AR358">
            <v>63</v>
          </cell>
          <cell r="AS358">
            <v>63.5</v>
          </cell>
          <cell r="AT358">
            <v>64</v>
          </cell>
          <cell r="AU358">
            <v>64.5</v>
          </cell>
          <cell r="BQ358" t="str">
            <v/>
          </cell>
          <cell r="BR358" t="str">
            <v/>
          </cell>
          <cell r="BS358" t="str">
            <v/>
          </cell>
          <cell r="BT358" t="str">
            <v/>
          </cell>
          <cell r="BU358" t="str">
            <v/>
          </cell>
          <cell r="BV358" t="str">
            <v/>
          </cell>
          <cell r="BW358" t="str">
            <v/>
          </cell>
          <cell r="BX358" t="str">
            <v/>
          </cell>
          <cell r="BY358" t="str">
            <v/>
          </cell>
          <cell r="BZ358" t="str">
            <v/>
          </cell>
          <cell r="CA358" t="str">
            <v/>
          </cell>
          <cell r="CB358" t="str">
            <v/>
          </cell>
          <cell r="CC358" t="str">
            <v/>
          </cell>
          <cell r="CD358" t="str">
            <v/>
          </cell>
          <cell r="CE358" t="str">
            <v/>
          </cell>
          <cell r="CF358" t="str">
            <v/>
          </cell>
          <cell r="CG358" t="str">
            <v/>
          </cell>
          <cell r="CH358" t="str">
            <v/>
          </cell>
          <cell r="CI358" t="str">
            <v/>
          </cell>
          <cell r="CJ358" t="str">
            <v/>
          </cell>
          <cell r="CK358" t="str">
            <v/>
          </cell>
          <cell r="CL358" t="str">
            <v/>
          </cell>
          <cell r="CM358" t="str">
            <v/>
          </cell>
          <cell r="CN358" t="str">
            <v/>
          </cell>
          <cell r="CO358" t="str">
            <v/>
          </cell>
          <cell r="CP358" t="str">
            <v/>
          </cell>
          <cell r="CQ358" t="str">
            <v/>
          </cell>
          <cell r="CR358" t="str">
            <v/>
          </cell>
          <cell r="CS358" t="str">
            <v/>
          </cell>
          <cell r="CT358" t="str">
            <v/>
          </cell>
          <cell r="CU358" t="str">
            <v/>
          </cell>
          <cell r="CV358" t="str">
            <v/>
          </cell>
          <cell r="CW358" t="str">
            <v/>
          </cell>
          <cell r="CX358" t="str">
            <v/>
          </cell>
          <cell r="CY358" t="str">
            <v/>
          </cell>
          <cell r="CZ358" t="str">
            <v/>
          </cell>
          <cell r="DA358" t="str">
            <v/>
          </cell>
          <cell r="DB358" t="str">
            <v/>
          </cell>
          <cell r="DD358">
            <v>1</v>
          </cell>
        </row>
        <row r="359">
          <cell r="C359" t="str">
            <v>PR19SVE_B01</v>
          </cell>
          <cell r="D359" t="str">
            <v>A positive difference</v>
          </cell>
          <cell r="E359" t="str">
            <v>PR14 revision</v>
          </cell>
          <cell r="F359" t="str">
            <v>B01</v>
          </cell>
          <cell r="G359" t="str">
            <v>Inspiring our customers to use water wisely</v>
          </cell>
          <cell r="H359" t="str">
            <v>The number of people who have agreed to change their behaviour as a result of our educational activities</v>
          </cell>
          <cell r="J359">
            <v>0.5</v>
          </cell>
          <cell r="K359">
            <v>0.5</v>
          </cell>
          <cell r="Q359">
            <v>1</v>
          </cell>
          <cell r="R359" t="str">
            <v>Out &amp; under</v>
          </cell>
          <cell r="S359" t="str">
            <v>Revenue</v>
          </cell>
          <cell r="T359" t="str">
            <v>In-period</v>
          </cell>
          <cell r="U359" t="str">
            <v>Customer education/awareness</v>
          </cell>
          <cell r="V359" t="str">
            <v>nr</v>
          </cell>
          <cell r="W359" t="str">
            <v>Number of people</v>
          </cell>
          <cell r="X359">
            <v>0</v>
          </cell>
          <cell r="Y359" t="str">
            <v>Up</v>
          </cell>
          <cell r="AQ359">
            <v>31050</v>
          </cell>
          <cell r="AR359">
            <v>31050</v>
          </cell>
          <cell r="AS359">
            <v>31050</v>
          </cell>
          <cell r="AT359">
            <v>31050</v>
          </cell>
          <cell r="AU359">
            <v>31050</v>
          </cell>
          <cell r="BL359" t="str">
            <v>Yes</v>
          </cell>
          <cell r="BM359" t="str">
            <v>Yes</v>
          </cell>
          <cell r="BN359" t="str">
            <v>Yes</v>
          </cell>
          <cell r="BO359" t="str">
            <v>Yes</v>
          </cell>
          <cell r="BP359" t="str">
            <v>Yes</v>
          </cell>
          <cell r="BQ359" t="str">
            <v/>
          </cell>
          <cell r="BR359" t="str">
            <v/>
          </cell>
          <cell r="BS359" t="str">
            <v/>
          </cell>
          <cell r="BT359" t="str">
            <v/>
          </cell>
          <cell r="BU359" t="str">
            <v/>
          </cell>
          <cell r="BV359" t="str">
            <v/>
          </cell>
          <cell r="BW359" t="str">
            <v/>
          </cell>
          <cell r="BX359" t="str">
            <v/>
          </cell>
          <cell r="BY359" t="str">
            <v/>
          </cell>
          <cell r="BZ359" t="str">
            <v/>
          </cell>
          <cell r="CA359" t="str">
            <v/>
          </cell>
          <cell r="CB359" t="str">
            <v/>
          </cell>
          <cell r="CC359" t="str">
            <v/>
          </cell>
          <cell r="CD359" t="str">
            <v/>
          </cell>
          <cell r="CE359" t="str">
            <v/>
          </cell>
          <cell r="CF359" t="str">
            <v/>
          </cell>
          <cell r="CG359" t="str">
            <v/>
          </cell>
          <cell r="CH359" t="str">
            <v/>
          </cell>
          <cell r="CI359" t="str">
            <v/>
          </cell>
          <cell r="CJ359" t="str">
            <v/>
          </cell>
          <cell r="CK359" t="str">
            <v/>
          </cell>
          <cell r="CL359" t="str">
            <v/>
          </cell>
          <cell r="CM359" t="str">
            <v/>
          </cell>
          <cell r="CN359" t="str">
            <v/>
          </cell>
          <cell r="CO359" t="str">
            <v/>
          </cell>
          <cell r="CP359" t="str">
            <v/>
          </cell>
          <cell r="CQ359" t="str">
            <v/>
          </cell>
          <cell r="CR359" t="str">
            <v/>
          </cell>
          <cell r="CS359" t="str">
            <v/>
          </cell>
          <cell r="CT359" t="str">
            <v/>
          </cell>
          <cell r="CU359">
            <v>-7.4100000000000002E-6</v>
          </cell>
          <cell r="CV359" t="str">
            <v/>
          </cell>
          <cell r="CW359" t="str">
            <v/>
          </cell>
          <cell r="CX359" t="str">
            <v/>
          </cell>
          <cell r="CY359">
            <v>7.4100000000000002E-6</v>
          </cell>
          <cell r="CZ359" t="str">
            <v/>
          </cell>
          <cell r="DA359" t="str">
            <v/>
          </cell>
          <cell r="DB359" t="str">
            <v/>
          </cell>
          <cell r="DD359">
            <v>1</v>
          </cell>
        </row>
        <row r="360">
          <cell r="C360" t="str">
            <v>PR19SVE_C01</v>
          </cell>
          <cell r="D360" t="str">
            <v>Thriving environment</v>
          </cell>
          <cell r="E360" t="str">
            <v>PR19 new</v>
          </cell>
          <cell r="F360" t="str">
            <v>C01</v>
          </cell>
          <cell r="G360" t="str">
            <v>Treatment works compliance</v>
          </cell>
          <cell r="H360" t="str">
            <v>Water and wastewater treatment works compliance as per Environmental Performance Assessment (EPA) definition</v>
          </cell>
          <cell r="J360">
            <v>0.1</v>
          </cell>
          <cell r="K360">
            <v>0.9</v>
          </cell>
          <cell r="Q360">
            <v>1</v>
          </cell>
          <cell r="R360" t="str">
            <v>Under</v>
          </cell>
          <cell r="S360" t="str">
            <v>Revenue</v>
          </cell>
          <cell r="T360" t="str">
            <v>In-period</v>
          </cell>
          <cell r="U360" t="str">
            <v>Environmental</v>
          </cell>
          <cell r="V360" t="str">
            <v>%</v>
          </cell>
          <cell r="W360" t="str">
            <v>Overall company percentage compliance of both water and wastewater treatment works as per Environmental Performance Assessment (EPA) definition</v>
          </cell>
          <cell r="X360">
            <v>2</v>
          </cell>
          <cell r="Y360" t="str">
            <v>Up</v>
          </cell>
          <cell r="Z360" t="str">
            <v>Treatment works compliance</v>
          </cell>
        </row>
        <row r="361">
          <cell r="C361" t="str">
            <v>PR19SVE_C02</v>
          </cell>
          <cell r="D361" t="str">
            <v>Thriving environment</v>
          </cell>
          <cell r="E361" t="str">
            <v>PR14 revision</v>
          </cell>
          <cell r="F361" t="str">
            <v>C02</v>
          </cell>
          <cell r="G361" t="str">
            <v>Improvements in WFD criteria</v>
          </cell>
          <cell r="H361" t="str">
            <v>The number of Water Framework Directive (WFD) classification improvements attributable to interventions delivered by Severn Trent Water to improve river water quality and/or quantity</v>
          </cell>
          <cell r="I361">
            <v>0.1</v>
          </cell>
          <cell r="K361">
            <v>0.9</v>
          </cell>
          <cell r="Q361">
            <v>1</v>
          </cell>
          <cell r="R361" t="str">
            <v>Out &amp; under</v>
          </cell>
          <cell r="S361" t="str">
            <v>Revenue</v>
          </cell>
          <cell r="T361" t="str">
            <v>End of period</v>
          </cell>
          <cell r="U361" t="str">
            <v>Environmental</v>
          </cell>
          <cell r="V361" t="str">
            <v>nr</v>
          </cell>
          <cell r="W361" t="str">
            <v>Number of improvement points</v>
          </cell>
          <cell r="X361">
            <v>0</v>
          </cell>
          <cell r="Y361" t="str">
            <v>Up</v>
          </cell>
          <cell r="AQ361" t="str">
            <v/>
          </cell>
          <cell r="AR361" t="str">
            <v/>
          </cell>
          <cell r="AS361" t="str">
            <v/>
          </cell>
          <cell r="AT361" t="str">
            <v/>
          </cell>
          <cell r="AU361">
            <v>211</v>
          </cell>
          <cell r="BP361" t="str">
            <v>Yes</v>
          </cell>
          <cell r="BQ361" t="str">
            <v/>
          </cell>
          <cell r="BR361" t="str">
            <v/>
          </cell>
          <cell r="BS361" t="str">
            <v/>
          </cell>
          <cell r="BT361" t="str">
            <v/>
          </cell>
          <cell r="BU361" t="str">
            <v/>
          </cell>
          <cell r="BV361" t="str">
            <v/>
          </cell>
          <cell r="BW361" t="str">
            <v/>
          </cell>
          <cell r="BX361" t="str">
            <v/>
          </cell>
          <cell r="BY361" t="str">
            <v/>
          </cell>
          <cell r="BZ361" t="str">
            <v/>
          </cell>
          <cell r="CA361" t="str">
            <v/>
          </cell>
          <cell r="CB361" t="str">
            <v/>
          </cell>
          <cell r="CC361" t="str">
            <v/>
          </cell>
          <cell r="CD361" t="str">
            <v/>
          </cell>
          <cell r="CE361" t="str">
            <v/>
          </cell>
          <cell r="CF361" t="str">
            <v/>
          </cell>
          <cell r="CG361" t="str">
            <v/>
          </cell>
          <cell r="CH361" t="str">
            <v/>
          </cell>
          <cell r="CI361" t="str">
            <v/>
          </cell>
          <cell r="CJ361" t="str">
            <v/>
          </cell>
          <cell r="CK361" t="str">
            <v/>
          </cell>
          <cell r="CL361" t="str">
            <v/>
          </cell>
          <cell r="CM361" t="str">
            <v/>
          </cell>
          <cell r="CN361" t="str">
            <v/>
          </cell>
          <cell r="CO361" t="str">
            <v/>
          </cell>
          <cell r="CP361" t="str">
            <v/>
          </cell>
          <cell r="CQ361" t="str">
            <v/>
          </cell>
          <cell r="CR361" t="str">
            <v/>
          </cell>
          <cell r="CS361" t="str">
            <v/>
          </cell>
          <cell r="CT361" t="str">
            <v/>
          </cell>
          <cell r="CU361">
            <v>-0.81499999999999995</v>
          </cell>
          <cell r="CV361" t="str">
            <v/>
          </cell>
          <cell r="CW361" t="str">
            <v/>
          </cell>
          <cell r="CX361" t="str">
            <v/>
          </cell>
          <cell r="CY361">
            <v>0.81499999999999995</v>
          </cell>
          <cell r="CZ361" t="str">
            <v/>
          </cell>
          <cell r="DA361" t="str">
            <v/>
          </cell>
          <cell r="DB361" t="str">
            <v/>
          </cell>
          <cell r="DD361">
            <v>1</v>
          </cell>
        </row>
        <row r="362">
          <cell r="C362" t="str">
            <v>PR19SVE_C03</v>
          </cell>
          <cell r="D362" t="str">
            <v>Thriving environment</v>
          </cell>
          <cell r="E362" t="str">
            <v>PR14 revision</v>
          </cell>
          <cell r="F362" t="str">
            <v>C03</v>
          </cell>
          <cell r="G362" t="str">
            <v>Biodiversity (Water)</v>
          </cell>
          <cell r="H362" t="str">
            <v>The number of hectares of land managed using an approved biodiversity action plan or a Severn Trent funded grant scheme that enhances biodiversity through a series of pre-agreed measures</v>
          </cell>
          <cell r="I362">
            <v>1</v>
          </cell>
          <cell r="Q362">
            <v>1</v>
          </cell>
          <cell r="R362" t="str">
            <v>Out &amp; under</v>
          </cell>
          <cell r="S362" t="str">
            <v>Revenue</v>
          </cell>
          <cell r="T362" t="str">
            <v>In-period</v>
          </cell>
          <cell r="U362" t="str">
            <v>Biodiversity/SSSIs</v>
          </cell>
          <cell r="V362" t="str">
            <v>nr</v>
          </cell>
          <cell r="W362" t="str">
            <v>Hectares</v>
          </cell>
          <cell r="X362">
            <v>1</v>
          </cell>
          <cell r="Y362" t="str">
            <v>Up</v>
          </cell>
          <cell r="AQ362">
            <v>190.5</v>
          </cell>
          <cell r="AR362">
            <v>381</v>
          </cell>
          <cell r="AS362">
            <v>571.6</v>
          </cell>
          <cell r="AT362">
            <v>762.1</v>
          </cell>
          <cell r="AU362">
            <v>952.6</v>
          </cell>
          <cell r="BL362" t="str">
            <v>Yes</v>
          </cell>
          <cell r="BM362" t="str">
            <v>Yes</v>
          </cell>
          <cell r="BN362" t="str">
            <v>Yes</v>
          </cell>
          <cell r="BO362" t="str">
            <v>Yes</v>
          </cell>
          <cell r="BP362" t="str">
            <v>Yes</v>
          </cell>
          <cell r="BQ362" t="str">
            <v/>
          </cell>
          <cell r="BR362" t="str">
            <v/>
          </cell>
          <cell r="BS362" t="str">
            <v/>
          </cell>
          <cell r="BT362" t="str">
            <v/>
          </cell>
          <cell r="BU362" t="str">
            <v/>
          </cell>
          <cell r="BV362" t="str">
            <v/>
          </cell>
          <cell r="BW362" t="str">
            <v/>
          </cell>
          <cell r="BX362" t="str">
            <v/>
          </cell>
          <cell r="BY362" t="str">
            <v/>
          </cell>
          <cell r="BZ362" t="str">
            <v/>
          </cell>
          <cell r="CA362" t="str">
            <v/>
          </cell>
          <cell r="CB362" t="str">
            <v/>
          </cell>
          <cell r="CC362" t="str">
            <v/>
          </cell>
          <cell r="CD362" t="str">
            <v/>
          </cell>
          <cell r="CE362" t="str">
            <v/>
          </cell>
          <cell r="CF362" t="str">
            <v/>
          </cell>
          <cell r="CG362" t="str">
            <v/>
          </cell>
          <cell r="CH362" t="str">
            <v/>
          </cell>
          <cell r="CI362" t="str">
            <v/>
          </cell>
          <cell r="CJ362" t="str">
            <v/>
          </cell>
          <cell r="CK362" t="str">
            <v/>
          </cell>
          <cell r="CL362" t="str">
            <v/>
          </cell>
          <cell r="CM362" t="str">
            <v/>
          </cell>
          <cell r="CN362" t="str">
            <v/>
          </cell>
          <cell r="CO362" t="str">
            <v/>
          </cell>
          <cell r="CP362" t="str">
            <v/>
          </cell>
          <cell r="CQ362" t="str">
            <v/>
          </cell>
          <cell r="CR362" t="str">
            <v/>
          </cell>
          <cell r="CS362" t="str">
            <v/>
          </cell>
          <cell r="CT362" t="str">
            <v/>
          </cell>
          <cell r="CU362">
            <v>-3.63E-3</v>
          </cell>
          <cell r="CV362" t="str">
            <v/>
          </cell>
          <cell r="CW362" t="str">
            <v/>
          </cell>
          <cell r="CX362" t="str">
            <v/>
          </cell>
          <cell r="CY362">
            <v>3.63E-3</v>
          </cell>
          <cell r="CZ362" t="str">
            <v/>
          </cell>
          <cell r="DA362" t="str">
            <v/>
          </cell>
          <cell r="DB362" t="str">
            <v/>
          </cell>
          <cell r="DD362">
            <v>1</v>
          </cell>
        </row>
        <row r="363">
          <cell r="C363" t="str">
            <v>PR19SVE_C04</v>
          </cell>
          <cell r="D363" t="str">
            <v>Thriving environment</v>
          </cell>
          <cell r="E363" t="str">
            <v>PR14 revision</v>
          </cell>
          <cell r="F363" t="str">
            <v>C04</v>
          </cell>
          <cell r="G363" t="str">
            <v>Biodiversity (Waste)</v>
          </cell>
          <cell r="H363" t="str">
            <v>The number of hectares of land managed using an approved biodiversity action plan or a Severn Trent funded grant scheme that enhances biodiversity through a series of pre-agreed measures</v>
          </cell>
          <cell r="K363">
            <v>1</v>
          </cell>
          <cell r="Q363">
            <v>1</v>
          </cell>
          <cell r="R363" t="str">
            <v>Out &amp; under</v>
          </cell>
          <cell r="S363" t="str">
            <v>Revenue</v>
          </cell>
          <cell r="T363" t="str">
            <v>In-period</v>
          </cell>
          <cell r="U363" t="str">
            <v>Biodiversity/SSSIs</v>
          </cell>
          <cell r="V363" t="str">
            <v>nr</v>
          </cell>
          <cell r="W363" t="str">
            <v>Hectares</v>
          </cell>
          <cell r="X363">
            <v>1</v>
          </cell>
          <cell r="Y363" t="str">
            <v>Up</v>
          </cell>
          <cell r="AQ363">
            <v>0</v>
          </cell>
          <cell r="AR363">
            <v>0</v>
          </cell>
          <cell r="AS363">
            <v>11</v>
          </cell>
          <cell r="AT363">
            <v>69</v>
          </cell>
          <cell r="AU363">
            <v>137.80000000000001</v>
          </cell>
          <cell r="BL363" t="str">
            <v>Yes</v>
          </cell>
          <cell r="BM363" t="str">
            <v>Yes</v>
          </cell>
          <cell r="BN363" t="str">
            <v>Yes</v>
          </cell>
          <cell r="BO363" t="str">
            <v>Yes</v>
          </cell>
          <cell r="BP363" t="str">
            <v>Yes</v>
          </cell>
          <cell r="BQ363" t="str">
            <v/>
          </cell>
          <cell r="BR363" t="str">
            <v/>
          </cell>
          <cell r="BS363" t="str">
            <v/>
          </cell>
          <cell r="BT363" t="str">
            <v/>
          </cell>
          <cell r="BU363" t="str">
            <v/>
          </cell>
          <cell r="BV363" t="str">
            <v/>
          </cell>
          <cell r="BW363" t="str">
            <v/>
          </cell>
          <cell r="BX363" t="str">
            <v/>
          </cell>
          <cell r="BY363" t="str">
            <v/>
          </cell>
          <cell r="BZ363" t="str">
            <v/>
          </cell>
          <cell r="CA363" t="str">
            <v/>
          </cell>
          <cell r="CB363" t="str">
            <v/>
          </cell>
          <cell r="CC363" t="str">
            <v/>
          </cell>
          <cell r="CD363" t="str">
            <v/>
          </cell>
          <cell r="CE363" t="str">
            <v/>
          </cell>
          <cell r="CF363" t="str">
            <v/>
          </cell>
          <cell r="CG363" t="str">
            <v/>
          </cell>
          <cell r="CH363" t="str">
            <v/>
          </cell>
          <cell r="CI363" t="str">
            <v/>
          </cell>
          <cell r="CJ363" t="str">
            <v/>
          </cell>
          <cell r="CK363" t="str">
            <v/>
          </cell>
          <cell r="CL363" t="str">
            <v/>
          </cell>
          <cell r="CM363" t="str">
            <v/>
          </cell>
          <cell r="CN363" t="str">
            <v/>
          </cell>
          <cell r="CO363" t="str">
            <v/>
          </cell>
          <cell r="CP363" t="str">
            <v/>
          </cell>
          <cell r="CQ363" t="str">
            <v/>
          </cell>
          <cell r="CR363" t="str">
            <v/>
          </cell>
          <cell r="CS363" t="str">
            <v/>
          </cell>
          <cell r="CT363" t="str">
            <v/>
          </cell>
          <cell r="CU363">
            <v>-3.63E-3</v>
          </cell>
          <cell r="CV363" t="str">
            <v/>
          </cell>
          <cell r="CW363" t="str">
            <v/>
          </cell>
          <cell r="CX363" t="str">
            <v/>
          </cell>
          <cell r="CY363">
            <v>3.63E-3</v>
          </cell>
          <cell r="CZ363" t="str">
            <v/>
          </cell>
          <cell r="DA363" t="str">
            <v/>
          </cell>
          <cell r="DB363" t="str">
            <v/>
          </cell>
          <cell r="DD363">
            <v>1</v>
          </cell>
        </row>
        <row r="364">
          <cell r="C364" t="str">
            <v>PR19SVE_C05</v>
          </cell>
          <cell r="D364" t="str">
            <v>Thriving environment</v>
          </cell>
          <cell r="E364" t="str">
            <v>PR19 new</v>
          </cell>
          <cell r="F364" t="str">
            <v>C05</v>
          </cell>
          <cell r="G364" t="str">
            <v>Satisfactory sludge use and disposal</v>
          </cell>
          <cell r="H364" t="str">
            <v>Compliance with sludge use and disposal standards as per the Environmental Performance Assessment (EPA) definition</v>
          </cell>
          <cell r="L364">
            <v>1</v>
          </cell>
          <cell r="Q364">
            <v>1</v>
          </cell>
          <cell r="R364" t="str">
            <v>Under</v>
          </cell>
          <cell r="S364" t="str">
            <v>Revenue</v>
          </cell>
          <cell r="T364" t="str">
            <v>In-period</v>
          </cell>
          <cell r="U364" t="str">
            <v>Bioresources (sludge)</v>
          </cell>
          <cell r="V364" t="str">
            <v>%</v>
          </cell>
          <cell r="W364" t="str">
            <v>The overall percentage compliance of company sludge satisfactorily recycled to agricultural land</v>
          </cell>
          <cell r="X364">
            <v>2</v>
          </cell>
          <cell r="Y364" t="str">
            <v>Up</v>
          </cell>
          <cell r="AQ364">
            <v>100</v>
          </cell>
          <cell r="AR364">
            <v>100</v>
          </cell>
          <cell r="AS364">
            <v>100</v>
          </cell>
          <cell r="AT364">
            <v>100</v>
          </cell>
          <cell r="AU364">
            <v>100</v>
          </cell>
          <cell r="BL364" t="str">
            <v>Yes</v>
          </cell>
          <cell r="BM364" t="str">
            <v>Yes</v>
          </cell>
          <cell r="BN364" t="str">
            <v>Yes</v>
          </cell>
          <cell r="BO364" t="str">
            <v>Yes</v>
          </cell>
          <cell r="BP364" t="str">
            <v>Yes</v>
          </cell>
          <cell r="BQ364" t="str">
            <v/>
          </cell>
          <cell r="BR364" t="str">
            <v/>
          </cell>
          <cell r="BS364" t="str">
            <v/>
          </cell>
          <cell r="BT364" t="str">
            <v/>
          </cell>
          <cell r="BU364" t="str">
            <v/>
          </cell>
          <cell r="BV364" t="str">
            <v/>
          </cell>
          <cell r="BW364" t="str">
            <v/>
          </cell>
          <cell r="BX364" t="str">
            <v/>
          </cell>
          <cell r="BY364" t="str">
            <v/>
          </cell>
          <cell r="BZ364" t="str">
            <v/>
          </cell>
          <cell r="CA364" t="str">
            <v/>
          </cell>
          <cell r="CB364" t="str">
            <v/>
          </cell>
          <cell r="CC364" t="str">
            <v/>
          </cell>
          <cell r="CD364" t="str">
            <v/>
          </cell>
          <cell r="CE364" t="str">
            <v/>
          </cell>
          <cell r="CF364" t="str">
            <v/>
          </cell>
          <cell r="CG364" t="str">
            <v/>
          </cell>
          <cell r="CH364" t="str">
            <v/>
          </cell>
          <cell r="CI364" t="str">
            <v/>
          </cell>
          <cell r="CJ364" t="str">
            <v/>
          </cell>
          <cell r="CK364" t="str">
            <v/>
          </cell>
          <cell r="CL364" t="str">
            <v/>
          </cell>
          <cell r="CM364" t="str">
            <v/>
          </cell>
          <cell r="CN364" t="str">
            <v/>
          </cell>
          <cell r="CO364" t="str">
            <v/>
          </cell>
          <cell r="CP364" t="str">
            <v/>
          </cell>
          <cell r="CQ364" t="str">
            <v/>
          </cell>
          <cell r="CR364" t="str">
            <v/>
          </cell>
          <cell r="CS364" t="str">
            <v/>
          </cell>
          <cell r="CT364" t="str">
            <v/>
          </cell>
          <cell r="CU364">
            <v>-0.157</v>
          </cell>
          <cell r="CV364" t="str">
            <v/>
          </cell>
          <cell r="CW364" t="str">
            <v/>
          </cell>
          <cell r="CX364" t="str">
            <v/>
          </cell>
          <cell r="CY364" t="str">
            <v/>
          </cell>
          <cell r="CZ364" t="str">
            <v/>
          </cell>
          <cell r="DA364" t="str">
            <v/>
          </cell>
          <cell r="DB364" t="str">
            <v/>
          </cell>
          <cell r="DD364">
            <v>1</v>
          </cell>
        </row>
        <row r="365">
          <cell r="C365" t="str">
            <v>PR19SVE_D01</v>
          </cell>
          <cell r="D365" t="str">
            <v>An outstanding experience</v>
          </cell>
          <cell r="E365" t="str">
            <v>PR19 new</v>
          </cell>
          <cell r="F365" t="str">
            <v>D01</v>
          </cell>
          <cell r="G365" t="str">
            <v>C-MeX: Customer measure of experience</v>
          </cell>
          <cell r="H365" t="str">
            <v>Customer experience and satisfaction measure combining an assessment of customer experience for both those customers who have contacted their water company and those who have not.  A mechanism to incentivise us to provide an excellent customer experience for residential customers, across both the retail and wholesale parts of the value chain.</v>
          </cell>
          <cell r="M365">
            <v>1</v>
          </cell>
          <cell r="Q365">
            <v>1</v>
          </cell>
          <cell r="R365" t="str">
            <v>Out &amp; under</v>
          </cell>
          <cell r="S365" t="str">
            <v>Revenue</v>
          </cell>
          <cell r="T365" t="str">
            <v>In-period</v>
          </cell>
          <cell r="U365" t="str">
            <v>Customer measure of experience (C-MeX)</v>
          </cell>
          <cell r="V365" t="str">
            <v>score</v>
          </cell>
          <cell r="W365" t="str">
            <v>C-MeX score</v>
          </cell>
          <cell r="X365">
            <v>2</v>
          </cell>
          <cell r="Y365" t="str">
            <v>Up</v>
          </cell>
          <cell r="Z365" t="str">
            <v>C-MeX: Customer measure of experience</v>
          </cell>
        </row>
        <row r="366">
          <cell r="C366" t="str">
            <v>PR19SVE_D02</v>
          </cell>
          <cell r="D366" t="str">
            <v>An outstanding experience</v>
          </cell>
          <cell r="E366" t="str">
            <v>PR19 new</v>
          </cell>
          <cell r="F366" t="str">
            <v>D02</v>
          </cell>
          <cell r="G366" t="str">
            <v>D-MeX: Developer services measure of experience</v>
          </cell>
          <cell r="H366" t="str">
            <v>A mechanism to incentivise water companies to provide an excellent customer experience for developer services (new connections) customers. These customers include small and large property developers, self-lay providers (SLPs), and new appointments and variations (NAVs)</v>
          </cell>
          <cell r="J366">
            <v>0.5</v>
          </cell>
          <cell r="K366">
            <v>0.5</v>
          </cell>
          <cell r="Q366">
            <v>1</v>
          </cell>
          <cell r="R366" t="str">
            <v>Out &amp; under</v>
          </cell>
          <cell r="S366" t="str">
            <v>Revenue</v>
          </cell>
          <cell r="T366" t="str">
            <v>In-period</v>
          </cell>
          <cell r="U366" t="str">
            <v>Developer services measure of experience (D-MeX)</v>
          </cell>
          <cell r="V366" t="str">
            <v>score</v>
          </cell>
          <cell r="W366" t="str">
            <v>D-MeX score</v>
          </cell>
          <cell r="X366">
            <v>2</v>
          </cell>
          <cell r="Y366" t="str">
            <v>Up</v>
          </cell>
          <cell r="Z366" t="str">
            <v>D-MeX: Developer services measure of experience</v>
          </cell>
        </row>
        <row r="367">
          <cell r="C367" t="str">
            <v>PR19SVE_E01</v>
          </cell>
          <cell r="D367" t="str">
            <v>A service for everyone</v>
          </cell>
          <cell r="E367" t="str">
            <v>PR14 revision</v>
          </cell>
          <cell r="F367" t="str">
            <v>E01</v>
          </cell>
          <cell r="G367" t="str">
            <v>Help to pay when you need it</v>
          </cell>
          <cell r="H367" t="str">
            <v>The percentage of struggling to pay customers supported through tailored schemes</v>
          </cell>
          <cell r="M367">
            <v>1</v>
          </cell>
          <cell r="Q367">
            <v>1</v>
          </cell>
          <cell r="R367" t="str">
            <v>NFI</v>
          </cell>
          <cell r="U367" t="str">
            <v>Billing, debt, vfm, affordability, vulnerability</v>
          </cell>
          <cell r="V367" t="str">
            <v>%</v>
          </cell>
          <cell r="W367" t="str">
            <v>Percentage of customers</v>
          </cell>
          <cell r="X367">
            <v>0</v>
          </cell>
          <cell r="Y367" t="str">
            <v>Up</v>
          </cell>
          <cell r="AQ367">
            <v>34</v>
          </cell>
          <cell r="AR367">
            <v>42</v>
          </cell>
          <cell r="AS367">
            <v>42</v>
          </cell>
          <cell r="AT367">
            <v>42</v>
          </cell>
          <cell r="AU367">
            <v>43</v>
          </cell>
          <cell r="BQ367" t="str">
            <v/>
          </cell>
          <cell r="BR367" t="str">
            <v/>
          </cell>
          <cell r="BS367" t="str">
            <v/>
          </cell>
          <cell r="BT367" t="str">
            <v/>
          </cell>
          <cell r="BU367" t="str">
            <v/>
          </cell>
          <cell r="BV367" t="str">
            <v/>
          </cell>
          <cell r="BW367" t="str">
            <v/>
          </cell>
          <cell r="BX367" t="str">
            <v/>
          </cell>
          <cell r="BY367" t="str">
            <v/>
          </cell>
          <cell r="BZ367" t="str">
            <v/>
          </cell>
          <cell r="CA367" t="str">
            <v/>
          </cell>
          <cell r="CB367" t="str">
            <v/>
          </cell>
          <cell r="CC367" t="str">
            <v/>
          </cell>
          <cell r="CD367" t="str">
            <v/>
          </cell>
          <cell r="CE367" t="str">
            <v/>
          </cell>
          <cell r="CF367" t="str">
            <v/>
          </cell>
          <cell r="CG367" t="str">
            <v/>
          </cell>
          <cell r="CH367" t="str">
            <v/>
          </cell>
          <cell r="CI367" t="str">
            <v/>
          </cell>
          <cell r="CJ367" t="str">
            <v/>
          </cell>
          <cell r="CK367" t="str">
            <v/>
          </cell>
          <cell r="CL367" t="str">
            <v/>
          </cell>
          <cell r="CM367" t="str">
            <v/>
          </cell>
          <cell r="CN367" t="str">
            <v/>
          </cell>
          <cell r="CO367" t="str">
            <v/>
          </cell>
          <cell r="CP367" t="str">
            <v/>
          </cell>
          <cell r="CQ367" t="str">
            <v/>
          </cell>
          <cell r="CR367" t="str">
            <v/>
          </cell>
          <cell r="CS367" t="str">
            <v/>
          </cell>
          <cell r="CT367" t="str">
            <v/>
          </cell>
          <cell r="CU367" t="str">
            <v/>
          </cell>
          <cell r="CV367" t="str">
            <v/>
          </cell>
          <cell r="CW367" t="str">
            <v/>
          </cell>
          <cell r="CX367" t="str">
            <v/>
          </cell>
          <cell r="CY367" t="str">
            <v/>
          </cell>
          <cell r="CZ367" t="str">
            <v/>
          </cell>
          <cell r="DA367" t="str">
            <v/>
          </cell>
          <cell r="DB367" t="str">
            <v/>
          </cell>
          <cell r="DD367">
            <v>1</v>
          </cell>
        </row>
        <row r="368">
          <cell r="C368" t="str">
            <v>PR19SVE_E02</v>
          </cell>
          <cell r="D368" t="str">
            <v>A service for everyone</v>
          </cell>
          <cell r="E368" t="str">
            <v>PR19 new</v>
          </cell>
          <cell r="F368" t="str">
            <v>E02</v>
          </cell>
          <cell r="G368" t="str">
            <v>Priority services for customers in vulnerable circumstances</v>
          </cell>
          <cell r="H368" t="str">
            <v>The percentage of households that the company supplies with water and/or wastewater services which have at least one individual registered on the company’s PSR.</v>
          </cell>
          <cell r="M368">
            <v>1</v>
          </cell>
          <cell r="Q368">
            <v>1</v>
          </cell>
          <cell r="R368" t="str">
            <v>NFI</v>
          </cell>
          <cell r="U368" t="str">
            <v>Billing, debt, vfm, affordability, vulnerability</v>
          </cell>
          <cell r="V368" t="str">
            <v>%</v>
          </cell>
          <cell r="W368" t="str">
            <v>Percentage of customer base</v>
          </cell>
          <cell r="X368">
            <v>1</v>
          </cell>
          <cell r="Y368" t="str">
            <v>Up</v>
          </cell>
          <cell r="Z368" t="str">
            <v>Priority services for customers in vulnerable circumstances</v>
          </cell>
        </row>
        <row r="369">
          <cell r="C369" t="str">
            <v>PR19SVE_F01</v>
          </cell>
          <cell r="D369" t="str">
            <v>Wastewater safely taken away</v>
          </cell>
          <cell r="E369" t="str">
            <v>PR14 revision</v>
          </cell>
          <cell r="F369" t="str">
            <v>F01</v>
          </cell>
          <cell r="G369" t="str">
            <v>Internal sewer flooding</v>
          </cell>
          <cell r="H369" t="str">
            <v>The number of internal sewer flooding incidents per year, including sewer flooding due to severe weather events per 10,000 sewer connections</v>
          </cell>
          <cell r="K369">
            <v>1</v>
          </cell>
          <cell r="Q369">
            <v>1</v>
          </cell>
          <cell r="R369" t="str">
            <v>Out &amp; under</v>
          </cell>
          <cell r="S369" t="str">
            <v>Revenue</v>
          </cell>
          <cell r="T369" t="str">
            <v>In-period</v>
          </cell>
          <cell r="U369" t="str">
            <v>Sewer flooding</v>
          </cell>
          <cell r="V369" t="str">
            <v>nr</v>
          </cell>
          <cell r="W369" t="str">
            <v>Number of incidents (normalised per 10,000 sewer connections)</v>
          </cell>
          <cell r="X369">
            <v>2</v>
          </cell>
          <cell r="Y369" t="str">
            <v>Down</v>
          </cell>
          <cell r="Z369" t="str">
            <v>Internal sewer flooding</v>
          </cell>
        </row>
        <row r="370">
          <cell r="C370" t="str">
            <v>PR19SVE_F02</v>
          </cell>
          <cell r="D370" t="str">
            <v>Wastewater safely taken away</v>
          </cell>
          <cell r="E370" t="str">
            <v>PR14 revision</v>
          </cell>
          <cell r="F370" t="str">
            <v>F02</v>
          </cell>
          <cell r="G370" t="str">
            <v>Pollution incidents</v>
          </cell>
          <cell r="H370" t="str">
            <v>The number of category 1 - 3 pollution incidents per 10,000km of wastewater network, as reported to the Environment Agency and Natural Resources Wales</v>
          </cell>
          <cell r="K370">
            <v>1</v>
          </cell>
          <cell r="Q370">
            <v>1</v>
          </cell>
          <cell r="R370" t="str">
            <v>Out &amp; under</v>
          </cell>
          <cell r="S370" t="str">
            <v>Revenue</v>
          </cell>
          <cell r="T370" t="str">
            <v>In-period</v>
          </cell>
          <cell r="U370" t="str">
            <v>Pollution incidents</v>
          </cell>
          <cell r="V370" t="str">
            <v>nr</v>
          </cell>
          <cell r="W370" t="str">
            <v>Number of incidents in each category (normalised per 10,000km of waste network)</v>
          </cell>
          <cell r="X370">
            <v>2</v>
          </cell>
          <cell r="Y370" t="str">
            <v>Down</v>
          </cell>
          <cell r="Z370" t="str">
            <v>Pollution incidents</v>
          </cell>
        </row>
        <row r="371">
          <cell r="C371" t="str">
            <v>PR19SVE_F03</v>
          </cell>
          <cell r="D371" t="str">
            <v>Wastewater safely taken away</v>
          </cell>
          <cell r="E371" t="str">
            <v>PR19 new</v>
          </cell>
          <cell r="F371" t="str">
            <v>F03</v>
          </cell>
          <cell r="G371" t="str">
            <v>Sewer collapses</v>
          </cell>
          <cell r="H371" t="str">
            <v>The number of sewer collapses per thousand kilometres of all sewers causing a reported impact on service to customers or the environment</v>
          </cell>
          <cell r="K371">
            <v>1</v>
          </cell>
          <cell r="Q371">
            <v>1</v>
          </cell>
          <cell r="R371" t="str">
            <v>Out &amp; under</v>
          </cell>
          <cell r="S371" t="str">
            <v>Revenue</v>
          </cell>
          <cell r="T371" t="str">
            <v>In-period</v>
          </cell>
          <cell r="U371" t="str">
            <v>Asset/equipment failure</v>
          </cell>
          <cell r="V371" t="str">
            <v>nr</v>
          </cell>
          <cell r="W371" t="str">
            <v>Number of incidents (normalised per 1,000 km of sewer length)</v>
          </cell>
          <cell r="X371">
            <v>2</v>
          </cell>
          <cell r="Y371" t="str">
            <v>Down</v>
          </cell>
          <cell r="Z371" t="str">
            <v>Sewer collapses</v>
          </cell>
        </row>
        <row r="372">
          <cell r="C372" t="str">
            <v>PR19SVE_F04</v>
          </cell>
          <cell r="D372" t="str">
            <v>Wastewater safely taken away</v>
          </cell>
          <cell r="E372" t="str">
            <v>PR19 new</v>
          </cell>
          <cell r="F372" t="str">
            <v>F04</v>
          </cell>
          <cell r="G372" t="str">
            <v>Risk of sewer flooding in a storm</v>
          </cell>
          <cell r="H372" t="str">
            <v>Percentage of the population served that are at risk of sewer flooding in a 1-in-50 year storm, split into 5 vulnerability bands</v>
          </cell>
          <cell r="K372">
            <v>1</v>
          </cell>
          <cell r="Q372">
            <v>1</v>
          </cell>
          <cell r="R372" t="str">
            <v>NFI</v>
          </cell>
          <cell r="U372" t="str">
            <v>Resilience</v>
          </cell>
          <cell r="V372" t="str">
            <v>%</v>
          </cell>
          <cell r="W372" t="str">
            <v>Percentage of total population served at risk of internal sewer flooding in a 1-in-50 year storm - population split into five vulnerability bands</v>
          </cell>
          <cell r="X372">
            <v>2</v>
          </cell>
          <cell r="Y372" t="str">
            <v>Down</v>
          </cell>
          <cell r="Z372" t="str">
            <v>Risk of sewer flooding in a storm</v>
          </cell>
        </row>
        <row r="373">
          <cell r="C373" t="str">
            <v>PR19SVE_F05</v>
          </cell>
          <cell r="D373" t="str">
            <v>Wastewater safely taken away</v>
          </cell>
          <cell r="E373" t="str">
            <v>PR14 revision</v>
          </cell>
          <cell r="F373" t="str">
            <v>F05</v>
          </cell>
          <cell r="G373" t="str">
            <v>External sewer flooding</v>
          </cell>
          <cell r="H373" t="str">
            <v>The number of external sewer flooding incidents per year</v>
          </cell>
          <cell r="K373">
            <v>1</v>
          </cell>
          <cell r="Q373">
            <v>1</v>
          </cell>
          <cell r="R373" t="str">
            <v>Out &amp; under</v>
          </cell>
          <cell r="S373" t="str">
            <v>Revenue</v>
          </cell>
          <cell r="T373" t="str">
            <v>In-period</v>
          </cell>
          <cell r="U373" t="str">
            <v>Sewer flooding</v>
          </cell>
          <cell r="V373" t="str">
            <v>nr</v>
          </cell>
          <cell r="W373" t="str">
            <v>Number of incidents</v>
          </cell>
          <cell r="X373">
            <v>0</v>
          </cell>
          <cell r="Y373" t="str">
            <v>Down</v>
          </cell>
          <cell r="Z373" t="str">
            <v>External sewer flooding</v>
          </cell>
          <cell r="AQ373">
            <v>3633</v>
          </cell>
          <cell r="AR373">
            <v>3574</v>
          </cell>
          <cell r="AS373">
            <v>3515</v>
          </cell>
          <cell r="AT373">
            <v>3456</v>
          </cell>
          <cell r="AU373">
            <v>3397</v>
          </cell>
          <cell r="BL373" t="str">
            <v>Yes</v>
          </cell>
          <cell r="BM373" t="str">
            <v>Yes</v>
          </cell>
          <cell r="BN373" t="str">
            <v>Yes</v>
          </cell>
          <cell r="BO373" t="str">
            <v>Yes</v>
          </cell>
          <cell r="BP373" t="str">
            <v>Yes</v>
          </cell>
          <cell r="BQ373" t="str">
            <v/>
          </cell>
          <cell r="BR373" t="str">
            <v/>
          </cell>
          <cell r="BS373" t="str">
            <v/>
          </cell>
          <cell r="BT373" t="str">
            <v/>
          </cell>
          <cell r="BU373" t="str">
            <v/>
          </cell>
          <cell r="BV373">
            <v>7661</v>
          </cell>
          <cell r="BW373">
            <v>7661</v>
          </cell>
          <cell r="BX373">
            <v>7661</v>
          </cell>
          <cell r="BY373">
            <v>7661</v>
          </cell>
          <cell r="BZ373">
            <v>7661</v>
          </cell>
          <cell r="CA373" t="str">
            <v/>
          </cell>
          <cell r="CB373" t="str">
            <v/>
          </cell>
          <cell r="CC373" t="str">
            <v/>
          </cell>
          <cell r="CD373" t="str">
            <v/>
          </cell>
          <cell r="CE373" t="str">
            <v/>
          </cell>
          <cell r="CF373" t="str">
            <v/>
          </cell>
          <cell r="CG373" t="str">
            <v/>
          </cell>
          <cell r="CH373" t="str">
            <v/>
          </cell>
          <cell r="CI373" t="str">
            <v/>
          </cell>
          <cell r="CJ373" t="str">
            <v/>
          </cell>
          <cell r="CK373">
            <v>2139</v>
          </cell>
          <cell r="CL373">
            <v>2104</v>
          </cell>
          <cell r="CM373">
            <v>2069</v>
          </cell>
          <cell r="CN373">
            <v>2035</v>
          </cell>
          <cell r="CO373">
            <v>2000</v>
          </cell>
          <cell r="CP373" t="str">
            <v/>
          </cell>
          <cell r="CQ373" t="str">
            <v/>
          </cell>
          <cell r="CR373" t="str">
            <v/>
          </cell>
          <cell r="CS373" t="str">
            <v/>
          </cell>
          <cell r="CT373" t="str">
            <v/>
          </cell>
          <cell r="CU373">
            <v>-2.4199999999999999E-2</v>
          </cell>
          <cell r="CV373" t="str">
            <v/>
          </cell>
          <cell r="CW373" t="str">
            <v/>
          </cell>
          <cell r="CX373" t="str">
            <v/>
          </cell>
          <cell r="CY373">
            <v>0.01</v>
          </cell>
          <cell r="CZ373" t="str">
            <v/>
          </cell>
          <cell r="DA373" t="str">
            <v/>
          </cell>
          <cell r="DB373" t="str">
            <v/>
          </cell>
          <cell r="DD373">
            <v>1</v>
          </cell>
        </row>
        <row r="374">
          <cell r="C374" t="str">
            <v>PR19SVE_F06</v>
          </cell>
          <cell r="D374" t="str">
            <v>Wastewater safely taken away</v>
          </cell>
          <cell r="E374" t="str">
            <v>PR14 continuation</v>
          </cell>
          <cell r="F374" t="str">
            <v>F06</v>
          </cell>
          <cell r="G374" t="str">
            <v>Sewer blockages</v>
          </cell>
          <cell r="H374" t="str">
            <v>The total number of sewer blockages on Severn Trent Water's network (including sewers transferred in 2011)</v>
          </cell>
          <cell r="K374">
            <v>1</v>
          </cell>
          <cell r="Q374">
            <v>1</v>
          </cell>
          <cell r="R374" t="str">
            <v>Out &amp; under</v>
          </cell>
          <cell r="S374" t="str">
            <v>Revenue</v>
          </cell>
          <cell r="T374" t="str">
            <v>In-period</v>
          </cell>
          <cell r="U374" t="str">
            <v>Environmental</v>
          </cell>
          <cell r="V374" t="str">
            <v>nr</v>
          </cell>
          <cell r="W374" t="str">
            <v>Number of incidents</v>
          </cell>
          <cell r="X374">
            <v>0</v>
          </cell>
          <cell r="Y374" t="str">
            <v>Down</v>
          </cell>
          <cell r="Z374" t="str">
            <v>Sewer blockages</v>
          </cell>
          <cell r="AQ374">
            <v>43000</v>
          </cell>
          <cell r="AR374">
            <v>42000</v>
          </cell>
          <cell r="AS374">
            <v>41500</v>
          </cell>
          <cell r="AT374">
            <v>41000</v>
          </cell>
          <cell r="AU374">
            <v>41000</v>
          </cell>
          <cell r="BL374" t="str">
            <v>Yes</v>
          </cell>
          <cell r="BM374" t="str">
            <v>Yes</v>
          </cell>
          <cell r="BN374" t="str">
            <v>Yes</v>
          </cell>
          <cell r="BO374" t="str">
            <v>Yes</v>
          </cell>
          <cell r="BP374" t="str">
            <v>Yes</v>
          </cell>
          <cell r="BQ374" t="str">
            <v/>
          </cell>
          <cell r="BR374" t="str">
            <v/>
          </cell>
          <cell r="BS374" t="str">
            <v/>
          </cell>
          <cell r="BT374" t="str">
            <v/>
          </cell>
          <cell r="BU374" t="str">
            <v/>
          </cell>
          <cell r="BV374" t="str">
            <v/>
          </cell>
          <cell r="BW374" t="str">
            <v/>
          </cell>
          <cell r="BX374" t="str">
            <v/>
          </cell>
          <cell r="BY374" t="str">
            <v/>
          </cell>
          <cell r="BZ374" t="str">
            <v/>
          </cell>
          <cell r="CA374" t="str">
            <v/>
          </cell>
          <cell r="CB374" t="str">
            <v/>
          </cell>
          <cell r="CC374" t="str">
            <v/>
          </cell>
          <cell r="CD374" t="str">
            <v/>
          </cell>
          <cell r="CE374" t="str">
            <v/>
          </cell>
          <cell r="CF374" t="str">
            <v/>
          </cell>
          <cell r="CG374" t="str">
            <v/>
          </cell>
          <cell r="CH374" t="str">
            <v/>
          </cell>
          <cell r="CI374" t="str">
            <v/>
          </cell>
          <cell r="CJ374" t="str">
            <v/>
          </cell>
          <cell r="CK374" t="str">
            <v/>
          </cell>
          <cell r="CL374" t="str">
            <v/>
          </cell>
          <cell r="CM374" t="str">
            <v/>
          </cell>
          <cell r="CN374" t="str">
            <v/>
          </cell>
          <cell r="CO374" t="str">
            <v/>
          </cell>
          <cell r="CP374" t="str">
            <v/>
          </cell>
          <cell r="CQ374" t="str">
            <v/>
          </cell>
          <cell r="CR374" t="str">
            <v/>
          </cell>
          <cell r="CS374" t="str">
            <v/>
          </cell>
          <cell r="CT374" t="str">
            <v/>
          </cell>
          <cell r="CU374">
            <v>-1.12E-2</v>
          </cell>
          <cell r="CV374" t="str">
            <v/>
          </cell>
          <cell r="CW374" t="str">
            <v/>
          </cell>
          <cell r="CX374" t="str">
            <v/>
          </cell>
          <cell r="CY374">
            <v>3.7000000000000002E-3</v>
          </cell>
          <cell r="CZ374" t="str">
            <v/>
          </cell>
          <cell r="DA374" t="str">
            <v/>
          </cell>
          <cell r="DB374" t="str">
            <v/>
          </cell>
          <cell r="DD374">
            <v>1</v>
          </cell>
        </row>
        <row r="375">
          <cell r="C375" t="str">
            <v>PR19SVE_F07</v>
          </cell>
          <cell r="D375" t="str">
            <v>Wastewater safely taken away</v>
          </cell>
          <cell r="E375" t="str">
            <v>PR19 new</v>
          </cell>
          <cell r="F375" t="str">
            <v>F07</v>
          </cell>
          <cell r="G375" t="str">
            <v>Public sewer flooding</v>
          </cell>
          <cell r="H375" t="str">
            <v>The number of sewer flooding incidents caused by equipment failures, blockages or collapses (collectively grouped as other causes) affecting public highways and footpaths</v>
          </cell>
          <cell r="K375">
            <v>1</v>
          </cell>
          <cell r="Q375">
            <v>1</v>
          </cell>
          <cell r="R375" t="str">
            <v>Out &amp; under</v>
          </cell>
          <cell r="S375" t="str">
            <v>Revenue</v>
          </cell>
          <cell r="T375" t="str">
            <v>In-period</v>
          </cell>
          <cell r="U375" t="str">
            <v>Sewer flooding</v>
          </cell>
          <cell r="V375" t="str">
            <v>nr</v>
          </cell>
          <cell r="W375" t="str">
            <v>Number of incidents</v>
          </cell>
          <cell r="X375">
            <v>0</v>
          </cell>
          <cell r="Y375" t="str">
            <v>Down</v>
          </cell>
          <cell r="AQ375">
            <v>2005</v>
          </cell>
          <cell r="AR375">
            <v>1975</v>
          </cell>
          <cell r="AS375">
            <v>1945</v>
          </cell>
          <cell r="AT375">
            <v>1915</v>
          </cell>
          <cell r="AU375">
            <v>1884</v>
          </cell>
          <cell r="BL375" t="str">
            <v>Yes</v>
          </cell>
          <cell r="BM375" t="str">
            <v>Yes</v>
          </cell>
          <cell r="BN375" t="str">
            <v>Yes</v>
          </cell>
          <cell r="BO375" t="str">
            <v>Yes</v>
          </cell>
          <cell r="BP375" t="str">
            <v>Yes</v>
          </cell>
          <cell r="BQ375" t="str">
            <v/>
          </cell>
          <cell r="BR375" t="str">
            <v/>
          </cell>
          <cell r="BS375" t="str">
            <v/>
          </cell>
          <cell r="BT375" t="str">
            <v/>
          </cell>
          <cell r="BU375" t="str">
            <v/>
          </cell>
          <cell r="BV375">
            <v>2554</v>
          </cell>
          <cell r="BW375">
            <v>2515</v>
          </cell>
          <cell r="BX375">
            <v>2477</v>
          </cell>
          <cell r="BY375">
            <v>2438</v>
          </cell>
          <cell r="BZ375">
            <v>2400</v>
          </cell>
          <cell r="CA375" t="str">
            <v/>
          </cell>
          <cell r="CB375" t="str">
            <v/>
          </cell>
          <cell r="CC375" t="str">
            <v/>
          </cell>
          <cell r="CD375" t="str">
            <v/>
          </cell>
          <cell r="CE375" t="str">
            <v/>
          </cell>
          <cell r="CF375" t="str">
            <v/>
          </cell>
          <cell r="CG375" t="str">
            <v/>
          </cell>
          <cell r="CH375" t="str">
            <v/>
          </cell>
          <cell r="CI375" t="str">
            <v/>
          </cell>
          <cell r="CJ375" t="str">
            <v/>
          </cell>
          <cell r="CK375">
            <v>1456</v>
          </cell>
          <cell r="CL375">
            <v>1434</v>
          </cell>
          <cell r="CM375">
            <v>1412</v>
          </cell>
          <cell r="CN375">
            <v>1391</v>
          </cell>
          <cell r="CO375">
            <v>1369</v>
          </cell>
          <cell r="CP375" t="str">
            <v/>
          </cell>
          <cell r="CQ375" t="str">
            <v/>
          </cell>
          <cell r="CR375" t="str">
            <v/>
          </cell>
          <cell r="CS375" t="str">
            <v/>
          </cell>
          <cell r="CT375" t="str">
            <v/>
          </cell>
          <cell r="CU375">
            <v>-2.4500000000000001E-2</v>
          </cell>
          <cell r="CV375" t="str">
            <v/>
          </cell>
          <cell r="CW375" t="str">
            <v/>
          </cell>
          <cell r="CX375" t="str">
            <v/>
          </cell>
          <cell r="CY375">
            <v>1.23E-2</v>
          </cell>
          <cell r="CZ375" t="str">
            <v/>
          </cell>
          <cell r="DA375" t="str">
            <v/>
          </cell>
          <cell r="DB375" t="str">
            <v/>
          </cell>
          <cell r="DD375">
            <v>1</v>
          </cell>
        </row>
        <row r="376">
          <cell r="C376" t="str">
            <v>PR19SVE_F08</v>
          </cell>
          <cell r="D376" t="str">
            <v>Wastewater safely taken away</v>
          </cell>
          <cell r="E376" t="str">
            <v>PR19 new</v>
          </cell>
          <cell r="F376" t="str">
            <v>F08</v>
          </cell>
          <cell r="G376" t="str">
            <v>Green communities</v>
          </cell>
          <cell r="H376" t="str">
            <v>The amount of natural and social capital value that we create for local communities through the construction of sustainable drainage and water management features.</v>
          </cell>
          <cell r="K376">
            <v>1</v>
          </cell>
          <cell r="Q376">
            <v>1</v>
          </cell>
          <cell r="R376" t="str">
            <v>Out &amp; under</v>
          </cell>
          <cell r="S376" t="str">
            <v>Revenue</v>
          </cell>
          <cell r="T376" t="str">
            <v>In-period</v>
          </cell>
          <cell r="U376" t="str">
            <v>Sewer flooding</v>
          </cell>
          <cell r="V376" t="str">
            <v>£m</v>
          </cell>
          <cell r="W376" t="str">
            <v>£millions</v>
          </cell>
          <cell r="X376">
            <v>3</v>
          </cell>
          <cell r="Y376" t="str">
            <v>Up</v>
          </cell>
          <cell r="AQ376">
            <v>0.12</v>
          </cell>
          <cell r="AR376">
            <v>0.12</v>
          </cell>
          <cell r="AS376">
            <v>0.12</v>
          </cell>
          <cell r="AT376">
            <v>0.12</v>
          </cell>
          <cell r="AU376">
            <v>0.12</v>
          </cell>
          <cell r="BL376" t="str">
            <v>Yes</v>
          </cell>
          <cell r="BM376" t="str">
            <v>Yes</v>
          </cell>
          <cell r="BN376" t="str">
            <v>Yes</v>
          </cell>
          <cell r="BO376" t="str">
            <v>Yes</v>
          </cell>
          <cell r="BP376" t="str">
            <v>Yes</v>
          </cell>
          <cell r="BQ376" t="str">
            <v/>
          </cell>
          <cell r="BR376" t="str">
            <v/>
          </cell>
          <cell r="BS376" t="str">
            <v/>
          </cell>
          <cell r="BT376" t="str">
            <v/>
          </cell>
          <cell r="BU376" t="str">
            <v/>
          </cell>
          <cell r="BV376" t="str">
            <v/>
          </cell>
          <cell r="BW376" t="str">
            <v/>
          </cell>
          <cell r="BX376" t="str">
            <v/>
          </cell>
          <cell r="BY376" t="str">
            <v/>
          </cell>
          <cell r="BZ376" t="str">
            <v/>
          </cell>
          <cell r="CA376" t="str">
            <v/>
          </cell>
          <cell r="CB376" t="str">
            <v/>
          </cell>
          <cell r="CC376" t="str">
            <v/>
          </cell>
          <cell r="CD376" t="str">
            <v/>
          </cell>
          <cell r="CE376" t="str">
            <v/>
          </cell>
          <cell r="CF376" t="str">
            <v/>
          </cell>
          <cell r="CG376" t="str">
            <v/>
          </cell>
          <cell r="CH376" t="str">
            <v/>
          </cell>
          <cell r="CI376" t="str">
            <v/>
          </cell>
          <cell r="CJ376" t="str">
            <v/>
          </cell>
          <cell r="CK376" t="str">
            <v/>
          </cell>
          <cell r="CL376" t="str">
            <v/>
          </cell>
          <cell r="CM376" t="str">
            <v/>
          </cell>
          <cell r="CN376" t="str">
            <v/>
          </cell>
          <cell r="CO376" t="str">
            <v/>
          </cell>
          <cell r="CP376" t="str">
            <v/>
          </cell>
          <cell r="CQ376" t="str">
            <v/>
          </cell>
          <cell r="CR376" t="str">
            <v/>
          </cell>
          <cell r="CS376" t="str">
            <v/>
          </cell>
          <cell r="CT376" t="str">
            <v/>
          </cell>
          <cell r="CU376">
            <v>-0.5</v>
          </cell>
          <cell r="CV376" t="str">
            <v/>
          </cell>
          <cell r="CW376" t="str">
            <v/>
          </cell>
          <cell r="CX376" t="str">
            <v/>
          </cell>
          <cell r="CY376">
            <v>0.5</v>
          </cell>
          <cell r="CZ376" t="str">
            <v/>
          </cell>
          <cell r="DA376" t="str">
            <v/>
          </cell>
          <cell r="DB376" t="str">
            <v/>
          </cell>
          <cell r="DD376">
            <v>1</v>
          </cell>
        </row>
        <row r="377">
          <cell r="C377" t="str">
            <v>PR19SVE_F09</v>
          </cell>
          <cell r="D377" t="str">
            <v>Wastewater safely taken away</v>
          </cell>
          <cell r="E377" t="str">
            <v>PR14 revision</v>
          </cell>
          <cell r="F377" t="str">
            <v>F09</v>
          </cell>
          <cell r="G377" t="str">
            <v>Collaborative flood resilience</v>
          </cell>
          <cell r="H377" t="str">
            <v>The number of properties and areas benefitting from a reduced risk of flooding from our sewer network achieved by working in collaboration with other Risk Management Authorities (RMAs) or other organisations</v>
          </cell>
          <cell r="K377">
            <v>1</v>
          </cell>
          <cell r="Q377">
            <v>1</v>
          </cell>
          <cell r="R377" t="str">
            <v>Out &amp; under</v>
          </cell>
          <cell r="S377" t="str">
            <v>Revenue</v>
          </cell>
          <cell r="T377" t="str">
            <v>End of period</v>
          </cell>
          <cell r="U377" t="str">
            <v>Sewer flooding</v>
          </cell>
          <cell r="V377" t="str">
            <v>nr</v>
          </cell>
          <cell r="W377" t="str">
            <v>Number of properties or areas</v>
          </cell>
          <cell r="X377">
            <v>0</v>
          </cell>
          <cell r="Y377" t="str">
            <v>Up</v>
          </cell>
          <cell r="AQ377" t="str">
            <v/>
          </cell>
          <cell r="AR377" t="str">
            <v/>
          </cell>
          <cell r="AS377" t="str">
            <v/>
          </cell>
          <cell r="AT377" t="str">
            <v/>
          </cell>
          <cell r="AU377">
            <v>360</v>
          </cell>
          <cell r="BP377" t="str">
            <v>Yes</v>
          </cell>
          <cell r="BQ377" t="str">
            <v/>
          </cell>
          <cell r="BR377" t="str">
            <v/>
          </cell>
          <cell r="BS377" t="str">
            <v/>
          </cell>
          <cell r="BT377" t="str">
            <v/>
          </cell>
          <cell r="BU377" t="str">
            <v/>
          </cell>
          <cell r="BV377" t="str">
            <v/>
          </cell>
          <cell r="BW377" t="str">
            <v/>
          </cell>
          <cell r="BX377" t="str">
            <v/>
          </cell>
          <cell r="BY377" t="str">
            <v/>
          </cell>
          <cell r="BZ377" t="str">
            <v/>
          </cell>
          <cell r="CA377" t="str">
            <v/>
          </cell>
          <cell r="CB377" t="str">
            <v/>
          </cell>
          <cell r="CC377" t="str">
            <v/>
          </cell>
          <cell r="CD377" t="str">
            <v/>
          </cell>
          <cell r="CE377" t="str">
            <v/>
          </cell>
          <cell r="CF377" t="str">
            <v/>
          </cell>
          <cell r="CG377" t="str">
            <v/>
          </cell>
          <cell r="CH377" t="str">
            <v/>
          </cell>
          <cell r="CI377" t="str">
            <v/>
          </cell>
          <cell r="CJ377" t="str">
            <v/>
          </cell>
          <cell r="CK377" t="str">
            <v/>
          </cell>
          <cell r="CL377" t="str">
            <v/>
          </cell>
          <cell r="CM377" t="str">
            <v/>
          </cell>
          <cell r="CN377" t="str">
            <v/>
          </cell>
          <cell r="CO377" t="str">
            <v/>
          </cell>
          <cell r="CP377" t="str">
            <v/>
          </cell>
          <cell r="CQ377" t="str">
            <v/>
          </cell>
          <cell r="CR377" t="str">
            <v/>
          </cell>
          <cell r="CS377" t="str">
            <v/>
          </cell>
          <cell r="CT377" t="str">
            <v/>
          </cell>
          <cell r="CU377">
            <v>-3.44E-2</v>
          </cell>
          <cell r="CV377" t="str">
            <v/>
          </cell>
          <cell r="CW377" t="str">
            <v/>
          </cell>
          <cell r="CX377" t="str">
            <v/>
          </cell>
          <cell r="CY377">
            <v>3.44E-2</v>
          </cell>
          <cell r="CZ377" t="str">
            <v/>
          </cell>
          <cell r="DA377" t="str">
            <v/>
          </cell>
          <cell r="DB377" t="str">
            <v/>
          </cell>
          <cell r="DD377">
            <v>1</v>
          </cell>
        </row>
        <row r="378">
          <cell r="C378" t="str">
            <v>PR19SVE_G01</v>
          </cell>
          <cell r="D378" t="str">
            <v>Water always there</v>
          </cell>
          <cell r="E378" t="str">
            <v>PR14 revision</v>
          </cell>
          <cell r="F378" t="str">
            <v>G01</v>
          </cell>
          <cell r="G378" t="str">
            <v>Water supply interruptions</v>
          </cell>
          <cell r="H378" t="str">
            <v xml:space="preserve">Average supply interruption greater than, or equal to, three hours (minutes per property) </v>
          </cell>
          <cell r="J378">
            <v>1</v>
          </cell>
          <cell r="Q378">
            <v>1</v>
          </cell>
          <cell r="R378" t="str">
            <v>Out &amp; under</v>
          </cell>
          <cell r="S378" t="str">
            <v>Revenue</v>
          </cell>
          <cell r="T378" t="str">
            <v>In-period</v>
          </cell>
          <cell r="U378" t="str">
            <v>Supply interruptions</v>
          </cell>
          <cell r="V378" t="str">
            <v>time</v>
          </cell>
          <cell r="W378" t="str">
            <v>Minutes</v>
          </cell>
          <cell r="X378">
            <v>0</v>
          </cell>
          <cell r="Y378" t="str">
            <v>Down</v>
          </cell>
          <cell r="Z378" t="str">
            <v>Water supply interruptions</v>
          </cell>
        </row>
        <row r="379">
          <cell r="C379" t="str">
            <v>PR19SVE_G02</v>
          </cell>
          <cell r="D379" t="str">
            <v>Water always there</v>
          </cell>
          <cell r="E379" t="str">
            <v>PR14 revision</v>
          </cell>
          <cell r="F379" t="str">
            <v>G02</v>
          </cell>
          <cell r="G379" t="str">
            <v>Leakage</v>
          </cell>
          <cell r="H379" t="str">
            <v xml:space="preserve">The total level of leakage, including service reservoir losses and trunk main leakage plus customer supply pipe leakage, in megalitres per day (Ml/d), reported as a three-year average. </v>
          </cell>
          <cell r="J379">
            <v>1</v>
          </cell>
          <cell r="Q379">
            <v>1</v>
          </cell>
          <cell r="R379" t="str">
            <v>Out &amp; under</v>
          </cell>
          <cell r="S379" t="str">
            <v>Revenue</v>
          </cell>
          <cell r="T379" t="str">
            <v>In-period</v>
          </cell>
          <cell r="U379" t="str">
            <v>Leakage</v>
          </cell>
          <cell r="V379" t="str">
            <v>nr</v>
          </cell>
          <cell r="W379" t="str">
            <v>Megalitres per day (Ml/d)</v>
          </cell>
          <cell r="X379">
            <v>1</v>
          </cell>
          <cell r="Y379" t="str">
            <v>Down</v>
          </cell>
          <cell r="Z379" t="str">
            <v>Leakage</v>
          </cell>
        </row>
        <row r="380">
          <cell r="C380" t="str">
            <v>PR19SVE_G03</v>
          </cell>
          <cell r="D380" t="str">
            <v>Water always there</v>
          </cell>
          <cell r="E380" t="str">
            <v>PR19 new</v>
          </cell>
          <cell r="F380" t="str">
            <v>G03</v>
          </cell>
          <cell r="G380" t="str">
            <v>Per capita consumption</v>
          </cell>
          <cell r="H380" t="str">
            <v>Average amount of water used by each person that lives in a household property (litres per head per day). Reported as a three-year average</v>
          </cell>
          <cell r="I380">
            <v>1</v>
          </cell>
          <cell r="Q380">
            <v>1</v>
          </cell>
          <cell r="R380" t="str">
            <v>Under</v>
          </cell>
          <cell r="S380" t="str">
            <v>Revenue</v>
          </cell>
          <cell r="T380" t="str">
            <v>End of period</v>
          </cell>
          <cell r="U380" t="str">
            <v>Water consumption</v>
          </cell>
          <cell r="V380" t="str">
            <v>nr</v>
          </cell>
          <cell r="W380" t="str">
            <v>Litres per head per day (l/h/d)</v>
          </cell>
          <cell r="X380">
            <v>1</v>
          </cell>
          <cell r="Y380" t="str">
            <v>Down</v>
          </cell>
          <cell r="Z380" t="str">
            <v>Per capita consumption</v>
          </cell>
        </row>
        <row r="381">
          <cell r="C381" t="str">
            <v>PR19SVE_G04</v>
          </cell>
          <cell r="D381" t="str">
            <v>Water always there</v>
          </cell>
          <cell r="E381" t="str">
            <v>PR19 continuation</v>
          </cell>
          <cell r="F381" t="str">
            <v>G04</v>
          </cell>
          <cell r="G381" t="str">
            <v>Mains repairs</v>
          </cell>
          <cell r="H381" t="str">
            <v>The number of mains bursts per thousand kilometres of total length of mains</v>
          </cell>
          <cell r="J381">
            <v>1</v>
          </cell>
          <cell r="Q381">
            <v>1</v>
          </cell>
          <cell r="R381" t="str">
            <v>Out &amp; under</v>
          </cell>
          <cell r="S381" t="str">
            <v>Revenue</v>
          </cell>
          <cell r="T381" t="str">
            <v>In-period</v>
          </cell>
          <cell r="U381" t="str">
            <v>Water mains bursts</v>
          </cell>
          <cell r="V381" t="str">
            <v>nr</v>
          </cell>
          <cell r="W381" t="str">
            <v>Number of mains bursts (normalised per 1,000km of company mains)</v>
          </cell>
          <cell r="X381">
            <v>1</v>
          </cell>
          <cell r="Y381" t="str">
            <v>Down</v>
          </cell>
          <cell r="Z381" t="str">
            <v>Mains repairs</v>
          </cell>
        </row>
        <row r="382">
          <cell r="C382" t="str">
            <v>PR19SVE_G05</v>
          </cell>
          <cell r="D382" t="str">
            <v>Water always there</v>
          </cell>
          <cell r="E382" t="str">
            <v>PR19 new</v>
          </cell>
          <cell r="F382" t="str">
            <v>G05</v>
          </cell>
          <cell r="G382" t="str">
            <v>Unplanned outage</v>
          </cell>
          <cell r="H382" t="str">
            <v xml:space="preserve">Unplanned outage. The annualised unavailable flow, based on the peak week production capacity (or PWPC). </v>
          </cell>
          <cell r="I382">
            <v>0.1</v>
          </cell>
          <cell r="J382">
            <v>0.9</v>
          </cell>
          <cell r="Q382">
            <v>1</v>
          </cell>
          <cell r="R382" t="str">
            <v>Under</v>
          </cell>
          <cell r="S382" t="str">
            <v>Revenue</v>
          </cell>
          <cell r="T382" t="str">
            <v>In-period</v>
          </cell>
          <cell r="U382" t="str">
            <v>Water outage</v>
          </cell>
          <cell r="V382" t="str">
            <v>%</v>
          </cell>
          <cell r="W382" t="str">
            <v>Percentage outage compared to company peak week production capacity (PWPC)</v>
          </cell>
          <cell r="X382">
            <v>2</v>
          </cell>
          <cell r="Y382" t="str">
            <v>Down</v>
          </cell>
          <cell r="Z382" t="str">
            <v>Unplanned outage</v>
          </cell>
        </row>
        <row r="383">
          <cell r="C383" t="str">
            <v>PR19SVE_G06</v>
          </cell>
          <cell r="D383" t="str">
            <v>Water always there</v>
          </cell>
          <cell r="E383" t="str">
            <v>PR19 new</v>
          </cell>
          <cell r="F383" t="str">
            <v>G06</v>
          </cell>
          <cell r="G383" t="str">
            <v>Risk of severe restrictions in a drought</v>
          </cell>
          <cell r="H383" t="str">
            <v>Percentage of the population that would experience severe supply restrictions (e.g. standpipes or rota cuts) in a 1-in-200 year drought</v>
          </cell>
          <cell r="I383">
            <v>1</v>
          </cell>
          <cell r="Q383">
            <v>1</v>
          </cell>
          <cell r="R383" t="str">
            <v>NFI</v>
          </cell>
          <cell r="U383" t="str">
            <v>Resilience</v>
          </cell>
          <cell r="V383" t="str">
            <v>%</v>
          </cell>
          <cell r="W383" t="str">
            <v>Overall company percentage at risk of level 4 drought restrictions during a 1-in-200 year drought event</v>
          </cell>
          <cell r="X383">
            <v>1</v>
          </cell>
          <cell r="Y383" t="str">
            <v>Down</v>
          </cell>
          <cell r="Z383" t="str">
            <v>Risk of severe restrictions in a drought</v>
          </cell>
        </row>
        <row r="384">
          <cell r="C384" t="str">
            <v>PR19SVE_G07</v>
          </cell>
          <cell r="D384" t="str">
            <v>Water always there</v>
          </cell>
          <cell r="E384" t="str">
            <v>PR14 revision</v>
          </cell>
          <cell r="F384" t="str">
            <v>G07</v>
          </cell>
          <cell r="G384" t="str">
            <v>Speed of response to visible leaks</v>
          </cell>
          <cell r="H384" t="str">
            <v>The time taken to fix customer reported significant visible leaks on Severn Trent Water’s network.</v>
          </cell>
          <cell r="J384">
            <v>1</v>
          </cell>
          <cell r="Q384">
            <v>1</v>
          </cell>
          <cell r="R384" t="str">
            <v>Out &amp; under</v>
          </cell>
          <cell r="S384" t="str">
            <v>Revenue</v>
          </cell>
          <cell r="T384" t="str">
            <v>In-period</v>
          </cell>
          <cell r="U384" t="str">
            <v>Leakage</v>
          </cell>
          <cell r="V384" t="str">
            <v>time</v>
          </cell>
          <cell r="W384" t="str">
            <v>Days</v>
          </cell>
          <cell r="X384">
            <v>1</v>
          </cell>
          <cell r="Y384" t="str">
            <v>Down</v>
          </cell>
          <cell r="AQ384">
            <v>6.91</v>
          </cell>
          <cell r="AR384">
            <v>6.14</v>
          </cell>
          <cell r="AS384">
            <v>5.38</v>
          </cell>
          <cell r="AT384">
            <v>4.6100000000000003</v>
          </cell>
          <cell r="AU384">
            <v>3.84</v>
          </cell>
          <cell r="BL384" t="str">
            <v>Yes</v>
          </cell>
          <cell r="BM384" t="str">
            <v>Yes</v>
          </cell>
          <cell r="BN384" t="str">
            <v>Yes</v>
          </cell>
          <cell r="BO384" t="str">
            <v>Yes</v>
          </cell>
          <cell r="BP384" t="str">
            <v>Yes</v>
          </cell>
          <cell r="BQ384">
            <v>0</v>
          </cell>
          <cell r="BR384">
            <v>0</v>
          </cell>
          <cell r="BS384">
            <v>0</v>
          </cell>
          <cell r="BT384">
            <v>0</v>
          </cell>
          <cell r="BU384">
            <v>0</v>
          </cell>
          <cell r="BV384" t="str">
            <v/>
          </cell>
          <cell r="BW384" t="str">
            <v/>
          </cell>
          <cell r="BX384" t="str">
            <v/>
          </cell>
          <cell r="BY384" t="str">
            <v/>
          </cell>
          <cell r="BZ384" t="str">
            <v/>
          </cell>
          <cell r="CA384">
            <v>0</v>
          </cell>
          <cell r="CB384">
            <v>0</v>
          </cell>
          <cell r="CC384">
            <v>0</v>
          </cell>
          <cell r="CD384">
            <v>0</v>
          </cell>
          <cell r="CE384">
            <v>0</v>
          </cell>
          <cell r="CF384">
            <v>0</v>
          </cell>
          <cell r="CG384">
            <v>0</v>
          </cell>
          <cell r="CH384">
            <v>0</v>
          </cell>
          <cell r="CI384">
            <v>0</v>
          </cell>
          <cell r="CJ384">
            <v>0</v>
          </cell>
          <cell r="CK384" t="str">
            <v/>
          </cell>
          <cell r="CL384" t="str">
            <v/>
          </cell>
          <cell r="CM384" t="str">
            <v/>
          </cell>
          <cell r="CN384" t="str">
            <v/>
          </cell>
          <cell r="CO384" t="str">
            <v/>
          </cell>
          <cell r="CP384">
            <v>0</v>
          </cell>
          <cell r="CQ384">
            <v>0</v>
          </cell>
          <cell r="CR384">
            <v>0</v>
          </cell>
          <cell r="CS384">
            <v>0</v>
          </cell>
          <cell r="CT384">
            <v>0</v>
          </cell>
          <cell r="CU384">
            <v>-1.073</v>
          </cell>
          <cell r="CV384" t="str">
            <v/>
          </cell>
          <cell r="CW384" t="str">
            <v/>
          </cell>
          <cell r="CX384" t="str">
            <v/>
          </cell>
          <cell r="CY384">
            <v>1.073</v>
          </cell>
          <cell r="CZ384" t="str">
            <v/>
          </cell>
          <cell r="DA384" t="str">
            <v/>
          </cell>
          <cell r="DB384" t="str">
            <v/>
          </cell>
          <cell r="DD384">
            <v>1</v>
          </cell>
        </row>
        <row r="385">
          <cell r="C385" t="str">
            <v>PR19SVE_G08</v>
          </cell>
          <cell r="D385" t="str">
            <v>Water always there</v>
          </cell>
          <cell r="E385" t="str">
            <v>PR14 revision</v>
          </cell>
          <cell r="F385" t="str">
            <v>G08</v>
          </cell>
          <cell r="G385" t="str">
            <v>Persistent low pressure</v>
          </cell>
          <cell r="H385" t="str">
            <v>The number of low pressure days experienced by properties which have exceeded the persistent low pressure threshold. The persistent low pressure threshold is more than 25 days of low pressure in a 5 year rolling period.</v>
          </cell>
          <cell r="J385">
            <v>1</v>
          </cell>
          <cell r="Q385">
            <v>1</v>
          </cell>
          <cell r="R385" t="str">
            <v>Out &amp; under</v>
          </cell>
          <cell r="S385" t="str">
            <v>Revenue</v>
          </cell>
          <cell r="T385" t="str">
            <v>In-period</v>
          </cell>
          <cell r="U385" t="str">
            <v>Low pressure</v>
          </cell>
          <cell r="V385" t="str">
            <v>nr</v>
          </cell>
          <cell r="W385" t="str">
            <v>Property days</v>
          </cell>
          <cell r="X385">
            <v>0</v>
          </cell>
          <cell r="Y385" t="str">
            <v>Down</v>
          </cell>
          <cell r="AQ385">
            <v>19471</v>
          </cell>
          <cell r="AR385">
            <v>18869</v>
          </cell>
          <cell r="AS385">
            <v>18266</v>
          </cell>
          <cell r="AT385">
            <v>17664</v>
          </cell>
          <cell r="AU385">
            <v>17062</v>
          </cell>
          <cell r="BL385" t="str">
            <v>Yes</v>
          </cell>
          <cell r="BM385" t="str">
            <v>Yes</v>
          </cell>
          <cell r="BN385" t="str">
            <v>Yes</v>
          </cell>
          <cell r="BO385" t="str">
            <v>Yes</v>
          </cell>
          <cell r="BP385" t="str">
            <v>Yes</v>
          </cell>
          <cell r="BQ385" t="str">
            <v/>
          </cell>
          <cell r="BR385" t="str">
            <v/>
          </cell>
          <cell r="BS385" t="str">
            <v/>
          </cell>
          <cell r="BT385" t="str">
            <v/>
          </cell>
          <cell r="BU385" t="str">
            <v/>
          </cell>
          <cell r="BV385" t="str">
            <v/>
          </cell>
          <cell r="BW385" t="str">
            <v/>
          </cell>
          <cell r="BX385" t="str">
            <v/>
          </cell>
          <cell r="BY385" t="str">
            <v/>
          </cell>
          <cell r="BZ385" t="str">
            <v/>
          </cell>
          <cell r="CA385" t="str">
            <v/>
          </cell>
          <cell r="CB385" t="str">
            <v/>
          </cell>
          <cell r="CC385" t="str">
            <v/>
          </cell>
          <cell r="CD385" t="str">
            <v/>
          </cell>
          <cell r="CE385" t="str">
            <v/>
          </cell>
          <cell r="CF385" t="str">
            <v/>
          </cell>
          <cell r="CG385" t="str">
            <v/>
          </cell>
          <cell r="CH385" t="str">
            <v/>
          </cell>
          <cell r="CI385" t="str">
            <v/>
          </cell>
          <cell r="CJ385" t="str">
            <v/>
          </cell>
          <cell r="CK385" t="str">
            <v/>
          </cell>
          <cell r="CL385" t="str">
            <v/>
          </cell>
          <cell r="CM385" t="str">
            <v/>
          </cell>
          <cell r="CN385" t="str">
            <v/>
          </cell>
          <cell r="CO385" t="str">
            <v/>
          </cell>
          <cell r="CP385" t="str">
            <v/>
          </cell>
          <cell r="CQ385" t="str">
            <v/>
          </cell>
          <cell r="CR385" t="str">
            <v/>
          </cell>
          <cell r="CS385" t="str">
            <v/>
          </cell>
          <cell r="CT385" t="str">
            <v/>
          </cell>
          <cell r="CU385">
            <v>-4.64E-4</v>
          </cell>
          <cell r="CV385" t="str">
            <v/>
          </cell>
          <cell r="CW385" t="str">
            <v/>
          </cell>
          <cell r="CX385" t="str">
            <v/>
          </cell>
          <cell r="CY385">
            <v>4.64E-4</v>
          </cell>
          <cell r="CZ385" t="str">
            <v/>
          </cell>
          <cell r="DA385" t="str">
            <v/>
          </cell>
          <cell r="DB385" t="str">
            <v/>
          </cell>
          <cell r="DD385">
            <v>1</v>
          </cell>
        </row>
        <row r="386">
          <cell r="C386" t="str">
            <v>PR19SVE_G09</v>
          </cell>
          <cell r="D386" t="str">
            <v>Water always there</v>
          </cell>
          <cell r="E386" t="str">
            <v>PR19 new</v>
          </cell>
          <cell r="F386" t="str">
            <v>G09</v>
          </cell>
          <cell r="G386" t="str">
            <v>Abstraction Incentive Mechanism (AIM)</v>
          </cell>
          <cell r="H386" t="str">
            <v>Reducing water abstraction at environmentally sensitive sites to prevent environmental deterioration.</v>
          </cell>
          <cell r="I386">
            <v>1</v>
          </cell>
          <cell r="Q386">
            <v>1</v>
          </cell>
          <cell r="R386" t="str">
            <v>Out &amp; under</v>
          </cell>
          <cell r="S386" t="str">
            <v>Revenue</v>
          </cell>
          <cell r="T386" t="str">
            <v>In-period</v>
          </cell>
          <cell r="U386" t="str">
            <v>Water resources/ abstraction</v>
          </cell>
          <cell r="V386" t="str">
            <v>nr</v>
          </cell>
          <cell r="W386" t="str">
            <v>Megalitres (Ml)</v>
          </cell>
          <cell r="X386">
            <v>0</v>
          </cell>
          <cell r="Y386" t="str">
            <v>Down</v>
          </cell>
          <cell r="AQ386">
            <v>0</v>
          </cell>
          <cell r="AR386">
            <v>0</v>
          </cell>
          <cell r="AS386">
            <v>0</v>
          </cell>
          <cell r="AT386">
            <v>0</v>
          </cell>
          <cell r="AU386">
            <v>0</v>
          </cell>
          <cell r="BL386" t="str">
            <v>Yes</v>
          </cell>
          <cell r="BM386" t="str">
            <v>Yes</v>
          </cell>
          <cell r="BN386" t="str">
            <v>Yes</v>
          </cell>
          <cell r="BO386" t="str">
            <v>Yes</v>
          </cell>
          <cell r="BP386" t="str">
            <v>Yes</v>
          </cell>
          <cell r="BQ386" t="str">
            <v/>
          </cell>
          <cell r="BR386" t="str">
            <v/>
          </cell>
          <cell r="BS386" t="str">
            <v/>
          </cell>
          <cell r="BT386" t="str">
            <v/>
          </cell>
          <cell r="BU386" t="str">
            <v/>
          </cell>
          <cell r="BV386" t="str">
            <v/>
          </cell>
          <cell r="BW386" t="str">
            <v/>
          </cell>
          <cell r="BX386" t="str">
            <v/>
          </cell>
          <cell r="BY386" t="str">
            <v/>
          </cell>
          <cell r="BZ386" t="str">
            <v/>
          </cell>
          <cell r="CA386" t="str">
            <v/>
          </cell>
          <cell r="CB386" t="str">
            <v/>
          </cell>
          <cell r="CC386" t="str">
            <v/>
          </cell>
          <cell r="CD386" t="str">
            <v/>
          </cell>
          <cell r="CE386" t="str">
            <v/>
          </cell>
          <cell r="CF386" t="str">
            <v/>
          </cell>
          <cell r="CG386" t="str">
            <v/>
          </cell>
          <cell r="CH386" t="str">
            <v/>
          </cell>
          <cell r="CI386" t="str">
            <v/>
          </cell>
          <cell r="CJ386" t="str">
            <v/>
          </cell>
          <cell r="CK386" t="str">
            <v/>
          </cell>
          <cell r="CL386" t="str">
            <v/>
          </cell>
          <cell r="CM386" t="str">
            <v/>
          </cell>
          <cell r="CN386" t="str">
            <v/>
          </cell>
          <cell r="CO386" t="str">
            <v/>
          </cell>
          <cell r="CP386" t="str">
            <v/>
          </cell>
          <cell r="CQ386" t="str">
            <v/>
          </cell>
          <cell r="CR386" t="str">
            <v/>
          </cell>
          <cell r="CS386" t="str">
            <v/>
          </cell>
          <cell r="CT386" t="str">
            <v/>
          </cell>
          <cell r="CU386" t="str">
            <v/>
          </cell>
          <cell r="CV386" t="str">
            <v/>
          </cell>
          <cell r="CW386" t="str">
            <v/>
          </cell>
          <cell r="CX386" t="str">
            <v/>
          </cell>
          <cell r="CY386" t="str">
            <v/>
          </cell>
          <cell r="CZ386" t="str">
            <v/>
          </cell>
          <cell r="DA386" t="str">
            <v/>
          </cell>
          <cell r="DB386" t="str">
            <v/>
          </cell>
          <cell r="DC386" t="str">
            <v>No</v>
          </cell>
          <cell r="DD386">
            <v>1</v>
          </cell>
        </row>
        <row r="387">
          <cell r="C387" t="str">
            <v>PR19SVE_G10</v>
          </cell>
          <cell r="D387" t="str">
            <v>Water always there</v>
          </cell>
          <cell r="E387" t="str">
            <v>PR14 revision</v>
          </cell>
          <cell r="F387" t="str">
            <v>G10</v>
          </cell>
          <cell r="G387" t="str">
            <v>Resilient supplies</v>
          </cell>
          <cell r="H387" t="str">
            <v>The percentage of customers whose service to the tap can be restored within 24 hours of a single failure event in their normal supply route.</v>
          </cell>
          <cell r="J387">
            <v>1</v>
          </cell>
          <cell r="Q387">
            <v>1</v>
          </cell>
          <cell r="R387" t="str">
            <v>Out &amp; under</v>
          </cell>
          <cell r="S387" t="str">
            <v>Revenue</v>
          </cell>
          <cell r="T387" t="str">
            <v>End of period</v>
          </cell>
          <cell r="U387" t="str">
            <v>Resilience</v>
          </cell>
          <cell r="V387" t="str">
            <v>%</v>
          </cell>
          <cell r="W387" t="str">
            <v>Percentage of customers whose service is restored within 24 hours of a single failure event</v>
          </cell>
          <cell r="X387">
            <v>1</v>
          </cell>
          <cell r="Y387" t="str">
            <v>Up</v>
          </cell>
          <cell r="AQ387" t="str">
            <v/>
          </cell>
          <cell r="AR387" t="str">
            <v/>
          </cell>
          <cell r="AS387" t="str">
            <v/>
          </cell>
          <cell r="AT387" t="str">
            <v/>
          </cell>
          <cell r="AU387">
            <v>97.7</v>
          </cell>
          <cell r="BP387" t="str">
            <v>Yes</v>
          </cell>
          <cell r="BQ387" t="str">
            <v/>
          </cell>
          <cell r="BR387" t="str">
            <v/>
          </cell>
          <cell r="BS387" t="str">
            <v/>
          </cell>
          <cell r="BT387" t="str">
            <v/>
          </cell>
          <cell r="BU387" t="str">
            <v/>
          </cell>
          <cell r="BV387" t="str">
            <v/>
          </cell>
          <cell r="BW387" t="str">
            <v/>
          </cell>
          <cell r="BX387" t="str">
            <v/>
          </cell>
          <cell r="BY387" t="str">
            <v/>
          </cell>
          <cell r="BZ387" t="str">
            <v/>
          </cell>
          <cell r="CA387" t="str">
            <v/>
          </cell>
          <cell r="CB387" t="str">
            <v/>
          </cell>
          <cell r="CC387" t="str">
            <v/>
          </cell>
          <cell r="CD387" t="str">
            <v/>
          </cell>
          <cell r="CE387" t="str">
            <v/>
          </cell>
          <cell r="CF387" t="str">
            <v/>
          </cell>
          <cell r="CG387" t="str">
            <v/>
          </cell>
          <cell r="CH387" t="str">
            <v/>
          </cell>
          <cell r="CI387" t="str">
            <v/>
          </cell>
          <cell r="CJ387" t="str">
            <v/>
          </cell>
          <cell r="CK387" t="str">
            <v/>
          </cell>
          <cell r="CL387" t="str">
            <v/>
          </cell>
          <cell r="CM387" t="str">
            <v/>
          </cell>
          <cell r="CN387" t="str">
            <v/>
          </cell>
          <cell r="CO387" t="str">
            <v/>
          </cell>
          <cell r="CP387" t="str">
            <v/>
          </cell>
          <cell r="CQ387" t="str">
            <v/>
          </cell>
          <cell r="CR387" t="str">
            <v/>
          </cell>
          <cell r="CS387" t="str">
            <v/>
          </cell>
          <cell r="CT387" t="str">
            <v/>
          </cell>
          <cell r="CU387">
            <v>-3.5019999999999998</v>
          </cell>
          <cell r="CV387" t="str">
            <v/>
          </cell>
          <cell r="CW387" t="str">
            <v/>
          </cell>
          <cell r="CX387" t="str">
            <v/>
          </cell>
          <cell r="CY387">
            <v>3.5019999999999998</v>
          </cell>
          <cell r="CZ387" t="str">
            <v/>
          </cell>
          <cell r="DA387" t="str">
            <v/>
          </cell>
          <cell r="DB387" t="str">
            <v/>
          </cell>
          <cell r="DD387">
            <v>1</v>
          </cell>
        </row>
        <row r="388">
          <cell r="C388" t="str">
            <v>PR19SVE_G11</v>
          </cell>
          <cell r="D388" t="str">
            <v>Water always there</v>
          </cell>
          <cell r="E388" t="str">
            <v>PR19 new</v>
          </cell>
          <cell r="F388" t="str">
            <v>G11</v>
          </cell>
          <cell r="G388" t="str">
            <v>Resolution of low pressure complaints</v>
          </cell>
          <cell r="H388" t="str">
            <v>The percentage of customers who report a low pressure or poor supply issue and have their complaint resolved without having to contact us for a second time</v>
          </cell>
          <cell r="J388">
            <v>0.75</v>
          </cell>
          <cell r="M388">
            <v>0.25</v>
          </cell>
          <cell r="Q388">
            <v>1</v>
          </cell>
          <cell r="R388" t="str">
            <v>Out &amp; under</v>
          </cell>
          <cell r="S388" t="str">
            <v>Revenue</v>
          </cell>
          <cell r="T388" t="str">
            <v>In-period</v>
          </cell>
          <cell r="U388" t="str">
            <v>Low pressure</v>
          </cell>
          <cell r="V388" t="str">
            <v>%</v>
          </cell>
          <cell r="W388" t="str">
            <v>Percentage</v>
          </cell>
          <cell r="X388">
            <v>1</v>
          </cell>
          <cell r="Y388" t="str">
            <v>Up</v>
          </cell>
          <cell r="AQ388">
            <v>91</v>
          </cell>
          <cell r="AR388">
            <v>92</v>
          </cell>
          <cell r="AS388">
            <v>93</v>
          </cell>
          <cell r="AT388">
            <v>94</v>
          </cell>
          <cell r="AU388">
            <v>95</v>
          </cell>
          <cell r="BL388" t="str">
            <v>Yes</v>
          </cell>
          <cell r="BM388" t="str">
            <v>Yes</v>
          </cell>
          <cell r="BN388" t="str">
            <v>Yes</v>
          </cell>
          <cell r="BO388" t="str">
            <v>Yes</v>
          </cell>
          <cell r="BP388" t="str">
            <v>Yes</v>
          </cell>
          <cell r="BQ388" t="str">
            <v/>
          </cell>
          <cell r="BR388" t="str">
            <v/>
          </cell>
          <cell r="BS388" t="str">
            <v/>
          </cell>
          <cell r="BT388" t="str">
            <v/>
          </cell>
          <cell r="BU388" t="str">
            <v/>
          </cell>
          <cell r="BV388" t="str">
            <v/>
          </cell>
          <cell r="BW388" t="str">
            <v/>
          </cell>
          <cell r="BX388" t="str">
            <v/>
          </cell>
          <cell r="BY388" t="str">
            <v/>
          </cell>
          <cell r="BZ388" t="str">
            <v/>
          </cell>
          <cell r="CA388" t="str">
            <v/>
          </cell>
          <cell r="CB388" t="str">
            <v/>
          </cell>
          <cell r="CC388" t="str">
            <v/>
          </cell>
          <cell r="CD388" t="str">
            <v/>
          </cell>
          <cell r="CE388" t="str">
            <v/>
          </cell>
          <cell r="CF388" t="str">
            <v/>
          </cell>
          <cell r="CG388" t="str">
            <v/>
          </cell>
          <cell r="CH388" t="str">
            <v/>
          </cell>
          <cell r="CI388" t="str">
            <v/>
          </cell>
          <cell r="CJ388" t="str">
            <v/>
          </cell>
          <cell r="CK388" t="str">
            <v/>
          </cell>
          <cell r="CL388" t="str">
            <v/>
          </cell>
          <cell r="CM388" t="str">
            <v/>
          </cell>
          <cell r="CN388" t="str">
            <v/>
          </cell>
          <cell r="CO388" t="str">
            <v/>
          </cell>
          <cell r="CP388" t="str">
            <v/>
          </cell>
          <cell r="CQ388" t="str">
            <v/>
          </cell>
          <cell r="CR388" t="str">
            <v/>
          </cell>
          <cell r="CS388" t="str">
            <v/>
          </cell>
          <cell r="CT388" t="str">
            <v/>
          </cell>
          <cell r="CU388">
            <v>-7.4999999999999997E-2</v>
          </cell>
          <cell r="CV388" t="str">
            <v/>
          </cell>
          <cell r="CW388" t="str">
            <v/>
          </cell>
          <cell r="CX388" t="str">
            <v/>
          </cell>
          <cell r="CY388">
            <v>7.4999999999999997E-2</v>
          </cell>
          <cell r="CZ388" t="str">
            <v/>
          </cell>
          <cell r="DA388" t="str">
            <v/>
          </cell>
          <cell r="DB388" t="str">
            <v/>
          </cell>
          <cell r="DD388">
            <v>1</v>
          </cell>
        </row>
        <row r="389">
          <cell r="C389" t="str">
            <v>PR19SVE_G12</v>
          </cell>
          <cell r="D389" t="str">
            <v>Water always there</v>
          </cell>
          <cell r="E389" t="str">
            <v>PR19 new</v>
          </cell>
          <cell r="F389" t="str">
            <v>G12</v>
          </cell>
          <cell r="G389" t="str">
            <v>Increasing water supply capacity</v>
          </cell>
          <cell r="H389" t="str">
            <v>The increase in sustainable water supply capacity needed to maintain our projected end AMP8 supply / demand balance (SDB)</v>
          </cell>
          <cell r="I389">
            <v>1</v>
          </cell>
          <cell r="Q389">
            <v>1</v>
          </cell>
          <cell r="R389" t="str">
            <v>Under</v>
          </cell>
          <cell r="S389" t="str">
            <v>RCV</v>
          </cell>
          <cell r="T389" t="str">
            <v>End of period</v>
          </cell>
          <cell r="U389" t="str">
            <v>Security of supply</v>
          </cell>
          <cell r="V389" t="str">
            <v>nr</v>
          </cell>
          <cell r="W389" t="str">
            <v>Megalitres per day (Ml/d)</v>
          </cell>
          <cell r="X389">
            <v>1</v>
          </cell>
          <cell r="Y389" t="str">
            <v>Up</v>
          </cell>
          <cell r="AQ389" t="str">
            <v/>
          </cell>
          <cell r="AR389" t="str">
            <v/>
          </cell>
          <cell r="AS389" t="str">
            <v/>
          </cell>
          <cell r="AT389" t="str">
            <v/>
          </cell>
          <cell r="AU389">
            <v>68.5</v>
          </cell>
          <cell r="BP389" t="str">
            <v>Yes</v>
          </cell>
          <cell r="BQ389" t="str">
            <v/>
          </cell>
          <cell r="BR389" t="str">
            <v/>
          </cell>
          <cell r="BS389" t="str">
            <v/>
          </cell>
          <cell r="BT389" t="str">
            <v/>
          </cell>
          <cell r="BU389" t="str">
            <v/>
          </cell>
          <cell r="BV389" t="str">
            <v/>
          </cell>
          <cell r="BW389" t="str">
            <v/>
          </cell>
          <cell r="BX389" t="str">
            <v/>
          </cell>
          <cell r="BY389" t="str">
            <v/>
          </cell>
          <cell r="BZ389" t="str">
            <v/>
          </cell>
          <cell r="CA389" t="str">
            <v/>
          </cell>
          <cell r="CB389" t="str">
            <v/>
          </cell>
          <cell r="CC389" t="str">
            <v/>
          </cell>
          <cell r="CD389" t="str">
            <v/>
          </cell>
          <cell r="CE389" t="str">
            <v/>
          </cell>
          <cell r="CF389" t="str">
            <v/>
          </cell>
          <cell r="CG389" t="str">
            <v/>
          </cell>
          <cell r="CH389" t="str">
            <v/>
          </cell>
          <cell r="CI389" t="str">
            <v/>
          </cell>
          <cell r="CJ389" t="str">
            <v/>
          </cell>
          <cell r="CK389" t="str">
            <v/>
          </cell>
          <cell r="CL389" t="str">
            <v/>
          </cell>
          <cell r="CM389" t="str">
            <v/>
          </cell>
          <cell r="CN389" t="str">
            <v/>
          </cell>
          <cell r="CO389" t="str">
            <v/>
          </cell>
          <cell r="CP389" t="str">
            <v/>
          </cell>
          <cell r="CQ389" t="str">
            <v/>
          </cell>
          <cell r="CR389" t="str">
            <v/>
          </cell>
          <cell r="CS389" t="str">
            <v/>
          </cell>
          <cell r="CT389" t="str">
            <v/>
          </cell>
          <cell r="CU389">
            <v>-0.66</v>
          </cell>
          <cell r="CV389" t="str">
            <v/>
          </cell>
          <cell r="CW389" t="str">
            <v/>
          </cell>
          <cell r="CX389" t="str">
            <v/>
          </cell>
          <cell r="CY389" t="str">
            <v/>
          </cell>
          <cell r="CZ389" t="str">
            <v/>
          </cell>
          <cell r="DA389" t="str">
            <v/>
          </cell>
          <cell r="DB389" t="str">
            <v/>
          </cell>
          <cell r="DC389" t="str">
            <v>No</v>
          </cell>
          <cell r="DD389">
            <v>1</v>
          </cell>
        </row>
        <row r="390">
          <cell r="C390" t="str">
            <v>PR19SVE_G13</v>
          </cell>
          <cell r="D390" t="str">
            <v>Water always there</v>
          </cell>
          <cell r="E390" t="str">
            <v>PR19 new</v>
          </cell>
          <cell r="F390" t="str">
            <v>G13</v>
          </cell>
          <cell r="G390" t="str">
            <v>Number of water meters installed</v>
          </cell>
          <cell r="H390" t="str">
            <v>The number of customer water meters installed</v>
          </cell>
          <cell r="I390">
            <v>1</v>
          </cell>
          <cell r="Q390">
            <v>1</v>
          </cell>
          <cell r="R390" t="str">
            <v>Out &amp; under</v>
          </cell>
          <cell r="S390" t="str">
            <v>Revenue</v>
          </cell>
          <cell r="T390" t="str">
            <v>In-period</v>
          </cell>
          <cell r="U390" t="str">
            <v>Metering</v>
          </cell>
          <cell r="V390" t="str">
            <v>nr</v>
          </cell>
          <cell r="W390" t="str">
            <v>The total number of selective and optant meters installed</v>
          </cell>
          <cell r="X390">
            <v>0</v>
          </cell>
          <cell r="Y390" t="str">
            <v>Up</v>
          </cell>
          <cell r="AQ390">
            <v>41131</v>
          </cell>
          <cell r="AR390">
            <v>56686</v>
          </cell>
          <cell r="AS390">
            <v>62868</v>
          </cell>
          <cell r="AT390">
            <v>74145</v>
          </cell>
          <cell r="AU390">
            <v>90169</v>
          </cell>
          <cell r="BL390" t="str">
            <v>Yes</v>
          </cell>
          <cell r="BM390" t="str">
            <v>Yes</v>
          </cell>
          <cell r="BN390" t="str">
            <v>Yes</v>
          </cell>
          <cell r="BO390" t="str">
            <v>Yes</v>
          </cell>
          <cell r="BP390" t="str">
            <v>Yes</v>
          </cell>
          <cell r="BQ390" t="str">
            <v/>
          </cell>
          <cell r="BR390" t="str">
            <v/>
          </cell>
          <cell r="BS390" t="str">
            <v/>
          </cell>
          <cell r="BT390" t="str">
            <v/>
          </cell>
          <cell r="BU390" t="str">
            <v/>
          </cell>
          <cell r="BV390" t="str">
            <v/>
          </cell>
          <cell r="BW390" t="str">
            <v/>
          </cell>
          <cell r="BX390" t="str">
            <v/>
          </cell>
          <cell r="BY390" t="str">
            <v/>
          </cell>
          <cell r="BZ390" t="str">
            <v/>
          </cell>
          <cell r="CA390" t="str">
            <v/>
          </cell>
          <cell r="CB390" t="str">
            <v/>
          </cell>
          <cell r="CC390" t="str">
            <v/>
          </cell>
          <cell r="CD390" t="str">
            <v/>
          </cell>
          <cell r="CE390" t="str">
            <v/>
          </cell>
          <cell r="CF390" t="str">
            <v/>
          </cell>
          <cell r="CG390" t="str">
            <v/>
          </cell>
          <cell r="CH390" t="str">
            <v/>
          </cell>
          <cell r="CI390" t="str">
            <v/>
          </cell>
          <cell r="CJ390" t="str">
            <v/>
          </cell>
          <cell r="CK390" t="str">
            <v/>
          </cell>
          <cell r="CL390" t="str">
            <v/>
          </cell>
          <cell r="CM390" t="str">
            <v/>
          </cell>
          <cell r="CN390" t="str">
            <v/>
          </cell>
          <cell r="CO390" t="str">
            <v/>
          </cell>
          <cell r="CP390" t="str">
            <v/>
          </cell>
          <cell r="CQ390" t="str">
            <v/>
          </cell>
          <cell r="CR390" t="str">
            <v/>
          </cell>
          <cell r="CS390" t="str">
            <v/>
          </cell>
          <cell r="CT390" t="str">
            <v/>
          </cell>
          <cell r="CU390">
            <v>-1.03E-4</v>
          </cell>
          <cell r="CV390" t="str">
            <v/>
          </cell>
          <cell r="CW390" t="str">
            <v/>
          </cell>
          <cell r="CX390" t="str">
            <v/>
          </cell>
          <cell r="CY390">
            <v>1.03E-4</v>
          </cell>
          <cell r="CZ390" t="str">
            <v/>
          </cell>
          <cell r="DA390" t="str">
            <v/>
          </cell>
          <cell r="DB390" t="str">
            <v/>
          </cell>
          <cell r="DD390">
            <v>1</v>
          </cell>
        </row>
        <row r="391">
          <cell r="C391" t="str">
            <v>PR19SVE_H01</v>
          </cell>
          <cell r="D391" t="str">
            <v>Good to drink</v>
          </cell>
          <cell r="E391" t="str">
            <v>PR19 new</v>
          </cell>
          <cell r="F391" t="str">
            <v>H01</v>
          </cell>
          <cell r="G391" t="str">
            <v>Water quality compliance (CRI)</v>
          </cell>
          <cell r="H391" t="str">
            <v>The DWI's compliance risk index. It is a measure designed to illustrate the risk arising from treated water compliance failures. It aligns with the current risk based approach to regulation of water supplies used by the Drinking Water Inspectorate</v>
          </cell>
          <cell r="I391">
            <v>0.5</v>
          </cell>
          <cell r="J391">
            <v>0.5</v>
          </cell>
          <cell r="Q391">
            <v>1</v>
          </cell>
          <cell r="R391" t="str">
            <v>Under</v>
          </cell>
          <cell r="S391" t="str">
            <v>Revenue</v>
          </cell>
          <cell r="T391" t="str">
            <v>In-period</v>
          </cell>
          <cell r="U391" t="str">
            <v>Water quality compliance</v>
          </cell>
          <cell r="V391" t="str">
            <v>score</v>
          </cell>
          <cell r="W391" t="str">
            <v>Index</v>
          </cell>
          <cell r="X391">
            <v>2</v>
          </cell>
          <cell r="Y391" t="str">
            <v>Down</v>
          </cell>
          <cell r="Z391" t="str">
            <v>Water quality compliance (CRI)</v>
          </cell>
        </row>
        <row r="392">
          <cell r="C392" t="str">
            <v>PR19SVE_H02</v>
          </cell>
          <cell r="D392" t="str">
            <v>Good to drink</v>
          </cell>
          <cell r="E392" t="str">
            <v>PR14 continuation</v>
          </cell>
          <cell r="F392" t="str">
            <v>H02</v>
          </cell>
          <cell r="G392" t="str">
            <v>Water quality complaints</v>
          </cell>
          <cell r="H392" t="str">
            <v>The number of consumer complaints about the appearance, taste or odour of their drinking water quality.</v>
          </cell>
          <cell r="I392">
            <v>0.25</v>
          </cell>
          <cell r="J392">
            <v>0.75</v>
          </cell>
          <cell r="Q392">
            <v>1</v>
          </cell>
          <cell r="R392" t="str">
            <v>Out &amp; under</v>
          </cell>
          <cell r="S392" t="str">
            <v>Revenue</v>
          </cell>
          <cell r="T392" t="str">
            <v>In-period</v>
          </cell>
          <cell r="U392" t="str">
            <v>Customer contacts - water quality</v>
          </cell>
          <cell r="V392" t="str">
            <v>nr</v>
          </cell>
          <cell r="W392" t="str">
            <v>Number of customer contacts regarding water quality</v>
          </cell>
          <cell r="X392">
            <v>0</v>
          </cell>
          <cell r="Y392" t="str">
            <v>Down</v>
          </cell>
          <cell r="Z392" t="str">
            <v>Customer contacts about water quality</v>
          </cell>
          <cell r="AQ392">
            <v>9800</v>
          </cell>
          <cell r="AR392">
            <v>9700</v>
          </cell>
          <cell r="AS392">
            <v>9600</v>
          </cell>
          <cell r="AT392">
            <v>9500</v>
          </cell>
          <cell r="AU392">
            <v>9500</v>
          </cell>
          <cell r="BL392" t="str">
            <v>Yes</v>
          </cell>
          <cell r="BM392" t="str">
            <v>Yes</v>
          </cell>
          <cell r="BN392" t="str">
            <v>Yes</v>
          </cell>
          <cell r="BO392" t="str">
            <v>Yes</v>
          </cell>
          <cell r="BP392" t="str">
            <v>Yes</v>
          </cell>
          <cell r="BQ392" t="str">
            <v/>
          </cell>
          <cell r="BR392" t="str">
            <v/>
          </cell>
          <cell r="BS392" t="str">
            <v/>
          </cell>
          <cell r="BT392" t="str">
            <v/>
          </cell>
          <cell r="BU392" t="str">
            <v/>
          </cell>
          <cell r="BV392">
            <v>13882</v>
          </cell>
          <cell r="BW392">
            <v>13740</v>
          </cell>
          <cell r="BX392">
            <v>13599</v>
          </cell>
          <cell r="BY392">
            <v>13457</v>
          </cell>
          <cell r="BZ392">
            <v>13457</v>
          </cell>
          <cell r="CA392" t="str">
            <v/>
          </cell>
          <cell r="CB392" t="str">
            <v/>
          </cell>
          <cell r="CC392" t="str">
            <v/>
          </cell>
          <cell r="CD392" t="str">
            <v/>
          </cell>
          <cell r="CE392" t="str">
            <v/>
          </cell>
          <cell r="CF392" t="str">
            <v/>
          </cell>
          <cell r="CG392" t="str">
            <v/>
          </cell>
          <cell r="CH392" t="str">
            <v/>
          </cell>
          <cell r="CI392" t="str">
            <v/>
          </cell>
          <cell r="CJ392" t="str">
            <v/>
          </cell>
          <cell r="CK392">
            <v>8253</v>
          </cell>
          <cell r="CL392">
            <v>8168</v>
          </cell>
          <cell r="CM392">
            <v>8084</v>
          </cell>
          <cell r="CN392">
            <v>8000</v>
          </cell>
          <cell r="CO392">
            <v>8000</v>
          </cell>
          <cell r="CP392" t="str">
            <v/>
          </cell>
          <cell r="CQ392" t="str">
            <v/>
          </cell>
          <cell r="CR392" t="str">
            <v/>
          </cell>
          <cell r="CS392" t="str">
            <v/>
          </cell>
          <cell r="CT392" t="str">
            <v/>
          </cell>
          <cell r="CU392">
            <v>-3.0000000000000001E-3</v>
          </cell>
          <cell r="CV392" t="str">
            <v/>
          </cell>
          <cell r="CW392" t="str">
            <v/>
          </cell>
          <cell r="CX392" t="str">
            <v/>
          </cell>
          <cell r="CY392">
            <v>3.0000000000000001E-3</v>
          </cell>
          <cell r="CZ392" t="str">
            <v/>
          </cell>
          <cell r="DA392" t="str">
            <v/>
          </cell>
          <cell r="DB392" t="str">
            <v/>
          </cell>
          <cell r="DD392">
            <v>1</v>
          </cell>
        </row>
        <row r="393">
          <cell r="C393" t="str">
            <v>PR19SVE_H03</v>
          </cell>
          <cell r="D393" t="str">
            <v>Good to drink</v>
          </cell>
          <cell r="E393" t="str">
            <v>PR14 revision</v>
          </cell>
          <cell r="F393" t="str">
            <v>H03</v>
          </cell>
          <cell r="G393" t="str">
            <v>Farming for Water</v>
          </cell>
          <cell r="H393" t="str">
            <v>The number of catchment schemes where we have improved control of raw water quality risk from specific pollutants by engaging with farmers and changing farming practices</v>
          </cell>
          <cell r="J393">
            <v>1</v>
          </cell>
          <cell r="Q393">
            <v>1</v>
          </cell>
          <cell r="R393" t="str">
            <v>Out &amp; under</v>
          </cell>
          <cell r="S393" t="str">
            <v>Revenue</v>
          </cell>
          <cell r="T393" t="str">
            <v>End of period</v>
          </cell>
          <cell r="U393" t="str">
            <v>Catchment management</v>
          </cell>
          <cell r="V393" t="str">
            <v>nr</v>
          </cell>
          <cell r="W393" t="str">
            <v>Number of catchment schemes meeting end of AMP7 target KPIs and resulting in an improved classification of EoCs</v>
          </cell>
          <cell r="X393">
            <v>0</v>
          </cell>
          <cell r="Y393" t="str">
            <v>Up</v>
          </cell>
          <cell r="AQ393" t="str">
            <v/>
          </cell>
          <cell r="AR393" t="str">
            <v/>
          </cell>
          <cell r="AS393" t="str">
            <v/>
          </cell>
          <cell r="AT393" t="str">
            <v/>
          </cell>
          <cell r="AU393">
            <v>16</v>
          </cell>
          <cell r="BP393" t="str">
            <v>Yes</v>
          </cell>
          <cell r="BQ393" t="str">
            <v/>
          </cell>
          <cell r="BR393" t="str">
            <v/>
          </cell>
          <cell r="BS393" t="str">
            <v/>
          </cell>
          <cell r="BT393" t="str">
            <v/>
          </cell>
          <cell r="BU393" t="str">
            <v/>
          </cell>
          <cell r="BV393" t="str">
            <v/>
          </cell>
          <cell r="BW393" t="str">
            <v/>
          </cell>
          <cell r="BX393" t="str">
            <v/>
          </cell>
          <cell r="BY393" t="str">
            <v/>
          </cell>
          <cell r="BZ393" t="str">
            <v/>
          </cell>
          <cell r="CA393" t="str">
            <v/>
          </cell>
          <cell r="CB393" t="str">
            <v/>
          </cell>
          <cell r="CC393" t="str">
            <v/>
          </cell>
          <cell r="CD393" t="str">
            <v/>
          </cell>
          <cell r="CE393" t="str">
            <v/>
          </cell>
          <cell r="CF393" t="str">
            <v/>
          </cell>
          <cell r="CG393" t="str">
            <v/>
          </cell>
          <cell r="CH393" t="str">
            <v/>
          </cell>
          <cell r="CI393" t="str">
            <v/>
          </cell>
          <cell r="CJ393" t="str">
            <v/>
          </cell>
          <cell r="CK393" t="str">
            <v/>
          </cell>
          <cell r="CL393" t="str">
            <v/>
          </cell>
          <cell r="CM393" t="str">
            <v/>
          </cell>
          <cell r="CN393" t="str">
            <v/>
          </cell>
          <cell r="CO393" t="str">
            <v/>
          </cell>
          <cell r="CP393" t="str">
            <v/>
          </cell>
          <cell r="CQ393" t="str">
            <v/>
          </cell>
          <cell r="CR393" t="str">
            <v/>
          </cell>
          <cell r="CS393" t="str">
            <v/>
          </cell>
          <cell r="CT393" t="str">
            <v/>
          </cell>
          <cell r="CU393">
            <v>-1.157</v>
          </cell>
          <cell r="CV393" t="str">
            <v/>
          </cell>
          <cell r="CW393" t="str">
            <v/>
          </cell>
          <cell r="CX393" t="str">
            <v/>
          </cell>
          <cell r="CY393">
            <v>1.157</v>
          </cell>
          <cell r="CZ393" t="str">
            <v/>
          </cell>
          <cell r="DA393" t="str">
            <v/>
          </cell>
          <cell r="DB393" t="str">
            <v/>
          </cell>
          <cell r="DD393">
            <v>1</v>
          </cell>
        </row>
        <row r="394">
          <cell r="C394" t="str">
            <v>PR19SVE_H04</v>
          </cell>
          <cell r="D394" t="str">
            <v>Good to drink</v>
          </cell>
          <cell r="E394" t="str">
            <v>PR19 new</v>
          </cell>
          <cell r="F394" t="str">
            <v>H04</v>
          </cell>
          <cell r="G394" t="str">
            <v>Protecting our schools from lead</v>
          </cell>
          <cell r="H394" t="str">
            <v>The number of schools and nurseries in our region where we have taken action to minimise the risk of lead in their supply of drinking water</v>
          </cell>
          <cell r="J394">
            <v>1</v>
          </cell>
          <cell r="Q394">
            <v>1</v>
          </cell>
          <cell r="R394" t="str">
            <v>Out &amp; under</v>
          </cell>
          <cell r="S394" t="str">
            <v>Revenue</v>
          </cell>
          <cell r="T394" t="str">
            <v>End of period</v>
          </cell>
          <cell r="U394" t="str">
            <v>Lead</v>
          </cell>
          <cell r="V394" t="str">
            <v>nr</v>
          </cell>
          <cell r="W394" t="str">
            <v>Number of schools (primary and nurseries)</v>
          </cell>
          <cell r="X394">
            <v>0</v>
          </cell>
          <cell r="Y394" t="str">
            <v>Up</v>
          </cell>
          <cell r="AQ394" t="str">
            <v/>
          </cell>
          <cell r="AR394" t="str">
            <v/>
          </cell>
          <cell r="AS394" t="str">
            <v/>
          </cell>
          <cell r="AT394" t="str">
            <v/>
          </cell>
          <cell r="AU394">
            <v>500</v>
          </cell>
          <cell r="BP394" t="str">
            <v>Yes</v>
          </cell>
          <cell r="BQ394" t="str">
            <v/>
          </cell>
          <cell r="BR394" t="str">
            <v/>
          </cell>
          <cell r="BS394" t="str">
            <v/>
          </cell>
          <cell r="BT394" t="str">
            <v/>
          </cell>
          <cell r="BU394" t="str">
            <v/>
          </cell>
          <cell r="BV394" t="str">
            <v/>
          </cell>
          <cell r="BW394" t="str">
            <v/>
          </cell>
          <cell r="BX394" t="str">
            <v/>
          </cell>
          <cell r="BY394" t="str">
            <v/>
          </cell>
          <cell r="BZ394" t="str">
            <v/>
          </cell>
          <cell r="CA394" t="str">
            <v/>
          </cell>
          <cell r="CB394" t="str">
            <v/>
          </cell>
          <cell r="CC394" t="str">
            <v/>
          </cell>
          <cell r="CD394" t="str">
            <v/>
          </cell>
          <cell r="CE394" t="str">
            <v/>
          </cell>
          <cell r="CF394" t="str">
            <v/>
          </cell>
          <cell r="CG394" t="str">
            <v/>
          </cell>
          <cell r="CH394" t="str">
            <v/>
          </cell>
          <cell r="CI394" t="str">
            <v/>
          </cell>
          <cell r="CJ394" t="str">
            <v/>
          </cell>
          <cell r="CK394" t="str">
            <v/>
          </cell>
          <cell r="CL394" t="str">
            <v/>
          </cell>
          <cell r="CM394" t="str">
            <v/>
          </cell>
          <cell r="CN394" t="str">
            <v/>
          </cell>
          <cell r="CO394" t="str">
            <v/>
          </cell>
          <cell r="CP394" t="str">
            <v/>
          </cell>
          <cell r="CQ394" t="str">
            <v/>
          </cell>
          <cell r="CR394" t="str">
            <v/>
          </cell>
          <cell r="CS394" t="str">
            <v/>
          </cell>
          <cell r="CT394" t="str">
            <v/>
          </cell>
          <cell r="CU394">
            <v>-4.0000000000000001E-3</v>
          </cell>
          <cell r="CV394" t="str">
            <v/>
          </cell>
          <cell r="CW394" t="str">
            <v/>
          </cell>
          <cell r="CX394" t="str">
            <v/>
          </cell>
          <cell r="CY394">
            <v>4.0000000000000001E-3</v>
          </cell>
          <cell r="CZ394" t="str">
            <v/>
          </cell>
          <cell r="DA394" t="str">
            <v/>
          </cell>
          <cell r="DB394" t="str">
            <v/>
          </cell>
          <cell r="DD394">
            <v>1</v>
          </cell>
        </row>
        <row r="395">
          <cell r="C395" t="str">
            <v>PR19SWB_PC A1</v>
          </cell>
          <cell r="D395" t="str">
            <v>Clean, Safe and Reliable Supply of Drinking Water</v>
          </cell>
          <cell r="E395" t="str">
            <v>PR14 revision</v>
          </cell>
          <cell r="F395" t="str">
            <v>PC A1</v>
          </cell>
          <cell r="G395" t="str">
            <v>Water quality compliance (CRI)</v>
          </cell>
          <cell r="H395" t="str">
            <v>Water companies test the quality of tap water at customers’ taps and through the network. This drinking water quality measure assesses compliance against the standards set.</v>
          </cell>
          <cell r="J395">
            <v>1</v>
          </cell>
          <cell r="Q395">
            <v>1</v>
          </cell>
          <cell r="R395" t="str">
            <v>Under</v>
          </cell>
          <cell r="S395" t="str">
            <v>Revenue</v>
          </cell>
          <cell r="T395" t="str">
            <v>In-period</v>
          </cell>
          <cell r="U395" t="str">
            <v>Water quality compliance</v>
          </cell>
          <cell r="V395" t="str">
            <v>score</v>
          </cell>
          <cell r="W395" t="str">
            <v>CRI score</v>
          </cell>
          <cell r="X395">
            <v>2</v>
          </cell>
          <cell r="Y395" t="str">
            <v>Down</v>
          </cell>
          <cell r="Z395" t="str">
            <v>Water quality compliance (CRI)</v>
          </cell>
        </row>
        <row r="396">
          <cell r="C396" t="str">
            <v>PR19SWB_PC A2</v>
          </cell>
          <cell r="D396" t="str">
            <v>Clean, Safe and Reliable Supply of Drinking Water</v>
          </cell>
          <cell r="E396" t="str">
            <v>PR14 revision</v>
          </cell>
          <cell r="F396" t="str">
            <v>PC A2</v>
          </cell>
          <cell r="G396" t="str">
            <v>Water supply interruptions</v>
          </cell>
          <cell r="H396" t="str">
            <v>Occasionally supplies of tap water can be disrupted. This measures the average duration of supply interruption per property (for interruptions greater than three hours).</v>
          </cell>
          <cell r="J396">
            <v>1</v>
          </cell>
          <cell r="Q396">
            <v>1</v>
          </cell>
          <cell r="R396" t="str">
            <v>Out &amp; under</v>
          </cell>
          <cell r="S396" t="str">
            <v>Revenue</v>
          </cell>
          <cell r="T396" t="str">
            <v>In-period</v>
          </cell>
          <cell r="U396" t="str">
            <v>Supply interruptions</v>
          </cell>
          <cell r="V396" t="str">
            <v>time</v>
          </cell>
          <cell r="W396" t="str">
            <v>Hrs:mins:secs per property per year</v>
          </cell>
          <cell r="X396">
            <v>0</v>
          </cell>
          <cell r="Y396" t="str">
            <v>Down</v>
          </cell>
          <cell r="Z396" t="str">
            <v>Water supply interruptions</v>
          </cell>
        </row>
        <row r="397">
          <cell r="C397" t="str">
            <v>PR19SWB_PC A3</v>
          </cell>
          <cell r="D397" t="str">
            <v>Clean, Safe and Reliable Supply of Drinking Water</v>
          </cell>
          <cell r="E397" t="str">
            <v>PR14 revision</v>
          </cell>
          <cell r="F397" t="str">
            <v>PC A3</v>
          </cell>
          <cell r="G397" t="str">
            <v>Mains repairs</v>
          </cell>
          <cell r="H397" t="str">
            <v>Water mains can start to leak or burst. This can be due to problems with pipes or joints, cold weather, or changes in ground conditions. This measure is the total number of bursts and leaks across the network.</v>
          </cell>
          <cell r="J397">
            <v>1</v>
          </cell>
          <cell r="Q397">
            <v>1</v>
          </cell>
          <cell r="R397" t="str">
            <v>Out &amp; under</v>
          </cell>
          <cell r="S397" t="str">
            <v>Revenue</v>
          </cell>
          <cell r="T397" t="str">
            <v>In-period</v>
          </cell>
          <cell r="U397" t="str">
            <v>Water mains bursts</v>
          </cell>
          <cell r="V397" t="str">
            <v>nr</v>
          </cell>
          <cell r="W397" t="str">
            <v>Mains burst per 1,000km mains</v>
          </cell>
          <cell r="X397">
            <v>1</v>
          </cell>
          <cell r="Y397" t="str">
            <v>Down</v>
          </cell>
          <cell r="Z397" t="str">
            <v>Mains repairs</v>
          </cell>
        </row>
        <row r="398">
          <cell r="C398" t="str">
            <v>PR19SWB_PC A4</v>
          </cell>
          <cell r="D398" t="str">
            <v>Clean, Safe and Reliable Supply of Drinking Water</v>
          </cell>
          <cell r="E398" t="str">
            <v>PR19 new</v>
          </cell>
          <cell r="F398" t="str">
            <v>PC A4</v>
          </cell>
          <cell r="G398" t="str">
            <v>Unplanned outage</v>
          </cell>
          <cell r="H398" t="str">
            <v>Occasionally water treatment works need to be run at full capacity – e.g. during hot weather or when there are issues on the network. An unplanned outage is an unforeseen or unavoidable event which would prevent the works from reaching its maximum production capacity if required. This is a measure of the temporary loss of water treatment works maximum capacity.</v>
          </cell>
          <cell r="J398">
            <v>1</v>
          </cell>
          <cell r="Q398">
            <v>1</v>
          </cell>
          <cell r="R398" t="str">
            <v>Under</v>
          </cell>
          <cell r="S398" t="str">
            <v>Revenue</v>
          </cell>
          <cell r="T398" t="str">
            <v>In-period</v>
          </cell>
          <cell r="U398" t="str">
            <v>Water outage</v>
          </cell>
          <cell r="V398" t="str">
            <v>%</v>
          </cell>
          <cell r="W398" t="str">
            <v>Percentage</v>
          </cell>
          <cell r="X398">
            <v>2</v>
          </cell>
          <cell r="Y398" t="str">
            <v>Down</v>
          </cell>
          <cell r="Z398" t="str">
            <v>Unplanned outage</v>
          </cell>
        </row>
        <row r="399">
          <cell r="C399" t="str">
            <v>PR19SWB_PC A5</v>
          </cell>
          <cell r="D399" t="str">
            <v>Clean, Safe and Reliable Supply of Drinking Water</v>
          </cell>
          <cell r="E399" t="str">
            <v>PR14 revision</v>
          </cell>
          <cell r="F399" t="str">
            <v>PC A5</v>
          </cell>
          <cell r="G399" t="str">
            <v>Taste, smell and colour contacts</v>
          </cell>
          <cell r="H399" t="str">
            <v>Water can occasionally have an unpleasant look, taste or appearance. This is the number of times the company is contacted by customers about the taste and smell of water, or because their water was not clear (i.e. it was cloudy or coloured).</v>
          </cell>
          <cell r="J399">
            <v>1</v>
          </cell>
          <cell r="Q399">
            <v>1</v>
          </cell>
          <cell r="R399" t="str">
            <v>Out &amp; under</v>
          </cell>
          <cell r="S399" t="str">
            <v>Revenue</v>
          </cell>
          <cell r="T399" t="str">
            <v>In-period</v>
          </cell>
          <cell r="U399" t="str">
            <v>Customer contacts - water quality</v>
          </cell>
          <cell r="V399" t="str">
            <v>nr</v>
          </cell>
          <cell r="W399" t="str">
            <v>no. / 1,000 population</v>
          </cell>
          <cell r="X399">
            <v>2</v>
          </cell>
          <cell r="Y399" t="str">
            <v>Down</v>
          </cell>
          <cell r="Z399" t="str">
            <v>Customer contacts about water quality</v>
          </cell>
          <cell r="AQ399">
            <v>1.68</v>
          </cell>
          <cell r="AR399">
            <v>1.59</v>
          </cell>
          <cell r="AS399">
            <v>1.51</v>
          </cell>
          <cell r="AT399">
            <v>1.42</v>
          </cell>
          <cell r="AU399">
            <v>1.33</v>
          </cell>
          <cell r="BL399" t="str">
            <v>Yes</v>
          </cell>
          <cell r="BM399" t="str">
            <v>Yes</v>
          </cell>
          <cell r="BN399" t="str">
            <v>Yes</v>
          </cell>
          <cell r="BO399" t="str">
            <v>Yes</v>
          </cell>
          <cell r="BP399" t="str">
            <v>Yes</v>
          </cell>
          <cell r="BQ399" t="str">
            <v/>
          </cell>
          <cell r="BR399" t="str">
            <v/>
          </cell>
          <cell r="BS399" t="str">
            <v/>
          </cell>
          <cell r="BT399" t="str">
            <v/>
          </cell>
          <cell r="BU399" t="str">
            <v/>
          </cell>
          <cell r="BV399" t="str">
            <v/>
          </cell>
          <cell r="BW399" t="str">
            <v/>
          </cell>
          <cell r="BX399" t="str">
            <v/>
          </cell>
          <cell r="BY399" t="str">
            <v/>
          </cell>
          <cell r="BZ399" t="str">
            <v/>
          </cell>
          <cell r="CA399" t="str">
            <v/>
          </cell>
          <cell r="CB399" t="str">
            <v/>
          </cell>
          <cell r="CC399" t="str">
            <v/>
          </cell>
          <cell r="CD399" t="str">
            <v/>
          </cell>
          <cell r="CE399" t="str">
            <v/>
          </cell>
          <cell r="CF399" t="str">
            <v/>
          </cell>
          <cell r="CG399" t="str">
            <v/>
          </cell>
          <cell r="CH399" t="str">
            <v/>
          </cell>
          <cell r="CI399" t="str">
            <v/>
          </cell>
          <cell r="CJ399" t="str">
            <v/>
          </cell>
          <cell r="CK399" t="str">
            <v/>
          </cell>
          <cell r="CL399" t="str">
            <v/>
          </cell>
          <cell r="CM399" t="str">
            <v/>
          </cell>
          <cell r="CN399" t="str">
            <v/>
          </cell>
          <cell r="CO399" t="str">
            <v/>
          </cell>
          <cell r="CP399" t="str">
            <v/>
          </cell>
          <cell r="CQ399" t="str">
            <v/>
          </cell>
          <cell r="CR399" t="str">
            <v/>
          </cell>
          <cell r="CS399" t="str">
            <v/>
          </cell>
          <cell r="CT399" t="str">
            <v/>
          </cell>
          <cell r="CU399">
            <v>-0.51100000000000001</v>
          </cell>
          <cell r="CV399" t="str">
            <v/>
          </cell>
          <cell r="CW399" t="str">
            <v/>
          </cell>
          <cell r="CX399" t="str">
            <v/>
          </cell>
          <cell r="CY399">
            <v>0.373</v>
          </cell>
          <cell r="CZ399" t="str">
            <v/>
          </cell>
          <cell r="DA399" t="str">
            <v/>
          </cell>
          <cell r="DB399" t="str">
            <v/>
          </cell>
          <cell r="DD399">
            <v>1</v>
          </cell>
        </row>
        <row r="400">
          <cell r="C400" t="str">
            <v>PR19SWB_PC C1</v>
          </cell>
          <cell r="D400" t="str">
            <v>Available and Sufficient Resources</v>
          </cell>
          <cell r="E400" t="str">
            <v>PR14 revision</v>
          </cell>
          <cell r="F400" t="str">
            <v>PC C1</v>
          </cell>
          <cell r="G400" t="str">
            <v>Water restrictions placed on customers</v>
          </cell>
          <cell r="H400" t="str">
            <v>In times of drought it may be necessary to introduce restrictions on water use. This measures whether there have been any temporary use bans or more severe restrictions during the year for any or all customers.</v>
          </cell>
          <cell r="I400">
            <v>0.1</v>
          </cell>
          <cell r="J400">
            <v>0.9</v>
          </cell>
          <cell r="Q400">
            <v>1</v>
          </cell>
          <cell r="R400" t="str">
            <v>Under</v>
          </cell>
          <cell r="S400" t="str">
            <v>RCV</v>
          </cell>
          <cell r="T400" t="str">
            <v>End of period</v>
          </cell>
          <cell r="U400" t="str">
            <v>Supply restrictions</v>
          </cell>
          <cell r="V400" t="str">
            <v>nr</v>
          </cell>
          <cell r="W400" t="str">
            <v>Number</v>
          </cell>
          <cell r="X400">
            <v>0</v>
          </cell>
          <cell r="Y400" t="str">
            <v>Down</v>
          </cell>
          <cell r="AQ400">
            <v>0</v>
          </cell>
          <cell r="AR400">
            <v>0</v>
          </cell>
          <cell r="AS400">
            <v>0</v>
          </cell>
          <cell r="AT400">
            <v>0</v>
          </cell>
          <cell r="AU400">
            <v>0</v>
          </cell>
          <cell r="BL400" t="str">
            <v>Yes</v>
          </cell>
          <cell r="BM400" t="str">
            <v>Yes</v>
          </cell>
          <cell r="BN400" t="str">
            <v>Yes</v>
          </cell>
          <cell r="BO400" t="str">
            <v>Yes</v>
          </cell>
          <cell r="BP400" t="str">
            <v>Yes</v>
          </cell>
          <cell r="BQ400" t="str">
            <v/>
          </cell>
          <cell r="BR400" t="str">
            <v/>
          </cell>
          <cell r="BS400" t="str">
            <v/>
          </cell>
          <cell r="BT400" t="str">
            <v/>
          </cell>
          <cell r="BU400" t="str">
            <v/>
          </cell>
          <cell r="BV400" t="str">
            <v/>
          </cell>
          <cell r="BW400" t="str">
            <v/>
          </cell>
          <cell r="BX400" t="str">
            <v/>
          </cell>
          <cell r="BY400" t="str">
            <v/>
          </cell>
          <cell r="BZ400" t="str">
            <v/>
          </cell>
          <cell r="CA400" t="str">
            <v/>
          </cell>
          <cell r="CB400" t="str">
            <v/>
          </cell>
          <cell r="CC400" t="str">
            <v/>
          </cell>
          <cell r="CD400" t="str">
            <v/>
          </cell>
          <cell r="CE400" t="str">
            <v/>
          </cell>
          <cell r="CF400" t="str">
            <v/>
          </cell>
          <cell r="CG400" t="str">
            <v/>
          </cell>
          <cell r="CH400" t="str">
            <v/>
          </cell>
          <cell r="CI400" t="str">
            <v/>
          </cell>
          <cell r="CJ400" t="str">
            <v/>
          </cell>
          <cell r="CK400" t="str">
            <v/>
          </cell>
          <cell r="CL400" t="str">
            <v/>
          </cell>
          <cell r="CM400" t="str">
            <v/>
          </cell>
          <cell r="CN400" t="str">
            <v/>
          </cell>
          <cell r="CO400" t="str">
            <v/>
          </cell>
          <cell r="CP400" t="str">
            <v/>
          </cell>
          <cell r="CQ400" t="str">
            <v/>
          </cell>
          <cell r="CR400" t="str">
            <v/>
          </cell>
          <cell r="CS400" t="str">
            <v/>
          </cell>
          <cell r="CT400" t="str">
            <v/>
          </cell>
          <cell r="CU400">
            <v>-0.17599999999999999</v>
          </cell>
          <cell r="CV400" t="str">
            <v/>
          </cell>
          <cell r="CW400" t="str">
            <v/>
          </cell>
          <cell r="CX400" t="str">
            <v/>
          </cell>
          <cell r="CY400" t="str">
            <v/>
          </cell>
          <cell r="CZ400" t="str">
            <v/>
          </cell>
          <cell r="DA400" t="str">
            <v/>
          </cell>
          <cell r="DB400" t="str">
            <v/>
          </cell>
          <cell r="DC400" t="str">
            <v>No</v>
          </cell>
          <cell r="DD400">
            <v>1</v>
          </cell>
        </row>
        <row r="401">
          <cell r="C401" t="str">
            <v>PR19SWB_PC C2</v>
          </cell>
          <cell r="D401" t="str">
            <v>Available and Sufficient Resources</v>
          </cell>
          <cell r="E401" t="str">
            <v>PR14 revision</v>
          </cell>
          <cell r="F401" t="str">
            <v>PC C2</v>
          </cell>
          <cell r="G401" t="str">
            <v>Leakage</v>
          </cell>
          <cell r="H401" t="str">
            <v>Water loss through leaking and burst pipes is known as leakage. This measure is the volume of leakage per day and includes both leakage from our water mains network as well as customer supply pipes.</v>
          </cell>
          <cell r="J401">
            <v>1</v>
          </cell>
          <cell r="Q401">
            <v>1</v>
          </cell>
          <cell r="R401" t="str">
            <v>Out &amp; under</v>
          </cell>
          <cell r="S401" t="str">
            <v>Revenue</v>
          </cell>
          <cell r="T401" t="str">
            <v>In-period</v>
          </cell>
          <cell r="U401" t="str">
            <v>Leakage</v>
          </cell>
          <cell r="V401" t="str">
            <v>%</v>
          </cell>
          <cell r="W401" t="str">
            <v>Percentage reduction</v>
          </cell>
          <cell r="X401">
            <v>1</v>
          </cell>
          <cell r="Y401" t="str">
            <v>Up</v>
          </cell>
          <cell r="Z401" t="str">
            <v>Leakage</v>
          </cell>
        </row>
        <row r="402">
          <cell r="C402" t="str">
            <v>PR19SWB_PC C3</v>
          </cell>
          <cell r="D402" t="str">
            <v>Available and Sufficient Resources</v>
          </cell>
          <cell r="E402" t="str">
            <v>PR19 new</v>
          </cell>
          <cell r="F402" t="str">
            <v>PC C3</v>
          </cell>
          <cell r="G402" t="str">
            <v>Per capita consumption</v>
          </cell>
          <cell r="H402" t="str">
            <v>An increasing population means extra demand for water, while changing weather patterns may result in more droughts – meaning it is important for everyone to take care how they use water. This is a measure of the average daily water usage of customers.</v>
          </cell>
          <cell r="J402">
            <v>1</v>
          </cell>
          <cell r="Q402">
            <v>1</v>
          </cell>
          <cell r="R402" t="str">
            <v>Out &amp; under</v>
          </cell>
          <cell r="S402" t="str">
            <v>RCV</v>
          </cell>
          <cell r="T402" t="str">
            <v>End of period</v>
          </cell>
          <cell r="U402" t="str">
            <v>Water consumption</v>
          </cell>
          <cell r="V402" t="str">
            <v>nr</v>
          </cell>
          <cell r="W402" t="str">
            <v>litres / person / day</v>
          </cell>
          <cell r="X402">
            <v>1</v>
          </cell>
          <cell r="Y402" t="str">
            <v>Down</v>
          </cell>
          <cell r="Z402" t="str">
            <v>Per capita consumption</v>
          </cell>
        </row>
        <row r="403">
          <cell r="C403" t="str">
            <v>PR19SWB_PC B1</v>
          </cell>
          <cell r="D403" t="str">
            <v>Reliable Wastewater Service</v>
          </cell>
          <cell r="E403" t="str">
            <v>PR14 revision</v>
          </cell>
          <cell r="F403" t="str">
            <v>PC B1</v>
          </cell>
          <cell r="G403" t="str">
            <v>Internal sewer flooding</v>
          </cell>
          <cell r="H403" t="str">
            <v>When sewers or pumps get blocked, sewage can escape and affect homes and businesses. Internal sewer flooding means sewage has entered homes and businesses, affected living spaces, basements and cellars. This measure is the number of internal flooding incidents per year.</v>
          </cell>
          <cell r="K403">
            <v>1</v>
          </cell>
          <cell r="Q403">
            <v>1</v>
          </cell>
          <cell r="R403" t="str">
            <v>Out &amp; under</v>
          </cell>
          <cell r="S403" t="str">
            <v>Revenue</v>
          </cell>
          <cell r="T403" t="str">
            <v>In-period</v>
          </cell>
          <cell r="U403" t="str">
            <v>Sewer flooding</v>
          </cell>
          <cell r="V403" t="str">
            <v>nr</v>
          </cell>
          <cell r="W403" t="str">
            <v>Incidents per 10,000 sewer connections</v>
          </cell>
          <cell r="X403">
            <v>2</v>
          </cell>
          <cell r="Y403" t="str">
            <v>Down</v>
          </cell>
          <cell r="Z403" t="str">
            <v>Internal sewer flooding</v>
          </cell>
        </row>
        <row r="404">
          <cell r="C404" t="str">
            <v>PR19SWB_PC B2</v>
          </cell>
          <cell r="D404" t="str">
            <v>Reliable Wastewater Service</v>
          </cell>
          <cell r="E404" t="str">
            <v>PR14 revision</v>
          </cell>
          <cell r="F404" t="str">
            <v>PC B2</v>
          </cell>
          <cell r="G404" t="str">
            <v>External sewer flooding incidents</v>
          </cell>
          <cell r="H404" t="str">
            <v>When sewers or pumps block, sewage can escape and this can affect homes and businesses. External sewer flooding means sewage has entered the grounds or gardens of a building normally used for residential, public, community and business purposes.</v>
          </cell>
          <cell r="K404">
            <v>1</v>
          </cell>
          <cell r="Q404">
            <v>1</v>
          </cell>
          <cell r="R404" t="str">
            <v>Out &amp; under</v>
          </cell>
          <cell r="S404" t="str">
            <v>Revenue</v>
          </cell>
          <cell r="T404" t="str">
            <v>In-period</v>
          </cell>
          <cell r="U404" t="str">
            <v>Sewer flooding</v>
          </cell>
          <cell r="V404" t="str">
            <v>nr</v>
          </cell>
          <cell r="W404" t="str">
            <v>Number</v>
          </cell>
          <cell r="X404">
            <v>0</v>
          </cell>
          <cell r="Y404" t="str">
            <v>Down</v>
          </cell>
          <cell r="Z404" t="str">
            <v>External sewer flooding</v>
          </cell>
          <cell r="AQ404">
            <v>1665</v>
          </cell>
          <cell r="AR404">
            <v>1530</v>
          </cell>
          <cell r="AS404">
            <v>1395</v>
          </cell>
          <cell r="AT404">
            <v>1260</v>
          </cell>
          <cell r="AU404">
            <v>1123</v>
          </cell>
          <cell r="BL404" t="str">
            <v>Yes</v>
          </cell>
          <cell r="BM404" t="str">
            <v>Yes</v>
          </cell>
          <cell r="BN404" t="str">
            <v>Yes</v>
          </cell>
          <cell r="BO404" t="str">
            <v>Yes</v>
          </cell>
          <cell r="BP404" t="str">
            <v>Yes</v>
          </cell>
          <cell r="BQ404" t="str">
            <v/>
          </cell>
          <cell r="BR404" t="str">
            <v/>
          </cell>
          <cell r="BS404" t="str">
            <v/>
          </cell>
          <cell r="BT404" t="str">
            <v/>
          </cell>
          <cell r="BU404" t="str">
            <v/>
          </cell>
          <cell r="BV404">
            <v>2048</v>
          </cell>
          <cell r="BW404">
            <v>1882</v>
          </cell>
          <cell r="BX404">
            <v>1716</v>
          </cell>
          <cell r="BY404">
            <v>1550</v>
          </cell>
          <cell r="BZ404">
            <v>1381</v>
          </cell>
          <cell r="CA404" t="str">
            <v/>
          </cell>
          <cell r="CB404" t="str">
            <v/>
          </cell>
          <cell r="CC404" t="str">
            <v/>
          </cell>
          <cell r="CD404" t="str">
            <v/>
          </cell>
          <cell r="CE404" t="str">
            <v/>
          </cell>
          <cell r="CF404" t="str">
            <v/>
          </cell>
          <cell r="CG404" t="str">
            <v/>
          </cell>
          <cell r="CH404" t="str">
            <v/>
          </cell>
          <cell r="CI404" t="str">
            <v/>
          </cell>
          <cell r="CJ404" t="str">
            <v/>
          </cell>
          <cell r="CK404">
            <v>915</v>
          </cell>
          <cell r="CL404">
            <v>835</v>
          </cell>
          <cell r="CM404">
            <v>809</v>
          </cell>
          <cell r="CN404">
            <v>703</v>
          </cell>
          <cell r="CO404">
            <v>545</v>
          </cell>
          <cell r="CP404" t="str">
            <v/>
          </cell>
          <cell r="CQ404" t="str">
            <v/>
          </cell>
          <cell r="CR404" t="str">
            <v/>
          </cell>
          <cell r="CS404" t="str">
            <v/>
          </cell>
          <cell r="CT404" t="str">
            <v/>
          </cell>
          <cell r="CU404">
            <v>-0.01</v>
          </cell>
          <cell r="CV404" t="str">
            <v/>
          </cell>
          <cell r="CW404" t="str">
            <v/>
          </cell>
          <cell r="CX404" t="str">
            <v/>
          </cell>
          <cell r="CY404">
            <v>6.0000000000000001E-3</v>
          </cell>
          <cell r="CZ404" t="str">
            <v/>
          </cell>
          <cell r="DA404" t="str">
            <v/>
          </cell>
          <cell r="DB404" t="str">
            <v/>
          </cell>
          <cell r="DD404">
            <v>1</v>
          </cell>
        </row>
        <row r="405">
          <cell r="C405" t="str">
            <v>PR19SWB_PC B3</v>
          </cell>
          <cell r="D405" t="str">
            <v>Reliable Wastewater Service</v>
          </cell>
          <cell r="E405" t="str">
            <v>PR14 revision</v>
          </cell>
          <cell r="F405" t="str">
            <v>PC B3</v>
          </cell>
          <cell r="G405" t="str">
            <v>Sewer collapses</v>
          </cell>
          <cell r="H405" t="str">
            <v>Sewers can collapse, for example when they are old or damaged by tree roots. This causes the ground above the sewer to fall into the sewer, blocking the flow of sewage.</v>
          </cell>
          <cell r="K405">
            <v>1</v>
          </cell>
          <cell r="Q405">
            <v>1</v>
          </cell>
          <cell r="R405" t="str">
            <v>Out &amp; under</v>
          </cell>
          <cell r="S405" t="str">
            <v>Revenue</v>
          </cell>
          <cell r="T405" t="str">
            <v>In-period</v>
          </cell>
          <cell r="U405" t="str">
            <v>Repair and maintenance</v>
          </cell>
          <cell r="V405" t="str">
            <v>nr</v>
          </cell>
          <cell r="W405" t="str">
            <v>Collapses per 1,000km sewers</v>
          </cell>
          <cell r="X405">
            <v>2</v>
          </cell>
          <cell r="Y405" t="str">
            <v>Down</v>
          </cell>
          <cell r="Z405" t="str">
            <v>Sewer collapses</v>
          </cell>
        </row>
        <row r="406">
          <cell r="C406" t="str">
            <v>PR19SWB_PC B4</v>
          </cell>
          <cell r="D406" t="str">
            <v>Reliable Wastewater Service</v>
          </cell>
          <cell r="E406" t="str">
            <v>PR14 revision</v>
          </cell>
          <cell r="F406" t="str">
            <v>PC B4</v>
          </cell>
          <cell r="G406" t="str">
            <v>Sewer blockages</v>
          </cell>
          <cell r="H406" t="str">
            <v>Sewers can block when items such as wet wipes, nappies, cotton buds, fats and oils are flushed into drains. They cause sewers to clog and block, restricting the flow of sewage.</v>
          </cell>
          <cell r="K406">
            <v>1</v>
          </cell>
          <cell r="Q406">
            <v>1</v>
          </cell>
          <cell r="R406" t="str">
            <v>Out &amp; under</v>
          </cell>
          <cell r="S406" t="str">
            <v>Revenue</v>
          </cell>
          <cell r="T406" t="str">
            <v>In-period</v>
          </cell>
          <cell r="U406" t="str">
            <v>Repair and maintenance</v>
          </cell>
          <cell r="V406" t="str">
            <v>nr</v>
          </cell>
          <cell r="W406" t="str">
            <v>Number</v>
          </cell>
          <cell r="X406">
            <v>0</v>
          </cell>
          <cell r="Y406" t="str">
            <v>Down</v>
          </cell>
          <cell r="Z406" t="str">
            <v>Sewer blockages</v>
          </cell>
          <cell r="AQ406">
            <v>7540</v>
          </cell>
          <cell r="AR406">
            <v>7280</v>
          </cell>
          <cell r="AS406">
            <v>7020</v>
          </cell>
          <cell r="AT406">
            <v>6760</v>
          </cell>
          <cell r="AU406">
            <v>6500</v>
          </cell>
          <cell r="BL406" t="str">
            <v>Yes</v>
          </cell>
          <cell r="BM406" t="str">
            <v>Yes</v>
          </cell>
          <cell r="BN406" t="str">
            <v>Yes</v>
          </cell>
          <cell r="BO406" t="str">
            <v>Yes</v>
          </cell>
          <cell r="BP406" t="str">
            <v>Yes</v>
          </cell>
          <cell r="BQ406" t="str">
            <v/>
          </cell>
          <cell r="BR406" t="str">
            <v/>
          </cell>
          <cell r="BS406" t="str">
            <v/>
          </cell>
          <cell r="BT406" t="str">
            <v/>
          </cell>
          <cell r="BU406" t="str">
            <v/>
          </cell>
          <cell r="BV406">
            <v>8542</v>
          </cell>
          <cell r="BW406">
            <v>8282</v>
          </cell>
          <cell r="BX406">
            <v>8022</v>
          </cell>
          <cell r="BY406">
            <v>7762</v>
          </cell>
          <cell r="BZ406">
            <v>7502</v>
          </cell>
          <cell r="CA406" t="str">
            <v/>
          </cell>
          <cell r="CB406" t="str">
            <v/>
          </cell>
          <cell r="CC406" t="str">
            <v/>
          </cell>
          <cell r="CD406" t="str">
            <v/>
          </cell>
          <cell r="CE406" t="str">
            <v/>
          </cell>
          <cell r="CF406" t="str">
            <v/>
          </cell>
          <cell r="CG406" t="str">
            <v/>
          </cell>
          <cell r="CH406" t="str">
            <v/>
          </cell>
          <cell r="CI406" t="str">
            <v/>
          </cell>
          <cell r="CJ406" t="str">
            <v/>
          </cell>
          <cell r="CK406">
            <v>6040</v>
          </cell>
          <cell r="CL406">
            <v>5780</v>
          </cell>
          <cell r="CM406">
            <v>5520</v>
          </cell>
          <cell r="CN406">
            <v>5260</v>
          </cell>
          <cell r="CO406">
            <v>5000</v>
          </cell>
          <cell r="CP406" t="str">
            <v/>
          </cell>
          <cell r="CQ406" t="str">
            <v/>
          </cell>
          <cell r="CR406" t="str">
            <v/>
          </cell>
          <cell r="CS406" t="str">
            <v/>
          </cell>
          <cell r="CT406" t="str">
            <v/>
          </cell>
          <cell r="CU406">
            <v>-1.6000000000000001E-3</v>
          </cell>
          <cell r="CV406" t="str">
            <v/>
          </cell>
          <cell r="CW406" t="str">
            <v/>
          </cell>
          <cell r="CX406" t="str">
            <v/>
          </cell>
          <cell r="CY406">
            <v>1E-3</v>
          </cell>
          <cell r="CZ406" t="str">
            <v/>
          </cell>
          <cell r="DA406" t="str">
            <v/>
          </cell>
          <cell r="DB406" t="str">
            <v/>
          </cell>
          <cell r="DD406">
            <v>1</v>
          </cell>
        </row>
        <row r="407">
          <cell r="C407" t="str">
            <v>PR19SWB_PC B5</v>
          </cell>
          <cell r="D407" t="str">
            <v>Reliable Wastewater Service</v>
          </cell>
          <cell r="E407" t="str">
            <v>PR14 continuation</v>
          </cell>
          <cell r="F407" t="str">
            <v>PC B5</v>
          </cell>
          <cell r="G407" t="str">
            <v>Odour contacts from wastewater treatment works</v>
          </cell>
          <cell r="H407" t="str">
            <v>Wastewater treatment is necessary to safely return wastewater to the environment. The treatment process can cause some unpleasant smells to surrounding houses and properties. This measure is the number of customer contacts about sewage odours from our wastewater treatment works.</v>
          </cell>
          <cell r="K407">
            <v>1</v>
          </cell>
          <cell r="Q407">
            <v>1</v>
          </cell>
          <cell r="R407" t="str">
            <v>Out &amp; under</v>
          </cell>
          <cell r="S407" t="str">
            <v>Revenue</v>
          </cell>
          <cell r="T407" t="str">
            <v>In-period</v>
          </cell>
          <cell r="U407" t="str">
            <v>WwTW odour</v>
          </cell>
          <cell r="V407" t="str">
            <v>nr</v>
          </cell>
          <cell r="W407" t="str">
            <v>Number</v>
          </cell>
          <cell r="X407">
            <v>0</v>
          </cell>
          <cell r="Y407" t="str">
            <v>Down</v>
          </cell>
          <cell r="AQ407">
            <v>230</v>
          </cell>
          <cell r="AR407">
            <v>220</v>
          </cell>
          <cell r="AS407">
            <v>210</v>
          </cell>
          <cell r="AT407">
            <v>200</v>
          </cell>
          <cell r="AU407">
            <v>196</v>
          </cell>
          <cell r="BL407" t="str">
            <v>Yes</v>
          </cell>
          <cell r="BM407" t="str">
            <v>Yes</v>
          </cell>
          <cell r="BN407" t="str">
            <v>Yes</v>
          </cell>
          <cell r="BO407" t="str">
            <v>Yes</v>
          </cell>
          <cell r="BP407" t="str">
            <v>Yes</v>
          </cell>
          <cell r="BQ407" t="str">
            <v/>
          </cell>
          <cell r="BR407" t="str">
            <v/>
          </cell>
          <cell r="BS407" t="str">
            <v/>
          </cell>
          <cell r="BT407" t="str">
            <v/>
          </cell>
          <cell r="BU407" t="str">
            <v/>
          </cell>
          <cell r="BV407" t="str">
            <v/>
          </cell>
          <cell r="BW407" t="str">
            <v/>
          </cell>
          <cell r="BX407" t="str">
            <v/>
          </cell>
          <cell r="BY407" t="str">
            <v/>
          </cell>
          <cell r="BZ407" t="str">
            <v/>
          </cell>
          <cell r="CA407" t="str">
            <v/>
          </cell>
          <cell r="CB407" t="str">
            <v/>
          </cell>
          <cell r="CC407" t="str">
            <v/>
          </cell>
          <cell r="CD407" t="str">
            <v/>
          </cell>
          <cell r="CE407" t="str">
            <v/>
          </cell>
          <cell r="CF407" t="str">
            <v/>
          </cell>
          <cell r="CG407" t="str">
            <v/>
          </cell>
          <cell r="CH407" t="str">
            <v/>
          </cell>
          <cell r="CI407" t="str">
            <v/>
          </cell>
          <cell r="CJ407" t="str">
            <v/>
          </cell>
          <cell r="CK407" t="str">
            <v/>
          </cell>
          <cell r="CL407" t="str">
            <v/>
          </cell>
          <cell r="CM407" t="str">
            <v/>
          </cell>
          <cell r="CN407" t="str">
            <v/>
          </cell>
          <cell r="CO407" t="str">
            <v/>
          </cell>
          <cell r="CP407" t="str">
            <v/>
          </cell>
          <cell r="CQ407" t="str">
            <v/>
          </cell>
          <cell r="CR407" t="str">
            <v/>
          </cell>
          <cell r="CS407" t="str">
            <v/>
          </cell>
          <cell r="CT407" t="str">
            <v/>
          </cell>
          <cell r="CU407">
            <v>-8.0000000000000002E-3</v>
          </cell>
          <cell r="CV407" t="str">
            <v/>
          </cell>
          <cell r="CW407" t="str">
            <v/>
          </cell>
          <cell r="CX407" t="str">
            <v/>
          </cell>
          <cell r="CY407">
            <v>5.0000000000000001E-3</v>
          </cell>
          <cell r="CZ407" t="str">
            <v/>
          </cell>
          <cell r="DA407" t="str">
            <v/>
          </cell>
          <cell r="DB407" t="str">
            <v/>
          </cell>
          <cell r="DD407">
            <v>1</v>
          </cell>
        </row>
        <row r="408">
          <cell r="C408" t="str">
            <v>PR19SWB_PC B6</v>
          </cell>
          <cell r="D408" t="str">
            <v>Reliable Wastewater Service</v>
          </cell>
          <cell r="E408" t="str">
            <v>PR14 continuation</v>
          </cell>
          <cell r="F408" t="str">
            <v>PC B6</v>
          </cell>
          <cell r="G408" t="str">
            <v>Treatment works compliance</v>
          </cell>
          <cell r="H408" t="str">
            <v>Water and sewerage  companies treat wastewater and return it biologically treated to rivers and the sea. Legal standards are set for treated wastewater discharges, and numeric compliance is a measure of compliance with those standards. This measures the percentage of discharges not compliant with numeric concentration limits set.</v>
          </cell>
          <cell r="K408">
            <v>1</v>
          </cell>
          <cell r="Q408">
            <v>1</v>
          </cell>
          <cell r="R408" t="str">
            <v>Under</v>
          </cell>
          <cell r="S408" t="str">
            <v>Revenue</v>
          </cell>
          <cell r="T408" t="str">
            <v>In-period</v>
          </cell>
          <cell r="U408" t="str">
            <v>WwTW numeric consents</v>
          </cell>
          <cell r="V408" t="str">
            <v>%</v>
          </cell>
          <cell r="W408" t="str">
            <v>Percentage</v>
          </cell>
          <cell r="X408">
            <v>2</v>
          </cell>
          <cell r="Y408" t="str">
            <v>Up</v>
          </cell>
          <cell r="Z408" t="str">
            <v>Treatment works compliance</v>
          </cell>
        </row>
        <row r="409">
          <cell r="C409" t="str">
            <v>PR19SWB_PC B7</v>
          </cell>
          <cell r="D409" t="str">
            <v>Reliable Wastewater Service</v>
          </cell>
          <cell r="E409" t="str">
            <v>PR14 continuation</v>
          </cell>
          <cell r="F409" t="str">
            <v>PC B7</v>
          </cell>
          <cell r="G409" t="str">
            <v>Descriptive compliance</v>
          </cell>
          <cell r="H409" t="str">
            <v>Water and sewerage companies treat wastewater and return it to the environment. Our wastewater treatment works (WWTW) must comply with legal standards that are set for treated wastewater discharges. There are different types of standards, this measure is for the percentage of WWTW which operate under ‘descriptive’ consent limits set by the Environment Agency (EA) which means that as long as the effluent looks clear and doesn’t appear to have a detrimental effect on the environment then it is compliant. Descriptive permits are typically put in place for smaller WWTW with low risks to the environment.</v>
          </cell>
          <cell r="K409">
            <v>1</v>
          </cell>
          <cell r="Q409">
            <v>1</v>
          </cell>
          <cell r="R409" t="str">
            <v>Under</v>
          </cell>
          <cell r="S409" t="str">
            <v>Revenue</v>
          </cell>
          <cell r="T409" t="str">
            <v>In-period</v>
          </cell>
          <cell r="U409" t="str">
            <v>WwTW descriptive consents</v>
          </cell>
          <cell r="V409" t="str">
            <v>%</v>
          </cell>
          <cell r="W409" t="str">
            <v>Percentage</v>
          </cell>
          <cell r="X409">
            <v>1</v>
          </cell>
          <cell r="Y409" t="str">
            <v>Up</v>
          </cell>
          <cell r="AQ409">
            <v>100</v>
          </cell>
          <cell r="AR409">
            <v>100</v>
          </cell>
          <cell r="AS409">
            <v>100</v>
          </cell>
          <cell r="AT409">
            <v>100</v>
          </cell>
          <cell r="AU409">
            <v>100</v>
          </cell>
          <cell r="BL409" t="str">
            <v>Yes</v>
          </cell>
          <cell r="BM409" t="str">
            <v>Yes</v>
          </cell>
          <cell r="BN409" t="str">
            <v>Yes</v>
          </cell>
          <cell r="BO409" t="str">
            <v>Yes</v>
          </cell>
          <cell r="BP409" t="str">
            <v>Yes</v>
          </cell>
          <cell r="BQ409" t="str">
            <v/>
          </cell>
          <cell r="BR409" t="str">
            <v/>
          </cell>
          <cell r="BS409" t="str">
            <v/>
          </cell>
          <cell r="BT409" t="str">
            <v/>
          </cell>
          <cell r="BU409" t="str">
            <v/>
          </cell>
          <cell r="BV409" t="str">
            <v/>
          </cell>
          <cell r="BW409" t="str">
            <v/>
          </cell>
          <cell r="BX409" t="str">
            <v/>
          </cell>
          <cell r="BY409" t="str">
            <v/>
          </cell>
          <cell r="BZ409" t="str">
            <v/>
          </cell>
          <cell r="CA409">
            <v>99</v>
          </cell>
          <cell r="CB409">
            <v>99</v>
          </cell>
          <cell r="CC409">
            <v>99</v>
          </cell>
          <cell r="CD409">
            <v>99</v>
          </cell>
          <cell r="CE409">
            <v>99</v>
          </cell>
          <cell r="CF409" t="str">
            <v/>
          </cell>
          <cell r="CG409" t="str">
            <v/>
          </cell>
          <cell r="CH409" t="str">
            <v/>
          </cell>
          <cell r="CI409" t="str">
            <v/>
          </cell>
          <cell r="CJ409" t="str">
            <v/>
          </cell>
          <cell r="CK409" t="str">
            <v/>
          </cell>
          <cell r="CL409" t="str">
            <v/>
          </cell>
          <cell r="CM409" t="str">
            <v/>
          </cell>
          <cell r="CN409" t="str">
            <v/>
          </cell>
          <cell r="CO409" t="str">
            <v/>
          </cell>
          <cell r="CP409" t="str">
            <v/>
          </cell>
          <cell r="CQ409" t="str">
            <v/>
          </cell>
          <cell r="CR409" t="str">
            <v/>
          </cell>
          <cell r="CS409" t="str">
            <v/>
          </cell>
          <cell r="CT409" t="str">
            <v/>
          </cell>
          <cell r="CU409">
            <v>-0.27800000000000002</v>
          </cell>
          <cell r="CV409" t="str">
            <v/>
          </cell>
          <cell r="CW409" t="str">
            <v/>
          </cell>
          <cell r="CX409" t="str">
            <v/>
          </cell>
          <cell r="CY409" t="str">
            <v/>
          </cell>
          <cell r="CZ409" t="str">
            <v/>
          </cell>
          <cell r="DA409" t="str">
            <v/>
          </cell>
          <cell r="DB409" t="str">
            <v/>
          </cell>
          <cell r="DD409">
            <v>1</v>
          </cell>
        </row>
        <row r="410">
          <cell r="C410" t="str">
            <v>PR19SWB_PC B8</v>
          </cell>
          <cell r="D410" t="str">
            <v>Reliable Wastewater Service</v>
          </cell>
          <cell r="E410" t="str">
            <v>PR19 new</v>
          </cell>
          <cell r="F410" t="str">
            <v>PC B8</v>
          </cell>
          <cell r="G410" t="str">
            <v>Total wastewater treatment works (WWTW) compliance</v>
          </cell>
          <cell r="H410" t="str">
            <v>Water and sewerage companies treat wastewater and return it to the environment. Legal permit standards are set for treated sewage discharges and this measure is for overall compliance with those standards.</v>
          </cell>
          <cell r="K410">
            <v>1</v>
          </cell>
          <cell r="Q410">
            <v>1</v>
          </cell>
          <cell r="R410" t="str">
            <v>NFI</v>
          </cell>
          <cell r="U410" t="str">
            <v>Environmental</v>
          </cell>
          <cell r="V410" t="str">
            <v>%</v>
          </cell>
          <cell r="W410" t="str">
            <v>Percentage</v>
          </cell>
          <cell r="X410">
            <v>1</v>
          </cell>
          <cell r="Y410" t="str">
            <v>Up</v>
          </cell>
          <cell r="AQ410">
            <v>100</v>
          </cell>
          <cell r="AR410">
            <v>100</v>
          </cell>
          <cell r="AS410">
            <v>100</v>
          </cell>
          <cell r="AT410">
            <v>100</v>
          </cell>
          <cell r="AU410">
            <v>100</v>
          </cell>
          <cell r="BQ410" t="str">
            <v/>
          </cell>
          <cell r="BR410" t="str">
            <v/>
          </cell>
          <cell r="BS410" t="str">
            <v/>
          </cell>
          <cell r="BT410" t="str">
            <v/>
          </cell>
          <cell r="BU410" t="str">
            <v/>
          </cell>
          <cell r="BV410" t="str">
            <v/>
          </cell>
          <cell r="BW410" t="str">
            <v/>
          </cell>
          <cell r="BX410" t="str">
            <v/>
          </cell>
          <cell r="BY410" t="str">
            <v/>
          </cell>
          <cell r="BZ410" t="str">
            <v/>
          </cell>
          <cell r="CA410" t="str">
            <v/>
          </cell>
          <cell r="CB410" t="str">
            <v/>
          </cell>
          <cell r="CC410" t="str">
            <v/>
          </cell>
          <cell r="CD410" t="str">
            <v/>
          </cell>
          <cell r="CE410" t="str">
            <v/>
          </cell>
          <cell r="CF410" t="str">
            <v/>
          </cell>
          <cell r="CG410" t="str">
            <v/>
          </cell>
          <cell r="CH410" t="str">
            <v/>
          </cell>
          <cell r="CI410" t="str">
            <v/>
          </cell>
          <cell r="CJ410" t="str">
            <v/>
          </cell>
          <cell r="CK410" t="str">
            <v/>
          </cell>
          <cell r="CL410" t="str">
            <v/>
          </cell>
          <cell r="CM410" t="str">
            <v/>
          </cell>
          <cell r="CN410" t="str">
            <v/>
          </cell>
          <cell r="CO410" t="str">
            <v/>
          </cell>
          <cell r="CP410" t="str">
            <v/>
          </cell>
          <cell r="CQ410" t="str">
            <v/>
          </cell>
          <cell r="CR410" t="str">
            <v/>
          </cell>
          <cell r="CS410" t="str">
            <v/>
          </cell>
          <cell r="CT410" t="str">
            <v/>
          </cell>
          <cell r="CU410" t="str">
            <v/>
          </cell>
          <cell r="CV410" t="str">
            <v/>
          </cell>
          <cell r="CW410" t="str">
            <v/>
          </cell>
          <cell r="CX410" t="str">
            <v/>
          </cell>
          <cell r="CY410" t="str">
            <v/>
          </cell>
          <cell r="CZ410" t="str">
            <v/>
          </cell>
          <cell r="DA410" t="str">
            <v/>
          </cell>
          <cell r="DB410" t="str">
            <v/>
          </cell>
          <cell r="DD410">
            <v>1</v>
          </cell>
        </row>
        <row r="411">
          <cell r="C411" t="str">
            <v>PR19SWB_PC B9</v>
          </cell>
          <cell r="D411" t="str">
            <v>Reliable Wastewater Service</v>
          </cell>
          <cell r="E411" t="str">
            <v>PR14 continuation</v>
          </cell>
          <cell r="F411" t="str">
            <v>PC B9</v>
          </cell>
          <cell r="G411" t="str">
            <v>Compliance with sludge standard</v>
          </cell>
          <cell r="H411" t="str">
            <v>Sludge is the residual material from treating wastewater. It must be disposed of in line with strict environmental standards. This measure is the percentage of sludge disposed of in accordance with the current definition as stated within the EPA (November 2017 Environment Agency EPA methodology).</v>
          </cell>
          <cell r="L411">
            <v>1</v>
          </cell>
          <cell r="Q411">
            <v>1</v>
          </cell>
          <cell r="R411" t="str">
            <v>Under</v>
          </cell>
          <cell r="S411" t="str">
            <v>Revenue</v>
          </cell>
          <cell r="T411" t="str">
            <v>In-period</v>
          </cell>
          <cell r="U411" t="str">
            <v>Bioresources (sludge)</v>
          </cell>
          <cell r="V411" t="str">
            <v>%</v>
          </cell>
          <cell r="W411" t="str">
            <v>Percentage</v>
          </cell>
          <cell r="X411">
            <v>2</v>
          </cell>
          <cell r="Y411" t="str">
            <v>Up</v>
          </cell>
          <cell r="AQ411">
            <v>100</v>
          </cell>
          <cell r="AR411">
            <v>100</v>
          </cell>
          <cell r="AS411">
            <v>100</v>
          </cell>
          <cell r="AT411">
            <v>100</v>
          </cell>
          <cell r="AU411">
            <v>100</v>
          </cell>
          <cell r="BL411" t="str">
            <v>Yes</v>
          </cell>
          <cell r="BM411" t="str">
            <v>Yes</v>
          </cell>
          <cell r="BN411" t="str">
            <v>Yes</v>
          </cell>
          <cell r="BO411" t="str">
            <v>Yes</v>
          </cell>
          <cell r="BP411" t="str">
            <v>Yes</v>
          </cell>
          <cell r="BQ411" t="str">
            <v/>
          </cell>
          <cell r="BR411" t="str">
            <v/>
          </cell>
          <cell r="BS411" t="str">
            <v/>
          </cell>
          <cell r="BT411" t="str">
            <v/>
          </cell>
          <cell r="BU411" t="str">
            <v/>
          </cell>
          <cell r="BV411" t="str">
            <v/>
          </cell>
          <cell r="BW411" t="str">
            <v/>
          </cell>
          <cell r="BX411" t="str">
            <v/>
          </cell>
          <cell r="BY411" t="str">
            <v/>
          </cell>
          <cell r="BZ411" t="str">
            <v/>
          </cell>
          <cell r="CA411">
            <v>99.94</v>
          </cell>
          <cell r="CB411">
            <v>99.94</v>
          </cell>
          <cell r="CC411">
            <v>99.94</v>
          </cell>
          <cell r="CD411">
            <v>99.94</v>
          </cell>
          <cell r="CE411">
            <v>99.94</v>
          </cell>
          <cell r="CF411" t="str">
            <v/>
          </cell>
          <cell r="CG411" t="str">
            <v/>
          </cell>
          <cell r="CH411" t="str">
            <v/>
          </cell>
          <cell r="CI411" t="str">
            <v/>
          </cell>
          <cell r="CJ411" t="str">
            <v/>
          </cell>
          <cell r="CK411" t="str">
            <v/>
          </cell>
          <cell r="CL411" t="str">
            <v/>
          </cell>
          <cell r="CM411" t="str">
            <v/>
          </cell>
          <cell r="CN411" t="str">
            <v/>
          </cell>
          <cell r="CO411" t="str">
            <v/>
          </cell>
          <cell r="CP411" t="str">
            <v/>
          </cell>
          <cell r="CQ411" t="str">
            <v/>
          </cell>
          <cell r="CR411" t="str">
            <v/>
          </cell>
          <cell r="CS411" t="str">
            <v/>
          </cell>
          <cell r="CT411" t="str">
            <v/>
          </cell>
          <cell r="CU411">
            <v>-0.08</v>
          </cell>
          <cell r="CV411" t="str">
            <v/>
          </cell>
          <cell r="CW411" t="str">
            <v/>
          </cell>
          <cell r="CX411" t="str">
            <v/>
          </cell>
          <cell r="CY411" t="str">
            <v/>
          </cell>
          <cell r="CZ411" t="str">
            <v/>
          </cell>
          <cell r="DA411" t="str">
            <v/>
          </cell>
          <cell r="DB411" t="str">
            <v/>
          </cell>
          <cell r="DD411">
            <v>1</v>
          </cell>
        </row>
        <row r="412">
          <cell r="C412" t="str">
            <v>PR19SWB_PC D1</v>
          </cell>
          <cell r="D412" t="str">
            <v>Resilience</v>
          </cell>
          <cell r="E412" t="str">
            <v>PR19 new</v>
          </cell>
          <cell r="F412" t="str">
            <v>PC D1</v>
          </cell>
          <cell r="G412" t="str">
            <v>Risk of severe restrictions in a drought</v>
          </cell>
          <cell r="H412" t="str">
            <v>In an extreme drought, there is a risk that the company would not have enough water to supply all customers. This measure is the percentage of the population that would experience water restrictions in a drought.</v>
          </cell>
          <cell r="I412">
            <v>1</v>
          </cell>
          <cell r="Q412">
            <v>1</v>
          </cell>
          <cell r="R412" t="str">
            <v>NFI</v>
          </cell>
          <cell r="U412" t="str">
            <v>Resilience</v>
          </cell>
          <cell r="V412" t="str">
            <v>%</v>
          </cell>
          <cell r="W412" t="str">
            <v>% of the population that would experience severe supply restrictions in a 1 in 200 year drought</v>
          </cell>
          <cell r="X412">
            <v>1</v>
          </cell>
          <cell r="Y412" t="str">
            <v>Down</v>
          </cell>
          <cell r="Z412" t="str">
            <v>Risk of severe restrictions in a drought</v>
          </cell>
        </row>
        <row r="413">
          <cell r="C413" t="str">
            <v>PR19SWB_PC D2</v>
          </cell>
          <cell r="D413" t="str">
            <v>Resilience</v>
          </cell>
          <cell r="E413" t="str">
            <v>PR19 new</v>
          </cell>
          <cell r="F413" t="str">
            <v>PC D2</v>
          </cell>
          <cell r="G413" t="str">
            <v>Risk of sewer flooding in a storm</v>
          </cell>
          <cell r="H413" t="str">
            <v xml:space="preserve">Customers may be at risk of sewer flooding in an extreme storm. This measure is the percentage of the population at risk of experiencing sewer flooding in such an event. </v>
          </cell>
          <cell r="K413">
            <v>1</v>
          </cell>
          <cell r="Q413">
            <v>1</v>
          </cell>
          <cell r="R413" t="str">
            <v>NFI</v>
          </cell>
          <cell r="U413" t="str">
            <v>Resilience</v>
          </cell>
          <cell r="V413" t="str">
            <v>%</v>
          </cell>
          <cell r="W413" t="str">
            <v>% of population at risk of sewer flooding in 1 in 50 year storm</v>
          </cell>
          <cell r="X413">
            <v>2</v>
          </cell>
          <cell r="Y413" t="str">
            <v>Down</v>
          </cell>
          <cell r="Z413" t="str">
            <v>Risk of sewer flooding in a storm</v>
          </cell>
        </row>
        <row r="414">
          <cell r="C414" t="str">
            <v>PR19SWB_PC D3</v>
          </cell>
          <cell r="D414" t="str">
            <v>Resilience</v>
          </cell>
          <cell r="E414" t="str">
            <v>PR19 new</v>
          </cell>
          <cell r="F414" t="str">
            <v>PC D3</v>
          </cell>
          <cell r="G414" t="str">
            <v>Resilience in the round - wastewater</v>
          </cell>
          <cell r="H414" t="str">
            <v xml:space="preserve">The climate and topography of our region combine to make many catchments at risk of fluvial, coastal and/or surface water flooding. The risk of extreme weather is also increasing. Many of the rivers and much of the coastline is sensitive environmentally and economically due to the high levels of tourism which is vital to the regional economy. 
Resilience of our wastewater treatment works (WWTWs) is based around our ability to protect those sites from flooding and/or how quickly we can recover treatment processes if there are extreme weather events. 
This measure is the number of resilience action plans put in place for WWTWs.  Plans will be deployed if the site that it covers experiences fluvial, coastal or surface water flooding.
</v>
          </cell>
          <cell r="K414">
            <v>1</v>
          </cell>
          <cell r="Q414">
            <v>1</v>
          </cell>
          <cell r="R414" t="str">
            <v>Out &amp; under</v>
          </cell>
          <cell r="S414" t="str">
            <v>Revenue</v>
          </cell>
          <cell r="T414" t="str">
            <v>In-period</v>
          </cell>
          <cell r="U414" t="str">
            <v>Resilience</v>
          </cell>
          <cell r="V414" t="str">
            <v>nr</v>
          </cell>
          <cell r="W414" t="str">
            <v>Number</v>
          </cell>
          <cell r="X414">
            <v>0</v>
          </cell>
          <cell r="Y414" t="str">
            <v>Up</v>
          </cell>
          <cell r="AQ414">
            <v>20</v>
          </cell>
          <cell r="AR414">
            <v>40</v>
          </cell>
          <cell r="AS414">
            <v>60</v>
          </cell>
          <cell r="AT414">
            <v>80</v>
          </cell>
          <cell r="AU414">
            <v>100</v>
          </cell>
          <cell r="BL414" t="str">
            <v>Yes</v>
          </cell>
          <cell r="BM414" t="str">
            <v>Yes</v>
          </cell>
          <cell r="BN414" t="str">
            <v>Yes</v>
          </cell>
          <cell r="BO414" t="str">
            <v>Yes</v>
          </cell>
          <cell r="BP414" t="str">
            <v>Yes</v>
          </cell>
          <cell r="BQ414" t="str">
            <v/>
          </cell>
          <cell r="BR414" t="str">
            <v/>
          </cell>
          <cell r="BS414" t="str">
            <v/>
          </cell>
          <cell r="BT414" t="str">
            <v/>
          </cell>
          <cell r="BU414" t="str">
            <v/>
          </cell>
          <cell r="BV414" t="str">
            <v/>
          </cell>
          <cell r="BW414" t="str">
            <v/>
          </cell>
          <cell r="BX414" t="str">
            <v/>
          </cell>
          <cell r="BY414" t="str">
            <v/>
          </cell>
          <cell r="BZ414" t="str">
            <v/>
          </cell>
          <cell r="CA414" t="str">
            <v/>
          </cell>
          <cell r="CB414" t="str">
            <v/>
          </cell>
          <cell r="CC414" t="str">
            <v/>
          </cell>
          <cell r="CD414" t="str">
            <v/>
          </cell>
          <cell r="CE414" t="str">
            <v/>
          </cell>
          <cell r="CF414" t="str">
            <v/>
          </cell>
          <cell r="CG414" t="str">
            <v/>
          </cell>
          <cell r="CH414" t="str">
            <v/>
          </cell>
          <cell r="CI414" t="str">
            <v/>
          </cell>
          <cell r="CJ414" t="str">
            <v/>
          </cell>
          <cell r="CK414" t="str">
            <v/>
          </cell>
          <cell r="CL414" t="str">
            <v/>
          </cell>
          <cell r="CM414" t="str">
            <v/>
          </cell>
          <cell r="CN414" t="str">
            <v/>
          </cell>
          <cell r="CO414" t="str">
            <v/>
          </cell>
          <cell r="CP414" t="str">
            <v/>
          </cell>
          <cell r="CQ414" t="str">
            <v/>
          </cell>
          <cell r="CR414" t="str">
            <v/>
          </cell>
          <cell r="CS414" t="str">
            <v/>
          </cell>
          <cell r="CT414" t="str">
            <v/>
          </cell>
          <cell r="CU414">
            <v>-3.3400000000000001E-3</v>
          </cell>
          <cell r="CV414" t="str">
            <v/>
          </cell>
          <cell r="CW414" t="str">
            <v/>
          </cell>
          <cell r="CX414" t="str">
            <v/>
          </cell>
          <cell r="CY414">
            <v>1.9599999999999999E-3</v>
          </cell>
          <cell r="CZ414" t="str">
            <v/>
          </cell>
          <cell r="DA414" t="str">
            <v/>
          </cell>
          <cell r="DB414" t="str">
            <v/>
          </cell>
        </row>
        <row r="415">
          <cell r="C415" t="str">
            <v>PR19SWB_PC D4</v>
          </cell>
          <cell r="D415" t="str">
            <v>Resilience</v>
          </cell>
          <cell r="E415" t="str">
            <v>PR19 new</v>
          </cell>
          <cell r="F415" t="str">
            <v>PC D4</v>
          </cell>
          <cell r="G415" t="str">
            <v xml:space="preserve">Resilience in the round - water </v>
          </cell>
          <cell r="H415" t="str">
            <v xml:space="preserve">Occasionally supplies of tap water can be disrupted. This measures the number of customers (properties) who experience continuous unplanned loss of mains water supply to their property for durations greater than 12 hours. </v>
          </cell>
          <cell r="J415">
            <v>1</v>
          </cell>
          <cell r="Q415">
            <v>1</v>
          </cell>
          <cell r="R415" t="str">
            <v>Out &amp; under</v>
          </cell>
          <cell r="S415" t="str">
            <v>Revenue</v>
          </cell>
          <cell r="T415" t="str">
            <v>In-period</v>
          </cell>
          <cell r="U415" t="str">
            <v>Resilience</v>
          </cell>
          <cell r="V415" t="str">
            <v>nr</v>
          </cell>
          <cell r="W415" t="str">
            <v>Number</v>
          </cell>
          <cell r="X415">
            <v>0</v>
          </cell>
          <cell r="Y415" t="str">
            <v>Down</v>
          </cell>
          <cell r="AQ415">
            <v>767</v>
          </cell>
          <cell r="AR415">
            <v>673</v>
          </cell>
          <cell r="AS415">
            <v>641</v>
          </cell>
          <cell r="AT415">
            <v>552</v>
          </cell>
          <cell r="AU415">
            <v>540</v>
          </cell>
          <cell r="BL415" t="str">
            <v>Yes</v>
          </cell>
          <cell r="BM415" t="str">
            <v>Yes</v>
          </cell>
          <cell r="BN415" t="str">
            <v>Yes</v>
          </cell>
          <cell r="BO415" t="str">
            <v>Yes</v>
          </cell>
          <cell r="BP415" t="str">
            <v>Yes</v>
          </cell>
          <cell r="BQ415" t="str">
            <v/>
          </cell>
          <cell r="BR415" t="str">
            <v/>
          </cell>
          <cell r="BS415" t="str">
            <v/>
          </cell>
          <cell r="BT415" t="str">
            <v/>
          </cell>
          <cell r="BU415" t="str">
            <v/>
          </cell>
          <cell r="BV415" t="str">
            <v/>
          </cell>
          <cell r="BW415" t="str">
            <v/>
          </cell>
          <cell r="BX415" t="str">
            <v/>
          </cell>
          <cell r="BY415" t="str">
            <v/>
          </cell>
          <cell r="BZ415" t="str">
            <v/>
          </cell>
          <cell r="CA415" t="str">
            <v/>
          </cell>
          <cell r="CB415" t="str">
            <v/>
          </cell>
          <cell r="CC415" t="str">
            <v/>
          </cell>
          <cell r="CD415" t="str">
            <v/>
          </cell>
          <cell r="CE415" t="str">
            <v/>
          </cell>
          <cell r="CF415" t="str">
            <v/>
          </cell>
          <cell r="CG415" t="str">
            <v/>
          </cell>
          <cell r="CH415" t="str">
            <v/>
          </cell>
          <cell r="CI415" t="str">
            <v/>
          </cell>
          <cell r="CJ415" t="str">
            <v/>
          </cell>
          <cell r="CK415" t="str">
            <v/>
          </cell>
          <cell r="CL415" t="str">
            <v/>
          </cell>
          <cell r="CM415" t="str">
            <v/>
          </cell>
          <cell r="CN415" t="str">
            <v/>
          </cell>
          <cell r="CO415" t="str">
            <v/>
          </cell>
          <cell r="CP415" t="str">
            <v/>
          </cell>
          <cell r="CQ415" t="str">
            <v/>
          </cell>
          <cell r="CR415" t="str">
            <v/>
          </cell>
          <cell r="CS415" t="str">
            <v/>
          </cell>
          <cell r="CT415" t="str">
            <v/>
          </cell>
          <cell r="CU415">
            <v>-1.5E-3</v>
          </cell>
          <cell r="CV415" t="str">
            <v/>
          </cell>
          <cell r="CW415" t="str">
            <v/>
          </cell>
          <cell r="CX415" t="str">
            <v/>
          </cell>
          <cell r="CY415">
            <v>1.1999999999999999E-3</v>
          </cell>
          <cell r="CZ415" t="str">
            <v/>
          </cell>
          <cell r="DA415" t="str">
            <v/>
          </cell>
          <cell r="DB415" t="str">
            <v/>
          </cell>
          <cell r="DD415">
            <v>1</v>
          </cell>
        </row>
        <row r="416">
          <cell r="C416" t="str">
            <v>PR19SWB_PC E1</v>
          </cell>
          <cell r="D416" t="str">
            <v>Responsive to Customers</v>
          </cell>
          <cell r="E416" t="str">
            <v>PR19 new</v>
          </cell>
          <cell r="F416" t="str">
            <v>PC E1</v>
          </cell>
          <cell r="G416" t="str">
            <v>C-MeX: Customer measure of experience</v>
          </cell>
          <cell r="H416" t="str">
            <v>This is the mechanism to incentivise companies to provide an excellent customer experience for residential customers.</v>
          </cell>
          <cell r="M416">
            <v>1</v>
          </cell>
          <cell r="Q416">
            <v>1</v>
          </cell>
          <cell r="R416" t="str">
            <v>Out &amp; under</v>
          </cell>
          <cell r="S416" t="str">
            <v>Revenue</v>
          </cell>
          <cell r="T416" t="str">
            <v>In-period</v>
          </cell>
          <cell r="U416" t="str">
            <v>Customer measure of experience (C-MeX)</v>
          </cell>
          <cell r="V416" t="str">
            <v>score</v>
          </cell>
          <cell r="W416" t="str">
            <v>C-Mex Score</v>
          </cell>
          <cell r="X416">
            <v>2</v>
          </cell>
          <cell r="Y416" t="str">
            <v>Up</v>
          </cell>
          <cell r="Z416" t="str">
            <v>C-MeX: Customer measure of experience</v>
          </cell>
        </row>
        <row r="417">
          <cell r="C417" t="str">
            <v>PR19SWB_PC E2</v>
          </cell>
          <cell r="D417" t="str">
            <v>Responsive to Customers</v>
          </cell>
          <cell r="E417" t="str">
            <v>PR14 continuation</v>
          </cell>
          <cell r="F417" t="str">
            <v>PC E2</v>
          </cell>
          <cell r="G417" t="str">
            <v>Operational contacts resolved first time - water</v>
          </cell>
          <cell r="H417" t="str">
            <v>The percentage of wholesale water operational customer contacts that are resolved first time. (Includes all written and telephone contacts).</v>
          </cell>
          <cell r="J417">
            <v>1</v>
          </cell>
          <cell r="Q417">
            <v>1</v>
          </cell>
          <cell r="R417" t="str">
            <v>Out &amp; under</v>
          </cell>
          <cell r="S417" t="str">
            <v>Revenue</v>
          </cell>
          <cell r="T417" t="str">
            <v>In-period</v>
          </cell>
          <cell r="U417" t="str">
            <v>Customer contacts - other</v>
          </cell>
          <cell r="V417" t="str">
            <v>%</v>
          </cell>
          <cell r="W417" t="str">
            <v>Percentage</v>
          </cell>
          <cell r="X417">
            <v>1</v>
          </cell>
          <cell r="Y417" t="str">
            <v>Up</v>
          </cell>
          <cell r="AQ417">
            <v>95</v>
          </cell>
          <cell r="AR417">
            <v>95</v>
          </cell>
          <cell r="AS417">
            <v>95</v>
          </cell>
          <cell r="AT417">
            <v>95</v>
          </cell>
          <cell r="AU417">
            <v>95</v>
          </cell>
          <cell r="BL417" t="str">
            <v>Yes</v>
          </cell>
          <cell r="BM417" t="str">
            <v>Yes</v>
          </cell>
          <cell r="BN417" t="str">
            <v>Yes</v>
          </cell>
          <cell r="BO417" t="str">
            <v>Yes</v>
          </cell>
          <cell r="BP417" t="str">
            <v>Yes</v>
          </cell>
          <cell r="BQ417" t="str">
            <v/>
          </cell>
          <cell r="BR417" t="str">
            <v/>
          </cell>
          <cell r="BS417" t="str">
            <v/>
          </cell>
          <cell r="BT417" t="str">
            <v/>
          </cell>
          <cell r="BU417" t="str">
            <v/>
          </cell>
          <cell r="BV417" t="str">
            <v/>
          </cell>
          <cell r="BW417" t="str">
            <v/>
          </cell>
          <cell r="BX417" t="str">
            <v/>
          </cell>
          <cell r="BY417" t="str">
            <v/>
          </cell>
          <cell r="BZ417" t="str">
            <v/>
          </cell>
          <cell r="CA417" t="str">
            <v/>
          </cell>
          <cell r="CB417" t="str">
            <v/>
          </cell>
          <cell r="CC417" t="str">
            <v/>
          </cell>
          <cell r="CD417" t="str">
            <v/>
          </cell>
          <cell r="CE417" t="str">
            <v/>
          </cell>
          <cell r="CF417" t="str">
            <v/>
          </cell>
          <cell r="CG417" t="str">
            <v/>
          </cell>
          <cell r="CH417" t="str">
            <v/>
          </cell>
          <cell r="CI417" t="str">
            <v/>
          </cell>
          <cell r="CJ417" t="str">
            <v/>
          </cell>
          <cell r="CK417" t="str">
            <v/>
          </cell>
          <cell r="CL417" t="str">
            <v/>
          </cell>
          <cell r="CM417" t="str">
            <v/>
          </cell>
          <cell r="CN417" t="str">
            <v/>
          </cell>
          <cell r="CO417" t="str">
            <v/>
          </cell>
          <cell r="CP417" t="str">
            <v/>
          </cell>
          <cell r="CQ417" t="str">
            <v/>
          </cell>
          <cell r="CR417" t="str">
            <v/>
          </cell>
          <cell r="CS417" t="str">
            <v/>
          </cell>
          <cell r="CT417" t="str">
            <v/>
          </cell>
          <cell r="CU417">
            <v>-3.9899999999999998E-2</v>
          </cell>
          <cell r="CV417" t="str">
            <v/>
          </cell>
          <cell r="CW417" t="str">
            <v/>
          </cell>
          <cell r="CX417" t="str">
            <v/>
          </cell>
          <cell r="CY417">
            <v>2.52E-2</v>
          </cell>
          <cell r="CZ417" t="str">
            <v/>
          </cell>
          <cell r="DA417" t="str">
            <v/>
          </cell>
          <cell r="DB417" t="str">
            <v/>
          </cell>
          <cell r="DD417">
            <v>1</v>
          </cell>
        </row>
        <row r="418">
          <cell r="C418" t="str">
            <v>PR19SWB_PC E3</v>
          </cell>
          <cell r="D418" t="str">
            <v>Responsive to Customers</v>
          </cell>
          <cell r="E418" t="str">
            <v>PR14 continuation</v>
          </cell>
          <cell r="F418" t="str">
            <v>PC E3</v>
          </cell>
          <cell r="G418" t="str">
            <v>Operational contacts resolved first time - wastewater</v>
          </cell>
          <cell r="H418" t="str">
            <v>The percentage of wholesale wastewater operational customer contacts that are resolved first time. (Includes all written and telephone contacts).</v>
          </cell>
          <cell r="K418">
            <v>1</v>
          </cell>
          <cell r="Q418">
            <v>1</v>
          </cell>
          <cell r="R418" t="str">
            <v>Out &amp; under</v>
          </cell>
          <cell r="S418" t="str">
            <v>Revenue</v>
          </cell>
          <cell r="T418" t="str">
            <v>In-period</v>
          </cell>
          <cell r="U418" t="str">
            <v>Customer contacts - other</v>
          </cell>
          <cell r="V418" t="str">
            <v>%</v>
          </cell>
          <cell r="W418" t="str">
            <v>Percentage</v>
          </cell>
          <cell r="X418">
            <v>1</v>
          </cell>
          <cell r="Y418" t="str">
            <v>Up</v>
          </cell>
          <cell r="AQ418">
            <v>95</v>
          </cell>
          <cell r="AR418">
            <v>95</v>
          </cell>
          <cell r="AS418">
            <v>95</v>
          </cell>
          <cell r="AT418">
            <v>95</v>
          </cell>
          <cell r="AU418">
            <v>95</v>
          </cell>
          <cell r="BL418" t="str">
            <v>Yes</v>
          </cell>
          <cell r="BM418" t="str">
            <v>Yes</v>
          </cell>
          <cell r="BN418" t="str">
            <v>Yes</v>
          </cell>
          <cell r="BO418" t="str">
            <v>Yes</v>
          </cell>
          <cell r="BP418" t="str">
            <v>Yes</v>
          </cell>
          <cell r="BQ418" t="str">
            <v/>
          </cell>
          <cell r="BR418" t="str">
            <v/>
          </cell>
          <cell r="BS418" t="str">
            <v/>
          </cell>
          <cell r="BT418" t="str">
            <v/>
          </cell>
          <cell r="BU418" t="str">
            <v/>
          </cell>
          <cell r="BV418" t="str">
            <v/>
          </cell>
          <cell r="BW418" t="str">
            <v/>
          </cell>
          <cell r="BX418" t="str">
            <v/>
          </cell>
          <cell r="BY418" t="str">
            <v/>
          </cell>
          <cell r="BZ418" t="str">
            <v/>
          </cell>
          <cell r="CA418" t="str">
            <v/>
          </cell>
          <cell r="CB418" t="str">
            <v/>
          </cell>
          <cell r="CC418" t="str">
            <v/>
          </cell>
          <cell r="CD418" t="str">
            <v/>
          </cell>
          <cell r="CE418" t="str">
            <v/>
          </cell>
          <cell r="CF418" t="str">
            <v/>
          </cell>
          <cell r="CG418" t="str">
            <v/>
          </cell>
          <cell r="CH418" t="str">
            <v/>
          </cell>
          <cell r="CI418" t="str">
            <v/>
          </cell>
          <cell r="CJ418" t="str">
            <v/>
          </cell>
          <cell r="CK418" t="str">
            <v/>
          </cell>
          <cell r="CL418" t="str">
            <v/>
          </cell>
          <cell r="CM418" t="str">
            <v/>
          </cell>
          <cell r="CN418" t="str">
            <v/>
          </cell>
          <cell r="CO418" t="str">
            <v/>
          </cell>
          <cell r="CP418" t="str">
            <v/>
          </cell>
          <cell r="CQ418" t="str">
            <v/>
          </cell>
          <cell r="CR418" t="str">
            <v/>
          </cell>
          <cell r="CS418" t="str">
            <v/>
          </cell>
          <cell r="CT418" t="str">
            <v/>
          </cell>
          <cell r="CU418">
            <v>-1.7299999999999999E-2</v>
          </cell>
          <cell r="CV418" t="str">
            <v/>
          </cell>
          <cell r="CW418" t="str">
            <v/>
          </cell>
          <cell r="CX418" t="str">
            <v/>
          </cell>
          <cell r="CY418">
            <v>8.8999999999999999E-3</v>
          </cell>
          <cell r="CZ418" t="str">
            <v/>
          </cell>
          <cell r="DA418" t="str">
            <v/>
          </cell>
          <cell r="DB418" t="str">
            <v/>
          </cell>
          <cell r="DD418">
            <v>1</v>
          </cell>
        </row>
        <row r="419">
          <cell r="C419" t="str">
            <v>PR19SWB_PC E4</v>
          </cell>
          <cell r="D419" t="str">
            <v>Responsive to Customers</v>
          </cell>
          <cell r="E419" t="str">
            <v>PR19 new</v>
          </cell>
          <cell r="F419" t="str">
            <v>PC E4</v>
          </cell>
          <cell r="G419" t="str">
            <v>D-MeX: Developer services measure of experience</v>
          </cell>
          <cell r="H419" t="str">
            <v>This is the mechanism to incentivise water companies to provide an excellent customer experience for developer services (new connections) customers.</v>
          </cell>
          <cell r="J419">
            <v>0.49</v>
          </cell>
          <cell r="K419">
            <v>0.51</v>
          </cell>
          <cell r="Q419">
            <v>1</v>
          </cell>
          <cell r="R419" t="str">
            <v>Out &amp; under</v>
          </cell>
          <cell r="S419" t="str">
            <v>Revenue</v>
          </cell>
          <cell r="T419" t="str">
            <v>In-period</v>
          </cell>
          <cell r="U419" t="str">
            <v>Developer services measure of experience (D-MeX)</v>
          </cell>
          <cell r="V419" t="str">
            <v>score</v>
          </cell>
          <cell r="W419" t="str">
            <v>D-Mex Score</v>
          </cell>
          <cell r="X419">
            <v>2</v>
          </cell>
          <cell r="Y419" t="str">
            <v>Up</v>
          </cell>
          <cell r="Z419" t="str">
            <v>D-MeX: Developer services measure of experience</v>
          </cell>
        </row>
        <row r="420">
          <cell r="C420" t="str">
            <v>PR19SWB_PC E5</v>
          </cell>
          <cell r="D420" t="str">
            <v>Responsive to Customers</v>
          </cell>
          <cell r="E420" t="str">
            <v>PR14 continuation</v>
          </cell>
          <cell r="F420" t="str">
            <v>PC E5</v>
          </cell>
          <cell r="G420" t="str">
            <v>Customer satisfaction with value for money</v>
          </cell>
          <cell r="H420" t="str">
            <v>The average percentage of household customers satisfied, extremely or very satisfied with the value for money of South West Water’s services in the financial year.</v>
          </cell>
          <cell r="M420">
            <v>1</v>
          </cell>
          <cell r="Q420">
            <v>1</v>
          </cell>
          <cell r="R420" t="str">
            <v>NFI</v>
          </cell>
          <cell r="U420" t="str">
            <v>Billing, debt, vfm, affordability, vulnerability</v>
          </cell>
          <cell r="V420" t="str">
            <v>%</v>
          </cell>
          <cell r="W420" t="str">
            <v>Percentage</v>
          </cell>
          <cell r="X420">
            <v>0</v>
          </cell>
          <cell r="Y420" t="str">
            <v>Up</v>
          </cell>
          <cell r="AQ420">
            <v>70</v>
          </cell>
          <cell r="AR420">
            <v>71</v>
          </cell>
          <cell r="AS420">
            <v>73</v>
          </cell>
          <cell r="AT420">
            <v>74</v>
          </cell>
          <cell r="AU420">
            <v>75</v>
          </cell>
          <cell r="BQ420" t="str">
            <v/>
          </cell>
          <cell r="BR420" t="str">
            <v/>
          </cell>
          <cell r="BS420" t="str">
            <v/>
          </cell>
          <cell r="BT420" t="str">
            <v/>
          </cell>
          <cell r="BU420" t="str">
            <v/>
          </cell>
          <cell r="BV420" t="str">
            <v/>
          </cell>
          <cell r="BW420" t="str">
            <v/>
          </cell>
          <cell r="BX420" t="str">
            <v/>
          </cell>
          <cell r="BY420" t="str">
            <v/>
          </cell>
          <cell r="BZ420" t="str">
            <v/>
          </cell>
          <cell r="CA420" t="str">
            <v/>
          </cell>
          <cell r="CB420" t="str">
            <v/>
          </cell>
          <cell r="CC420" t="str">
            <v/>
          </cell>
          <cell r="CD420" t="str">
            <v/>
          </cell>
          <cell r="CE420" t="str">
            <v/>
          </cell>
          <cell r="CF420" t="str">
            <v/>
          </cell>
          <cell r="CG420" t="str">
            <v/>
          </cell>
          <cell r="CH420" t="str">
            <v/>
          </cell>
          <cell r="CI420" t="str">
            <v/>
          </cell>
          <cell r="CJ420" t="str">
            <v/>
          </cell>
          <cell r="CK420" t="str">
            <v/>
          </cell>
          <cell r="CL420" t="str">
            <v/>
          </cell>
          <cell r="CM420" t="str">
            <v/>
          </cell>
          <cell r="CN420" t="str">
            <v/>
          </cell>
          <cell r="CO420" t="str">
            <v/>
          </cell>
          <cell r="CP420" t="str">
            <v/>
          </cell>
          <cell r="CQ420" t="str">
            <v/>
          </cell>
          <cell r="CR420" t="str">
            <v/>
          </cell>
          <cell r="CS420" t="str">
            <v/>
          </cell>
          <cell r="CT420" t="str">
            <v/>
          </cell>
          <cell r="CU420" t="str">
            <v/>
          </cell>
          <cell r="CV420" t="str">
            <v/>
          </cell>
          <cell r="CW420" t="str">
            <v/>
          </cell>
          <cell r="CX420" t="str">
            <v/>
          </cell>
          <cell r="CY420" t="str">
            <v/>
          </cell>
          <cell r="CZ420" t="str">
            <v/>
          </cell>
          <cell r="DA420" t="str">
            <v/>
          </cell>
          <cell r="DB420" t="str">
            <v/>
          </cell>
          <cell r="DD420">
            <v>1</v>
          </cell>
        </row>
        <row r="421">
          <cell r="C421" t="str">
            <v>PR19SWB_PC E6</v>
          </cell>
          <cell r="D421" t="str">
            <v>Responsive to Customers</v>
          </cell>
          <cell r="E421" t="str">
            <v>PR19 new</v>
          </cell>
          <cell r="F421" t="str">
            <v>PC E6</v>
          </cell>
          <cell r="G421" t="str">
            <v>Priority services for customers in vulnerable circumstances</v>
          </cell>
          <cell r="H421" t="str">
            <v>The % of households that the company supplies with water and/or wastewater services which have at least one individual registered on the company's PSR. It also measures the % or distinct households on the company's PSR contacted at least once over the previous two years to ensure they are still receiving the right support.</v>
          </cell>
          <cell r="M421">
            <v>1</v>
          </cell>
          <cell r="Q421">
            <v>1</v>
          </cell>
          <cell r="R421" t="str">
            <v>NFI</v>
          </cell>
          <cell r="U421" t="str">
            <v>Billing, debt, vfm, affordability, vulnerability</v>
          </cell>
          <cell r="V421" t="str">
            <v>%</v>
          </cell>
          <cell r="W421" t="str">
            <v>Percentage</v>
          </cell>
          <cell r="X421">
            <v>1</v>
          </cell>
          <cell r="Y421" t="str">
            <v>Up</v>
          </cell>
          <cell r="Z421" t="str">
            <v>Priority services for customers in vulnerable circumstances</v>
          </cell>
        </row>
        <row r="422">
          <cell r="C422" t="str">
            <v>PR19SWB_PC E7</v>
          </cell>
          <cell r="D422" t="str">
            <v>Responsive to Customers</v>
          </cell>
          <cell r="E422" t="str">
            <v>PR19 new</v>
          </cell>
          <cell r="F422" t="str">
            <v>PC E7</v>
          </cell>
          <cell r="G422" t="str">
            <v xml:space="preserve">British Standard for inclusive service provision </v>
          </cell>
          <cell r="H422" t="str">
            <v>This measures the company's ability to attain and retain the British Standard for inclusive service provision.</v>
          </cell>
          <cell r="M422">
            <v>1</v>
          </cell>
          <cell r="Q422">
            <v>1</v>
          </cell>
          <cell r="R422" t="str">
            <v>NFI</v>
          </cell>
          <cell r="U422" t="str">
            <v>Billing, debt, vfm, affordability, vulnerability</v>
          </cell>
          <cell r="V422" t="str">
            <v>score</v>
          </cell>
          <cell r="W422" t="str">
            <v>Score</v>
          </cell>
          <cell r="X422">
            <v>0</v>
          </cell>
          <cell r="AQ422" t="str">
            <v>Achieve</v>
          </cell>
          <cell r="AR422" t="str">
            <v>Maintain</v>
          </cell>
          <cell r="AS422" t="str">
            <v>Maintain</v>
          </cell>
          <cell r="AT422" t="str">
            <v>Maintain</v>
          </cell>
          <cell r="AU422" t="str">
            <v>Maintain</v>
          </cell>
          <cell r="BQ422" t="str">
            <v/>
          </cell>
          <cell r="BR422" t="str">
            <v/>
          </cell>
          <cell r="BS422" t="str">
            <v/>
          </cell>
          <cell r="BT422" t="str">
            <v/>
          </cell>
          <cell r="BU422" t="str">
            <v/>
          </cell>
          <cell r="BV422" t="str">
            <v/>
          </cell>
          <cell r="BW422" t="str">
            <v/>
          </cell>
          <cell r="BX422" t="str">
            <v/>
          </cell>
          <cell r="BY422" t="str">
            <v/>
          </cell>
          <cell r="BZ422" t="str">
            <v/>
          </cell>
          <cell r="CA422" t="str">
            <v/>
          </cell>
          <cell r="CB422" t="str">
            <v/>
          </cell>
          <cell r="CC422" t="str">
            <v/>
          </cell>
          <cell r="CD422" t="str">
            <v/>
          </cell>
          <cell r="CE422" t="str">
            <v/>
          </cell>
          <cell r="CF422" t="str">
            <v/>
          </cell>
          <cell r="CG422" t="str">
            <v/>
          </cell>
          <cell r="CH422" t="str">
            <v/>
          </cell>
          <cell r="CI422" t="str">
            <v/>
          </cell>
          <cell r="CJ422" t="str">
            <v/>
          </cell>
          <cell r="CK422" t="str">
            <v/>
          </cell>
          <cell r="CL422" t="str">
            <v/>
          </cell>
          <cell r="CM422" t="str">
            <v/>
          </cell>
          <cell r="CN422" t="str">
            <v/>
          </cell>
          <cell r="CO422" t="str">
            <v/>
          </cell>
          <cell r="CP422" t="str">
            <v/>
          </cell>
          <cell r="CQ422" t="str">
            <v/>
          </cell>
          <cell r="CR422" t="str">
            <v/>
          </cell>
          <cell r="CS422" t="str">
            <v/>
          </cell>
          <cell r="CT422" t="str">
            <v/>
          </cell>
          <cell r="CU422" t="str">
            <v/>
          </cell>
          <cell r="CV422" t="str">
            <v/>
          </cell>
          <cell r="CW422" t="str">
            <v/>
          </cell>
          <cell r="CX422" t="str">
            <v/>
          </cell>
          <cell r="CY422" t="str">
            <v/>
          </cell>
          <cell r="CZ422" t="str">
            <v/>
          </cell>
          <cell r="DA422" t="str">
            <v/>
          </cell>
          <cell r="DB422" t="str">
            <v/>
          </cell>
        </row>
        <row r="423">
          <cell r="C423" t="str">
            <v>PR19SWB_PC E8</v>
          </cell>
          <cell r="D423" t="str">
            <v>Responsive to Customers</v>
          </cell>
          <cell r="E423" t="str">
            <v>PR19 new</v>
          </cell>
          <cell r="F423" t="str">
            <v>PC E8</v>
          </cell>
          <cell r="G423" t="str">
            <v>Overall satisfaction of services received on the PSR</v>
          </cell>
          <cell r="H423" t="str">
            <v>The average percentage of customers satisfied, extremely or very satisfied with the services they receive through the Priority Services Register (PSR).</v>
          </cell>
          <cell r="M423">
            <v>1</v>
          </cell>
          <cell r="Q423">
            <v>1</v>
          </cell>
          <cell r="R423" t="str">
            <v>NFI</v>
          </cell>
          <cell r="U423" t="str">
            <v>Billing, debt, vfm, affordability, vulnerability</v>
          </cell>
          <cell r="V423" t="str">
            <v>%</v>
          </cell>
          <cell r="W423" t="str">
            <v>Percentage</v>
          </cell>
          <cell r="X423">
            <v>0</v>
          </cell>
          <cell r="Y423" t="str">
            <v>Up</v>
          </cell>
          <cell r="AQ423">
            <v>73</v>
          </cell>
          <cell r="AR423">
            <v>78</v>
          </cell>
          <cell r="AS423">
            <v>83</v>
          </cell>
          <cell r="AT423">
            <v>88</v>
          </cell>
          <cell r="AU423">
            <v>93</v>
          </cell>
          <cell r="BQ423" t="str">
            <v/>
          </cell>
          <cell r="BR423" t="str">
            <v/>
          </cell>
          <cell r="BS423" t="str">
            <v/>
          </cell>
          <cell r="BT423" t="str">
            <v/>
          </cell>
          <cell r="BU423" t="str">
            <v/>
          </cell>
          <cell r="BV423" t="str">
            <v/>
          </cell>
          <cell r="BW423" t="str">
            <v/>
          </cell>
          <cell r="BX423" t="str">
            <v/>
          </cell>
          <cell r="BY423" t="str">
            <v/>
          </cell>
          <cell r="BZ423" t="str">
            <v/>
          </cell>
          <cell r="CA423" t="str">
            <v/>
          </cell>
          <cell r="CB423" t="str">
            <v/>
          </cell>
          <cell r="CC423" t="str">
            <v/>
          </cell>
          <cell r="CD423" t="str">
            <v/>
          </cell>
          <cell r="CE423" t="str">
            <v/>
          </cell>
          <cell r="CF423" t="str">
            <v/>
          </cell>
          <cell r="CG423" t="str">
            <v/>
          </cell>
          <cell r="CH423" t="str">
            <v/>
          </cell>
          <cell r="CI423" t="str">
            <v/>
          </cell>
          <cell r="CJ423" t="str">
            <v/>
          </cell>
          <cell r="CK423" t="str">
            <v/>
          </cell>
          <cell r="CL423" t="str">
            <v/>
          </cell>
          <cell r="CM423" t="str">
            <v/>
          </cell>
          <cell r="CN423" t="str">
            <v/>
          </cell>
          <cell r="CO423" t="str">
            <v/>
          </cell>
          <cell r="CP423" t="str">
            <v/>
          </cell>
          <cell r="CQ423" t="str">
            <v/>
          </cell>
          <cell r="CR423" t="str">
            <v/>
          </cell>
          <cell r="CS423" t="str">
            <v/>
          </cell>
          <cell r="CT423" t="str">
            <v/>
          </cell>
          <cell r="CU423" t="str">
            <v/>
          </cell>
          <cell r="CV423" t="str">
            <v/>
          </cell>
          <cell r="CW423" t="str">
            <v/>
          </cell>
          <cell r="CX423" t="str">
            <v/>
          </cell>
          <cell r="CY423" t="str">
            <v/>
          </cell>
          <cell r="CZ423" t="str">
            <v/>
          </cell>
          <cell r="DA423" t="str">
            <v/>
          </cell>
          <cell r="DB423" t="str">
            <v/>
          </cell>
          <cell r="DD423">
            <v>1</v>
          </cell>
        </row>
        <row r="424">
          <cell r="C424" t="str">
            <v>PR19SWB_PC F1</v>
          </cell>
          <cell r="D424" t="str">
            <v>Protecting the Environment</v>
          </cell>
          <cell r="E424" t="str">
            <v>PR14 revision</v>
          </cell>
          <cell r="F424" t="str">
            <v>PC F1</v>
          </cell>
          <cell r="G424" t="str">
            <v>Pollution incidents</v>
          </cell>
          <cell r="H424" t="str">
            <v>Occasionally, when sewers or pumps block, untreated sewage can escape which affects rivers and coastal waters. This measure is the number of incidents of untreated sewage escaping to the water environment. These pollution incidents are defined as Category 1 to 3 by the Environment Agency (EA) according to the environmental impact of the incident.</v>
          </cell>
          <cell r="K424">
            <v>1</v>
          </cell>
          <cell r="Q424">
            <v>1</v>
          </cell>
          <cell r="R424" t="str">
            <v>Under</v>
          </cell>
          <cell r="S424" t="str">
            <v>Revenue</v>
          </cell>
          <cell r="T424" t="str">
            <v>In-period</v>
          </cell>
          <cell r="U424" t="str">
            <v>Pollution incidents</v>
          </cell>
          <cell r="V424" t="str">
            <v>nr</v>
          </cell>
          <cell r="W424" t="str">
            <v>no. / 10, 000km sewer</v>
          </cell>
          <cell r="X424">
            <v>2</v>
          </cell>
          <cell r="Y424" t="str">
            <v>Down</v>
          </cell>
          <cell r="Z424" t="str">
            <v>Pollution incidents</v>
          </cell>
        </row>
        <row r="425">
          <cell r="C425" t="str">
            <v>PR19SWB_PC F2</v>
          </cell>
          <cell r="D425" t="str">
            <v>Protecting the Environment</v>
          </cell>
          <cell r="E425" t="str">
            <v>PR14 revision</v>
          </cell>
          <cell r="F425" t="str">
            <v>PC F2</v>
          </cell>
          <cell r="G425" t="str">
            <v>Number of pollution incidents cat 1-3 (water only)</v>
          </cell>
          <cell r="H425" t="str">
            <v>Occasionally, when mains pipes burst or equipment fails, the flow of water can enter rivers or coastal waters, carrying contaminants with it (e.g. soil, diesel from road surfaces etc). This measure is the number of incidents of contaminants flowing into the water environment from water pipes and equipment. These pollution incidents are defined as Category 1 to 3 by the Environment Agency (EA) according to the environmental impact of the incident.</v>
          </cell>
          <cell r="J425">
            <v>1</v>
          </cell>
          <cell r="Q425">
            <v>1</v>
          </cell>
          <cell r="R425" t="str">
            <v>Under</v>
          </cell>
          <cell r="S425" t="str">
            <v>Revenue</v>
          </cell>
          <cell r="T425" t="str">
            <v>In-period</v>
          </cell>
          <cell r="U425" t="str">
            <v>Pollution incidents</v>
          </cell>
          <cell r="V425" t="str">
            <v>nr</v>
          </cell>
          <cell r="W425" t="str">
            <v>Number</v>
          </cell>
          <cell r="X425">
            <v>0</v>
          </cell>
          <cell r="Y425" t="str">
            <v>Down</v>
          </cell>
          <cell r="AQ425">
            <v>0</v>
          </cell>
          <cell r="AR425">
            <v>0</v>
          </cell>
          <cell r="AS425">
            <v>0</v>
          </cell>
          <cell r="AT425">
            <v>0</v>
          </cell>
          <cell r="AU425">
            <v>0</v>
          </cell>
          <cell r="BL425" t="str">
            <v>Yes</v>
          </cell>
          <cell r="BM425" t="str">
            <v>Yes</v>
          </cell>
          <cell r="BN425" t="str">
            <v>Yes</v>
          </cell>
          <cell r="BO425" t="str">
            <v>Yes</v>
          </cell>
          <cell r="BP425" t="str">
            <v>Yes</v>
          </cell>
          <cell r="BQ425" t="str">
            <v/>
          </cell>
          <cell r="BR425" t="str">
            <v/>
          </cell>
          <cell r="BS425" t="str">
            <v/>
          </cell>
          <cell r="BT425" t="str">
            <v/>
          </cell>
          <cell r="BU425" t="str">
            <v/>
          </cell>
          <cell r="BV425" t="str">
            <v/>
          </cell>
          <cell r="BW425" t="str">
            <v/>
          </cell>
          <cell r="BX425" t="str">
            <v/>
          </cell>
          <cell r="BY425" t="str">
            <v/>
          </cell>
          <cell r="BZ425" t="str">
            <v/>
          </cell>
          <cell r="CA425" t="str">
            <v/>
          </cell>
          <cell r="CB425" t="str">
            <v/>
          </cell>
          <cell r="CC425" t="str">
            <v/>
          </cell>
          <cell r="CD425" t="str">
            <v/>
          </cell>
          <cell r="CE425" t="str">
            <v/>
          </cell>
          <cell r="CF425" t="str">
            <v/>
          </cell>
          <cell r="CG425" t="str">
            <v/>
          </cell>
          <cell r="CH425" t="str">
            <v/>
          </cell>
          <cell r="CI425" t="str">
            <v/>
          </cell>
          <cell r="CJ425" t="str">
            <v/>
          </cell>
          <cell r="CK425" t="str">
            <v/>
          </cell>
          <cell r="CL425" t="str">
            <v/>
          </cell>
          <cell r="CM425" t="str">
            <v/>
          </cell>
          <cell r="CN425" t="str">
            <v/>
          </cell>
          <cell r="CO425" t="str">
            <v/>
          </cell>
          <cell r="CP425" t="str">
            <v/>
          </cell>
          <cell r="CQ425" t="str">
            <v/>
          </cell>
          <cell r="CR425" t="str">
            <v/>
          </cell>
          <cell r="CS425" t="str">
            <v/>
          </cell>
          <cell r="CT425" t="str">
            <v/>
          </cell>
          <cell r="CU425">
            <v>-6.2E-2</v>
          </cell>
          <cell r="CV425" t="str">
            <v/>
          </cell>
          <cell r="CW425" t="str">
            <v/>
          </cell>
          <cell r="CX425" t="str">
            <v/>
          </cell>
          <cell r="CY425" t="str">
            <v/>
          </cell>
          <cell r="CZ425" t="str">
            <v/>
          </cell>
          <cell r="DA425" t="str">
            <v/>
          </cell>
          <cell r="DB425" t="str">
            <v/>
          </cell>
          <cell r="DD425">
            <v>1</v>
          </cell>
        </row>
        <row r="426">
          <cell r="C426" t="str">
            <v>PR19SWB_PC F3</v>
          </cell>
          <cell r="D426" t="str">
            <v>Protecting the Environment</v>
          </cell>
          <cell r="E426" t="str">
            <v>PR19 new</v>
          </cell>
          <cell r="F426" t="str">
            <v>PC F3</v>
          </cell>
          <cell r="G426" t="str">
            <v>Biodiversity - Compliance</v>
          </cell>
          <cell r="H426" t="str">
            <v xml:space="preserve">Occasionally when sewers or pumps block untreated wastewater can escape and affect the water environment.  This measure is the number of pollution incidents that occur in special wildlife conservation areas (such as freshwater Natura 2000, Sites Special Scientific Interest (SSSIs), and Country Wildlife Sites (CWS)). These pollution incidents are defined by the Environment Agency (EA) as category 1 or 2 depending on the severity of the environmental impact. </v>
          </cell>
          <cell r="K426">
            <v>1</v>
          </cell>
          <cell r="Q426">
            <v>1</v>
          </cell>
          <cell r="R426" t="str">
            <v>NFI</v>
          </cell>
          <cell r="U426" t="str">
            <v>Biodiversity/SSSIs</v>
          </cell>
          <cell r="V426" t="str">
            <v>nr</v>
          </cell>
          <cell r="W426" t="str">
            <v>Number</v>
          </cell>
          <cell r="X426">
            <v>0</v>
          </cell>
          <cell r="Y426" t="str">
            <v>Down</v>
          </cell>
          <cell r="AQ426">
            <v>0</v>
          </cell>
          <cell r="AR426">
            <v>0</v>
          </cell>
          <cell r="AS426">
            <v>0</v>
          </cell>
          <cell r="AT426">
            <v>0</v>
          </cell>
          <cell r="AU426">
            <v>0</v>
          </cell>
          <cell r="BQ426" t="str">
            <v/>
          </cell>
          <cell r="BR426" t="str">
            <v/>
          </cell>
          <cell r="BS426" t="str">
            <v/>
          </cell>
          <cell r="BT426" t="str">
            <v/>
          </cell>
          <cell r="BU426" t="str">
            <v/>
          </cell>
          <cell r="BV426" t="str">
            <v/>
          </cell>
          <cell r="BW426" t="str">
            <v/>
          </cell>
          <cell r="BX426" t="str">
            <v/>
          </cell>
          <cell r="BY426" t="str">
            <v/>
          </cell>
          <cell r="BZ426" t="str">
            <v/>
          </cell>
          <cell r="CA426" t="str">
            <v/>
          </cell>
          <cell r="CB426" t="str">
            <v/>
          </cell>
          <cell r="CC426" t="str">
            <v/>
          </cell>
          <cell r="CD426" t="str">
            <v/>
          </cell>
          <cell r="CE426" t="str">
            <v/>
          </cell>
          <cell r="CF426" t="str">
            <v/>
          </cell>
          <cell r="CG426" t="str">
            <v/>
          </cell>
          <cell r="CH426" t="str">
            <v/>
          </cell>
          <cell r="CI426" t="str">
            <v/>
          </cell>
          <cell r="CJ426" t="str">
            <v/>
          </cell>
          <cell r="CK426" t="str">
            <v/>
          </cell>
          <cell r="CL426" t="str">
            <v/>
          </cell>
          <cell r="CM426" t="str">
            <v/>
          </cell>
          <cell r="CN426" t="str">
            <v/>
          </cell>
          <cell r="CO426" t="str">
            <v/>
          </cell>
          <cell r="CP426" t="str">
            <v/>
          </cell>
          <cell r="CQ426" t="str">
            <v/>
          </cell>
          <cell r="CR426" t="str">
            <v/>
          </cell>
          <cell r="CS426" t="str">
            <v/>
          </cell>
          <cell r="CT426" t="str">
            <v/>
          </cell>
          <cell r="CU426" t="str">
            <v/>
          </cell>
          <cell r="CV426" t="str">
            <v/>
          </cell>
          <cell r="CW426" t="str">
            <v/>
          </cell>
          <cell r="CX426" t="str">
            <v/>
          </cell>
          <cell r="CY426" t="str">
            <v/>
          </cell>
          <cell r="CZ426" t="str">
            <v/>
          </cell>
          <cell r="DA426" t="str">
            <v/>
          </cell>
          <cell r="DB426" t="str">
            <v/>
          </cell>
          <cell r="DD426">
            <v>1</v>
          </cell>
        </row>
        <row r="427">
          <cell r="C427" t="str">
            <v>PR19SWB_PC F4</v>
          </cell>
          <cell r="D427" t="str">
            <v>Protecting the Environment</v>
          </cell>
          <cell r="E427" t="str">
            <v>PR19 new</v>
          </cell>
          <cell r="F427" t="str">
            <v>PC F4</v>
          </cell>
          <cell r="G427" t="str">
            <v>Biodiversity - Prevent Deterioration</v>
          </cell>
          <cell r="H427" t="str">
            <v>Non-native species are animals or plants that have been introduced to an area where they do not naturally occur. Some non-native species can seriously damage local plants and animals and therefore preventing the spread of non-native species is important to preserve biodiversity. This measures the number of measures that have been delivered to prevent or control the spread of invasive non-native species (INNS) at South West Water sites.</v>
          </cell>
          <cell r="I427">
            <v>0.65</v>
          </cell>
          <cell r="J427">
            <v>0.35</v>
          </cell>
          <cell r="Q427">
            <v>1</v>
          </cell>
          <cell r="R427" t="str">
            <v>NFI</v>
          </cell>
          <cell r="U427" t="str">
            <v>Biodiversity/SSSIs</v>
          </cell>
          <cell r="V427" t="str">
            <v>nr</v>
          </cell>
          <cell r="W427" t="str">
            <v>Number</v>
          </cell>
          <cell r="X427">
            <v>0</v>
          </cell>
          <cell r="Y427" t="str">
            <v>Up</v>
          </cell>
          <cell r="AQ427">
            <v>21</v>
          </cell>
          <cell r="AR427">
            <v>44</v>
          </cell>
          <cell r="AS427">
            <v>67</v>
          </cell>
          <cell r="AT427">
            <v>90</v>
          </cell>
          <cell r="AU427">
            <v>112</v>
          </cell>
          <cell r="BQ427" t="str">
            <v/>
          </cell>
          <cell r="BR427" t="str">
            <v/>
          </cell>
          <cell r="BS427" t="str">
            <v/>
          </cell>
          <cell r="BT427" t="str">
            <v/>
          </cell>
          <cell r="BU427" t="str">
            <v/>
          </cell>
          <cell r="BV427" t="str">
            <v/>
          </cell>
          <cell r="BW427" t="str">
            <v/>
          </cell>
          <cell r="BX427" t="str">
            <v/>
          </cell>
          <cell r="BY427" t="str">
            <v/>
          </cell>
          <cell r="BZ427" t="str">
            <v/>
          </cell>
          <cell r="CA427" t="str">
            <v/>
          </cell>
          <cell r="CB427" t="str">
            <v/>
          </cell>
          <cell r="CC427" t="str">
            <v/>
          </cell>
          <cell r="CD427" t="str">
            <v/>
          </cell>
          <cell r="CE427" t="str">
            <v/>
          </cell>
          <cell r="CF427" t="str">
            <v/>
          </cell>
          <cell r="CG427" t="str">
            <v/>
          </cell>
          <cell r="CH427" t="str">
            <v/>
          </cell>
          <cell r="CI427" t="str">
            <v/>
          </cell>
          <cell r="CJ427" t="str">
            <v/>
          </cell>
          <cell r="CK427" t="str">
            <v/>
          </cell>
          <cell r="CL427" t="str">
            <v/>
          </cell>
          <cell r="CM427" t="str">
            <v/>
          </cell>
          <cell r="CN427" t="str">
            <v/>
          </cell>
          <cell r="CO427" t="str">
            <v/>
          </cell>
          <cell r="CP427" t="str">
            <v/>
          </cell>
          <cell r="CQ427" t="str">
            <v/>
          </cell>
          <cell r="CR427" t="str">
            <v/>
          </cell>
          <cell r="CS427" t="str">
            <v/>
          </cell>
          <cell r="CT427" t="str">
            <v/>
          </cell>
          <cell r="CU427" t="str">
            <v/>
          </cell>
          <cell r="CV427" t="str">
            <v/>
          </cell>
          <cell r="CW427" t="str">
            <v/>
          </cell>
          <cell r="CX427" t="str">
            <v/>
          </cell>
          <cell r="CY427" t="str">
            <v/>
          </cell>
          <cell r="CZ427" t="str">
            <v/>
          </cell>
          <cell r="DA427" t="str">
            <v/>
          </cell>
          <cell r="DB427" t="str">
            <v/>
          </cell>
          <cell r="DD427">
            <v>1</v>
          </cell>
        </row>
        <row r="428">
          <cell r="C428" t="str">
            <v>PR19SWB_PC F5</v>
          </cell>
          <cell r="D428" t="str">
            <v>Protecting the Environment</v>
          </cell>
          <cell r="E428" t="str">
            <v>PR19 new</v>
          </cell>
          <cell r="F428" t="str">
            <v>PC F5</v>
          </cell>
          <cell r="G428" t="str">
            <v>Biodiversity - Enhancement</v>
          </cell>
          <cell r="H428" t="str">
            <v>We work with land owners and farmers to ensure pesticides and slurry does not go into rivers and lakes. This maintains and improves river quality. It also ensures water can be taken from the rivers and used for clean, safe drinking water.</v>
          </cell>
          <cell r="I428">
            <v>0.45</v>
          </cell>
          <cell r="J428">
            <v>0.55000000000000004</v>
          </cell>
          <cell r="Q428">
            <v>1</v>
          </cell>
          <cell r="R428" t="str">
            <v>Out &amp; under</v>
          </cell>
          <cell r="S428" t="str">
            <v>RCV</v>
          </cell>
          <cell r="T428" t="str">
            <v>End of period</v>
          </cell>
          <cell r="U428" t="str">
            <v>Catchment management</v>
          </cell>
          <cell r="V428" t="str">
            <v>Ha</v>
          </cell>
          <cell r="W428" t="str">
            <v>Hectares</v>
          </cell>
          <cell r="X428">
            <v>0</v>
          </cell>
          <cell r="Y428" t="str">
            <v>Up</v>
          </cell>
          <cell r="AQ428">
            <v>73209</v>
          </cell>
          <cell r="AR428">
            <v>84209</v>
          </cell>
          <cell r="AS428">
            <v>96209</v>
          </cell>
          <cell r="AT428">
            <v>109209</v>
          </cell>
          <cell r="AU428">
            <v>123209</v>
          </cell>
          <cell r="BL428" t="str">
            <v>Yes</v>
          </cell>
          <cell r="BM428" t="str">
            <v>Yes</v>
          </cell>
          <cell r="BN428" t="str">
            <v>Yes</v>
          </cell>
          <cell r="BO428" t="str">
            <v>Yes</v>
          </cell>
          <cell r="BP428" t="str">
            <v>Yes</v>
          </cell>
          <cell r="BQ428" t="str">
            <v/>
          </cell>
          <cell r="BR428" t="str">
            <v/>
          </cell>
          <cell r="BS428" t="str">
            <v/>
          </cell>
          <cell r="BT428" t="str">
            <v/>
          </cell>
          <cell r="BU428" t="str">
            <v/>
          </cell>
          <cell r="BV428">
            <v>69028</v>
          </cell>
          <cell r="BW428">
            <v>79828</v>
          </cell>
          <cell r="BX428">
            <v>91428</v>
          </cell>
          <cell r="BY428">
            <v>103828</v>
          </cell>
          <cell r="BZ428">
            <v>117028</v>
          </cell>
          <cell r="CA428" t="str">
            <v/>
          </cell>
          <cell r="CB428" t="str">
            <v/>
          </cell>
          <cell r="CC428" t="str">
            <v/>
          </cell>
          <cell r="CD428" t="str">
            <v/>
          </cell>
          <cell r="CE428" t="str">
            <v/>
          </cell>
          <cell r="CF428" t="str">
            <v/>
          </cell>
          <cell r="CG428" t="str">
            <v/>
          </cell>
          <cell r="CH428" t="str">
            <v/>
          </cell>
          <cell r="CI428" t="str">
            <v/>
          </cell>
          <cell r="CJ428" t="str">
            <v/>
          </cell>
          <cell r="CK428">
            <v>82209</v>
          </cell>
          <cell r="CL428">
            <v>93709</v>
          </cell>
          <cell r="CM428">
            <v>106709</v>
          </cell>
          <cell r="CN428">
            <v>121209</v>
          </cell>
          <cell r="CO428">
            <v>137209</v>
          </cell>
          <cell r="CP428" t="str">
            <v/>
          </cell>
          <cell r="CQ428" t="str">
            <v/>
          </cell>
          <cell r="CR428" t="str">
            <v/>
          </cell>
          <cell r="CS428" t="str">
            <v/>
          </cell>
          <cell r="CT428" t="str">
            <v/>
          </cell>
          <cell r="CU428">
            <v>-8.8000000000000003E-4</v>
          </cell>
          <cell r="CV428" t="str">
            <v/>
          </cell>
          <cell r="CW428" t="str">
            <v/>
          </cell>
          <cell r="CX428" t="str">
            <v/>
          </cell>
          <cell r="CY428">
            <v>4.4999999999999999E-4</v>
          </cell>
          <cell r="CZ428" t="str">
            <v/>
          </cell>
          <cell r="DA428" t="str">
            <v/>
          </cell>
          <cell r="DB428" t="str">
            <v/>
          </cell>
          <cell r="DD428">
            <v>1</v>
          </cell>
        </row>
        <row r="429">
          <cell r="C429" t="str">
            <v>PR19SWB_PC F6</v>
          </cell>
          <cell r="D429" t="str">
            <v>Protecting the Environment</v>
          </cell>
          <cell r="E429" t="str">
            <v>PR19 new</v>
          </cell>
          <cell r="F429" t="str">
            <v>PC F6</v>
          </cell>
          <cell r="G429" t="str">
            <v>EPA</v>
          </cell>
          <cell r="H429" t="str">
            <v>This measures how the company is performing against several standards reported in the Environment Agency's EPA measure</v>
          </cell>
          <cell r="I429">
            <v>0.15</v>
          </cell>
          <cell r="K429">
            <v>0.85</v>
          </cell>
          <cell r="Q429">
            <v>1</v>
          </cell>
          <cell r="R429" t="str">
            <v>Under</v>
          </cell>
          <cell r="S429" t="str">
            <v>Revenue</v>
          </cell>
          <cell r="T429" t="str">
            <v>In-period</v>
          </cell>
          <cell r="U429" t="str">
            <v>Environmental</v>
          </cell>
          <cell r="V429" t="str">
            <v>nr</v>
          </cell>
          <cell r="W429" t="str">
            <v>Number</v>
          </cell>
          <cell r="X429">
            <v>0</v>
          </cell>
          <cell r="Y429" t="str">
            <v>Up</v>
          </cell>
          <cell r="AQ429">
            <v>3</v>
          </cell>
          <cell r="AR429">
            <v>3</v>
          </cell>
          <cell r="AS429">
            <v>3</v>
          </cell>
          <cell r="AT429">
            <v>4</v>
          </cell>
          <cell r="AU429">
            <v>4</v>
          </cell>
          <cell r="BL429" t="str">
            <v>Yes</v>
          </cell>
          <cell r="BM429" t="str">
            <v>Yes</v>
          </cell>
          <cell r="BN429" t="str">
            <v>Yes</v>
          </cell>
          <cell r="BO429" t="str">
            <v>Yes</v>
          </cell>
          <cell r="BP429" t="str">
            <v>Yes</v>
          </cell>
          <cell r="BQ429" t="str">
            <v/>
          </cell>
          <cell r="BR429" t="str">
            <v/>
          </cell>
          <cell r="BS429" t="str">
            <v/>
          </cell>
          <cell r="BT429" t="str">
            <v/>
          </cell>
          <cell r="BU429" t="str">
            <v/>
          </cell>
          <cell r="BV429" t="str">
            <v/>
          </cell>
          <cell r="BW429" t="str">
            <v/>
          </cell>
          <cell r="BX429" t="str">
            <v/>
          </cell>
          <cell r="BY429" t="str">
            <v/>
          </cell>
          <cell r="BZ429" t="str">
            <v/>
          </cell>
          <cell r="CA429" t="str">
            <v/>
          </cell>
          <cell r="CB429" t="str">
            <v/>
          </cell>
          <cell r="CC429" t="str">
            <v/>
          </cell>
          <cell r="CD429" t="str">
            <v/>
          </cell>
          <cell r="CE429" t="str">
            <v/>
          </cell>
          <cell r="CF429" t="str">
            <v/>
          </cell>
          <cell r="CG429" t="str">
            <v/>
          </cell>
          <cell r="CH429" t="str">
            <v/>
          </cell>
          <cell r="CI429" t="str">
            <v/>
          </cell>
          <cell r="CJ429" t="str">
            <v/>
          </cell>
          <cell r="CK429" t="str">
            <v/>
          </cell>
          <cell r="CL429" t="str">
            <v/>
          </cell>
          <cell r="CM429" t="str">
            <v/>
          </cell>
          <cell r="CN429" t="str">
            <v/>
          </cell>
          <cell r="CO429" t="str">
            <v/>
          </cell>
          <cell r="CP429" t="str">
            <v/>
          </cell>
          <cell r="CQ429" t="str">
            <v/>
          </cell>
          <cell r="CR429" t="str">
            <v/>
          </cell>
          <cell r="CS429" t="str">
            <v/>
          </cell>
          <cell r="CT429" t="str">
            <v/>
          </cell>
          <cell r="CU429">
            <v>-1</v>
          </cell>
          <cell r="CV429" t="str">
            <v/>
          </cell>
          <cell r="CW429" t="str">
            <v/>
          </cell>
          <cell r="CX429" t="str">
            <v/>
          </cell>
          <cell r="CY429" t="str">
            <v/>
          </cell>
          <cell r="CZ429" t="str">
            <v/>
          </cell>
          <cell r="DA429" t="str">
            <v/>
          </cell>
          <cell r="DB429" t="str">
            <v/>
          </cell>
        </row>
        <row r="430">
          <cell r="C430" t="str">
            <v>PR19SWB_PC H1</v>
          </cell>
          <cell r="D430" t="str">
            <v>Benefitting the Community</v>
          </cell>
          <cell r="E430" t="str">
            <v>PR14 continuation</v>
          </cell>
          <cell r="F430" t="str">
            <v>PC H1</v>
          </cell>
          <cell r="G430" t="str">
            <v>Bathing water quality</v>
          </cell>
          <cell r="H430" t="str">
            <v xml:space="preserve">Beaches that are designated for swimming have to meet tight quality and safety standards. Water companies put clean and treated wastewater into rivers and the sea. Whilst we are not the only contributor to bathing water quality, the better the wastewater is collected and treated, the better the quality of water for swimmers and the environment overall. This measure captures the changes in bathing waters as set out under our performance commitment ‘measurement’.  </v>
          </cell>
          <cell r="K430">
            <v>1</v>
          </cell>
          <cell r="Q430">
            <v>1</v>
          </cell>
          <cell r="R430" t="str">
            <v>Out &amp; under</v>
          </cell>
          <cell r="S430" t="str">
            <v>RCV</v>
          </cell>
          <cell r="T430" t="str">
            <v>End of period</v>
          </cell>
          <cell r="U430" t="str">
            <v>Environmental</v>
          </cell>
          <cell r="V430" t="str">
            <v>nr</v>
          </cell>
          <cell r="W430" t="str">
            <v>Number</v>
          </cell>
          <cell r="X430">
            <v>0</v>
          </cell>
          <cell r="Y430" t="str">
            <v>Up</v>
          </cell>
          <cell r="AQ430">
            <v>-8</v>
          </cell>
          <cell r="AR430">
            <v>-6</v>
          </cell>
          <cell r="AS430">
            <v>-4</v>
          </cell>
          <cell r="AT430">
            <v>-2</v>
          </cell>
          <cell r="AU430">
            <v>0</v>
          </cell>
          <cell r="BL430" t="str">
            <v>Yes</v>
          </cell>
          <cell r="BM430" t="str">
            <v>Yes</v>
          </cell>
          <cell r="BN430" t="str">
            <v>Yes</v>
          </cell>
          <cell r="BO430" t="str">
            <v>Yes</v>
          </cell>
          <cell r="BP430" t="str">
            <v>Yes</v>
          </cell>
          <cell r="BQ430" t="str">
            <v/>
          </cell>
          <cell r="BR430" t="str">
            <v/>
          </cell>
          <cell r="BS430" t="str">
            <v/>
          </cell>
          <cell r="BT430" t="str">
            <v/>
          </cell>
          <cell r="BU430" t="str">
            <v/>
          </cell>
          <cell r="BV430">
            <v>-14</v>
          </cell>
          <cell r="BW430">
            <v>-12</v>
          </cell>
          <cell r="BX430">
            <v>-10</v>
          </cell>
          <cell r="BY430">
            <v>-8</v>
          </cell>
          <cell r="BZ430">
            <v>-6</v>
          </cell>
          <cell r="CA430" t="str">
            <v/>
          </cell>
          <cell r="CB430" t="str">
            <v/>
          </cell>
          <cell r="CC430" t="str">
            <v/>
          </cell>
          <cell r="CD430" t="str">
            <v/>
          </cell>
          <cell r="CE430" t="str">
            <v/>
          </cell>
          <cell r="CF430" t="str">
            <v/>
          </cell>
          <cell r="CG430" t="str">
            <v/>
          </cell>
          <cell r="CH430" t="str">
            <v/>
          </cell>
          <cell r="CI430" t="str">
            <v/>
          </cell>
          <cell r="CJ430" t="str">
            <v/>
          </cell>
          <cell r="CK430">
            <v>2</v>
          </cell>
          <cell r="CL430">
            <v>4</v>
          </cell>
          <cell r="CM430">
            <v>6</v>
          </cell>
          <cell r="CN430">
            <v>8</v>
          </cell>
          <cell r="CO430">
            <v>10</v>
          </cell>
          <cell r="CP430" t="str">
            <v/>
          </cell>
          <cell r="CQ430" t="str">
            <v/>
          </cell>
          <cell r="CR430" t="str">
            <v/>
          </cell>
          <cell r="CS430" t="str">
            <v/>
          </cell>
          <cell r="CT430" t="str">
            <v/>
          </cell>
          <cell r="CU430">
            <v>-0.48499999999999999</v>
          </cell>
          <cell r="CV430" t="str">
            <v/>
          </cell>
          <cell r="CW430" t="str">
            <v/>
          </cell>
          <cell r="CX430" t="str">
            <v/>
          </cell>
          <cell r="CY430">
            <v>0.27600000000000002</v>
          </cell>
          <cell r="CZ430" t="str">
            <v/>
          </cell>
          <cell r="DA430" t="str">
            <v/>
          </cell>
          <cell r="DB430" t="str">
            <v/>
          </cell>
          <cell r="DD430">
            <v>1</v>
          </cell>
        </row>
        <row r="431">
          <cell r="C431" t="str">
            <v>PR19SWB_PC H2</v>
          </cell>
          <cell r="D431" t="str">
            <v>Benefitting the Community</v>
          </cell>
          <cell r="E431" t="str">
            <v>PR19 new</v>
          </cell>
          <cell r="F431" t="str">
            <v>PC H2</v>
          </cell>
          <cell r="G431" t="str">
            <v>Abstraction incentive mechanism</v>
          </cell>
          <cell r="H431" t="str">
            <v>This measures where taking water from rivers can cause low flow and potentially cause serious harm to wildlife and plants, and where monitoring has been put in place to identify this and abstraction levels adjusted accordingly to protect rivers. This particular measure will provide a mechanism to promote reductions in abstraction from groundwater source in the Otter Valley, East Devon during periods of dry weather.</v>
          </cell>
          <cell r="I431">
            <v>1</v>
          </cell>
          <cell r="Q431">
            <v>1</v>
          </cell>
          <cell r="R431" t="str">
            <v>Out &amp; under</v>
          </cell>
          <cell r="S431" t="str">
            <v>Revenue</v>
          </cell>
          <cell r="T431" t="str">
            <v>In-period</v>
          </cell>
          <cell r="U431" t="str">
            <v>Water resources/ abstraction</v>
          </cell>
          <cell r="V431" t="str">
            <v>nr</v>
          </cell>
          <cell r="W431" t="str">
            <v>Megalitres</v>
          </cell>
          <cell r="X431">
            <v>0</v>
          </cell>
          <cell r="Y431" t="str">
            <v>Up</v>
          </cell>
          <cell r="AQ431">
            <v>365</v>
          </cell>
          <cell r="AR431">
            <v>365</v>
          </cell>
          <cell r="AS431">
            <v>365</v>
          </cell>
          <cell r="AT431">
            <v>365</v>
          </cell>
          <cell r="AU431">
            <v>365</v>
          </cell>
          <cell r="BL431" t="str">
            <v>Yes</v>
          </cell>
          <cell r="BM431" t="str">
            <v>Yes</v>
          </cell>
          <cell r="BN431" t="str">
            <v>Yes</v>
          </cell>
          <cell r="BO431" t="str">
            <v>Yes</v>
          </cell>
          <cell r="BP431" t="str">
            <v>Yes</v>
          </cell>
          <cell r="BQ431" t="str">
            <v/>
          </cell>
          <cell r="BR431" t="str">
            <v/>
          </cell>
          <cell r="BS431" t="str">
            <v/>
          </cell>
          <cell r="BT431" t="str">
            <v/>
          </cell>
          <cell r="BU431" t="str">
            <v/>
          </cell>
          <cell r="BV431" t="str">
            <v/>
          </cell>
          <cell r="BW431" t="str">
            <v/>
          </cell>
          <cell r="BX431" t="str">
            <v/>
          </cell>
          <cell r="BY431" t="str">
            <v/>
          </cell>
          <cell r="BZ431" t="str">
            <v/>
          </cell>
          <cell r="CA431" t="str">
            <v/>
          </cell>
          <cell r="CB431" t="str">
            <v/>
          </cell>
          <cell r="CC431" t="str">
            <v/>
          </cell>
          <cell r="CD431" t="str">
            <v/>
          </cell>
          <cell r="CE431" t="str">
            <v/>
          </cell>
          <cell r="CF431" t="str">
            <v/>
          </cell>
          <cell r="CG431" t="str">
            <v/>
          </cell>
          <cell r="CH431" t="str">
            <v/>
          </cell>
          <cell r="CI431" t="str">
            <v/>
          </cell>
          <cell r="CJ431" t="str">
            <v/>
          </cell>
          <cell r="CK431" t="str">
            <v/>
          </cell>
          <cell r="CL431" t="str">
            <v/>
          </cell>
          <cell r="CM431" t="str">
            <v/>
          </cell>
          <cell r="CN431" t="str">
            <v/>
          </cell>
          <cell r="CO431" t="str">
            <v/>
          </cell>
          <cell r="CP431" t="str">
            <v/>
          </cell>
          <cell r="CQ431" t="str">
            <v/>
          </cell>
          <cell r="CR431" t="str">
            <v/>
          </cell>
          <cell r="CS431" t="str">
            <v/>
          </cell>
          <cell r="CT431" t="str">
            <v/>
          </cell>
          <cell r="CU431">
            <v>-3.8999999999999999E-4</v>
          </cell>
          <cell r="CV431" t="str">
            <v/>
          </cell>
          <cell r="CW431" t="str">
            <v/>
          </cell>
          <cell r="CX431" t="str">
            <v/>
          </cell>
          <cell r="CY431">
            <v>2.1000000000000001E-4</v>
          </cell>
          <cell r="CZ431" t="str">
            <v/>
          </cell>
          <cell r="DA431" t="str">
            <v/>
          </cell>
          <cell r="DB431" t="str">
            <v/>
          </cell>
          <cell r="DC431" t="str">
            <v>No</v>
          </cell>
          <cell r="DD431">
            <v>1</v>
          </cell>
        </row>
        <row r="432">
          <cell r="C432" t="str">
            <v>PR19SWB_PC G1</v>
          </cell>
          <cell r="D432" t="str">
            <v>Fair charging and Affordability for All</v>
          </cell>
          <cell r="E432" t="str">
            <v>PR19 new</v>
          </cell>
          <cell r="F432" t="str">
            <v>PC G1</v>
          </cell>
          <cell r="G432" t="str">
            <v>Installation of AMR meters</v>
          </cell>
          <cell r="H432" t="str">
            <v>Providing customers with accurate meter reads and understanding where water is used in our system is important for delivering a high quality and resilient service. This measures the number of Automatic Meter Read (AMR) meters installed for households.</v>
          </cell>
          <cell r="M432">
            <v>1</v>
          </cell>
          <cell r="Q432">
            <v>1</v>
          </cell>
          <cell r="R432" t="str">
            <v>NFI</v>
          </cell>
          <cell r="U432" t="str">
            <v>Metering</v>
          </cell>
          <cell r="V432" t="str">
            <v>nr</v>
          </cell>
          <cell r="W432" t="str">
            <v>Number</v>
          </cell>
          <cell r="X432">
            <v>0</v>
          </cell>
          <cell r="Y432" t="str">
            <v>Up</v>
          </cell>
          <cell r="AQ432">
            <v>161332</v>
          </cell>
          <cell r="AR432">
            <v>183364</v>
          </cell>
          <cell r="AS432">
            <v>204655</v>
          </cell>
          <cell r="AT432">
            <v>225705</v>
          </cell>
          <cell r="AU432">
            <v>245964</v>
          </cell>
          <cell r="BQ432" t="str">
            <v/>
          </cell>
          <cell r="BR432" t="str">
            <v/>
          </cell>
          <cell r="BS432" t="str">
            <v/>
          </cell>
          <cell r="BT432" t="str">
            <v/>
          </cell>
          <cell r="BU432" t="str">
            <v/>
          </cell>
          <cell r="BV432" t="str">
            <v/>
          </cell>
          <cell r="BW432" t="str">
            <v/>
          </cell>
          <cell r="BX432" t="str">
            <v/>
          </cell>
          <cell r="BY432" t="str">
            <v/>
          </cell>
          <cell r="BZ432" t="str">
            <v/>
          </cell>
          <cell r="CA432" t="str">
            <v/>
          </cell>
          <cell r="CB432" t="str">
            <v/>
          </cell>
          <cell r="CC432" t="str">
            <v/>
          </cell>
          <cell r="CD432" t="str">
            <v/>
          </cell>
          <cell r="CE432" t="str">
            <v/>
          </cell>
          <cell r="CF432" t="str">
            <v/>
          </cell>
          <cell r="CG432" t="str">
            <v/>
          </cell>
          <cell r="CH432" t="str">
            <v/>
          </cell>
          <cell r="CI432" t="str">
            <v/>
          </cell>
          <cell r="CJ432" t="str">
            <v/>
          </cell>
          <cell r="CK432" t="str">
            <v/>
          </cell>
          <cell r="CL432" t="str">
            <v/>
          </cell>
          <cell r="CM432" t="str">
            <v/>
          </cell>
          <cell r="CN432" t="str">
            <v/>
          </cell>
          <cell r="CO432" t="str">
            <v/>
          </cell>
          <cell r="CP432" t="str">
            <v/>
          </cell>
          <cell r="CQ432" t="str">
            <v/>
          </cell>
          <cell r="CR432" t="str">
            <v/>
          </cell>
          <cell r="CS432" t="str">
            <v/>
          </cell>
          <cell r="CT432" t="str">
            <v/>
          </cell>
          <cell r="CU432" t="str">
            <v/>
          </cell>
          <cell r="CV432" t="str">
            <v/>
          </cell>
          <cell r="CW432" t="str">
            <v/>
          </cell>
          <cell r="CX432" t="str">
            <v/>
          </cell>
          <cell r="CY432" t="str">
            <v/>
          </cell>
          <cell r="CZ432" t="str">
            <v/>
          </cell>
          <cell r="DA432" t="str">
            <v/>
          </cell>
          <cell r="DB432" t="str">
            <v/>
          </cell>
          <cell r="DD432">
            <v>1</v>
          </cell>
        </row>
        <row r="433">
          <cell r="C433" t="str">
            <v>PR19SWB_PC G2</v>
          </cell>
          <cell r="D433" t="str">
            <v>Fair charging and Affordability for All</v>
          </cell>
          <cell r="E433" t="str">
            <v>PR14 revision</v>
          </cell>
          <cell r="F433" t="str">
            <v>PC G2</v>
          </cell>
          <cell r="G433" t="str">
            <v>Number of customers on one of our support tariffs</v>
          </cell>
          <cell r="H433" t="str">
            <v>We offer financial support for customers struggling to pay their bill. This measures the number of customers on one of our support tariffs.</v>
          </cell>
          <cell r="M433">
            <v>1</v>
          </cell>
          <cell r="Q433">
            <v>1</v>
          </cell>
          <cell r="R433" t="str">
            <v>NFI</v>
          </cell>
          <cell r="U433" t="str">
            <v>Billing, debt, vfm, affordability, vulnerability</v>
          </cell>
          <cell r="V433" t="str">
            <v>nr</v>
          </cell>
          <cell r="W433" t="str">
            <v>Number</v>
          </cell>
          <cell r="X433">
            <v>0</v>
          </cell>
          <cell r="Y433" t="str">
            <v>Up</v>
          </cell>
          <cell r="AQ433">
            <v>27000</v>
          </cell>
          <cell r="AR433">
            <v>30000</v>
          </cell>
          <cell r="AS433">
            <v>33000</v>
          </cell>
          <cell r="AT433">
            <v>40000</v>
          </cell>
          <cell r="AU433">
            <v>50000</v>
          </cell>
          <cell r="BQ433" t="str">
            <v/>
          </cell>
          <cell r="BR433" t="str">
            <v/>
          </cell>
          <cell r="BS433" t="str">
            <v/>
          </cell>
          <cell r="BT433" t="str">
            <v/>
          </cell>
          <cell r="BU433" t="str">
            <v/>
          </cell>
          <cell r="BV433" t="str">
            <v/>
          </cell>
          <cell r="BW433" t="str">
            <v/>
          </cell>
          <cell r="BX433" t="str">
            <v/>
          </cell>
          <cell r="BY433" t="str">
            <v/>
          </cell>
          <cell r="BZ433" t="str">
            <v/>
          </cell>
          <cell r="CA433" t="str">
            <v/>
          </cell>
          <cell r="CB433" t="str">
            <v/>
          </cell>
          <cell r="CC433" t="str">
            <v/>
          </cell>
          <cell r="CD433" t="str">
            <v/>
          </cell>
          <cell r="CE433" t="str">
            <v/>
          </cell>
          <cell r="CF433" t="str">
            <v/>
          </cell>
          <cell r="CG433" t="str">
            <v/>
          </cell>
          <cell r="CH433" t="str">
            <v/>
          </cell>
          <cell r="CI433" t="str">
            <v/>
          </cell>
          <cell r="CJ433" t="str">
            <v/>
          </cell>
          <cell r="CK433" t="str">
            <v/>
          </cell>
          <cell r="CL433" t="str">
            <v/>
          </cell>
          <cell r="CM433" t="str">
            <v/>
          </cell>
          <cell r="CN433" t="str">
            <v/>
          </cell>
          <cell r="CO433" t="str">
            <v/>
          </cell>
          <cell r="CP433" t="str">
            <v/>
          </cell>
          <cell r="CQ433" t="str">
            <v/>
          </cell>
          <cell r="CR433" t="str">
            <v/>
          </cell>
          <cell r="CS433" t="str">
            <v/>
          </cell>
          <cell r="CT433" t="str">
            <v/>
          </cell>
          <cell r="CU433" t="str">
            <v/>
          </cell>
          <cell r="CV433" t="str">
            <v/>
          </cell>
          <cell r="CW433" t="str">
            <v/>
          </cell>
          <cell r="CX433" t="str">
            <v/>
          </cell>
          <cell r="CY433" t="str">
            <v/>
          </cell>
          <cell r="CZ433" t="str">
            <v/>
          </cell>
          <cell r="DA433" t="str">
            <v/>
          </cell>
          <cell r="DB433" t="str">
            <v/>
          </cell>
          <cell r="DD433">
            <v>1</v>
          </cell>
        </row>
        <row r="434">
          <cell r="C434" t="str">
            <v>PR19SWB_PC G3</v>
          </cell>
          <cell r="D434" t="str">
            <v>Fair charging and Affordability for All</v>
          </cell>
          <cell r="E434" t="str">
            <v>PR19 new</v>
          </cell>
          <cell r="F434" t="str">
            <v>PC G3</v>
          </cell>
          <cell r="G434" t="str">
            <v xml:space="preserve">Voids for residential retail </v>
          </cell>
          <cell r="H434" t="str">
            <v>This is the percentage of properties classified as void. Void properties are defined as chargeable premises which are recorded as vacant with no charges levied.</v>
          </cell>
          <cell r="M434">
            <v>1</v>
          </cell>
          <cell r="Q434">
            <v>1</v>
          </cell>
          <cell r="R434" t="str">
            <v>NFI</v>
          </cell>
          <cell r="U434" t="str">
            <v>Billing, debt, vfm, affordability, vulnerability</v>
          </cell>
          <cell r="V434" t="str">
            <v>%</v>
          </cell>
          <cell r="W434" t="str">
            <v>Percentage</v>
          </cell>
          <cell r="X434">
            <v>2</v>
          </cell>
          <cell r="Y434" t="str">
            <v>Down</v>
          </cell>
          <cell r="AQ434">
            <v>0.91</v>
          </cell>
          <cell r="AR434">
            <v>0.89</v>
          </cell>
          <cell r="AS434">
            <v>0.87</v>
          </cell>
          <cell r="AT434">
            <v>0.85</v>
          </cell>
          <cell r="AU434">
            <v>0.84</v>
          </cell>
          <cell r="BQ434" t="str">
            <v/>
          </cell>
          <cell r="BR434" t="str">
            <v/>
          </cell>
          <cell r="BS434" t="str">
            <v/>
          </cell>
          <cell r="BT434" t="str">
            <v/>
          </cell>
          <cell r="BU434" t="str">
            <v/>
          </cell>
          <cell r="BV434" t="str">
            <v/>
          </cell>
          <cell r="BW434" t="str">
            <v/>
          </cell>
          <cell r="BX434" t="str">
            <v/>
          </cell>
          <cell r="BY434" t="str">
            <v/>
          </cell>
          <cell r="BZ434" t="str">
            <v/>
          </cell>
          <cell r="CA434" t="str">
            <v/>
          </cell>
          <cell r="CB434" t="str">
            <v/>
          </cell>
          <cell r="CC434" t="str">
            <v/>
          </cell>
          <cell r="CD434" t="str">
            <v/>
          </cell>
          <cell r="CE434" t="str">
            <v/>
          </cell>
          <cell r="CF434" t="str">
            <v/>
          </cell>
          <cell r="CG434" t="str">
            <v/>
          </cell>
          <cell r="CH434" t="str">
            <v/>
          </cell>
          <cell r="CI434" t="str">
            <v/>
          </cell>
          <cell r="CJ434" t="str">
            <v/>
          </cell>
          <cell r="CK434" t="str">
            <v/>
          </cell>
          <cell r="CL434" t="str">
            <v/>
          </cell>
          <cell r="CM434" t="str">
            <v/>
          </cell>
          <cell r="CN434" t="str">
            <v/>
          </cell>
          <cell r="CO434" t="str">
            <v/>
          </cell>
          <cell r="CP434" t="str">
            <v/>
          </cell>
          <cell r="CQ434" t="str">
            <v/>
          </cell>
          <cell r="CR434" t="str">
            <v/>
          </cell>
          <cell r="CS434" t="str">
            <v/>
          </cell>
          <cell r="CT434" t="str">
            <v/>
          </cell>
          <cell r="CU434" t="str">
            <v/>
          </cell>
          <cell r="CV434" t="str">
            <v/>
          </cell>
          <cell r="CW434" t="str">
            <v/>
          </cell>
          <cell r="CX434" t="str">
            <v/>
          </cell>
          <cell r="CY434" t="str">
            <v/>
          </cell>
          <cell r="CZ434" t="str">
            <v/>
          </cell>
          <cell r="DA434" t="str">
            <v/>
          </cell>
          <cell r="DB434" t="str">
            <v/>
          </cell>
          <cell r="DD434">
            <v>1</v>
          </cell>
        </row>
        <row r="435">
          <cell r="C435" t="str">
            <v>PR19SWB_PC G4</v>
          </cell>
          <cell r="D435" t="str">
            <v>Fair charging and Affordability for All</v>
          </cell>
          <cell r="E435" t="str">
            <v>PR19 new</v>
          </cell>
          <cell r="F435" t="str">
            <v>PC G4</v>
          </cell>
          <cell r="G435" t="str">
            <v>Percentage of customers who find their water bill affordable</v>
          </cell>
          <cell r="H435" t="str">
            <v>The percentage of customers that have an affordable water bill, as measured by the ratio of equivalised household income after housing costs to bill. An affordable water bill is assessed as the water bill being less than 5% of equivalised household income.</v>
          </cell>
          <cell r="M435">
            <v>1</v>
          </cell>
          <cell r="Q435">
            <v>1</v>
          </cell>
          <cell r="R435" t="str">
            <v>NFI</v>
          </cell>
          <cell r="U435" t="str">
            <v>Billing, debt, vfm, affordability, vulnerability</v>
          </cell>
          <cell r="V435" t="str">
            <v>%</v>
          </cell>
          <cell r="W435" t="str">
            <v>Percentage</v>
          </cell>
          <cell r="X435">
            <v>1</v>
          </cell>
          <cell r="Y435" t="str">
            <v>Up</v>
          </cell>
          <cell r="AQ435">
            <v>89</v>
          </cell>
          <cell r="AR435">
            <v>92.8</v>
          </cell>
          <cell r="AS435">
            <v>95.2</v>
          </cell>
          <cell r="AT435">
            <v>97.6</v>
          </cell>
          <cell r="AU435">
            <v>100</v>
          </cell>
          <cell r="BQ435" t="str">
            <v/>
          </cell>
          <cell r="BR435" t="str">
            <v/>
          </cell>
          <cell r="BS435" t="str">
            <v/>
          </cell>
          <cell r="BT435" t="str">
            <v/>
          </cell>
          <cell r="BU435" t="str">
            <v/>
          </cell>
          <cell r="BV435" t="str">
            <v/>
          </cell>
          <cell r="BW435" t="str">
            <v/>
          </cell>
          <cell r="BX435" t="str">
            <v/>
          </cell>
          <cell r="BY435" t="str">
            <v/>
          </cell>
          <cell r="BZ435" t="str">
            <v/>
          </cell>
          <cell r="CA435" t="str">
            <v/>
          </cell>
          <cell r="CB435" t="str">
            <v/>
          </cell>
          <cell r="CC435" t="str">
            <v/>
          </cell>
          <cell r="CD435" t="str">
            <v/>
          </cell>
          <cell r="CE435" t="str">
            <v/>
          </cell>
          <cell r="CF435" t="str">
            <v/>
          </cell>
          <cell r="CG435" t="str">
            <v/>
          </cell>
          <cell r="CH435" t="str">
            <v/>
          </cell>
          <cell r="CI435" t="str">
            <v/>
          </cell>
          <cell r="CJ435" t="str">
            <v/>
          </cell>
          <cell r="CK435" t="str">
            <v/>
          </cell>
          <cell r="CL435" t="str">
            <v/>
          </cell>
          <cell r="CM435" t="str">
            <v/>
          </cell>
          <cell r="CN435" t="str">
            <v/>
          </cell>
          <cell r="CO435" t="str">
            <v/>
          </cell>
          <cell r="CP435" t="str">
            <v/>
          </cell>
          <cell r="CQ435" t="str">
            <v/>
          </cell>
          <cell r="CR435" t="str">
            <v/>
          </cell>
          <cell r="CS435" t="str">
            <v/>
          </cell>
          <cell r="CT435" t="str">
            <v/>
          </cell>
          <cell r="CU435" t="str">
            <v/>
          </cell>
          <cell r="CV435" t="str">
            <v/>
          </cell>
          <cell r="CW435" t="str">
            <v/>
          </cell>
          <cell r="CX435" t="str">
            <v/>
          </cell>
          <cell r="CY435" t="str">
            <v/>
          </cell>
          <cell r="CZ435" t="str">
            <v/>
          </cell>
          <cell r="DA435" t="str">
            <v/>
          </cell>
          <cell r="DB435" t="str">
            <v/>
          </cell>
          <cell r="DD435">
            <v>1</v>
          </cell>
        </row>
        <row r="436">
          <cell r="C436" t="str">
            <v>PR19SWB_PCA6</v>
          </cell>
          <cell r="D436" t="str">
            <v>Clean, Safe and Reliable Supply of Drinking Water</v>
          </cell>
          <cell r="E436" t="str">
            <v>PR19 new</v>
          </cell>
          <cell r="F436" t="str">
            <v>PCA6</v>
          </cell>
          <cell r="G436" t="str">
            <v>Efficient delivery of the new Knapp Mill WTW</v>
          </cell>
          <cell r="H436" t="str">
            <v>Completion of the Knapp Mill WTW scheme</v>
          </cell>
          <cell r="J436">
            <v>1</v>
          </cell>
          <cell r="Q436">
            <v>1</v>
          </cell>
          <cell r="R436" t="str">
            <v>Under</v>
          </cell>
          <cell r="S436" t="str">
            <v>Revenue</v>
          </cell>
          <cell r="T436" t="str">
            <v>End of period</v>
          </cell>
          <cell r="U436" t="str">
            <v>Water quality compliance</v>
          </cell>
          <cell r="V436" t="str">
            <v>text</v>
          </cell>
          <cell r="W436" t="str">
            <v>Completion of the Knapp Mill WTW scheme</v>
          </cell>
          <cell r="X436">
            <v>0</v>
          </cell>
          <cell r="Y436" t="str">
            <v>Down</v>
          </cell>
          <cell r="AQ436" t="str">
            <v>NA</v>
          </cell>
          <cell r="AR436" t="str">
            <v>NA</v>
          </cell>
          <cell r="AS436">
            <v>0</v>
          </cell>
          <cell r="AT436">
            <v>0</v>
          </cell>
          <cell r="AU436">
            <v>0</v>
          </cell>
          <cell r="BP436" t="str">
            <v>Yes</v>
          </cell>
          <cell r="BQ436" t="str">
            <v/>
          </cell>
          <cell r="BR436" t="str">
            <v/>
          </cell>
          <cell r="BS436" t="str">
            <v/>
          </cell>
          <cell r="BT436" t="str">
            <v/>
          </cell>
          <cell r="BU436" t="str">
            <v/>
          </cell>
          <cell r="BV436" t="str">
            <v/>
          </cell>
          <cell r="BW436" t="str">
            <v/>
          </cell>
          <cell r="BX436" t="str">
            <v/>
          </cell>
          <cell r="BY436" t="str">
            <v/>
          </cell>
          <cell r="BZ436" t="str">
            <v/>
          </cell>
          <cell r="CA436" t="str">
            <v/>
          </cell>
          <cell r="CB436" t="str">
            <v/>
          </cell>
          <cell r="CC436" t="str">
            <v/>
          </cell>
          <cell r="CD436" t="str">
            <v/>
          </cell>
          <cell r="CE436" t="str">
            <v/>
          </cell>
          <cell r="CF436" t="str">
            <v/>
          </cell>
          <cell r="CG436" t="str">
            <v/>
          </cell>
          <cell r="CH436" t="str">
            <v/>
          </cell>
          <cell r="CI436" t="str">
            <v/>
          </cell>
          <cell r="CJ436" t="str">
            <v/>
          </cell>
          <cell r="CK436" t="str">
            <v/>
          </cell>
          <cell r="CL436" t="str">
            <v/>
          </cell>
          <cell r="CM436" t="str">
            <v/>
          </cell>
          <cell r="CN436" t="str">
            <v/>
          </cell>
          <cell r="CO436" t="str">
            <v/>
          </cell>
          <cell r="CP436" t="str">
            <v/>
          </cell>
          <cell r="CQ436" t="str">
            <v/>
          </cell>
          <cell r="CR436" t="str">
            <v/>
          </cell>
          <cell r="CS436" t="str">
            <v/>
          </cell>
          <cell r="CT436" t="str">
            <v/>
          </cell>
          <cell r="CU436">
            <v>-0.51900000000000002</v>
          </cell>
          <cell r="CV436" t="str">
            <v/>
          </cell>
          <cell r="CW436" t="str">
            <v/>
          </cell>
          <cell r="CX436" t="str">
            <v/>
          </cell>
          <cell r="CY436" t="str">
            <v/>
          </cell>
          <cell r="CZ436" t="str">
            <v/>
          </cell>
          <cell r="DA436" t="str">
            <v/>
          </cell>
          <cell r="DB436" t="str">
            <v/>
          </cell>
          <cell r="DC436" t="str">
            <v>No</v>
          </cell>
          <cell r="DD436">
            <v>1</v>
          </cell>
        </row>
        <row r="437">
          <cell r="C437" t="str">
            <v>PR19SWB_PCA7</v>
          </cell>
          <cell r="D437" t="str">
            <v>Clean, Safe and Reliable Supply of Drinking Water</v>
          </cell>
          <cell r="E437" t="str">
            <v>PR19 new</v>
          </cell>
          <cell r="F437" t="str">
            <v>PCA7</v>
          </cell>
          <cell r="G437" t="str">
            <v>Efficient delivery of the new Alderney WTW</v>
          </cell>
          <cell r="H437" t="str">
            <v xml:space="preserve">On track delivery of the Alderney Scheme </v>
          </cell>
          <cell r="J437">
            <v>1</v>
          </cell>
          <cell r="Q437">
            <v>1</v>
          </cell>
          <cell r="R437" t="str">
            <v>Under</v>
          </cell>
          <cell r="S437" t="str">
            <v>Revenue</v>
          </cell>
          <cell r="T437" t="str">
            <v>End of period</v>
          </cell>
          <cell r="U437" t="str">
            <v>Water quality compliance</v>
          </cell>
          <cell r="V437" t="str">
            <v>text</v>
          </cell>
          <cell r="W437" t="str">
            <v xml:space="preserve">On track delivery of the Alderney Scheme </v>
          </cell>
          <cell r="X437">
            <v>0</v>
          </cell>
          <cell r="Y437" t="str">
            <v>Down</v>
          </cell>
          <cell r="AQ437">
            <v>0</v>
          </cell>
          <cell r="AR437">
            <v>0</v>
          </cell>
          <cell r="AS437">
            <v>0</v>
          </cell>
          <cell r="AT437">
            <v>0</v>
          </cell>
          <cell r="AU437">
            <v>0</v>
          </cell>
          <cell r="BP437" t="str">
            <v>Yes</v>
          </cell>
          <cell r="BQ437" t="str">
            <v/>
          </cell>
          <cell r="BR437" t="str">
            <v/>
          </cell>
          <cell r="BS437" t="str">
            <v/>
          </cell>
          <cell r="BT437" t="str">
            <v/>
          </cell>
          <cell r="BU437" t="str">
            <v/>
          </cell>
          <cell r="BV437" t="str">
            <v/>
          </cell>
          <cell r="BW437" t="str">
            <v/>
          </cell>
          <cell r="BX437" t="str">
            <v/>
          </cell>
          <cell r="BY437" t="str">
            <v/>
          </cell>
          <cell r="BZ437" t="str">
            <v/>
          </cell>
          <cell r="CA437" t="str">
            <v/>
          </cell>
          <cell r="CB437" t="str">
            <v/>
          </cell>
          <cell r="CC437" t="str">
            <v/>
          </cell>
          <cell r="CD437" t="str">
            <v/>
          </cell>
          <cell r="CE437" t="str">
            <v/>
          </cell>
          <cell r="CF437" t="str">
            <v/>
          </cell>
          <cell r="CG437" t="str">
            <v/>
          </cell>
          <cell r="CH437" t="str">
            <v/>
          </cell>
          <cell r="CI437" t="str">
            <v/>
          </cell>
          <cell r="CJ437" t="str">
            <v/>
          </cell>
          <cell r="CK437" t="str">
            <v/>
          </cell>
          <cell r="CL437" t="str">
            <v/>
          </cell>
          <cell r="CM437" t="str">
            <v/>
          </cell>
          <cell r="CN437" t="str">
            <v/>
          </cell>
          <cell r="CO437" t="str">
            <v/>
          </cell>
          <cell r="CP437" t="str">
            <v/>
          </cell>
          <cell r="CQ437" t="str">
            <v/>
          </cell>
          <cell r="CR437" t="str">
            <v/>
          </cell>
          <cell r="CS437" t="str">
            <v/>
          </cell>
          <cell r="CT437" t="str">
            <v/>
          </cell>
          <cell r="CU437">
            <v>-0.59</v>
          </cell>
          <cell r="CV437" t="str">
            <v/>
          </cell>
          <cell r="CW437" t="str">
            <v/>
          </cell>
          <cell r="CX437" t="str">
            <v/>
          </cell>
          <cell r="CY437" t="str">
            <v/>
          </cell>
          <cell r="CZ437" t="str">
            <v/>
          </cell>
          <cell r="DA437" t="str">
            <v/>
          </cell>
          <cell r="DB437" t="str">
            <v/>
          </cell>
          <cell r="DC437" t="str">
            <v>No</v>
          </cell>
          <cell r="DD437">
            <v>1</v>
          </cell>
        </row>
        <row r="438">
          <cell r="C438" t="str">
            <v>PR19SWB_PCD5</v>
          </cell>
          <cell r="D438" t="str">
            <v>Resilience</v>
          </cell>
          <cell r="E438" t="str">
            <v>PR19 new</v>
          </cell>
          <cell r="F438" t="str">
            <v>PCD5</v>
          </cell>
          <cell r="G438" t="str">
            <v>Resilient water and wastewater services on the Isles of Scilly</v>
          </cell>
          <cell r="H438" t="str">
            <v>Appointed and operating on the Isles of Scilly</v>
          </cell>
          <cell r="J438">
            <v>0.7</v>
          </cell>
          <cell r="K438">
            <v>0.3</v>
          </cell>
          <cell r="Q438">
            <v>1</v>
          </cell>
          <cell r="R438" t="str">
            <v>Under</v>
          </cell>
          <cell r="S438" t="str">
            <v>Revenue</v>
          </cell>
          <cell r="T438" t="str">
            <v>In-period</v>
          </cell>
          <cell r="U438" t="str">
            <v>Resilience</v>
          </cell>
          <cell r="V438" t="str">
            <v>text</v>
          </cell>
          <cell r="W438" t="str">
            <v>Appointed and operating on the Isles of Scilly</v>
          </cell>
          <cell r="X438">
            <v>0</v>
          </cell>
          <cell r="Y438" t="str">
            <v>Down</v>
          </cell>
          <cell r="AQ438" t="str">
            <v>Appointed</v>
          </cell>
          <cell r="AR438" t="str">
            <v>Appointed</v>
          </cell>
          <cell r="AS438" t="str">
            <v>Appointed</v>
          </cell>
          <cell r="AT438" t="str">
            <v>Appointed</v>
          </cell>
          <cell r="AU438" t="str">
            <v>Appointed</v>
          </cell>
          <cell r="BL438" t="str">
            <v>Yes</v>
          </cell>
          <cell r="BM438" t="str">
            <v>Yes</v>
          </cell>
          <cell r="BN438" t="str">
            <v>Yes</v>
          </cell>
          <cell r="BO438" t="str">
            <v>Yes</v>
          </cell>
          <cell r="BP438" t="str">
            <v>Yes</v>
          </cell>
          <cell r="BQ438" t="str">
            <v/>
          </cell>
          <cell r="BR438" t="str">
            <v/>
          </cell>
          <cell r="BS438" t="str">
            <v/>
          </cell>
          <cell r="BT438" t="str">
            <v/>
          </cell>
          <cell r="BU438" t="str">
            <v/>
          </cell>
          <cell r="BV438" t="str">
            <v/>
          </cell>
          <cell r="BW438" t="str">
            <v/>
          </cell>
          <cell r="BX438" t="str">
            <v/>
          </cell>
          <cell r="BY438" t="str">
            <v/>
          </cell>
          <cell r="BZ438" t="str">
            <v/>
          </cell>
          <cell r="CA438" t="str">
            <v/>
          </cell>
          <cell r="CB438" t="str">
            <v/>
          </cell>
          <cell r="CC438" t="str">
            <v/>
          </cell>
          <cell r="CD438" t="str">
            <v/>
          </cell>
          <cell r="CE438" t="str">
            <v/>
          </cell>
          <cell r="CF438" t="str">
            <v/>
          </cell>
          <cell r="CG438" t="str">
            <v/>
          </cell>
          <cell r="CH438" t="str">
            <v/>
          </cell>
          <cell r="CI438" t="str">
            <v/>
          </cell>
          <cell r="CJ438" t="str">
            <v/>
          </cell>
          <cell r="CK438" t="str">
            <v/>
          </cell>
          <cell r="CL438" t="str">
            <v/>
          </cell>
          <cell r="CM438" t="str">
            <v/>
          </cell>
          <cell r="CN438" t="str">
            <v/>
          </cell>
          <cell r="CO438" t="str">
            <v/>
          </cell>
          <cell r="CP438" t="str">
            <v/>
          </cell>
          <cell r="CQ438" t="str">
            <v/>
          </cell>
          <cell r="CR438" t="str">
            <v/>
          </cell>
          <cell r="CS438" t="str">
            <v/>
          </cell>
          <cell r="CT438" t="str">
            <v/>
          </cell>
          <cell r="CU438">
            <v>-5.14</v>
          </cell>
          <cell r="CV438" t="str">
            <v/>
          </cell>
          <cell r="CW438" t="str">
            <v/>
          </cell>
          <cell r="CX438" t="str">
            <v/>
          </cell>
          <cell r="CY438" t="str">
            <v/>
          </cell>
          <cell r="CZ438" t="str">
            <v/>
          </cell>
          <cell r="DA438" t="str">
            <v/>
          </cell>
          <cell r="DB438" t="str">
            <v/>
          </cell>
          <cell r="DC438" t="str">
            <v>No</v>
          </cell>
          <cell r="DD438">
            <v>1</v>
          </cell>
        </row>
        <row r="439">
          <cell r="C439" t="str">
            <v>PR19TMS_AR01</v>
          </cell>
          <cell r="D439" t="str">
            <v>A - Deliver an effortless customer experience</v>
          </cell>
          <cell r="E439" t="str">
            <v>PR19 new</v>
          </cell>
          <cell r="F439" t="str">
            <v>AR01</v>
          </cell>
          <cell r="G439" t="str">
            <v>C-MeX: Customer measure of experience</v>
          </cell>
          <cell r="H439" t="str">
            <v>C-Mex is a mechanism to incentivise water companies to provide an excellent customer experience for residential customers, across both the retail and wholesale parts of the value chain.</v>
          </cell>
          <cell r="M439">
            <v>1</v>
          </cell>
          <cell r="Q439">
            <v>1</v>
          </cell>
          <cell r="R439" t="str">
            <v>Out &amp; under</v>
          </cell>
          <cell r="S439" t="str">
            <v>Revenue</v>
          </cell>
          <cell r="T439" t="str">
            <v>In-period</v>
          </cell>
          <cell r="U439" t="str">
            <v>Customer measure of experience (C-MeX)</v>
          </cell>
          <cell r="V439" t="str">
            <v>score</v>
          </cell>
          <cell r="W439" t="str">
            <v>CMEX Score</v>
          </cell>
          <cell r="X439">
            <v>2</v>
          </cell>
          <cell r="Y439" t="str">
            <v>Up</v>
          </cell>
          <cell r="Z439" t="str">
            <v>C-MeX: Customer measure of experience</v>
          </cell>
        </row>
        <row r="440">
          <cell r="C440" t="str">
            <v>PR19TMS_AR05</v>
          </cell>
          <cell r="D440" t="str">
            <v>A - Deliver an effortless customer experience</v>
          </cell>
          <cell r="E440" t="str">
            <v>PR19 new</v>
          </cell>
          <cell r="F440" t="str">
            <v>AR05</v>
          </cell>
          <cell r="G440" t="str">
            <v>Percentage of satisfied vulnerable customers</v>
          </cell>
          <cell r="H440" t="str">
            <v>The percentage of customers within our supply area receiving vulnerability assistance who are satisfied with the assistance given.</v>
          </cell>
          <cell r="Q440">
            <v>0</v>
          </cell>
          <cell r="R440" t="str">
            <v>NFI</v>
          </cell>
          <cell r="V440" t="str">
            <v>%</v>
          </cell>
          <cell r="X440">
            <v>0</v>
          </cell>
          <cell r="Y440" t="str">
            <v>Up</v>
          </cell>
          <cell r="AQ440">
            <v>91</v>
          </cell>
          <cell r="AR440">
            <v>91</v>
          </cell>
          <cell r="AS440">
            <v>91</v>
          </cell>
          <cell r="AT440">
            <v>91</v>
          </cell>
          <cell r="AU440">
            <v>91</v>
          </cell>
          <cell r="BQ440" t="str">
            <v/>
          </cell>
          <cell r="BR440" t="str">
            <v/>
          </cell>
          <cell r="BS440" t="str">
            <v/>
          </cell>
          <cell r="BT440" t="str">
            <v/>
          </cell>
          <cell r="BU440" t="str">
            <v/>
          </cell>
          <cell r="BV440" t="str">
            <v/>
          </cell>
          <cell r="BW440" t="str">
            <v/>
          </cell>
          <cell r="BX440" t="str">
            <v/>
          </cell>
          <cell r="BY440" t="str">
            <v/>
          </cell>
          <cell r="BZ440" t="str">
            <v/>
          </cell>
          <cell r="CA440" t="str">
            <v/>
          </cell>
          <cell r="CB440" t="str">
            <v/>
          </cell>
          <cell r="CC440" t="str">
            <v/>
          </cell>
          <cell r="CD440" t="str">
            <v/>
          </cell>
          <cell r="CE440" t="str">
            <v/>
          </cell>
          <cell r="CF440" t="str">
            <v/>
          </cell>
          <cell r="CG440" t="str">
            <v/>
          </cell>
          <cell r="CH440" t="str">
            <v/>
          </cell>
          <cell r="CI440" t="str">
            <v/>
          </cell>
          <cell r="CJ440" t="str">
            <v/>
          </cell>
          <cell r="CK440" t="str">
            <v/>
          </cell>
          <cell r="CL440" t="str">
            <v/>
          </cell>
          <cell r="CM440" t="str">
            <v/>
          </cell>
          <cell r="CN440" t="str">
            <v/>
          </cell>
          <cell r="CO440" t="str">
            <v/>
          </cell>
          <cell r="CP440" t="str">
            <v/>
          </cell>
          <cell r="CQ440" t="str">
            <v/>
          </cell>
          <cell r="CR440" t="str">
            <v/>
          </cell>
          <cell r="CS440" t="str">
            <v/>
          </cell>
          <cell r="CT440" t="str">
            <v/>
          </cell>
          <cell r="CU440" t="str">
            <v/>
          </cell>
          <cell r="CV440" t="str">
            <v/>
          </cell>
          <cell r="CW440" t="str">
            <v/>
          </cell>
          <cell r="CX440" t="str">
            <v/>
          </cell>
          <cell r="CY440" t="str">
            <v/>
          </cell>
          <cell r="CZ440" t="str">
            <v/>
          </cell>
          <cell r="DA440" t="str">
            <v/>
          </cell>
          <cell r="DB440" t="str">
            <v/>
          </cell>
        </row>
        <row r="441">
          <cell r="C441" t="str">
            <v>PR19TMS_AWS01</v>
          </cell>
          <cell r="D441" t="str">
            <v>A - Deliver an effortless customer experience</v>
          </cell>
          <cell r="E441" t="str">
            <v>PR19 new</v>
          </cell>
          <cell r="F441" t="str">
            <v>AWS01</v>
          </cell>
          <cell r="G441" t="str">
            <v>D-MeX: Developer services measure of experience</v>
          </cell>
          <cell r="H441" t="str">
            <v>D-MeX is a mechanism to incentivise water companies to provide an excellent customer experience for developer services (new connections) customers. These customers include small and large property developers, self-lay providers (SLPs), and those with new appointments and variations (NAVs).</v>
          </cell>
          <cell r="J441">
            <v>0.56000000000000005</v>
          </cell>
          <cell r="K441">
            <v>0.44</v>
          </cell>
          <cell r="Q441">
            <v>1</v>
          </cell>
          <cell r="R441" t="str">
            <v>Out &amp; under</v>
          </cell>
          <cell r="S441" t="str">
            <v>Revenue</v>
          </cell>
          <cell r="T441" t="str">
            <v>In-period</v>
          </cell>
          <cell r="U441" t="str">
            <v>Developer services measure of experience (D-MeX)</v>
          </cell>
          <cell r="V441" t="str">
            <v>score</v>
          </cell>
          <cell r="W441" t="str">
            <v>DMEX Score</v>
          </cell>
          <cell r="X441">
            <v>2</v>
          </cell>
          <cell r="Y441" t="str">
            <v>Up</v>
          </cell>
          <cell r="Z441" t="str">
            <v>D-MeX: Developer services measure of experience</v>
          </cell>
        </row>
        <row r="442">
          <cell r="C442" t="str">
            <v>PR19TMS_AWS02</v>
          </cell>
          <cell r="D442" t="str">
            <v>A - Deliver an effortless customer experience</v>
          </cell>
          <cell r="E442" t="str">
            <v>PR19 new</v>
          </cell>
          <cell r="F442" t="str">
            <v>AWS02</v>
          </cell>
          <cell r="G442" t="str">
            <v>Proactive customer engagement</v>
          </cell>
          <cell r="H442" t="str">
            <v xml:space="preserve">The number of targeted, proactive contacts we make with our customers through the following initiatives: Smarter home visits, Smarter business visits, Local authority and housing association water efficiency visits, school water audits, customer side leakage repairs and lead pipe replacement programme. </v>
          </cell>
          <cell r="I442">
            <v>0.11</v>
          </cell>
          <cell r="J442">
            <v>0.89</v>
          </cell>
          <cell r="Q442">
            <v>1</v>
          </cell>
          <cell r="R442" t="str">
            <v>NFI</v>
          </cell>
          <cell r="U442" t="str">
            <v>Customer education/awareness</v>
          </cell>
          <cell r="V442" t="str">
            <v>nr</v>
          </cell>
          <cell r="W442" t="str">
            <v>Number of contacts</v>
          </cell>
          <cell r="X442">
            <v>0</v>
          </cell>
          <cell r="Y442" t="str">
            <v>Up</v>
          </cell>
          <cell r="AQ442">
            <v>80000</v>
          </cell>
          <cell r="AR442">
            <v>160000</v>
          </cell>
          <cell r="AS442">
            <v>240000</v>
          </cell>
          <cell r="AT442">
            <v>320000</v>
          </cell>
          <cell r="AU442">
            <v>400000</v>
          </cell>
          <cell r="BQ442" t="str">
            <v/>
          </cell>
          <cell r="BR442" t="str">
            <v/>
          </cell>
          <cell r="BS442" t="str">
            <v/>
          </cell>
          <cell r="BT442" t="str">
            <v/>
          </cell>
          <cell r="BU442" t="str">
            <v/>
          </cell>
          <cell r="BV442" t="str">
            <v/>
          </cell>
          <cell r="BW442" t="str">
            <v/>
          </cell>
          <cell r="BX442" t="str">
            <v/>
          </cell>
          <cell r="BY442" t="str">
            <v/>
          </cell>
          <cell r="BZ442" t="str">
            <v/>
          </cell>
          <cell r="CA442" t="str">
            <v/>
          </cell>
          <cell r="CB442" t="str">
            <v/>
          </cell>
          <cell r="CC442" t="str">
            <v/>
          </cell>
          <cell r="CD442" t="str">
            <v/>
          </cell>
          <cell r="CE442" t="str">
            <v/>
          </cell>
          <cell r="CF442" t="str">
            <v/>
          </cell>
          <cell r="CG442" t="str">
            <v/>
          </cell>
          <cell r="CH442" t="str">
            <v/>
          </cell>
          <cell r="CI442" t="str">
            <v/>
          </cell>
          <cell r="CJ442" t="str">
            <v/>
          </cell>
          <cell r="CK442" t="str">
            <v/>
          </cell>
          <cell r="CL442" t="str">
            <v/>
          </cell>
          <cell r="CM442" t="str">
            <v/>
          </cell>
          <cell r="CN442" t="str">
            <v/>
          </cell>
          <cell r="CO442" t="str">
            <v/>
          </cell>
          <cell r="CP442" t="str">
            <v/>
          </cell>
          <cell r="CQ442" t="str">
            <v/>
          </cell>
          <cell r="CR442" t="str">
            <v/>
          </cell>
          <cell r="CS442" t="str">
            <v/>
          </cell>
          <cell r="CT442" t="str">
            <v/>
          </cell>
          <cell r="CU442" t="str">
            <v/>
          </cell>
          <cell r="CV442" t="str">
            <v/>
          </cell>
          <cell r="CW442" t="str">
            <v/>
          </cell>
          <cell r="CX442" t="str">
            <v/>
          </cell>
          <cell r="CY442" t="str">
            <v/>
          </cell>
          <cell r="CZ442" t="str">
            <v/>
          </cell>
          <cell r="DA442" t="str">
            <v/>
          </cell>
          <cell r="DB442" t="str">
            <v/>
          </cell>
          <cell r="DD442">
            <v>1</v>
          </cell>
        </row>
        <row r="443">
          <cell r="C443" t="str">
            <v>PR19TMS_BW01</v>
          </cell>
          <cell r="D443" t="str">
            <v>B - Deliver a safe and dependable water service</v>
          </cell>
          <cell r="E443" t="str">
            <v>PR14 revision</v>
          </cell>
          <cell r="F443" t="str">
            <v>BW01</v>
          </cell>
          <cell r="G443" t="str">
            <v>Mains repairs</v>
          </cell>
          <cell r="H443" t="str">
            <v>Number of mains bursts per thousand kilometres of total length of mains. Mains bursts include all physical repair work to mains from which water is lost. This is attributable to pipes, joints or joint material failures or movement, or caused or deemed to be caused by conditions or original pipe laying or subsequent changes in ground conditions (such as changes to a road formation, loading, etc. where the costs of repair cannot be recovered from a third party).
Any repair work undertaken on the water mains (i.e. all pipes conveying treated water around the distribution point but not including communication pipes or supply pipes) shall be included.</v>
          </cell>
          <cell r="J443">
            <v>1</v>
          </cell>
          <cell r="Q443">
            <v>1</v>
          </cell>
          <cell r="R443" t="str">
            <v>Out &amp; under</v>
          </cell>
          <cell r="S443" t="str">
            <v>Revenue</v>
          </cell>
          <cell r="T443" t="str">
            <v>In-period</v>
          </cell>
          <cell r="U443" t="str">
            <v>Water mains bursts</v>
          </cell>
          <cell r="V443" t="str">
            <v>nr</v>
          </cell>
          <cell r="W443" t="str">
            <v>Number per 1000km</v>
          </cell>
          <cell r="X443">
            <v>1</v>
          </cell>
          <cell r="Y443" t="str">
            <v>Down</v>
          </cell>
          <cell r="Z443" t="str">
            <v>Mains repairs</v>
          </cell>
        </row>
        <row r="444">
          <cell r="C444" t="str">
            <v>PR19TMS_BW02</v>
          </cell>
          <cell r="D444" t="str">
            <v>B - Deliver a safe and dependable water service</v>
          </cell>
          <cell r="E444" t="str">
            <v>PR19 new</v>
          </cell>
          <cell r="F444" t="str">
            <v>BW02</v>
          </cell>
          <cell r="G444" t="str">
            <v>Unplanned outage</v>
          </cell>
          <cell r="H444" t="str">
            <v xml:space="preserve">This measure is to be used as a means of assessing asset health (primarily for non-infrastructure – above ground assets), for water abstraction and water treatment activities. It is defined as the annualised unavailable flow, based on the peak week production capacity (or PWPC), for each company. This measure is proportionate to both the frequency of asset failure as well as the criticality and scale of the assets that are causing an outage. </v>
          </cell>
          <cell r="I444">
            <v>0.11</v>
          </cell>
          <cell r="J444">
            <v>0.89</v>
          </cell>
          <cell r="Q444">
            <v>1</v>
          </cell>
          <cell r="R444" t="str">
            <v>Under</v>
          </cell>
          <cell r="S444" t="str">
            <v>Revenue</v>
          </cell>
          <cell r="T444" t="str">
            <v>In-period</v>
          </cell>
          <cell r="U444" t="str">
            <v>Water outage</v>
          </cell>
          <cell r="V444" t="str">
            <v>%</v>
          </cell>
          <cell r="W444" t="str">
            <v>Percentage</v>
          </cell>
          <cell r="X444">
            <v>2</v>
          </cell>
          <cell r="Y444" t="str">
            <v>Down</v>
          </cell>
          <cell r="Z444" t="str">
            <v>Unplanned outage</v>
          </cell>
        </row>
        <row r="445">
          <cell r="C445" t="str">
            <v>PR19TMS_BW03</v>
          </cell>
          <cell r="D445" t="str">
            <v>B - Deliver a safe and dependable water service</v>
          </cell>
          <cell r="E445" t="str">
            <v>PR14 revision</v>
          </cell>
          <cell r="F445" t="str">
            <v>BW03</v>
          </cell>
          <cell r="G445" t="str">
            <v>Water supply interruptions</v>
          </cell>
          <cell r="H445" t="str">
            <v>Supply interruptions are defined as when properties are without a continuous supply of water. The property shall be considered as without a supply when water is lost from the first cold water tap – taken as being operationally equivalent to ≤3m pressure at the main (adjusted for any difference in ground or property level). Duration is defined as the length of time for which properties are without a continuous supply of water. The duration shall only be considered in the calculation of the metric where the duration is 3 hours or greater.</v>
          </cell>
          <cell r="J445">
            <v>1</v>
          </cell>
          <cell r="Q445">
            <v>1</v>
          </cell>
          <cell r="R445" t="str">
            <v>Out &amp; under</v>
          </cell>
          <cell r="S445" t="str">
            <v>Revenue</v>
          </cell>
          <cell r="T445" t="str">
            <v>In-period</v>
          </cell>
          <cell r="U445" t="str">
            <v>Supply interruptions</v>
          </cell>
          <cell r="V445" t="str">
            <v>time</v>
          </cell>
          <cell r="W445" t="str">
            <v>Hours, minutes and seconds per property</v>
          </cell>
          <cell r="X445">
            <v>0</v>
          </cell>
          <cell r="Y445" t="str">
            <v>Down</v>
          </cell>
          <cell r="Z445" t="str">
            <v>Water supply interruptions</v>
          </cell>
        </row>
        <row r="446">
          <cell r="C446" t="str">
            <v>PR19TMS_BW04</v>
          </cell>
          <cell r="D446" t="str">
            <v>B - Deliver a safe and dependable water service</v>
          </cell>
          <cell r="E446" t="str">
            <v>PR14 revision</v>
          </cell>
          <cell r="F446" t="str">
            <v>BW04</v>
          </cell>
          <cell r="G446" t="str">
            <v>Leakage</v>
          </cell>
          <cell r="H446" t="str">
            <v>Annual average leakage is defined as the sum of distribution system leakage, including service reservoir losses and trunk main leakage plus customer supply pipe leakage. It is reported as the annual arithmetic mean (referred to as ‘average’ in the guidance) daily leakage expressed in mega-litres per day (Ml/d).</v>
          </cell>
          <cell r="J446">
            <v>1</v>
          </cell>
          <cell r="Q446">
            <v>1</v>
          </cell>
          <cell r="R446" t="str">
            <v>Out &amp; under</v>
          </cell>
          <cell r="S446" t="str">
            <v>Revenue</v>
          </cell>
          <cell r="T446" t="str">
            <v>In-period</v>
          </cell>
          <cell r="U446" t="str">
            <v>Leakage</v>
          </cell>
          <cell r="V446" t="str">
            <v>nr</v>
          </cell>
          <cell r="W446" t="str">
            <v>Mld</v>
          </cell>
          <cell r="X446">
            <v>1</v>
          </cell>
          <cell r="Y446" t="str">
            <v>Down</v>
          </cell>
          <cell r="Z446" t="str">
            <v>Leakage</v>
          </cell>
        </row>
        <row r="447">
          <cell r="C447" t="str">
            <v>PR19TMS_BW05</v>
          </cell>
          <cell r="D447" t="str">
            <v>B - Deliver a safe and dependable water service</v>
          </cell>
          <cell r="E447" t="str">
            <v>PR19 new</v>
          </cell>
          <cell r="F447" t="str">
            <v>BW05</v>
          </cell>
          <cell r="G447" t="str">
            <v>Per capita consumption</v>
          </cell>
          <cell r="H447" t="str">
            <v>Three year rolling average per capita consumption is defined as the sum of measured household consumption and unmeasured household consumption divided by the total household population. This is to be reported at the whole company level for this PC.</v>
          </cell>
          <cell r="J447">
            <v>1</v>
          </cell>
          <cell r="Q447">
            <v>1</v>
          </cell>
          <cell r="R447" t="str">
            <v>Out &amp; under</v>
          </cell>
          <cell r="S447" t="str">
            <v>Revenue</v>
          </cell>
          <cell r="T447" t="str">
            <v>End of period</v>
          </cell>
          <cell r="U447" t="str">
            <v>Water consumption</v>
          </cell>
          <cell r="V447" t="str">
            <v>nr</v>
          </cell>
          <cell r="W447" t="str">
            <v>Litres per head per day l/head/day</v>
          </cell>
          <cell r="X447">
            <v>1</v>
          </cell>
          <cell r="Y447" t="str">
            <v>Down</v>
          </cell>
          <cell r="Z447" t="str">
            <v>Per capita consumption</v>
          </cell>
        </row>
        <row r="448">
          <cell r="C448" t="str">
            <v>PR19TMS_BW06a</v>
          </cell>
          <cell r="D448" t="str">
            <v>B - Deliver a safe and dependable water service</v>
          </cell>
          <cell r="E448" t="str">
            <v>PR19 new</v>
          </cell>
          <cell r="F448" t="str">
            <v>BW06a</v>
          </cell>
          <cell r="G448" t="str">
            <v>Water quality compliance (CRI)</v>
          </cell>
          <cell r="H448" t="str">
            <v>The Compliance Risk Index (CRI) is a measure designed to illustrate the risk arising from treated water compliance failures, and it aligns with the current risk based approach to regulation of water supplies used by the Drinking Water Inspectorate (DWI). All compliance failures are assessed by DWI using the provisions of the Water Industry Act 1991. In doing so, DWI has regard to its published Enforcement Policy, and it also follows the principles of “better regulation” to scrutinise company performance on the basis of their risk of failing to meet the requirements of the Regulations. This is a new measure developed in consultation with water companies.</v>
          </cell>
          <cell r="I448">
            <v>0.02</v>
          </cell>
          <cell r="J448">
            <v>0.98</v>
          </cell>
          <cell r="Q448">
            <v>1</v>
          </cell>
          <cell r="R448" t="str">
            <v>Under</v>
          </cell>
          <cell r="S448" t="str">
            <v>Revenue</v>
          </cell>
          <cell r="T448" t="str">
            <v>In-period</v>
          </cell>
          <cell r="U448" t="str">
            <v>Water quality compliance</v>
          </cell>
          <cell r="V448" t="str">
            <v>score</v>
          </cell>
          <cell r="W448" t="str">
            <v>Score</v>
          </cell>
          <cell r="X448">
            <v>2</v>
          </cell>
          <cell r="Y448" t="str">
            <v>Down</v>
          </cell>
          <cell r="Z448" t="str">
            <v>Water quality compliance (CRI)</v>
          </cell>
        </row>
        <row r="449">
          <cell r="C449" t="str">
            <v>PR19TMS_BW07</v>
          </cell>
          <cell r="D449" t="str">
            <v>B - Deliver a safe and dependable water service</v>
          </cell>
          <cell r="E449" t="str">
            <v>PR14 continuation</v>
          </cell>
          <cell r="F449" t="str">
            <v>BW07</v>
          </cell>
          <cell r="G449" t="str">
            <v>Properties at risk of receiving low pressure</v>
          </cell>
          <cell r="H449" t="str">
            <v>The total number of properties which, at the end of the year, have received, and are likely to continue to receive, a pressure or flow below the reference level.</v>
          </cell>
          <cell r="I449">
            <v>0.02</v>
          </cell>
          <cell r="J449">
            <v>0.98</v>
          </cell>
          <cell r="Q449">
            <v>1</v>
          </cell>
          <cell r="R449" t="str">
            <v>Under</v>
          </cell>
          <cell r="S449" t="str">
            <v>Revenue</v>
          </cell>
          <cell r="T449" t="str">
            <v>In-period</v>
          </cell>
          <cell r="U449" t="str">
            <v>Water pressure</v>
          </cell>
          <cell r="V449" t="str">
            <v>nr</v>
          </cell>
          <cell r="W449" t="str">
            <v xml:space="preserve">Number of household and non-household properties on the DG2 register. Measured and reported annually (per financial year) </v>
          </cell>
          <cell r="X449">
            <v>0</v>
          </cell>
          <cell r="Y449" t="str">
            <v>Down</v>
          </cell>
          <cell r="Z449" t="str">
            <v>Low pressure</v>
          </cell>
          <cell r="AQ449">
            <v>34</v>
          </cell>
          <cell r="AR449">
            <v>34</v>
          </cell>
          <cell r="AS449">
            <v>34</v>
          </cell>
          <cell r="AT449">
            <v>34</v>
          </cell>
          <cell r="AU449">
            <v>34</v>
          </cell>
          <cell r="BL449" t="str">
            <v>Yes</v>
          </cell>
          <cell r="BM449" t="str">
            <v>Yes</v>
          </cell>
          <cell r="BN449" t="str">
            <v>Yes</v>
          </cell>
          <cell r="BO449" t="str">
            <v>Yes</v>
          </cell>
          <cell r="BP449" t="str">
            <v>Yes</v>
          </cell>
          <cell r="BQ449" t="str">
            <v/>
          </cell>
          <cell r="BR449" t="str">
            <v/>
          </cell>
          <cell r="BS449" t="str">
            <v/>
          </cell>
          <cell r="BT449" t="str">
            <v/>
          </cell>
          <cell r="BU449" t="str">
            <v/>
          </cell>
          <cell r="BV449" t="str">
            <v/>
          </cell>
          <cell r="BW449" t="str">
            <v/>
          </cell>
          <cell r="BX449" t="str">
            <v/>
          </cell>
          <cell r="BY449" t="str">
            <v/>
          </cell>
          <cell r="BZ449" t="str">
            <v/>
          </cell>
          <cell r="CA449" t="str">
            <v/>
          </cell>
          <cell r="CB449" t="str">
            <v/>
          </cell>
          <cell r="CC449" t="str">
            <v/>
          </cell>
          <cell r="CD449" t="str">
            <v/>
          </cell>
          <cell r="CE449" t="str">
            <v/>
          </cell>
          <cell r="CF449" t="str">
            <v/>
          </cell>
          <cell r="CG449" t="str">
            <v/>
          </cell>
          <cell r="CH449" t="str">
            <v/>
          </cell>
          <cell r="CI449" t="str">
            <v/>
          </cell>
          <cell r="CJ449" t="str">
            <v/>
          </cell>
          <cell r="CK449" t="str">
            <v/>
          </cell>
          <cell r="CL449" t="str">
            <v/>
          </cell>
          <cell r="CM449" t="str">
            <v/>
          </cell>
          <cell r="CN449" t="str">
            <v/>
          </cell>
          <cell r="CO449" t="str">
            <v/>
          </cell>
          <cell r="CP449" t="str">
            <v/>
          </cell>
          <cell r="CQ449" t="str">
            <v/>
          </cell>
          <cell r="CR449" t="str">
            <v/>
          </cell>
          <cell r="CS449" t="str">
            <v/>
          </cell>
          <cell r="CT449" t="str">
            <v/>
          </cell>
          <cell r="CU449">
            <v>-1.0300000000000001E-3</v>
          </cell>
          <cell r="CV449" t="str">
            <v/>
          </cell>
          <cell r="CW449" t="str">
            <v/>
          </cell>
          <cell r="CX449" t="str">
            <v/>
          </cell>
          <cell r="CY449" t="str">
            <v/>
          </cell>
          <cell r="CZ449" t="str">
            <v/>
          </cell>
          <cell r="DA449" t="str">
            <v/>
          </cell>
          <cell r="DB449" t="str">
            <v/>
          </cell>
          <cell r="DC449" t="str">
            <v>No</v>
          </cell>
          <cell r="DD449">
            <v>1</v>
          </cell>
        </row>
        <row r="450">
          <cell r="C450" t="str">
            <v>PR19TMS_BW08</v>
          </cell>
          <cell r="D450" t="str">
            <v>B - Deliver a safe and dependable water service</v>
          </cell>
          <cell r="E450" t="str">
            <v>PR19 new</v>
          </cell>
          <cell r="F450" t="str">
            <v>BW08</v>
          </cell>
          <cell r="G450" t="str">
            <v>Acceptability of water to consumers</v>
          </cell>
          <cell r="H450" t="str">
            <v xml:space="preserve">The ‘acceptability of water to consumers’ is a well-established measure used by the Drinking Water Inspectorate (DWI).  Performance outcomes for all companies are published by the DWI in their annual report on their website (www.dwi.gov.uk).
The measure incorporates customer data (both residential and business) for all drinking water quality contacts relating to three categories: appearance, taste / odour, and illness.  These categories are described in the DWI Information Letter 1/2006.
</v>
          </cell>
          <cell r="I450">
            <v>0.01</v>
          </cell>
          <cell r="J450">
            <v>0.99</v>
          </cell>
          <cell r="Q450">
            <v>1</v>
          </cell>
          <cell r="R450" t="str">
            <v>Under</v>
          </cell>
          <cell r="S450" t="str">
            <v>Revenue</v>
          </cell>
          <cell r="T450" t="str">
            <v>In-period</v>
          </cell>
          <cell r="U450" t="str">
            <v>Customer contacts - water quality</v>
          </cell>
          <cell r="V450" t="str">
            <v>nr</v>
          </cell>
          <cell r="W450" t="str">
            <v>Number of consumer contacts received per 1,000 population per calendar year.</v>
          </cell>
          <cell r="X450">
            <v>2</v>
          </cell>
          <cell r="Y450" t="str">
            <v>Down</v>
          </cell>
          <cell r="Z450" t="str">
            <v>Customer contacts about water quality</v>
          </cell>
          <cell r="AQ450">
            <v>0.6</v>
          </cell>
          <cell r="AR450">
            <v>0.6</v>
          </cell>
          <cell r="AS450">
            <v>0.6</v>
          </cell>
          <cell r="AT450">
            <v>0.6</v>
          </cell>
          <cell r="AU450">
            <v>0.6</v>
          </cell>
          <cell r="BL450" t="str">
            <v>Yes</v>
          </cell>
          <cell r="BM450" t="str">
            <v>Yes</v>
          </cell>
          <cell r="BN450" t="str">
            <v>Yes</v>
          </cell>
          <cell r="BO450" t="str">
            <v>Yes</v>
          </cell>
          <cell r="BP450" t="str">
            <v>Yes</v>
          </cell>
          <cell r="BQ450" t="str">
            <v/>
          </cell>
          <cell r="BR450" t="str">
            <v/>
          </cell>
          <cell r="BS450" t="str">
            <v/>
          </cell>
          <cell r="BT450" t="str">
            <v/>
          </cell>
          <cell r="BU450" t="str">
            <v/>
          </cell>
          <cell r="BV450" t="str">
            <v/>
          </cell>
          <cell r="BW450" t="str">
            <v/>
          </cell>
          <cell r="BX450" t="str">
            <v/>
          </cell>
          <cell r="BY450" t="str">
            <v/>
          </cell>
          <cell r="BZ450" t="str">
            <v/>
          </cell>
          <cell r="CA450" t="str">
            <v/>
          </cell>
          <cell r="CB450" t="str">
            <v/>
          </cell>
          <cell r="CC450" t="str">
            <v/>
          </cell>
          <cell r="CD450" t="str">
            <v/>
          </cell>
          <cell r="CE450" t="str">
            <v/>
          </cell>
          <cell r="CF450" t="str">
            <v/>
          </cell>
          <cell r="CG450" t="str">
            <v/>
          </cell>
          <cell r="CH450" t="str">
            <v/>
          </cell>
          <cell r="CI450" t="str">
            <v/>
          </cell>
          <cell r="CJ450" t="str">
            <v/>
          </cell>
          <cell r="CK450" t="str">
            <v/>
          </cell>
          <cell r="CL450" t="str">
            <v/>
          </cell>
          <cell r="CM450" t="str">
            <v/>
          </cell>
          <cell r="CN450" t="str">
            <v/>
          </cell>
          <cell r="CO450" t="str">
            <v/>
          </cell>
          <cell r="CP450" t="str">
            <v/>
          </cell>
          <cell r="CQ450" t="str">
            <v/>
          </cell>
          <cell r="CR450" t="str">
            <v/>
          </cell>
          <cell r="CS450" t="str">
            <v/>
          </cell>
          <cell r="CT450" t="str">
            <v/>
          </cell>
          <cell r="CU450">
            <v>-1.9750000000000001</v>
          </cell>
          <cell r="CV450" t="str">
            <v/>
          </cell>
          <cell r="CW450" t="str">
            <v/>
          </cell>
          <cell r="CX450" t="str">
            <v/>
          </cell>
          <cell r="CY450" t="str">
            <v/>
          </cell>
          <cell r="CZ450" t="str">
            <v/>
          </cell>
          <cell r="DA450" t="str">
            <v/>
          </cell>
          <cell r="DB450" t="str">
            <v/>
          </cell>
          <cell r="DC450" t="str">
            <v>No</v>
          </cell>
          <cell r="DD450">
            <v>1</v>
          </cell>
        </row>
        <row r="451">
          <cell r="C451" t="str">
            <v>PR19TMS_BW09</v>
          </cell>
          <cell r="D451" t="str">
            <v>B - Deliver a safe and dependable water service</v>
          </cell>
          <cell r="E451" t="str">
            <v>PR19 new</v>
          </cell>
          <cell r="F451" t="str">
            <v>BW09</v>
          </cell>
          <cell r="G451" t="str">
            <v>Water quality events</v>
          </cell>
          <cell r="H451" t="str">
            <v xml:space="preserve">Water quality events are notified to the Drinking Water Inspectorate (DWI) in line with published guidance.  Water quality events are varied in their nature and scale and can include such things as burst mains, aesthetic issues, and treatment process failures.  
Some of these events may directly impact customers when we issue restriction of use advice, or where one or more customers directly contact us in response to a problem.
</v>
          </cell>
          <cell r="J451">
            <v>1</v>
          </cell>
          <cell r="Q451">
            <v>1</v>
          </cell>
          <cell r="R451" t="str">
            <v>Under</v>
          </cell>
          <cell r="S451" t="str">
            <v>Revenue</v>
          </cell>
          <cell r="T451" t="str">
            <v>In-period</v>
          </cell>
          <cell r="U451" t="str">
            <v>Water quality compliance</v>
          </cell>
          <cell r="V451" t="str">
            <v>nr</v>
          </cell>
          <cell r="W451" t="str">
            <v xml:space="preserve">This measure will be a count of the total number of category 3, 4 and 5 events which have impacted customers </v>
          </cell>
          <cell r="X451">
            <v>0</v>
          </cell>
          <cell r="Y451" t="str">
            <v>Down</v>
          </cell>
          <cell r="AQ451">
            <v>10</v>
          </cell>
          <cell r="AR451">
            <v>9</v>
          </cell>
          <cell r="AS451">
            <v>8</v>
          </cell>
          <cell r="AT451">
            <v>8</v>
          </cell>
          <cell r="AU451">
            <v>8</v>
          </cell>
          <cell r="BL451" t="str">
            <v>Yes</v>
          </cell>
          <cell r="BM451" t="str">
            <v>Yes</v>
          </cell>
          <cell r="BN451" t="str">
            <v>Yes</v>
          </cell>
          <cell r="BO451" t="str">
            <v>Yes</v>
          </cell>
          <cell r="BP451" t="str">
            <v>Yes</v>
          </cell>
          <cell r="BQ451" t="str">
            <v/>
          </cell>
          <cell r="BR451" t="str">
            <v/>
          </cell>
          <cell r="BS451" t="str">
            <v/>
          </cell>
          <cell r="BT451" t="str">
            <v/>
          </cell>
          <cell r="BU451" t="str">
            <v/>
          </cell>
          <cell r="BV451" t="str">
            <v/>
          </cell>
          <cell r="BW451" t="str">
            <v/>
          </cell>
          <cell r="BX451" t="str">
            <v/>
          </cell>
          <cell r="BY451" t="str">
            <v/>
          </cell>
          <cell r="BZ451" t="str">
            <v/>
          </cell>
          <cell r="CA451" t="str">
            <v/>
          </cell>
          <cell r="CB451" t="str">
            <v/>
          </cell>
          <cell r="CC451" t="str">
            <v/>
          </cell>
          <cell r="CD451" t="str">
            <v/>
          </cell>
          <cell r="CE451" t="str">
            <v/>
          </cell>
          <cell r="CF451" t="str">
            <v/>
          </cell>
          <cell r="CG451" t="str">
            <v/>
          </cell>
          <cell r="CH451" t="str">
            <v/>
          </cell>
          <cell r="CI451" t="str">
            <v/>
          </cell>
          <cell r="CJ451" t="str">
            <v/>
          </cell>
          <cell r="CK451" t="str">
            <v/>
          </cell>
          <cell r="CL451" t="str">
            <v/>
          </cell>
          <cell r="CM451" t="str">
            <v/>
          </cell>
          <cell r="CN451" t="str">
            <v/>
          </cell>
          <cell r="CO451" t="str">
            <v/>
          </cell>
          <cell r="CP451" t="str">
            <v/>
          </cell>
          <cell r="CQ451" t="str">
            <v/>
          </cell>
          <cell r="CR451" t="str">
            <v/>
          </cell>
          <cell r="CS451" t="str">
            <v/>
          </cell>
          <cell r="CT451" t="str">
            <v/>
          </cell>
          <cell r="CU451">
            <v>-3.56E-2</v>
          </cell>
          <cell r="CV451" t="str">
            <v/>
          </cell>
          <cell r="CW451" t="str">
            <v/>
          </cell>
          <cell r="CX451" t="str">
            <v/>
          </cell>
          <cell r="CY451" t="str">
            <v/>
          </cell>
          <cell r="CZ451" t="str">
            <v/>
          </cell>
          <cell r="DA451" t="str">
            <v/>
          </cell>
          <cell r="DB451" t="str">
            <v/>
          </cell>
          <cell r="DD451">
            <v>1</v>
          </cell>
        </row>
        <row r="452">
          <cell r="C452" t="str">
            <v>PR19TMS_BW10</v>
          </cell>
          <cell r="D452" t="str">
            <v>B - Deliver a safe and dependable water service</v>
          </cell>
          <cell r="E452" t="str">
            <v>PR19 new</v>
          </cell>
          <cell r="F452" t="str">
            <v>BW10</v>
          </cell>
          <cell r="G452" t="str">
            <v>Reducing risk of lead</v>
          </cell>
          <cell r="H452" t="str">
            <v xml:space="preserve">A comprehensive lead communication pipe rehabilitation strategy has been developed to work towards our long term objective of removing lead risk from all drinking water systems.  
The overall lead approach for PR19 will be agreed with the Drinking Water Inspectorate (DWI) and will be formalised into a legally binding instrument.  Our bespoke measure will track the number of lead communication pipes rehabilitated each financial year against the requirements of the agreed legal instrument.
</v>
          </cell>
          <cell r="J452">
            <v>1</v>
          </cell>
          <cell r="Q452">
            <v>1</v>
          </cell>
          <cell r="R452" t="str">
            <v>Out &amp; under</v>
          </cell>
          <cell r="S452" t="str">
            <v>Revenue</v>
          </cell>
          <cell r="T452" t="str">
            <v>In-period</v>
          </cell>
          <cell r="U452" t="str">
            <v>Water quality compliance</v>
          </cell>
          <cell r="V452" t="str">
            <v>nr</v>
          </cell>
          <cell r="W452" t="str">
            <v>This measure will be a cumulative count of the total number of lead communication pipes rehabilitated over each financial year to meet the agreed requirements of our legal instrument.</v>
          </cell>
          <cell r="X452">
            <v>0</v>
          </cell>
          <cell r="Y452" t="str">
            <v>Up</v>
          </cell>
          <cell r="AQ452">
            <v>10767</v>
          </cell>
          <cell r="AR452">
            <v>21534</v>
          </cell>
          <cell r="AS452">
            <v>32301</v>
          </cell>
          <cell r="AT452">
            <v>43069</v>
          </cell>
          <cell r="AU452">
            <v>53837</v>
          </cell>
          <cell r="BL452" t="str">
            <v>Yes</v>
          </cell>
          <cell r="BM452" t="str">
            <v>Yes</v>
          </cell>
          <cell r="BN452" t="str">
            <v>Yes</v>
          </cell>
          <cell r="BO452" t="str">
            <v>Yes</v>
          </cell>
          <cell r="BP452" t="str">
            <v>Yes</v>
          </cell>
          <cell r="BQ452" t="str">
            <v/>
          </cell>
          <cell r="BR452" t="str">
            <v/>
          </cell>
          <cell r="BS452" t="str">
            <v/>
          </cell>
          <cell r="BT452" t="str">
            <v/>
          </cell>
          <cell r="BU452" t="str">
            <v/>
          </cell>
          <cell r="BV452" t="str">
            <v/>
          </cell>
          <cell r="BW452" t="str">
            <v/>
          </cell>
          <cell r="BX452" t="str">
            <v/>
          </cell>
          <cell r="BY452" t="str">
            <v/>
          </cell>
          <cell r="BZ452" t="str">
            <v/>
          </cell>
          <cell r="CA452" t="str">
            <v/>
          </cell>
          <cell r="CB452" t="str">
            <v/>
          </cell>
          <cell r="CC452" t="str">
            <v/>
          </cell>
          <cell r="CD452" t="str">
            <v/>
          </cell>
          <cell r="CE452" t="str">
            <v/>
          </cell>
          <cell r="CF452" t="str">
            <v/>
          </cell>
          <cell r="CG452" t="str">
            <v/>
          </cell>
          <cell r="CH452" t="str">
            <v/>
          </cell>
          <cell r="CI452" t="str">
            <v/>
          </cell>
          <cell r="CJ452" t="str">
            <v/>
          </cell>
          <cell r="CK452">
            <v>16151</v>
          </cell>
          <cell r="CL452">
            <v>32301</v>
          </cell>
          <cell r="CM452">
            <v>48452</v>
          </cell>
          <cell r="CN452">
            <v>64604</v>
          </cell>
          <cell r="CO452">
            <v>80756</v>
          </cell>
          <cell r="CP452" t="str">
            <v/>
          </cell>
          <cell r="CQ452" t="str">
            <v/>
          </cell>
          <cell r="CR452" t="str">
            <v/>
          </cell>
          <cell r="CS452" t="str">
            <v/>
          </cell>
          <cell r="CT452" t="str">
            <v/>
          </cell>
          <cell r="CU452">
            <v>-1.6799999999999999E-4</v>
          </cell>
          <cell r="CV452" t="str">
            <v/>
          </cell>
          <cell r="CW452" t="str">
            <v/>
          </cell>
          <cell r="CX452" t="str">
            <v/>
          </cell>
          <cell r="CY452">
            <v>9.8999999999999994E-5</v>
          </cell>
          <cell r="CZ452" t="str">
            <v/>
          </cell>
          <cell r="DA452" t="str">
            <v/>
          </cell>
          <cell r="DB452" t="str">
            <v/>
          </cell>
          <cell r="DD452">
            <v>1</v>
          </cell>
        </row>
        <row r="453">
          <cell r="C453" t="str">
            <v>PR19TMS_BW11</v>
          </cell>
          <cell r="D453" t="str">
            <v>B - Deliver a safe and dependable water service</v>
          </cell>
          <cell r="E453" t="str">
            <v>PR19 new</v>
          </cell>
          <cell r="F453" t="str">
            <v>BW11</v>
          </cell>
          <cell r="G453" t="str">
            <v>Responding to major trunk mains bursts</v>
          </cell>
          <cell r="H453" t="str">
            <v>Customer impact of no water or  pressure less than 3 meters, measured from the time of first customer contact out of supply for greater than 3 hours, where the cause is identified as failure of a trunk main.</v>
          </cell>
          <cell r="J453">
            <v>1</v>
          </cell>
          <cell r="Q453">
            <v>1</v>
          </cell>
          <cell r="R453" t="str">
            <v>NFI</v>
          </cell>
          <cell r="U453" t="str">
            <v>Supply interruptions</v>
          </cell>
          <cell r="V453" t="str">
            <v>time</v>
          </cell>
          <cell r="W453" t="str">
            <v>The average number of minutes lost per customer</v>
          </cell>
          <cell r="X453">
            <v>0</v>
          </cell>
          <cell r="Y453" t="str">
            <v>Down</v>
          </cell>
          <cell r="AQ453" t="str">
            <v>00:01:43</v>
          </cell>
          <cell r="AR453" t="str">
            <v>00:01:39</v>
          </cell>
          <cell r="AS453" t="str">
            <v>00:01:35</v>
          </cell>
          <cell r="AT453" t="str">
            <v>00:01:30</v>
          </cell>
          <cell r="AU453" t="str">
            <v>00:01:26</v>
          </cell>
          <cell r="BQ453">
            <v>0</v>
          </cell>
          <cell r="BR453">
            <v>0</v>
          </cell>
          <cell r="BS453">
            <v>0</v>
          </cell>
          <cell r="BT453">
            <v>0</v>
          </cell>
          <cell r="BU453">
            <v>0</v>
          </cell>
          <cell r="BV453" t="str">
            <v/>
          </cell>
          <cell r="BW453" t="str">
            <v/>
          </cell>
          <cell r="BX453" t="str">
            <v/>
          </cell>
          <cell r="BY453" t="str">
            <v/>
          </cell>
          <cell r="BZ453" t="str">
            <v/>
          </cell>
          <cell r="CA453">
            <v>0</v>
          </cell>
          <cell r="CB453">
            <v>0</v>
          </cell>
          <cell r="CC453">
            <v>0</v>
          </cell>
          <cell r="CD453">
            <v>0</v>
          </cell>
          <cell r="CE453">
            <v>0</v>
          </cell>
          <cell r="CF453">
            <v>0</v>
          </cell>
          <cell r="CG453">
            <v>0</v>
          </cell>
          <cell r="CH453">
            <v>0</v>
          </cell>
          <cell r="CI453">
            <v>0</v>
          </cell>
          <cell r="CJ453">
            <v>0</v>
          </cell>
          <cell r="CK453" t="str">
            <v/>
          </cell>
          <cell r="CL453" t="str">
            <v/>
          </cell>
          <cell r="CM453" t="str">
            <v/>
          </cell>
          <cell r="CN453" t="str">
            <v/>
          </cell>
          <cell r="CO453" t="str">
            <v/>
          </cell>
          <cell r="CP453">
            <v>0</v>
          </cell>
          <cell r="CQ453">
            <v>0</v>
          </cell>
          <cell r="CR453">
            <v>0</v>
          </cell>
          <cell r="CS453">
            <v>0</v>
          </cell>
          <cell r="CT453">
            <v>0</v>
          </cell>
          <cell r="CU453" t="str">
            <v/>
          </cell>
          <cell r="CV453" t="str">
            <v/>
          </cell>
          <cell r="CW453" t="str">
            <v/>
          </cell>
          <cell r="CX453" t="str">
            <v/>
          </cell>
          <cell r="CY453" t="str">
            <v/>
          </cell>
          <cell r="CZ453" t="str">
            <v/>
          </cell>
          <cell r="DA453" t="str">
            <v/>
          </cell>
          <cell r="DB453" t="str">
            <v/>
          </cell>
        </row>
        <row r="454">
          <cell r="C454" t="str">
            <v>PR19TMS_CS01</v>
          </cell>
          <cell r="D454" t="str">
            <v>C- Deliver a safe and dependable wastewater service</v>
          </cell>
          <cell r="E454" t="str">
            <v>PR19 new</v>
          </cell>
          <cell r="F454" t="str">
            <v>CS01</v>
          </cell>
          <cell r="G454" t="str">
            <v>Treatment works compliance</v>
          </cell>
          <cell r="H454" t="str">
            <v>Performance of sewerage assets to treat and dispose of sewage in line with the discharge permit conditions imposed on sewage treatment works. Including the performance of water treatment assets for the water supply service in line with the discharge permit conditions imposed on water treatment works. The discharge permit compliance metric is reported as the number of failing sites and not the number of failing discharges.</v>
          </cell>
          <cell r="K454">
            <v>1</v>
          </cell>
          <cell r="Q454">
            <v>1</v>
          </cell>
          <cell r="R454" t="str">
            <v>Under</v>
          </cell>
          <cell r="S454" t="str">
            <v>Revenue</v>
          </cell>
          <cell r="T454" t="str">
            <v>In-period</v>
          </cell>
          <cell r="U454" t="str">
            <v>Treatment works</v>
          </cell>
          <cell r="V454" t="str">
            <v>%</v>
          </cell>
          <cell r="W454" t="str">
            <v>Percentage of compliant sites</v>
          </cell>
          <cell r="X454">
            <v>2</v>
          </cell>
          <cell r="Y454" t="str">
            <v>Up</v>
          </cell>
          <cell r="Z454" t="str">
            <v>Treatment works compliance</v>
          </cell>
        </row>
        <row r="455">
          <cell r="C455" t="str">
            <v>PR19TMS_CS02</v>
          </cell>
          <cell r="D455" t="str">
            <v>C- Deliver a safe and dependable wastewater service</v>
          </cell>
          <cell r="E455" t="str">
            <v>PR14 revision</v>
          </cell>
          <cell r="F455" t="str">
            <v>CS02</v>
          </cell>
          <cell r="G455" t="str">
            <v>Sewer collapses</v>
          </cell>
          <cell r="H455" t="str">
            <v xml:space="preserve">Number of sewer collapses per thousand kilometres of all sewers causing an impact on service to customers or the environment. </v>
          </cell>
          <cell r="K455">
            <v>1</v>
          </cell>
          <cell r="Q455">
            <v>1</v>
          </cell>
          <cell r="R455" t="str">
            <v>Out &amp; under</v>
          </cell>
          <cell r="S455" t="str">
            <v>Revenue</v>
          </cell>
          <cell r="T455" t="str">
            <v>In-period</v>
          </cell>
          <cell r="U455" t="str">
            <v>Asset/equipment failure</v>
          </cell>
          <cell r="V455" t="str">
            <v>nr</v>
          </cell>
          <cell r="W455" t="str">
            <v>Number per 1000km</v>
          </cell>
          <cell r="X455">
            <v>2</v>
          </cell>
          <cell r="Y455" t="str">
            <v>Down</v>
          </cell>
          <cell r="Z455" t="str">
            <v>Sewer collapses</v>
          </cell>
        </row>
        <row r="456">
          <cell r="C456" t="str">
            <v>PR19TMS_CS03</v>
          </cell>
          <cell r="D456" t="str">
            <v>C- Deliver a safe and dependable wastewater service</v>
          </cell>
          <cell r="E456" t="str">
            <v>PR19 new</v>
          </cell>
          <cell r="F456" t="str">
            <v>CS03</v>
          </cell>
          <cell r="G456" t="str">
            <v>Internal sewer flooding</v>
          </cell>
          <cell r="H456" t="str">
            <v>A flooding incident is defined as the number of properties flooded internally during each flooding event from a public sewer. For example, five properties which suffered two flooding events during a year, would count as ten incidents. Where a property floods both internally and externally during the same event it shall only be recorded as an internal flooding incident. A flooding event is the escape of water from a sewerage system, irrespective of size as evidenced by standing water, running water or visible deposits of silt or sewage solids.</v>
          </cell>
          <cell r="K456">
            <v>1</v>
          </cell>
          <cell r="Q456">
            <v>1</v>
          </cell>
          <cell r="R456" t="str">
            <v>Out &amp; under</v>
          </cell>
          <cell r="S456" t="str">
            <v>Revenue</v>
          </cell>
          <cell r="T456" t="str">
            <v>In-period</v>
          </cell>
          <cell r="U456" t="str">
            <v>Sewer flooding</v>
          </cell>
          <cell r="V456" t="str">
            <v>nr</v>
          </cell>
          <cell r="W456" t="str">
            <v>Number of incidents</v>
          </cell>
          <cell r="X456">
            <v>2</v>
          </cell>
          <cell r="Y456" t="str">
            <v>Down</v>
          </cell>
          <cell r="Z456" t="str">
            <v>Internal sewer flooding</v>
          </cell>
        </row>
        <row r="457">
          <cell r="C457" t="str">
            <v>PR19TMS_CS04</v>
          </cell>
          <cell r="D457" t="str">
            <v>C- Deliver a safe and dependable wastewater service</v>
          </cell>
          <cell r="E457" t="str">
            <v>PR14 revision</v>
          </cell>
          <cell r="F457" t="str">
            <v>CS04</v>
          </cell>
          <cell r="G457" t="str">
            <v>Clearance of blockages</v>
          </cell>
          <cell r="H457" t="str">
            <v>Number of sewer blockage events that required clearing. A blockage is an obstruction in a sewer which causes a reportable problem (not caused by hydraulic overload), such as flooding or discharge to a watercourse, unusable sanitation, surcharged sewers or odour.</v>
          </cell>
          <cell r="K457">
            <v>1</v>
          </cell>
          <cell r="Q457">
            <v>1</v>
          </cell>
          <cell r="R457" t="str">
            <v>Out &amp; under</v>
          </cell>
          <cell r="S457" t="str">
            <v>Revenue</v>
          </cell>
          <cell r="T457" t="str">
            <v>In-period</v>
          </cell>
          <cell r="U457" t="str">
            <v>Sewer flooding</v>
          </cell>
          <cell r="V457" t="str">
            <v>nr</v>
          </cell>
          <cell r="W457" t="str">
            <v>Number</v>
          </cell>
          <cell r="X457">
            <v>0</v>
          </cell>
          <cell r="Y457" t="str">
            <v>Down</v>
          </cell>
          <cell r="Z457" t="str">
            <v>Sewer blockages</v>
          </cell>
          <cell r="AQ457">
            <v>72500</v>
          </cell>
          <cell r="AR457">
            <v>70000</v>
          </cell>
          <cell r="AS457">
            <v>67500</v>
          </cell>
          <cell r="AT457">
            <v>65000</v>
          </cell>
          <cell r="AU457">
            <v>62500</v>
          </cell>
          <cell r="BL457" t="str">
            <v>Yes</v>
          </cell>
          <cell r="BM457" t="str">
            <v>Yes</v>
          </cell>
          <cell r="BN457" t="str">
            <v>Yes</v>
          </cell>
          <cell r="BO457" t="str">
            <v>Yes</v>
          </cell>
          <cell r="BP457" t="str">
            <v>Yes</v>
          </cell>
          <cell r="BQ457" t="str">
            <v/>
          </cell>
          <cell r="BR457" t="str">
            <v/>
          </cell>
          <cell r="BS457" t="str">
            <v/>
          </cell>
          <cell r="BT457" t="str">
            <v/>
          </cell>
          <cell r="BU457" t="str">
            <v/>
          </cell>
          <cell r="BV457">
            <v>108750</v>
          </cell>
          <cell r="BW457">
            <v>108750</v>
          </cell>
          <cell r="BX457">
            <v>108750</v>
          </cell>
          <cell r="BY457">
            <v>108750</v>
          </cell>
          <cell r="BZ457">
            <v>108750</v>
          </cell>
          <cell r="CA457" t="str">
            <v/>
          </cell>
          <cell r="CB457" t="str">
            <v/>
          </cell>
          <cell r="CC457" t="str">
            <v/>
          </cell>
          <cell r="CD457" t="str">
            <v/>
          </cell>
          <cell r="CE457" t="str">
            <v/>
          </cell>
          <cell r="CF457" t="str">
            <v/>
          </cell>
          <cell r="CG457" t="str">
            <v/>
          </cell>
          <cell r="CH457" t="str">
            <v/>
          </cell>
          <cell r="CI457" t="str">
            <v/>
          </cell>
          <cell r="CJ457" t="str">
            <v/>
          </cell>
          <cell r="CK457">
            <v>66288</v>
          </cell>
          <cell r="CL457">
            <v>63788</v>
          </cell>
          <cell r="CM457">
            <v>61288</v>
          </cell>
          <cell r="CN457">
            <v>58788</v>
          </cell>
          <cell r="CO457">
            <v>56288</v>
          </cell>
          <cell r="CP457" t="str">
            <v/>
          </cell>
          <cell r="CQ457" t="str">
            <v/>
          </cell>
          <cell r="CR457" t="str">
            <v/>
          </cell>
          <cell r="CS457" t="str">
            <v/>
          </cell>
          <cell r="CT457" t="str">
            <v/>
          </cell>
          <cell r="CU457">
            <v>-1.403E-3</v>
          </cell>
          <cell r="CV457" t="str">
            <v/>
          </cell>
          <cell r="CW457" t="str">
            <v/>
          </cell>
          <cell r="CX457" t="str">
            <v/>
          </cell>
          <cell r="CY457">
            <v>7.0299999999999996E-4</v>
          </cell>
          <cell r="CZ457" t="str">
            <v/>
          </cell>
          <cell r="DA457" t="str">
            <v/>
          </cell>
          <cell r="DB457" t="str">
            <v/>
          </cell>
          <cell r="DD457">
            <v>1</v>
          </cell>
        </row>
        <row r="458">
          <cell r="C458" t="str">
            <v>PR19TMS_CS05</v>
          </cell>
          <cell r="D458" t="str">
            <v>C- Deliver a safe and dependable wastewater service</v>
          </cell>
          <cell r="E458" t="str">
            <v>PR19 new</v>
          </cell>
          <cell r="F458" t="str">
            <v>CS05</v>
          </cell>
          <cell r="G458" t="str">
            <v>Sewage pumping station availability</v>
          </cell>
          <cell r="H458" t="str">
            <v xml:space="preserve">The average annual asset availability of pumps in network catchment sewage pumping stations. </v>
          </cell>
          <cell r="K458">
            <v>1</v>
          </cell>
          <cell r="Q458">
            <v>1</v>
          </cell>
          <cell r="R458" t="str">
            <v>Under</v>
          </cell>
          <cell r="S458" t="str">
            <v>Revenue</v>
          </cell>
          <cell r="T458" t="str">
            <v>In-period</v>
          </cell>
          <cell r="U458" t="str">
            <v>Waste disposal</v>
          </cell>
          <cell r="V458" t="str">
            <v>%</v>
          </cell>
          <cell r="W458" t="str">
            <v xml:space="preserve">This is the annual average availability of our sewage pumping stations as a percentage of the total number of sewage pumping stations that are reported and monitored in the supervisory control and data acquisition (SCADA) system. </v>
          </cell>
          <cell r="X458">
            <v>1</v>
          </cell>
          <cell r="Y458" t="str">
            <v>Up</v>
          </cell>
          <cell r="AQ458">
            <v>96</v>
          </cell>
          <cell r="AR458">
            <v>96.6</v>
          </cell>
          <cell r="AS458">
            <v>97.2</v>
          </cell>
          <cell r="AT458">
            <v>97.8</v>
          </cell>
          <cell r="AU458">
            <v>98.5</v>
          </cell>
          <cell r="BL458" t="str">
            <v>Yes</v>
          </cell>
          <cell r="BM458" t="str">
            <v>Yes</v>
          </cell>
          <cell r="BN458" t="str">
            <v>Yes</v>
          </cell>
          <cell r="BO458" t="str">
            <v>Yes</v>
          </cell>
          <cell r="BP458" t="str">
            <v>Yes</v>
          </cell>
          <cell r="BQ458" t="str">
            <v/>
          </cell>
          <cell r="BR458" t="str">
            <v/>
          </cell>
          <cell r="BS458" t="str">
            <v/>
          </cell>
          <cell r="BT458" t="str">
            <v/>
          </cell>
          <cell r="BU458" t="str">
            <v/>
          </cell>
          <cell r="BV458" t="str">
            <v/>
          </cell>
          <cell r="BW458" t="str">
            <v/>
          </cell>
          <cell r="BX458" t="str">
            <v/>
          </cell>
          <cell r="BY458" t="str">
            <v/>
          </cell>
          <cell r="BZ458" t="str">
            <v/>
          </cell>
          <cell r="CA458" t="str">
            <v/>
          </cell>
          <cell r="CB458" t="str">
            <v/>
          </cell>
          <cell r="CC458" t="str">
            <v/>
          </cell>
          <cell r="CD458" t="str">
            <v/>
          </cell>
          <cell r="CE458" t="str">
            <v/>
          </cell>
          <cell r="CF458" t="str">
            <v/>
          </cell>
          <cell r="CG458" t="str">
            <v/>
          </cell>
          <cell r="CH458" t="str">
            <v/>
          </cell>
          <cell r="CI458" t="str">
            <v/>
          </cell>
          <cell r="CJ458" t="str">
            <v/>
          </cell>
          <cell r="CK458" t="str">
            <v/>
          </cell>
          <cell r="CL458" t="str">
            <v/>
          </cell>
          <cell r="CM458" t="str">
            <v/>
          </cell>
          <cell r="CN458" t="str">
            <v/>
          </cell>
          <cell r="CO458" t="str">
            <v/>
          </cell>
          <cell r="CP458" t="str">
            <v/>
          </cell>
          <cell r="CQ458" t="str">
            <v/>
          </cell>
          <cell r="CR458" t="str">
            <v/>
          </cell>
          <cell r="CS458" t="str">
            <v/>
          </cell>
          <cell r="CT458" t="str">
            <v/>
          </cell>
          <cell r="CU458">
            <v>-0.999</v>
          </cell>
          <cell r="CV458" t="str">
            <v/>
          </cell>
          <cell r="CW458" t="str">
            <v/>
          </cell>
          <cell r="CX458" t="str">
            <v/>
          </cell>
          <cell r="CY458" t="str">
            <v/>
          </cell>
          <cell r="CZ458" t="str">
            <v/>
          </cell>
          <cell r="DA458" t="str">
            <v/>
          </cell>
          <cell r="DB458" t="str">
            <v/>
          </cell>
          <cell r="DD458">
            <v>1</v>
          </cell>
        </row>
        <row r="459">
          <cell r="C459" t="str">
            <v>PR19TMS_DS01</v>
          </cell>
          <cell r="D459" t="str">
            <v>D - Plan for the future</v>
          </cell>
          <cell r="E459" t="str">
            <v>PR19 new</v>
          </cell>
          <cell r="F459" t="str">
            <v>DS01</v>
          </cell>
          <cell r="G459" t="str">
            <v>Risk of sewer flooding in a storm</v>
          </cell>
          <cell r="H459" t="str">
            <v>The percentage of population at risk of sewer flooding in a 1-in-50 year storm.</v>
          </cell>
          <cell r="K459">
            <v>1</v>
          </cell>
          <cell r="Q459">
            <v>1</v>
          </cell>
          <cell r="R459" t="str">
            <v>NFI</v>
          </cell>
          <cell r="U459" t="str">
            <v>Sewer flooding</v>
          </cell>
          <cell r="V459" t="str">
            <v>%</v>
          </cell>
          <cell r="W459" t="str">
            <v>Percentage</v>
          </cell>
          <cell r="X459">
            <v>2</v>
          </cell>
          <cell r="Y459" t="str">
            <v>Down</v>
          </cell>
          <cell r="Z459" t="str">
            <v>Risk of sewer flooding in a storm</v>
          </cell>
        </row>
        <row r="460">
          <cell r="C460" t="str">
            <v>PR19TMS_DS02</v>
          </cell>
          <cell r="D460" t="str">
            <v>D - Plan for the future</v>
          </cell>
          <cell r="E460" t="str">
            <v>PR14 revision</v>
          </cell>
          <cell r="F460" t="str">
            <v>DS02</v>
          </cell>
          <cell r="G460" t="str">
            <v>Surface water management</v>
          </cell>
          <cell r="H460" t="str">
            <v xml:space="preserve">Surface Water Management means the reduction, modification or removal of surface water from the sewerage system to reduce the risk of flooding and pollution. It also includes managing the risk that groundwater and land drainage poses to the sewerage system when ground water levels are high following prolonged rainfall. Our commitment is to work in partnership with local authorities and other third party organisations whenever possible. We will measure the total ‘effective contributing area’, that is, the area that generates surface water which communicates with our assets, which is then diverted and passes through either a sustainable drainage system or new surface water system.   </v>
          </cell>
          <cell r="K460">
            <v>1</v>
          </cell>
          <cell r="Q460">
            <v>1</v>
          </cell>
          <cell r="R460" t="str">
            <v>Out &amp; under</v>
          </cell>
          <cell r="S460" t="str">
            <v>Revenue</v>
          </cell>
          <cell r="T460" t="str">
            <v>End of period</v>
          </cell>
          <cell r="U460" t="str">
            <v>Resilience</v>
          </cell>
          <cell r="V460" t="str">
            <v>number</v>
          </cell>
          <cell r="W460" t="str">
            <v>number of hectares</v>
          </cell>
          <cell r="X460">
            <v>2</v>
          </cell>
          <cell r="Y460" t="str">
            <v>Up</v>
          </cell>
          <cell r="AQ460">
            <v>5</v>
          </cell>
          <cell r="AR460">
            <v>10</v>
          </cell>
          <cell r="AS460">
            <v>20</v>
          </cell>
          <cell r="AT460">
            <v>40</v>
          </cell>
          <cell r="AU460">
            <v>65</v>
          </cell>
          <cell r="BP460" t="str">
            <v>Yes</v>
          </cell>
          <cell r="BQ460" t="str">
            <v/>
          </cell>
          <cell r="BR460" t="str">
            <v/>
          </cell>
          <cell r="BS460" t="str">
            <v/>
          </cell>
          <cell r="BT460" t="str">
            <v/>
          </cell>
          <cell r="BU460" t="str">
            <v/>
          </cell>
          <cell r="BV460" t="str">
            <v/>
          </cell>
          <cell r="BW460" t="str">
            <v/>
          </cell>
          <cell r="BX460" t="str">
            <v/>
          </cell>
          <cell r="BY460" t="str">
            <v/>
          </cell>
          <cell r="BZ460" t="str">
            <v/>
          </cell>
          <cell r="CA460" t="str">
            <v/>
          </cell>
          <cell r="CB460" t="str">
            <v/>
          </cell>
          <cell r="CC460" t="str">
            <v/>
          </cell>
          <cell r="CD460" t="str">
            <v/>
          </cell>
          <cell r="CE460" t="str">
            <v/>
          </cell>
          <cell r="CF460" t="str">
            <v/>
          </cell>
          <cell r="CG460" t="str">
            <v/>
          </cell>
          <cell r="CH460" t="str">
            <v/>
          </cell>
          <cell r="CI460" t="str">
            <v/>
          </cell>
          <cell r="CJ460" t="str">
            <v/>
          </cell>
          <cell r="CK460" t="str">
            <v/>
          </cell>
          <cell r="CL460" t="str">
            <v/>
          </cell>
          <cell r="CM460" t="str">
            <v/>
          </cell>
          <cell r="CN460" t="str">
            <v/>
          </cell>
          <cell r="CO460" t="str">
            <v/>
          </cell>
          <cell r="CP460" t="str">
            <v/>
          </cell>
          <cell r="CQ460" t="str">
            <v/>
          </cell>
          <cell r="CR460" t="str">
            <v/>
          </cell>
          <cell r="CS460" t="str">
            <v/>
          </cell>
          <cell r="CT460" t="str">
            <v/>
          </cell>
          <cell r="CU460">
            <v>-5.6000000000000001E-2</v>
          </cell>
          <cell r="CV460" t="str">
            <v/>
          </cell>
          <cell r="CW460" t="str">
            <v/>
          </cell>
          <cell r="CX460" t="str">
            <v/>
          </cell>
          <cell r="CY460">
            <v>3.6999999999999998E-2</v>
          </cell>
          <cell r="CZ460" t="str">
            <v/>
          </cell>
          <cell r="DA460" t="str">
            <v/>
          </cell>
          <cell r="DB460" t="str">
            <v/>
          </cell>
          <cell r="DD460">
            <v>1</v>
          </cell>
        </row>
        <row r="461">
          <cell r="C461" t="str">
            <v>PR19TMS_DW01</v>
          </cell>
          <cell r="D461" t="str">
            <v>D - Plan for the future</v>
          </cell>
          <cell r="E461" t="str">
            <v>PR19 new</v>
          </cell>
          <cell r="F461" t="str">
            <v>DW01</v>
          </cell>
          <cell r="G461" t="str">
            <v>Risk of severe restrictions in a drought</v>
          </cell>
          <cell r="H461" t="str">
            <v>The overall metric will be, on a company basis, the percentage of the customer population at risk of experiencing severe restrictions (for example, standpipes or rota cuts as part of Emergency Drought Orders - EDO) in a 1-in-200 year drought, on average, over 25 years. The population is considered to be ‘at risk’ if the supply-demand balance calculation in each water resource zone (as used for water resource planning) for the 1-in-200 year drought event results in a shortfall (deficit). This will occur when the theoretical deployable output minus outage allowance (available supply) is less than the dry year demand plus base year target headroom (demand plus uncertainty).</v>
          </cell>
          <cell r="I461">
            <v>0.01</v>
          </cell>
          <cell r="J461">
            <v>0.99</v>
          </cell>
          <cell r="Q461">
            <v>1</v>
          </cell>
          <cell r="R461" t="str">
            <v>NFI</v>
          </cell>
          <cell r="U461" t="str">
            <v>Resilience</v>
          </cell>
          <cell r="V461" t="str">
            <v>%</v>
          </cell>
          <cell r="W461" t="str">
            <v>Percentage</v>
          </cell>
          <cell r="X461">
            <v>1</v>
          </cell>
          <cell r="Y461" t="str">
            <v>Down</v>
          </cell>
          <cell r="Z461" t="str">
            <v>Risk of severe restrictions in a drought</v>
          </cell>
        </row>
        <row r="462">
          <cell r="C462" t="str">
            <v>PR19TMS_DW02</v>
          </cell>
          <cell r="D462" t="str">
            <v>D - Plan for the future</v>
          </cell>
          <cell r="E462" t="str">
            <v>PR14 continuation</v>
          </cell>
          <cell r="F462" t="str">
            <v>DW02</v>
          </cell>
          <cell r="G462" t="str">
            <v>Security of supply index SoSI</v>
          </cell>
          <cell r="H462" t="str">
            <v xml:space="preserve">The security of supply index (SoSI) is measured on a scale. A value below 100 indicates a shortfall against our planned levels of service for water restrictions. The lower the value the larger the shortfall. Large deficits between supply and demand will cause the index to go negative. It assesses the extent to which we are able to guarantee our planned level of service at the end of the financial year. The index is based on the difference between the available headroom and the target headroom in each Water Resource Zone (WRZ) in a dry year. </v>
          </cell>
          <cell r="I462">
            <v>0.67</v>
          </cell>
          <cell r="J462">
            <v>0.33</v>
          </cell>
          <cell r="Q462">
            <v>1</v>
          </cell>
          <cell r="R462" t="str">
            <v>Under</v>
          </cell>
          <cell r="S462" t="str">
            <v>Revenue</v>
          </cell>
          <cell r="T462" t="str">
            <v>In-period</v>
          </cell>
          <cell r="U462" t="str">
            <v>Security of supply</v>
          </cell>
          <cell r="V462" t="str">
            <v>score</v>
          </cell>
          <cell r="W462" t="str">
            <v>The components of the Security of Supply Index calculation are annual averages and peak week values in Ml/d.</v>
          </cell>
          <cell r="X462">
            <v>0</v>
          </cell>
          <cell r="Y462" t="str">
            <v>Up</v>
          </cell>
          <cell r="AQ462">
            <v>100</v>
          </cell>
          <cell r="AR462">
            <v>100</v>
          </cell>
          <cell r="AS462">
            <v>100</v>
          </cell>
          <cell r="AT462">
            <v>100</v>
          </cell>
          <cell r="AU462">
            <v>100</v>
          </cell>
          <cell r="BL462" t="str">
            <v>Yes</v>
          </cell>
          <cell r="BM462" t="str">
            <v>Yes</v>
          </cell>
          <cell r="BN462" t="str">
            <v>Yes</v>
          </cell>
          <cell r="BO462" t="str">
            <v>Yes</v>
          </cell>
          <cell r="BP462" t="str">
            <v>Yes</v>
          </cell>
          <cell r="BQ462" t="str">
            <v/>
          </cell>
          <cell r="BR462" t="str">
            <v/>
          </cell>
          <cell r="BS462" t="str">
            <v/>
          </cell>
          <cell r="BT462" t="str">
            <v/>
          </cell>
          <cell r="BU462" t="str">
            <v/>
          </cell>
          <cell r="BV462" t="str">
            <v/>
          </cell>
          <cell r="BW462" t="str">
            <v/>
          </cell>
          <cell r="BX462" t="str">
            <v/>
          </cell>
          <cell r="BY462" t="str">
            <v/>
          </cell>
          <cell r="BZ462" t="str">
            <v/>
          </cell>
          <cell r="CA462" t="str">
            <v/>
          </cell>
          <cell r="CB462" t="str">
            <v/>
          </cell>
          <cell r="CC462" t="str">
            <v/>
          </cell>
          <cell r="CD462" t="str">
            <v/>
          </cell>
          <cell r="CE462" t="str">
            <v/>
          </cell>
          <cell r="CF462" t="str">
            <v/>
          </cell>
          <cell r="CG462" t="str">
            <v/>
          </cell>
          <cell r="CH462" t="str">
            <v/>
          </cell>
          <cell r="CI462" t="str">
            <v/>
          </cell>
          <cell r="CJ462" t="str">
            <v/>
          </cell>
          <cell r="CK462" t="str">
            <v/>
          </cell>
          <cell r="CL462" t="str">
            <v/>
          </cell>
          <cell r="CM462" t="str">
            <v/>
          </cell>
          <cell r="CN462" t="str">
            <v/>
          </cell>
          <cell r="CO462" t="str">
            <v/>
          </cell>
          <cell r="CP462" t="str">
            <v/>
          </cell>
          <cell r="CQ462" t="str">
            <v/>
          </cell>
          <cell r="CR462" t="str">
            <v/>
          </cell>
          <cell r="CS462" t="str">
            <v/>
          </cell>
          <cell r="CT462" t="str">
            <v/>
          </cell>
          <cell r="CU462">
            <v>-0.224</v>
          </cell>
          <cell r="CV462" t="str">
            <v/>
          </cell>
          <cell r="CW462" t="str">
            <v/>
          </cell>
          <cell r="CX462" t="str">
            <v/>
          </cell>
          <cell r="CY462" t="str">
            <v/>
          </cell>
          <cell r="CZ462" t="str">
            <v/>
          </cell>
          <cell r="DA462" t="str">
            <v/>
          </cell>
          <cell r="DB462" t="str">
            <v/>
          </cell>
          <cell r="DD462">
            <v>1</v>
          </cell>
        </row>
        <row r="463">
          <cell r="C463" t="str">
            <v>PR19TMS_DWS01</v>
          </cell>
          <cell r="D463" t="str">
            <v>D - Plan for the future</v>
          </cell>
          <cell r="E463" t="str">
            <v>PR19 new</v>
          </cell>
          <cell r="F463" t="str">
            <v>DWS01</v>
          </cell>
          <cell r="G463" t="str">
            <v>Power resilience</v>
          </cell>
          <cell r="H463" t="str">
            <v xml:space="preserve">This commitment is to increase the resilience of water supply, reduce the incidents of sewer flooding and pollution by increasing the number of water and sewage treatment works, water booster stations and sewerage pumping stations with greater than 500kW installed power that are resilient to electricity interruptions and disturbances of over three hours from the Distribution Network Operators’ (DNOs’) network. </v>
          </cell>
          <cell r="J463">
            <v>0.67</v>
          </cell>
          <cell r="K463">
            <v>0.33</v>
          </cell>
          <cell r="Q463">
            <v>1</v>
          </cell>
          <cell r="R463" t="str">
            <v>Under</v>
          </cell>
          <cell r="S463" t="str">
            <v>Revenue</v>
          </cell>
          <cell r="T463" t="str">
            <v>End of period</v>
          </cell>
          <cell r="U463" t="str">
            <v>Resilience</v>
          </cell>
          <cell r="V463" t="str">
            <v>nr</v>
          </cell>
          <cell r="W463" t="str">
            <v>Number of sites</v>
          </cell>
          <cell r="X463">
            <v>0</v>
          </cell>
          <cell r="Y463" t="str">
            <v>Up</v>
          </cell>
          <cell r="AQ463">
            <v>9</v>
          </cell>
          <cell r="AR463">
            <v>18</v>
          </cell>
          <cell r="AS463">
            <v>27</v>
          </cell>
          <cell r="AT463">
            <v>36</v>
          </cell>
          <cell r="AU463">
            <v>47</v>
          </cell>
          <cell r="BP463" t="str">
            <v>Yes</v>
          </cell>
          <cell r="BQ463" t="str">
            <v/>
          </cell>
          <cell r="BR463" t="str">
            <v/>
          </cell>
          <cell r="BS463" t="str">
            <v/>
          </cell>
          <cell r="BT463" t="str">
            <v/>
          </cell>
          <cell r="BU463" t="str">
            <v/>
          </cell>
          <cell r="BV463" t="str">
            <v/>
          </cell>
          <cell r="BW463" t="str">
            <v/>
          </cell>
          <cell r="BX463" t="str">
            <v/>
          </cell>
          <cell r="BY463" t="str">
            <v/>
          </cell>
          <cell r="BZ463" t="str">
            <v/>
          </cell>
          <cell r="CA463" t="str">
            <v/>
          </cell>
          <cell r="CB463" t="str">
            <v/>
          </cell>
          <cell r="CC463" t="str">
            <v/>
          </cell>
          <cell r="CD463" t="str">
            <v/>
          </cell>
          <cell r="CE463" t="str">
            <v/>
          </cell>
          <cell r="CF463" t="str">
            <v/>
          </cell>
          <cell r="CG463" t="str">
            <v/>
          </cell>
          <cell r="CH463" t="str">
            <v/>
          </cell>
          <cell r="CI463" t="str">
            <v/>
          </cell>
          <cell r="CJ463" t="str">
            <v/>
          </cell>
          <cell r="CK463" t="str">
            <v/>
          </cell>
          <cell r="CL463" t="str">
            <v/>
          </cell>
          <cell r="CM463" t="str">
            <v/>
          </cell>
          <cell r="CN463" t="str">
            <v/>
          </cell>
          <cell r="CO463" t="str">
            <v/>
          </cell>
          <cell r="CP463" t="str">
            <v/>
          </cell>
          <cell r="CQ463" t="str">
            <v/>
          </cell>
          <cell r="CR463" t="str">
            <v/>
          </cell>
          <cell r="CS463" t="str">
            <v/>
          </cell>
          <cell r="CT463" t="str">
            <v/>
          </cell>
          <cell r="CU463">
            <v>-0.23710000000000001</v>
          </cell>
          <cell r="CV463" t="str">
            <v/>
          </cell>
          <cell r="CW463" t="str">
            <v/>
          </cell>
          <cell r="CX463" t="str">
            <v/>
          </cell>
          <cell r="CY463" t="str">
            <v/>
          </cell>
          <cell r="CZ463" t="str">
            <v/>
          </cell>
          <cell r="DA463" t="str">
            <v/>
          </cell>
          <cell r="DB463" t="str">
            <v/>
          </cell>
          <cell r="DD463">
            <v>1</v>
          </cell>
        </row>
        <row r="464">
          <cell r="C464" t="str">
            <v>PR19TMS_DWS02</v>
          </cell>
          <cell r="D464" t="str">
            <v>D - Plan for the future</v>
          </cell>
          <cell r="E464" t="str">
            <v>PR14 continuation</v>
          </cell>
          <cell r="F464" t="str">
            <v>DWS02</v>
          </cell>
          <cell r="G464" t="str">
            <v>SEMD - Securing our sites (2020-25 projects)</v>
          </cell>
          <cell r="H464" t="str">
            <v>Specific sites, as agreed with Defra, are compliant with Security and Emergency Measures Direction (SEMD)requirements as prescribed through Advice Notes and Protective Security Guidance.</v>
          </cell>
          <cell r="J464">
            <v>0.72</v>
          </cell>
          <cell r="K464">
            <v>0.28000000000000003</v>
          </cell>
          <cell r="Q464">
            <v>1</v>
          </cell>
          <cell r="R464" t="str">
            <v>Under</v>
          </cell>
          <cell r="S464" t="str">
            <v>Revenue</v>
          </cell>
          <cell r="T464" t="str">
            <v>End of period</v>
          </cell>
          <cell r="U464" t="str">
            <v>SEMD</v>
          </cell>
          <cell r="V464" t="str">
            <v>%</v>
          </cell>
          <cell r="W464" t="str">
            <v>Percentage compliance of specified sites with Security and Emergency Measures Direction (SEMD) requirements and assessed against a set of criteria agreed with Defra</v>
          </cell>
          <cell r="X464">
            <v>1</v>
          </cell>
          <cell r="Y464" t="str">
            <v>Up</v>
          </cell>
          <cell r="AQ464">
            <v>0</v>
          </cell>
          <cell r="AR464">
            <v>25</v>
          </cell>
          <cell r="AS464">
            <v>50</v>
          </cell>
          <cell r="AT464">
            <v>75</v>
          </cell>
          <cell r="AU464">
            <v>100</v>
          </cell>
          <cell r="BP464" t="str">
            <v>Yes</v>
          </cell>
          <cell r="BQ464" t="str">
            <v/>
          </cell>
          <cell r="BR464" t="str">
            <v/>
          </cell>
          <cell r="BS464" t="str">
            <v/>
          </cell>
          <cell r="BT464" t="str">
            <v/>
          </cell>
          <cell r="BU464" t="str">
            <v/>
          </cell>
          <cell r="BV464" t="str">
            <v/>
          </cell>
          <cell r="BW464" t="str">
            <v/>
          </cell>
          <cell r="BX464" t="str">
            <v/>
          </cell>
          <cell r="BY464" t="str">
            <v/>
          </cell>
          <cell r="BZ464" t="str">
            <v/>
          </cell>
          <cell r="CA464" t="str">
            <v/>
          </cell>
          <cell r="CB464" t="str">
            <v/>
          </cell>
          <cell r="CC464" t="str">
            <v/>
          </cell>
          <cell r="CD464" t="str">
            <v/>
          </cell>
          <cell r="CE464" t="str">
            <v/>
          </cell>
          <cell r="CF464" t="str">
            <v/>
          </cell>
          <cell r="CG464" t="str">
            <v/>
          </cell>
          <cell r="CH464" t="str">
            <v/>
          </cell>
          <cell r="CI464" t="str">
            <v/>
          </cell>
          <cell r="CJ464" t="str">
            <v/>
          </cell>
          <cell r="CK464" t="str">
            <v/>
          </cell>
          <cell r="CL464" t="str">
            <v/>
          </cell>
          <cell r="CM464" t="str">
            <v/>
          </cell>
          <cell r="CN464" t="str">
            <v/>
          </cell>
          <cell r="CO464" t="str">
            <v/>
          </cell>
          <cell r="CP464" t="str">
            <v/>
          </cell>
          <cell r="CQ464" t="str">
            <v/>
          </cell>
          <cell r="CR464" t="str">
            <v/>
          </cell>
          <cell r="CS464" t="str">
            <v/>
          </cell>
          <cell r="CT464" t="str">
            <v/>
          </cell>
          <cell r="CU464">
            <v>-1.0999999999999999E-2</v>
          </cell>
          <cell r="CV464" t="str">
            <v/>
          </cell>
          <cell r="CW464" t="str">
            <v/>
          </cell>
          <cell r="CX464" t="str">
            <v/>
          </cell>
          <cell r="CY464" t="str">
            <v/>
          </cell>
          <cell r="CZ464" t="str">
            <v/>
          </cell>
          <cell r="DA464" t="str">
            <v/>
          </cell>
          <cell r="DB464" t="str">
            <v/>
          </cell>
          <cell r="DC464" t="str">
            <v>No</v>
          </cell>
          <cell r="DD464">
            <v>1</v>
          </cell>
        </row>
        <row r="465">
          <cell r="C465" t="str">
            <v>PR19TMS_DWS03</v>
          </cell>
          <cell r="F465" t="str">
            <v>DWS03</v>
          </cell>
          <cell r="G465" t="str">
            <v>SEMD - Securing our sites (legacy projects)</v>
          </cell>
          <cell r="J465">
            <v>0.754</v>
          </cell>
          <cell r="K465">
            <v>0.246</v>
          </cell>
          <cell r="Q465">
            <v>1</v>
          </cell>
          <cell r="R465" t="str">
            <v>Under</v>
          </cell>
          <cell r="S465" t="str">
            <v>Revenue</v>
          </cell>
          <cell r="T465" t="str">
            <v>End of period</v>
          </cell>
          <cell r="U465" t="str">
            <v>SEMD</v>
          </cell>
          <cell r="V465" t="str">
            <v xml:space="preserve">% </v>
          </cell>
          <cell r="X465">
            <v>1</v>
          </cell>
          <cell r="Y465" t="str">
            <v>Up</v>
          </cell>
          <cell r="AQ465">
            <v>7</v>
          </cell>
          <cell r="AR465">
            <v>27</v>
          </cell>
          <cell r="AS465">
            <v>52</v>
          </cell>
          <cell r="AT465">
            <v>77</v>
          </cell>
          <cell r="AU465">
            <v>100</v>
          </cell>
          <cell r="BP465" t="str">
            <v>Yes</v>
          </cell>
          <cell r="BQ465" t="str">
            <v/>
          </cell>
          <cell r="BR465" t="str">
            <v/>
          </cell>
          <cell r="BS465" t="str">
            <v/>
          </cell>
          <cell r="BT465" t="str">
            <v/>
          </cell>
          <cell r="BU465" t="str">
            <v/>
          </cell>
          <cell r="BV465" t="str">
            <v/>
          </cell>
          <cell r="BW465" t="str">
            <v/>
          </cell>
          <cell r="BX465" t="str">
            <v/>
          </cell>
          <cell r="BY465" t="str">
            <v/>
          </cell>
          <cell r="BZ465" t="str">
            <v/>
          </cell>
          <cell r="CA465" t="str">
            <v/>
          </cell>
          <cell r="CB465" t="str">
            <v/>
          </cell>
          <cell r="CC465" t="str">
            <v/>
          </cell>
          <cell r="CD465" t="str">
            <v/>
          </cell>
          <cell r="CE465" t="str">
            <v/>
          </cell>
          <cell r="CF465" t="str">
            <v/>
          </cell>
          <cell r="CG465" t="str">
            <v/>
          </cell>
          <cell r="CH465" t="str">
            <v/>
          </cell>
          <cell r="CI465" t="str">
            <v/>
          </cell>
          <cell r="CJ465" t="str">
            <v/>
          </cell>
          <cell r="CK465" t="str">
            <v/>
          </cell>
          <cell r="CL465" t="str">
            <v/>
          </cell>
          <cell r="CM465" t="str">
            <v/>
          </cell>
          <cell r="CN465" t="str">
            <v/>
          </cell>
          <cell r="CO465" t="str">
            <v/>
          </cell>
          <cell r="CP465" t="str">
            <v/>
          </cell>
          <cell r="CQ465" t="str">
            <v/>
          </cell>
          <cell r="CR465" t="str">
            <v/>
          </cell>
          <cell r="CS465" t="str">
            <v/>
          </cell>
          <cell r="CT465" t="str">
            <v/>
          </cell>
          <cell r="CU465">
            <v>-8.0500000000000002E-2</v>
          </cell>
          <cell r="CV465" t="str">
            <v/>
          </cell>
          <cell r="CW465" t="str">
            <v/>
          </cell>
          <cell r="CX465" t="str">
            <v/>
          </cell>
          <cell r="CY465" t="str">
            <v/>
          </cell>
          <cell r="CZ465" t="str">
            <v/>
          </cell>
          <cell r="DA465" t="str">
            <v/>
          </cell>
          <cell r="DB465" t="str">
            <v/>
          </cell>
        </row>
        <row r="466">
          <cell r="C466" t="str">
            <v>PR19TMS_ER01</v>
          </cell>
          <cell r="D466" t="str">
            <v>E - Be a responsible company</v>
          </cell>
          <cell r="E466" t="str">
            <v>PR19 new</v>
          </cell>
          <cell r="F466" t="str">
            <v>ER01</v>
          </cell>
          <cell r="G466" t="str">
            <v>Unregistered Household Properties</v>
          </cell>
          <cell r="H466" t="str">
            <v>Thames Water will undertake a programme to identify unregistered household properties, which will include the use of external data. Unregistered household properties are properties where water and/or wastewater services are being consumed, but the property is not in our system and is therefore not billed.</v>
          </cell>
          <cell r="M466">
            <v>1</v>
          </cell>
          <cell r="Q466">
            <v>1</v>
          </cell>
          <cell r="R466" t="str">
            <v>Under</v>
          </cell>
          <cell r="S466" t="str">
            <v>Revenue</v>
          </cell>
          <cell r="T466" t="str">
            <v>In-period</v>
          </cell>
          <cell r="U466" t="str">
            <v>Voids and gap sites</v>
          </cell>
          <cell r="V466" t="str">
            <v>text</v>
          </cell>
          <cell r="W466" t="str">
            <v>Process completion</v>
          </cell>
          <cell r="X466">
            <v>0</v>
          </cell>
          <cell r="Y466" t="str">
            <v>Down</v>
          </cell>
          <cell r="AQ466" t="str">
            <v>Process completion</v>
          </cell>
          <cell r="AR466" t="str">
            <v>Process completion</v>
          </cell>
          <cell r="AS466" t="str">
            <v>Process completion</v>
          </cell>
          <cell r="AT466" t="str">
            <v>Process completion</v>
          </cell>
          <cell r="AU466" t="str">
            <v>Process completion</v>
          </cell>
          <cell r="BL466" t="str">
            <v>Yes</v>
          </cell>
          <cell r="BM466" t="str">
            <v>Yes</v>
          </cell>
          <cell r="BN466" t="str">
            <v>Yes</v>
          </cell>
          <cell r="BO466" t="str">
            <v>Yes</v>
          </cell>
          <cell r="BP466" t="str">
            <v>Yes</v>
          </cell>
          <cell r="BQ466" t="str">
            <v/>
          </cell>
          <cell r="BR466" t="str">
            <v/>
          </cell>
          <cell r="BS466" t="str">
            <v/>
          </cell>
          <cell r="BT466" t="str">
            <v/>
          </cell>
          <cell r="BU466" t="str">
            <v/>
          </cell>
          <cell r="BV466" t="str">
            <v/>
          </cell>
          <cell r="BW466" t="str">
            <v/>
          </cell>
          <cell r="BX466" t="str">
            <v/>
          </cell>
          <cell r="BY466" t="str">
            <v/>
          </cell>
          <cell r="BZ466" t="str">
            <v/>
          </cell>
          <cell r="CA466" t="str">
            <v/>
          </cell>
          <cell r="CB466" t="str">
            <v/>
          </cell>
          <cell r="CC466" t="str">
            <v/>
          </cell>
          <cell r="CD466" t="str">
            <v/>
          </cell>
          <cell r="CE466" t="str">
            <v/>
          </cell>
          <cell r="CF466" t="str">
            <v/>
          </cell>
          <cell r="CG466" t="str">
            <v/>
          </cell>
          <cell r="CH466" t="str">
            <v/>
          </cell>
          <cell r="CI466" t="str">
            <v/>
          </cell>
          <cell r="CJ466" t="str">
            <v/>
          </cell>
          <cell r="CK466" t="str">
            <v/>
          </cell>
          <cell r="CL466" t="str">
            <v/>
          </cell>
          <cell r="CM466" t="str">
            <v/>
          </cell>
          <cell r="CN466" t="str">
            <v/>
          </cell>
          <cell r="CO466" t="str">
            <v/>
          </cell>
          <cell r="CP466" t="str">
            <v/>
          </cell>
          <cell r="CQ466" t="str">
            <v/>
          </cell>
          <cell r="CR466" t="str">
            <v/>
          </cell>
          <cell r="CS466" t="str">
            <v/>
          </cell>
          <cell r="CT466" t="str">
            <v/>
          </cell>
          <cell r="CU466">
            <v>-0.21099999999999999</v>
          </cell>
          <cell r="CV466" t="str">
            <v/>
          </cell>
          <cell r="CW466" t="str">
            <v/>
          </cell>
          <cell r="CX466" t="str">
            <v/>
          </cell>
          <cell r="CY466" t="str">
            <v/>
          </cell>
          <cell r="CZ466" t="str">
            <v/>
          </cell>
          <cell r="DA466" t="str">
            <v/>
          </cell>
          <cell r="DB466" t="str">
            <v/>
          </cell>
          <cell r="DC466" t="str">
            <v>No</v>
          </cell>
          <cell r="DD466">
            <v>1</v>
          </cell>
        </row>
        <row r="467">
          <cell r="C467" t="str">
            <v>PR19TMS_ER02</v>
          </cell>
          <cell r="D467" t="str">
            <v>E - Be a responsible company</v>
          </cell>
          <cell r="E467" t="str">
            <v>PR19 new</v>
          </cell>
          <cell r="F467" t="str">
            <v>ER02</v>
          </cell>
          <cell r="G467" t="str">
            <v>Empty household properties</v>
          </cell>
          <cell r="H467" t="str">
            <v>Empty household properties as a percentage of household properties. Empty household properties include single and dual service properties that do not receive a charge, as there are no known occupants.</v>
          </cell>
          <cell r="M467">
            <v>1</v>
          </cell>
          <cell r="Q467">
            <v>1</v>
          </cell>
          <cell r="R467" t="str">
            <v>Out &amp; Under</v>
          </cell>
          <cell r="S467" t="str">
            <v>Revenue</v>
          </cell>
          <cell r="T467" t="str">
            <v>In-period</v>
          </cell>
          <cell r="U467" t="str">
            <v>Voids and gap sites</v>
          </cell>
          <cell r="V467" t="str">
            <v>%</v>
          </cell>
          <cell r="W467" t="str">
            <v xml:space="preserve">Empty household properties as a percentage of household properties </v>
          </cell>
          <cell r="X467">
            <v>2</v>
          </cell>
          <cell r="Y467" t="str">
            <v>Down</v>
          </cell>
          <cell r="AQ467">
            <v>3.66</v>
          </cell>
          <cell r="AR467">
            <v>3.5</v>
          </cell>
          <cell r="AS467">
            <v>3.33</v>
          </cell>
          <cell r="AT467">
            <v>3.17</v>
          </cell>
          <cell r="AU467">
            <v>3</v>
          </cell>
          <cell r="BL467" t="str">
            <v>Yes</v>
          </cell>
          <cell r="BM467" t="str">
            <v>Yes</v>
          </cell>
          <cell r="BN467" t="str">
            <v>Yes</v>
          </cell>
          <cell r="BO467" t="str">
            <v>Yes</v>
          </cell>
          <cell r="BP467" t="str">
            <v>Yes</v>
          </cell>
          <cell r="BQ467" t="str">
            <v/>
          </cell>
          <cell r="BR467" t="str">
            <v/>
          </cell>
          <cell r="BS467" t="str">
            <v/>
          </cell>
          <cell r="BT467" t="str">
            <v/>
          </cell>
          <cell r="BU467" t="str">
            <v/>
          </cell>
          <cell r="BV467">
            <v>4.16</v>
          </cell>
          <cell r="BW467">
            <v>4</v>
          </cell>
          <cell r="BX467">
            <v>3.83</v>
          </cell>
          <cell r="BY467">
            <v>3.67</v>
          </cell>
          <cell r="BZ467">
            <v>3.52</v>
          </cell>
          <cell r="CA467" t="str">
            <v/>
          </cell>
          <cell r="CB467" t="str">
            <v/>
          </cell>
          <cell r="CC467" t="str">
            <v/>
          </cell>
          <cell r="CD467" t="str">
            <v/>
          </cell>
          <cell r="CE467" t="str">
            <v/>
          </cell>
          <cell r="CF467" t="str">
            <v/>
          </cell>
          <cell r="CG467" t="str">
            <v/>
          </cell>
          <cell r="CH467" t="str">
            <v/>
          </cell>
          <cell r="CI467" t="str">
            <v/>
          </cell>
          <cell r="CJ467" t="str">
            <v/>
          </cell>
          <cell r="CK467">
            <v>3.16</v>
          </cell>
          <cell r="CL467">
            <v>3</v>
          </cell>
          <cell r="CM467">
            <v>2.83</v>
          </cell>
          <cell r="CN467">
            <v>2.67</v>
          </cell>
          <cell r="CO467">
            <v>2.5</v>
          </cell>
          <cell r="CP467" t="str">
            <v/>
          </cell>
          <cell r="CQ467" t="str">
            <v/>
          </cell>
          <cell r="CR467" t="str">
            <v/>
          </cell>
          <cell r="CS467" t="str">
            <v/>
          </cell>
          <cell r="CT467" t="str">
            <v/>
          </cell>
          <cell r="CU467">
            <v>-7.71</v>
          </cell>
          <cell r="CV467" t="str">
            <v/>
          </cell>
          <cell r="CW467" t="str">
            <v/>
          </cell>
          <cell r="CX467" t="str">
            <v/>
          </cell>
          <cell r="CY467">
            <v>7.71</v>
          </cell>
          <cell r="CZ467" t="str">
            <v/>
          </cell>
          <cell r="DA467" t="str">
            <v/>
          </cell>
          <cell r="DB467" t="str">
            <v/>
          </cell>
          <cell r="DC467" t="str">
            <v>No</v>
          </cell>
          <cell r="DD467">
            <v>1</v>
          </cell>
        </row>
        <row r="468">
          <cell r="C468" t="str">
            <v>PR19TMS_ER03</v>
          </cell>
          <cell r="D468" t="str">
            <v>E - Be a responsible company</v>
          </cell>
          <cell r="E468" t="str">
            <v>PR19 new</v>
          </cell>
          <cell r="F468" t="str">
            <v>ER03</v>
          </cell>
          <cell r="G468" t="str">
            <v>Households on the Thames Water social tariff</v>
          </cell>
          <cell r="H468" t="str">
            <v>The number of households that receive affordability support from our Thames Water social tariff.</v>
          </cell>
          <cell r="M468">
            <v>1</v>
          </cell>
          <cell r="Q468">
            <v>1</v>
          </cell>
          <cell r="R468" t="str">
            <v>NFI</v>
          </cell>
          <cell r="U468" t="str">
            <v>Affordability/vulnerability</v>
          </cell>
          <cell r="V468" t="str">
            <v>nr</v>
          </cell>
          <cell r="W468" t="str">
            <v>Number of households on our Thames Water social tariff at the end of the financial year, billed directly and indirectly</v>
          </cell>
          <cell r="X468">
            <v>0</v>
          </cell>
          <cell r="Y468" t="str">
            <v>Up</v>
          </cell>
          <cell r="AQ468">
            <v>108000</v>
          </cell>
          <cell r="AR468">
            <v>137000</v>
          </cell>
          <cell r="AS468">
            <v>165000</v>
          </cell>
          <cell r="AT468">
            <v>184000</v>
          </cell>
          <cell r="AU468">
            <v>200000</v>
          </cell>
          <cell r="BQ468" t="str">
            <v/>
          </cell>
          <cell r="BR468" t="str">
            <v/>
          </cell>
          <cell r="BS468" t="str">
            <v/>
          </cell>
          <cell r="BT468" t="str">
            <v/>
          </cell>
          <cell r="BU468" t="str">
            <v/>
          </cell>
          <cell r="BV468" t="str">
            <v/>
          </cell>
          <cell r="BW468" t="str">
            <v/>
          </cell>
          <cell r="BX468" t="str">
            <v/>
          </cell>
          <cell r="BY468" t="str">
            <v/>
          </cell>
          <cell r="BZ468" t="str">
            <v/>
          </cell>
          <cell r="CA468" t="str">
            <v/>
          </cell>
          <cell r="CB468" t="str">
            <v/>
          </cell>
          <cell r="CC468" t="str">
            <v/>
          </cell>
          <cell r="CD468" t="str">
            <v/>
          </cell>
          <cell r="CE468" t="str">
            <v/>
          </cell>
          <cell r="CF468" t="str">
            <v/>
          </cell>
          <cell r="CG468" t="str">
            <v/>
          </cell>
          <cell r="CH468" t="str">
            <v/>
          </cell>
          <cell r="CI468" t="str">
            <v/>
          </cell>
          <cell r="CJ468" t="str">
            <v/>
          </cell>
          <cell r="CK468" t="str">
            <v/>
          </cell>
          <cell r="CL468" t="str">
            <v/>
          </cell>
          <cell r="CM468" t="str">
            <v/>
          </cell>
          <cell r="CN468" t="str">
            <v/>
          </cell>
          <cell r="CO468" t="str">
            <v/>
          </cell>
          <cell r="CP468" t="str">
            <v/>
          </cell>
          <cell r="CQ468" t="str">
            <v/>
          </cell>
          <cell r="CR468" t="str">
            <v/>
          </cell>
          <cell r="CS468" t="str">
            <v/>
          </cell>
          <cell r="CT468" t="str">
            <v/>
          </cell>
          <cell r="CU468" t="str">
            <v/>
          </cell>
          <cell r="CV468" t="str">
            <v/>
          </cell>
          <cell r="CW468" t="str">
            <v/>
          </cell>
          <cell r="CX468" t="str">
            <v/>
          </cell>
          <cell r="CY468" t="str">
            <v/>
          </cell>
          <cell r="CZ468" t="str">
            <v/>
          </cell>
          <cell r="DA468" t="str">
            <v/>
          </cell>
          <cell r="DB468" t="str">
            <v/>
          </cell>
          <cell r="DD468">
            <v>1</v>
          </cell>
        </row>
        <row r="469">
          <cell r="C469" t="str">
            <v>PR19TMS_ES01</v>
          </cell>
          <cell r="D469" t="str">
            <v>E - Be a responsible company</v>
          </cell>
          <cell r="E469" t="str">
            <v>PR14 revision</v>
          </cell>
          <cell r="F469" t="str">
            <v>ES01</v>
          </cell>
          <cell r="G469" t="str">
            <v>Pollution incidents</v>
          </cell>
          <cell r="H469" t="str">
            <v>The total number of pollution incidents (categories 1 to 3) in a calendar year emanating from a discharge or escape of a contaminant from a company sewerage asset affecting the water environment. This does not include incidents impacting on air or land. Incidents affecting amenity of the water environment, e.g. Bathing Waters, are included. This does not include pollution incidents from transferred/adopted private pumping stations or transferred/adopted private rising mains (transferred in 2016). Pollution incidents attributed to the clean water distribution system and water treatment works are not included in this total pollution incidents sewerage definition.</v>
          </cell>
          <cell r="K469">
            <v>1</v>
          </cell>
          <cell r="Q469">
            <v>1</v>
          </cell>
          <cell r="R469" t="str">
            <v>Under</v>
          </cell>
          <cell r="S469" t="str">
            <v>Revenue</v>
          </cell>
          <cell r="T469" t="str">
            <v>In-period</v>
          </cell>
          <cell r="U469" t="str">
            <v>Pollution incidents</v>
          </cell>
          <cell r="V469" t="str">
            <v>nr</v>
          </cell>
          <cell r="W469" t="str">
            <v>Number per 10,000km</v>
          </cell>
          <cell r="X469">
            <v>2</v>
          </cell>
          <cell r="Y469" t="str">
            <v>Down</v>
          </cell>
          <cell r="Z469" t="str">
            <v>Pollution incidents</v>
          </cell>
        </row>
        <row r="470">
          <cell r="C470" t="str">
            <v>PR19TMS_ES02</v>
          </cell>
          <cell r="D470" t="str">
            <v>E - Be a responsible company</v>
          </cell>
          <cell r="F470" t="str">
            <v>ES02</v>
          </cell>
          <cell r="G470" t="str">
            <v>Environmental measures delivered</v>
          </cell>
          <cell r="H470" t="str">
            <v>Number of green WINEP schemes delivered</v>
          </cell>
          <cell r="I470">
            <v>0.10639999999999999</v>
          </cell>
          <cell r="J470">
            <v>2.4400000000000002E-2</v>
          </cell>
          <cell r="K470">
            <v>0.86919999999999997</v>
          </cell>
          <cell r="Q470">
            <v>1</v>
          </cell>
          <cell r="R470" t="str">
            <v>Under</v>
          </cell>
          <cell r="S470" t="str">
            <v>Revenue</v>
          </cell>
          <cell r="T470" t="str">
            <v>In-period</v>
          </cell>
          <cell r="V470" t="str">
            <v>nr</v>
          </cell>
          <cell r="X470">
            <v>0</v>
          </cell>
          <cell r="Y470" t="str">
            <v>Up</v>
          </cell>
          <cell r="AQ470">
            <v>180</v>
          </cell>
          <cell r="AR470">
            <v>446</v>
          </cell>
          <cell r="AS470">
            <v>534</v>
          </cell>
          <cell r="AT470">
            <v>595</v>
          </cell>
          <cell r="AU470">
            <v>757</v>
          </cell>
          <cell r="BL470" t="str">
            <v>Yes</v>
          </cell>
          <cell r="BM470" t="str">
            <v>Yes</v>
          </cell>
          <cell r="BN470" t="str">
            <v>Yes</v>
          </cell>
          <cell r="BO470" t="str">
            <v>Yes</v>
          </cell>
          <cell r="BP470" t="str">
            <v>Yes</v>
          </cell>
          <cell r="BQ470" t="str">
            <v/>
          </cell>
          <cell r="BR470" t="str">
            <v/>
          </cell>
          <cell r="BS470" t="str">
            <v/>
          </cell>
          <cell r="BT470" t="str">
            <v/>
          </cell>
          <cell r="BU470" t="str">
            <v/>
          </cell>
          <cell r="BV470" t="str">
            <v/>
          </cell>
          <cell r="BW470" t="str">
            <v/>
          </cell>
          <cell r="BX470" t="str">
            <v/>
          </cell>
          <cell r="BY470" t="str">
            <v/>
          </cell>
          <cell r="BZ470" t="str">
            <v/>
          </cell>
          <cell r="CA470" t="str">
            <v/>
          </cell>
          <cell r="CB470" t="str">
            <v/>
          </cell>
          <cell r="CC470" t="str">
            <v/>
          </cell>
          <cell r="CD470" t="str">
            <v/>
          </cell>
          <cell r="CE470" t="str">
            <v/>
          </cell>
          <cell r="CF470" t="str">
            <v/>
          </cell>
          <cell r="CG470" t="str">
            <v/>
          </cell>
          <cell r="CH470" t="str">
            <v/>
          </cell>
          <cell r="CI470" t="str">
            <v/>
          </cell>
          <cell r="CJ470" t="str">
            <v/>
          </cell>
          <cell r="CK470" t="str">
            <v/>
          </cell>
          <cell r="CL470" t="str">
            <v/>
          </cell>
          <cell r="CM470" t="str">
            <v/>
          </cell>
          <cell r="CN470" t="str">
            <v/>
          </cell>
          <cell r="CO470" t="str">
            <v/>
          </cell>
          <cell r="CP470" t="str">
            <v/>
          </cell>
          <cell r="CQ470" t="str">
            <v/>
          </cell>
          <cell r="CR470" t="str">
            <v/>
          </cell>
          <cell r="CS470" t="str">
            <v/>
          </cell>
          <cell r="CT470" t="str">
            <v/>
          </cell>
          <cell r="CU470">
            <v>-5.1299999999999998E-2</v>
          </cell>
          <cell r="CV470" t="str">
            <v/>
          </cell>
          <cell r="CW470" t="str">
            <v/>
          </cell>
          <cell r="CX470" t="str">
            <v/>
          </cell>
          <cell r="CY470" t="str">
            <v/>
          </cell>
          <cell r="CZ470" t="str">
            <v/>
          </cell>
          <cell r="DA470" t="str">
            <v/>
          </cell>
          <cell r="DB470" t="str">
            <v/>
          </cell>
        </row>
        <row r="471">
          <cell r="C471" t="str">
            <v>PR19TMS_ES03</v>
          </cell>
          <cell r="D471" t="str">
            <v>E - Be a responsible company</v>
          </cell>
          <cell r="E471" t="str">
            <v>PR19 new</v>
          </cell>
          <cell r="F471" t="str">
            <v>ES03</v>
          </cell>
          <cell r="G471" t="str">
            <v>Sludge treated before disposal</v>
          </cell>
          <cell r="H471" t="str">
            <v xml:space="preserve">Sludge treated before disposal. Treatment includes chemical, biological and thermal processes. </v>
          </cell>
          <cell r="L471">
            <v>1</v>
          </cell>
          <cell r="Q471">
            <v>1</v>
          </cell>
          <cell r="R471" t="str">
            <v>Under</v>
          </cell>
          <cell r="S471" t="str">
            <v>Revenue</v>
          </cell>
          <cell r="T471" t="str">
            <v>In-period</v>
          </cell>
          <cell r="U471" t="str">
            <v>Bioresources (sludge)</v>
          </cell>
          <cell r="V471" t="str">
            <v>%</v>
          </cell>
          <cell r="W471" t="str">
            <v>Percentage</v>
          </cell>
          <cell r="X471">
            <v>1</v>
          </cell>
          <cell r="Y471" t="str">
            <v>Up</v>
          </cell>
          <cell r="AQ471">
            <v>96.6</v>
          </cell>
          <cell r="AR471">
            <v>97.2</v>
          </cell>
          <cell r="AS471">
            <v>97.8</v>
          </cell>
          <cell r="AT471">
            <v>98.4</v>
          </cell>
          <cell r="AU471">
            <v>99</v>
          </cell>
          <cell r="BL471" t="str">
            <v>Yes</v>
          </cell>
          <cell r="BM471" t="str">
            <v>Yes</v>
          </cell>
          <cell r="BN471" t="str">
            <v>Yes</v>
          </cell>
          <cell r="BO471" t="str">
            <v>Yes</v>
          </cell>
          <cell r="BP471" t="str">
            <v>Yes</v>
          </cell>
          <cell r="BQ471" t="str">
            <v/>
          </cell>
          <cell r="BR471" t="str">
            <v/>
          </cell>
          <cell r="BS471" t="str">
            <v/>
          </cell>
          <cell r="BT471" t="str">
            <v/>
          </cell>
          <cell r="BU471" t="str">
            <v/>
          </cell>
          <cell r="BV471" t="str">
            <v/>
          </cell>
          <cell r="BW471" t="str">
            <v/>
          </cell>
          <cell r="BX471" t="str">
            <v/>
          </cell>
          <cell r="BY471" t="str">
            <v/>
          </cell>
          <cell r="BZ471" t="str">
            <v/>
          </cell>
          <cell r="CA471" t="str">
            <v/>
          </cell>
          <cell r="CB471" t="str">
            <v/>
          </cell>
          <cell r="CC471" t="str">
            <v/>
          </cell>
          <cell r="CD471" t="str">
            <v/>
          </cell>
          <cell r="CE471" t="str">
            <v/>
          </cell>
          <cell r="CF471" t="str">
            <v/>
          </cell>
          <cell r="CG471" t="str">
            <v/>
          </cell>
          <cell r="CH471" t="str">
            <v/>
          </cell>
          <cell r="CI471" t="str">
            <v/>
          </cell>
          <cell r="CJ471" t="str">
            <v/>
          </cell>
          <cell r="CK471" t="str">
            <v/>
          </cell>
          <cell r="CL471" t="str">
            <v/>
          </cell>
          <cell r="CM471" t="str">
            <v/>
          </cell>
          <cell r="CN471" t="str">
            <v/>
          </cell>
          <cell r="CO471" t="str">
            <v/>
          </cell>
          <cell r="CP471" t="str">
            <v/>
          </cell>
          <cell r="CQ471" t="str">
            <v/>
          </cell>
          <cell r="CR471" t="str">
            <v/>
          </cell>
          <cell r="CS471" t="str">
            <v/>
          </cell>
          <cell r="CT471" t="str">
            <v/>
          </cell>
          <cell r="CU471">
            <v>-0.41299999999999998</v>
          </cell>
          <cell r="CV471" t="str">
            <v/>
          </cell>
          <cell r="CW471" t="str">
            <v/>
          </cell>
          <cell r="CX471" t="str">
            <v/>
          </cell>
          <cell r="CY471" t="str">
            <v/>
          </cell>
          <cell r="CZ471" t="str">
            <v/>
          </cell>
          <cell r="DA471" t="str">
            <v/>
          </cell>
          <cell r="DB471" t="str">
            <v/>
          </cell>
          <cell r="DD471">
            <v>1</v>
          </cell>
        </row>
        <row r="472">
          <cell r="C472" t="str">
            <v>PR19TMS_ET01</v>
          </cell>
          <cell r="D472" t="str">
            <v>E - Be a responsible company</v>
          </cell>
          <cell r="E472" t="str">
            <v>PR19 new</v>
          </cell>
          <cell r="F472" t="str">
            <v>ET01</v>
          </cell>
          <cell r="G472" t="str">
            <v>Readiness to receive tunnel flow at Beckton STW</v>
          </cell>
          <cell r="H472" t="str">
            <v>Completion of the Beckton inlet works upgrade by the regulatory deadline of October 2022 for TTT project system commissioning known as the System Commissioning Commencement Date (SCCD).  This will ensure the front end of the sewage works is resilient to prolonged peak flows when the London Thames Tunnels (LTT) are pumped out after storm events.</v>
          </cell>
          <cell r="P472">
            <v>1</v>
          </cell>
          <cell r="Q472">
            <v>1</v>
          </cell>
          <cell r="R472" t="str">
            <v>Under</v>
          </cell>
          <cell r="S472" t="str">
            <v>Revenue</v>
          </cell>
          <cell r="T472" t="str">
            <v>In-period</v>
          </cell>
          <cell r="U472" t="str">
            <v>Resilience</v>
          </cell>
          <cell r="V472" t="str">
            <v>nr</v>
          </cell>
          <cell r="W472" t="str">
            <v>Number of months of delays</v>
          </cell>
          <cell r="X472">
            <v>0</v>
          </cell>
          <cell r="Y472" t="str">
            <v>Down</v>
          </cell>
          <cell r="AQ472" t="str">
            <v>NA</v>
          </cell>
          <cell r="AR472" t="str">
            <v>NA</v>
          </cell>
          <cell r="AS472">
            <v>0</v>
          </cell>
          <cell r="AT472">
            <v>0</v>
          </cell>
          <cell r="AU472">
            <v>0</v>
          </cell>
          <cell r="BL472" t="str">
            <v>Yes</v>
          </cell>
          <cell r="BM472" t="str">
            <v>Yes</v>
          </cell>
          <cell r="BN472" t="str">
            <v>Yes</v>
          </cell>
          <cell r="BO472" t="str">
            <v>Yes</v>
          </cell>
          <cell r="BP472" t="str">
            <v>Yes</v>
          </cell>
          <cell r="BQ472" t="str">
            <v/>
          </cell>
          <cell r="BR472" t="str">
            <v/>
          </cell>
          <cell r="BS472" t="str">
            <v/>
          </cell>
          <cell r="BT472" t="str">
            <v/>
          </cell>
          <cell r="BU472" t="str">
            <v/>
          </cell>
          <cell r="BV472" t="str">
            <v/>
          </cell>
          <cell r="BW472" t="str">
            <v/>
          </cell>
          <cell r="BX472" t="str">
            <v/>
          </cell>
          <cell r="BY472" t="str">
            <v/>
          </cell>
          <cell r="BZ472" t="str">
            <v/>
          </cell>
          <cell r="CA472" t="str">
            <v/>
          </cell>
          <cell r="CB472" t="str">
            <v/>
          </cell>
          <cell r="CC472" t="str">
            <v/>
          </cell>
          <cell r="CD472" t="str">
            <v/>
          </cell>
          <cell r="CE472" t="str">
            <v/>
          </cell>
          <cell r="CF472" t="str">
            <v/>
          </cell>
          <cell r="CG472" t="str">
            <v/>
          </cell>
          <cell r="CH472" t="str">
            <v/>
          </cell>
          <cell r="CI472" t="str">
            <v/>
          </cell>
          <cell r="CJ472" t="str">
            <v/>
          </cell>
          <cell r="CK472" t="str">
            <v/>
          </cell>
          <cell r="CL472" t="str">
            <v/>
          </cell>
          <cell r="CM472" t="str">
            <v/>
          </cell>
          <cell r="CN472" t="str">
            <v/>
          </cell>
          <cell r="CO472" t="str">
            <v/>
          </cell>
          <cell r="CP472" t="str">
            <v/>
          </cell>
          <cell r="CQ472" t="str">
            <v/>
          </cell>
          <cell r="CR472" t="str">
            <v/>
          </cell>
          <cell r="CS472" t="str">
            <v/>
          </cell>
          <cell r="CT472" t="str">
            <v/>
          </cell>
          <cell r="CU472">
            <v>-9.6600000000000005E-2</v>
          </cell>
          <cell r="CV472" t="str">
            <v/>
          </cell>
          <cell r="CW472" t="str">
            <v/>
          </cell>
          <cell r="CX472" t="str">
            <v/>
          </cell>
          <cell r="CY472" t="str">
            <v/>
          </cell>
          <cell r="CZ472" t="str">
            <v/>
          </cell>
          <cell r="DA472" t="str">
            <v/>
          </cell>
          <cell r="DB472" t="str">
            <v/>
          </cell>
          <cell r="DC472" t="str">
            <v>No</v>
          </cell>
          <cell r="DD472">
            <v>1</v>
          </cell>
        </row>
        <row r="473">
          <cell r="C473" t="str">
            <v>PR19TMS_ET02</v>
          </cell>
          <cell r="D473" t="str">
            <v>E - Be a responsible company</v>
          </cell>
          <cell r="E473" t="str">
            <v>PR14 continuation</v>
          </cell>
          <cell r="F473" t="str">
            <v>ET02</v>
          </cell>
          <cell r="G473" t="str">
            <v>Effective stakeholder engagement</v>
          </cell>
          <cell r="H473" t="str">
            <v xml:space="preserve">This is a continuation of the AMP6 (T2) performance measure.  Thames Water wishes to ensure that they are effectively engaging with senior stakeholders on the Thames Tideway Tunnel project.  Effective engagement is measured using surveys carried out by an independent industry leading stakeholder research company.  The senior stakeholders include : 
• Bazalgette  Tunnel Limited (BTL)
• Environment Agency
• DEFRA
• Independent Technical Assessor (ITA)
• Consumer Council for Water (CCW)
Ofwat do not participate as they are a recipient of the research. </v>
          </cell>
          <cell r="P473">
            <v>1</v>
          </cell>
          <cell r="Q473">
            <v>1</v>
          </cell>
          <cell r="R473" t="str">
            <v>NFI</v>
          </cell>
          <cell r="U473" t="str">
            <v>Customer education/awareness</v>
          </cell>
          <cell r="V473" t="str">
            <v>score</v>
          </cell>
          <cell r="W473" t="str">
            <v>Average stakeholder score</v>
          </cell>
          <cell r="X473">
            <v>1</v>
          </cell>
          <cell r="Y473" t="str">
            <v>Up</v>
          </cell>
          <cell r="AQ473">
            <v>5</v>
          </cell>
          <cell r="AR473">
            <v>5</v>
          </cell>
          <cell r="AS473">
            <v>5</v>
          </cell>
          <cell r="AT473">
            <v>5</v>
          </cell>
          <cell r="AU473">
            <v>5</v>
          </cell>
          <cell r="BQ473" t="str">
            <v/>
          </cell>
          <cell r="BR473" t="str">
            <v/>
          </cell>
          <cell r="BS473" t="str">
            <v/>
          </cell>
          <cell r="BT473" t="str">
            <v/>
          </cell>
          <cell r="BU473" t="str">
            <v/>
          </cell>
          <cell r="BV473" t="str">
            <v/>
          </cell>
          <cell r="BW473" t="str">
            <v/>
          </cell>
          <cell r="BX473" t="str">
            <v/>
          </cell>
          <cell r="BY473" t="str">
            <v/>
          </cell>
          <cell r="BZ473" t="str">
            <v/>
          </cell>
          <cell r="CA473" t="str">
            <v/>
          </cell>
          <cell r="CB473" t="str">
            <v/>
          </cell>
          <cell r="CC473" t="str">
            <v/>
          </cell>
          <cell r="CD473" t="str">
            <v/>
          </cell>
          <cell r="CE473" t="str">
            <v/>
          </cell>
          <cell r="CF473" t="str">
            <v/>
          </cell>
          <cell r="CG473" t="str">
            <v/>
          </cell>
          <cell r="CH473" t="str">
            <v/>
          </cell>
          <cell r="CI473" t="str">
            <v/>
          </cell>
          <cell r="CJ473" t="str">
            <v/>
          </cell>
          <cell r="CK473" t="str">
            <v/>
          </cell>
          <cell r="CL473" t="str">
            <v/>
          </cell>
          <cell r="CM473" t="str">
            <v/>
          </cell>
          <cell r="CN473" t="str">
            <v/>
          </cell>
          <cell r="CO473" t="str">
            <v/>
          </cell>
          <cell r="CP473" t="str">
            <v/>
          </cell>
          <cell r="CQ473" t="str">
            <v/>
          </cell>
          <cell r="CR473" t="str">
            <v/>
          </cell>
          <cell r="CS473" t="str">
            <v/>
          </cell>
          <cell r="CT473" t="str">
            <v/>
          </cell>
          <cell r="CU473" t="str">
            <v/>
          </cell>
          <cell r="CV473" t="str">
            <v/>
          </cell>
          <cell r="CW473" t="str">
            <v/>
          </cell>
          <cell r="CX473" t="str">
            <v/>
          </cell>
          <cell r="CY473" t="str">
            <v/>
          </cell>
          <cell r="CZ473" t="str">
            <v/>
          </cell>
          <cell r="DA473" t="str">
            <v/>
          </cell>
          <cell r="DB473" t="str">
            <v/>
          </cell>
          <cell r="DD473">
            <v>1</v>
          </cell>
        </row>
        <row r="474">
          <cell r="C474" t="str">
            <v>PR19TMS_ET04</v>
          </cell>
          <cell r="D474" t="str">
            <v>E - Be a responsible company</v>
          </cell>
          <cell r="E474" t="str">
            <v>PR19 new</v>
          </cell>
          <cell r="F474" t="str">
            <v>ET04</v>
          </cell>
          <cell r="G474" t="str">
            <v>Critical asset readiness for the London Tideway Tunnels</v>
          </cell>
          <cell r="H474" t="str">
            <v xml:space="preserve">The performance commitment will ensure that the appropriate investment is made in AMP7 in the organisation design, asset management, systems and capability development to deliver the London Tideway Tunnel Operating Technique (LTTOT). 
Thames Water will be the system operator.  Bazalgette Tunnel Limited will own the main asset – Thames Tideway Tunnel. So to deliver the LTTOT the operational and maintenance delivery framework will need to be developed as part of the interface agreement with the BTL. This performance commitment assures the completion of TWUL activities prior to the TTT commissioning.
</v>
          </cell>
          <cell r="K474">
            <v>0.5</v>
          </cell>
          <cell r="P474">
            <v>0.5</v>
          </cell>
          <cell r="Q474">
            <v>1</v>
          </cell>
          <cell r="R474" t="str">
            <v>Under</v>
          </cell>
          <cell r="S474" t="str">
            <v>Revenue</v>
          </cell>
          <cell r="T474" t="str">
            <v>In-period</v>
          </cell>
          <cell r="U474" t="str">
            <v>Repair and maintenance</v>
          </cell>
          <cell r="V474" t="str">
            <v>text</v>
          </cell>
          <cell r="W474" t="str">
            <v>Number of full months after the commencement date (17 October 2022) that readiness is reported as 'insufficient'</v>
          </cell>
          <cell r="X474">
            <v>0</v>
          </cell>
          <cell r="Y474" t="str">
            <v>Down</v>
          </cell>
          <cell r="AQ474" t="str">
            <v>NA</v>
          </cell>
          <cell r="AR474" t="str">
            <v>NA</v>
          </cell>
          <cell r="AS474">
            <v>0</v>
          </cell>
          <cell r="AT474">
            <v>0</v>
          </cell>
          <cell r="AU474">
            <v>0</v>
          </cell>
          <cell r="BL474" t="str">
            <v>Yes</v>
          </cell>
          <cell r="BM474" t="str">
            <v>Yes</v>
          </cell>
          <cell r="BN474" t="str">
            <v>Yes</v>
          </cell>
          <cell r="BO474" t="str">
            <v>Yes</v>
          </cell>
          <cell r="BP474" t="str">
            <v>Yes</v>
          </cell>
          <cell r="BQ474" t="str">
            <v/>
          </cell>
          <cell r="BR474" t="str">
            <v/>
          </cell>
          <cell r="BS474" t="str">
            <v/>
          </cell>
          <cell r="BT474" t="str">
            <v/>
          </cell>
          <cell r="BU474" t="str">
            <v/>
          </cell>
          <cell r="BV474" t="str">
            <v/>
          </cell>
          <cell r="BW474" t="str">
            <v/>
          </cell>
          <cell r="BX474" t="str">
            <v/>
          </cell>
          <cell r="BY474" t="str">
            <v/>
          </cell>
          <cell r="BZ474" t="str">
            <v/>
          </cell>
          <cell r="CA474" t="str">
            <v/>
          </cell>
          <cell r="CB474" t="str">
            <v/>
          </cell>
          <cell r="CC474" t="str">
            <v/>
          </cell>
          <cell r="CD474" t="str">
            <v/>
          </cell>
          <cell r="CE474" t="str">
            <v/>
          </cell>
          <cell r="CF474" t="str">
            <v/>
          </cell>
          <cell r="CG474" t="str">
            <v/>
          </cell>
          <cell r="CH474" t="str">
            <v/>
          </cell>
          <cell r="CI474" t="str">
            <v/>
          </cell>
          <cell r="CJ474" t="str">
            <v/>
          </cell>
          <cell r="CK474" t="str">
            <v/>
          </cell>
          <cell r="CL474" t="str">
            <v/>
          </cell>
          <cell r="CM474" t="str">
            <v/>
          </cell>
          <cell r="CN474" t="str">
            <v/>
          </cell>
          <cell r="CO474" t="str">
            <v/>
          </cell>
          <cell r="CP474" t="str">
            <v/>
          </cell>
          <cell r="CQ474" t="str">
            <v/>
          </cell>
          <cell r="CR474" t="str">
            <v/>
          </cell>
          <cell r="CS474" t="str">
            <v/>
          </cell>
          <cell r="CT474" t="str">
            <v/>
          </cell>
          <cell r="CU474">
            <v>-6.2590000000000003</v>
          </cell>
          <cell r="CV474" t="str">
            <v/>
          </cell>
          <cell r="CW474" t="str">
            <v/>
          </cell>
          <cell r="CX474" t="str">
            <v/>
          </cell>
          <cell r="CY474" t="str">
            <v/>
          </cell>
          <cell r="CZ474" t="str">
            <v/>
          </cell>
          <cell r="DA474" t="str">
            <v/>
          </cell>
          <cell r="DB474" t="str">
            <v/>
          </cell>
          <cell r="DC474" t="str">
            <v>No</v>
          </cell>
          <cell r="DD474">
            <v>1</v>
          </cell>
        </row>
        <row r="475">
          <cell r="C475" t="str">
            <v>PR19TMS_ET05</v>
          </cell>
          <cell r="D475" t="str">
            <v>E - Be a responsible company</v>
          </cell>
          <cell r="E475" t="str">
            <v>PR19 new</v>
          </cell>
          <cell r="F475" t="str">
            <v>ET05</v>
          </cell>
          <cell r="G475" t="str">
            <v>Establish an effective system operator for the London Tideway Tunnels</v>
          </cell>
          <cell r="Q475">
            <v>0</v>
          </cell>
          <cell r="R475" t="str">
            <v>NFI</v>
          </cell>
          <cell r="V475" t="str">
            <v>%</v>
          </cell>
          <cell r="W475" t="str">
            <v>Percentage completion</v>
          </cell>
          <cell r="X475">
            <v>0</v>
          </cell>
          <cell r="AQ475">
            <v>0</v>
          </cell>
          <cell r="AR475">
            <v>100</v>
          </cell>
          <cell r="AS475">
            <v>100</v>
          </cell>
          <cell r="AT475">
            <v>100</v>
          </cell>
          <cell r="AU475">
            <v>100</v>
          </cell>
          <cell r="BQ475" t="str">
            <v/>
          </cell>
          <cell r="BR475" t="str">
            <v/>
          </cell>
          <cell r="BS475" t="str">
            <v/>
          </cell>
          <cell r="BT475" t="str">
            <v/>
          </cell>
          <cell r="BU475" t="str">
            <v/>
          </cell>
          <cell r="BV475" t="str">
            <v/>
          </cell>
          <cell r="BW475" t="str">
            <v/>
          </cell>
          <cell r="BX475" t="str">
            <v/>
          </cell>
          <cell r="BY475" t="str">
            <v/>
          </cell>
          <cell r="BZ475" t="str">
            <v/>
          </cell>
          <cell r="CA475" t="str">
            <v/>
          </cell>
          <cell r="CB475" t="str">
            <v/>
          </cell>
          <cell r="CC475" t="str">
            <v/>
          </cell>
          <cell r="CD475" t="str">
            <v/>
          </cell>
          <cell r="CE475" t="str">
            <v/>
          </cell>
          <cell r="CF475" t="str">
            <v/>
          </cell>
          <cell r="CG475" t="str">
            <v/>
          </cell>
          <cell r="CH475" t="str">
            <v/>
          </cell>
          <cell r="CI475" t="str">
            <v/>
          </cell>
          <cell r="CJ475" t="str">
            <v/>
          </cell>
          <cell r="CK475" t="str">
            <v/>
          </cell>
          <cell r="CL475" t="str">
            <v/>
          </cell>
          <cell r="CM475" t="str">
            <v/>
          </cell>
          <cell r="CN475" t="str">
            <v/>
          </cell>
          <cell r="CO475" t="str">
            <v/>
          </cell>
          <cell r="CP475" t="str">
            <v/>
          </cell>
          <cell r="CQ475" t="str">
            <v/>
          </cell>
          <cell r="CR475" t="str">
            <v/>
          </cell>
          <cell r="CS475" t="str">
            <v/>
          </cell>
          <cell r="CT475" t="str">
            <v/>
          </cell>
          <cell r="CU475" t="str">
            <v/>
          </cell>
          <cell r="CV475" t="str">
            <v/>
          </cell>
          <cell r="CW475" t="str">
            <v/>
          </cell>
          <cell r="CX475" t="str">
            <v/>
          </cell>
          <cell r="CY475" t="str">
            <v/>
          </cell>
          <cell r="CZ475" t="str">
            <v/>
          </cell>
          <cell r="DA475" t="str">
            <v/>
          </cell>
          <cell r="DB475" t="str">
            <v/>
          </cell>
        </row>
        <row r="476">
          <cell r="C476" t="str">
            <v>PR19TMS_ET06</v>
          </cell>
          <cell r="D476" t="str">
            <v>E - Be a responsible company</v>
          </cell>
          <cell r="E476" t="str">
            <v>PR19 new</v>
          </cell>
          <cell r="F476" t="str">
            <v>ET06</v>
          </cell>
          <cell r="G476" t="str">
            <v>Maximising the value of Tideway project land sales</v>
          </cell>
          <cell r="P476">
            <v>1</v>
          </cell>
          <cell r="Q476">
            <v>1</v>
          </cell>
          <cell r="R476" t="str">
            <v>NFI</v>
          </cell>
          <cell r="V476" t="str">
            <v>£m</v>
          </cell>
          <cell r="X476">
            <v>1</v>
          </cell>
          <cell r="Y476" t="str">
            <v>Up</v>
          </cell>
          <cell r="AQ476">
            <v>0</v>
          </cell>
          <cell r="AR476">
            <v>0</v>
          </cell>
          <cell r="AS476">
            <v>0</v>
          </cell>
          <cell r="AT476">
            <v>0</v>
          </cell>
          <cell r="AU476">
            <v>0</v>
          </cell>
          <cell r="BL476" t="str">
            <v>Yes</v>
          </cell>
          <cell r="BM476" t="str">
            <v>Yes</v>
          </cell>
          <cell r="BN476" t="str">
            <v>Yes</v>
          </cell>
          <cell r="BO476" t="str">
            <v>Yes</v>
          </cell>
          <cell r="BP476" t="str">
            <v>Yes</v>
          </cell>
          <cell r="BQ476" t="str">
            <v/>
          </cell>
          <cell r="BR476" t="str">
            <v/>
          </cell>
          <cell r="BS476" t="str">
            <v/>
          </cell>
          <cell r="BT476" t="str">
            <v/>
          </cell>
          <cell r="BU476" t="str">
            <v/>
          </cell>
          <cell r="BV476" t="str">
            <v/>
          </cell>
          <cell r="BW476" t="str">
            <v/>
          </cell>
          <cell r="BX476" t="str">
            <v/>
          </cell>
          <cell r="BY476" t="str">
            <v/>
          </cell>
          <cell r="BZ476" t="str">
            <v/>
          </cell>
          <cell r="CA476" t="str">
            <v/>
          </cell>
          <cell r="CB476" t="str">
            <v/>
          </cell>
          <cell r="CC476" t="str">
            <v/>
          </cell>
          <cell r="CD476" t="str">
            <v/>
          </cell>
          <cell r="CE476" t="str">
            <v/>
          </cell>
          <cell r="CF476" t="str">
            <v/>
          </cell>
          <cell r="CG476" t="str">
            <v/>
          </cell>
          <cell r="CH476" t="str">
            <v/>
          </cell>
          <cell r="CI476" t="str">
            <v/>
          </cell>
          <cell r="CJ476" t="str">
            <v/>
          </cell>
          <cell r="CK476" t="str">
            <v/>
          </cell>
          <cell r="CL476" t="str">
            <v/>
          </cell>
          <cell r="CM476" t="str">
            <v/>
          </cell>
          <cell r="CN476" t="str">
            <v/>
          </cell>
          <cell r="CO476" t="str">
            <v/>
          </cell>
          <cell r="CP476" t="str">
            <v/>
          </cell>
          <cell r="CQ476" t="str">
            <v/>
          </cell>
          <cell r="CR476" t="str">
            <v/>
          </cell>
          <cell r="CS476" t="str">
            <v/>
          </cell>
          <cell r="CT476" t="str">
            <v/>
          </cell>
          <cell r="CU476">
            <v>-0.2</v>
          </cell>
          <cell r="CV476" t="str">
            <v/>
          </cell>
          <cell r="CW476" t="str">
            <v/>
          </cell>
          <cell r="CX476" t="str">
            <v/>
          </cell>
          <cell r="CY476">
            <v>0.2</v>
          </cell>
          <cell r="CZ476" t="str">
            <v/>
          </cell>
          <cell r="DA476" t="str">
            <v/>
          </cell>
          <cell r="DB476" t="str">
            <v/>
          </cell>
        </row>
        <row r="477">
          <cell r="C477" t="str">
            <v>PR19TMS_EW01</v>
          </cell>
          <cell r="D477" t="str">
            <v>E - Be a responsible company</v>
          </cell>
          <cell r="E477" t="str">
            <v>PR14 continuation</v>
          </cell>
          <cell r="F477" t="str">
            <v>EW01</v>
          </cell>
          <cell r="G477" t="str">
            <v>Abstraction Incentive Mechanism (AIM)</v>
          </cell>
          <cell r="H477" t="str">
            <v xml:space="preserve">The AIM is a regulatory incentive mechanism which complements the existing tools to reduce abstraction from perceived sensitive sites, such as abstraction licence changes or licence conditions which require abstractions to cease during periods of low flows.
Some of the sites included in the AIM are sites where a Restoring Sustainable Abstraction (RSA) programme solution has not yet been implemented, or where the environmental impact was not a cost-beneficial scheme under the RSA programme. There are five abstraction sites included within AIM across the River Thames Catchment.
</v>
          </cell>
          <cell r="I477">
            <v>1</v>
          </cell>
          <cell r="Q477">
            <v>1</v>
          </cell>
          <cell r="R477" t="str">
            <v>Out &amp; under</v>
          </cell>
          <cell r="S477" t="str">
            <v>Revenue</v>
          </cell>
          <cell r="T477" t="str">
            <v>In-period</v>
          </cell>
          <cell r="U477" t="str">
            <v>Water resources/ abstraction</v>
          </cell>
          <cell r="V477" t="str">
            <v>nr</v>
          </cell>
          <cell r="W477" t="str">
            <v>Megalitres (Ml)</v>
          </cell>
          <cell r="X477">
            <v>1</v>
          </cell>
          <cell r="Y477" t="str">
            <v>Down</v>
          </cell>
          <cell r="AQ477">
            <v>0</v>
          </cell>
          <cell r="AR477">
            <v>0</v>
          </cell>
          <cell r="AS477">
            <v>0</v>
          </cell>
          <cell r="AT477">
            <v>0</v>
          </cell>
          <cell r="AU477">
            <v>0</v>
          </cell>
          <cell r="BL477" t="str">
            <v>Yes</v>
          </cell>
          <cell r="BM477" t="str">
            <v>Yes</v>
          </cell>
          <cell r="BN477" t="str">
            <v>Yes</v>
          </cell>
          <cell r="BO477" t="str">
            <v>Yes</v>
          </cell>
          <cell r="BP477" t="str">
            <v>Yes</v>
          </cell>
          <cell r="BQ477" t="str">
            <v/>
          </cell>
          <cell r="BR477" t="str">
            <v/>
          </cell>
          <cell r="BS477" t="str">
            <v/>
          </cell>
          <cell r="BT477" t="str">
            <v/>
          </cell>
          <cell r="BU477" t="str">
            <v/>
          </cell>
          <cell r="BV477" t="str">
            <v/>
          </cell>
          <cell r="BW477" t="str">
            <v/>
          </cell>
          <cell r="BX477" t="str">
            <v/>
          </cell>
          <cell r="BY477" t="str">
            <v/>
          </cell>
          <cell r="BZ477" t="str">
            <v/>
          </cell>
          <cell r="CA477" t="str">
            <v/>
          </cell>
          <cell r="CB477" t="str">
            <v/>
          </cell>
          <cell r="CC477" t="str">
            <v/>
          </cell>
          <cell r="CD477" t="str">
            <v/>
          </cell>
          <cell r="CE477" t="str">
            <v/>
          </cell>
          <cell r="CF477" t="str">
            <v/>
          </cell>
          <cell r="CG477" t="str">
            <v/>
          </cell>
          <cell r="CH477" t="str">
            <v/>
          </cell>
          <cell r="CI477" t="str">
            <v/>
          </cell>
          <cell r="CJ477" t="str">
            <v/>
          </cell>
          <cell r="CK477" t="str">
            <v/>
          </cell>
          <cell r="CL477" t="str">
            <v/>
          </cell>
          <cell r="CM477" t="str">
            <v/>
          </cell>
          <cell r="CN477" t="str">
            <v/>
          </cell>
          <cell r="CO477" t="str">
            <v/>
          </cell>
          <cell r="CP477" t="str">
            <v/>
          </cell>
          <cell r="CQ477" t="str">
            <v/>
          </cell>
          <cell r="CR477" t="str">
            <v/>
          </cell>
          <cell r="CS477" t="str">
            <v/>
          </cell>
          <cell r="CT477" t="str">
            <v/>
          </cell>
          <cell r="CU477">
            <v>-6.9999999999999999E-6</v>
          </cell>
          <cell r="CV477" t="str">
            <v/>
          </cell>
          <cell r="CW477" t="str">
            <v/>
          </cell>
          <cell r="CX477" t="str">
            <v/>
          </cell>
          <cell r="CY477">
            <v>6.0000000000000002E-6</v>
          </cell>
          <cell r="CZ477" t="str">
            <v/>
          </cell>
          <cell r="DA477" t="str">
            <v/>
          </cell>
          <cell r="DB477" t="str">
            <v/>
          </cell>
          <cell r="DD477">
            <v>1</v>
          </cell>
        </row>
        <row r="478">
          <cell r="C478" t="str">
            <v>PR19TMS_EWS01</v>
          </cell>
          <cell r="D478" t="str">
            <v>E - Be a responsible company</v>
          </cell>
          <cell r="E478" t="str">
            <v>PR19 new</v>
          </cell>
          <cell r="F478" t="str">
            <v>EWS01</v>
          </cell>
          <cell r="G478" t="str">
            <v xml:space="preserve">Enhancing biodiversity </v>
          </cell>
          <cell r="H478" t="str">
            <v>Net gain in biodiversity at our 253 Sites of Biodiversity Interest (SBI) plus any net change from additional land where specific biodiversity offsetting measures have been implemented. Biodiversity is measured in terms of biodiversity units as defined in the Defra Offsetting Metric and the net gain is determined by measuring change in biodiversity units.</v>
          </cell>
          <cell r="I478">
            <v>0.08</v>
          </cell>
          <cell r="J478">
            <v>0.3</v>
          </cell>
          <cell r="K478">
            <v>0.57999999999999996</v>
          </cell>
          <cell r="L478">
            <v>0.04</v>
          </cell>
          <cell r="Q478">
            <v>1</v>
          </cell>
          <cell r="R478" t="str">
            <v>Out &amp; under</v>
          </cell>
          <cell r="S478" t="str">
            <v>Revenue</v>
          </cell>
          <cell r="T478" t="str">
            <v>End of period</v>
          </cell>
          <cell r="U478" t="str">
            <v>Biodiversity/SSSIs</v>
          </cell>
          <cell r="V478" t="str">
            <v>nr</v>
          </cell>
          <cell r="W478" t="str">
            <v>Net gain in biodiversity units</v>
          </cell>
          <cell r="X478">
            <v>0</v>
          </cell>
          <cell r="Y478" t="str">
            <v>Up</v>
          </cell>
          <cell r="AQ478">
            <v>491</v>
          </cell>
          <cell r="AR478">
            <v>982</v>
          </cell>
          <cell r="AS478">
            <v>1473</v>
          </cell>
          <cell r="AT478">
            <v>1964</v>
          </cell>
          <cell r="AU478">
            <v>2455</v>
          </cell>
          <cell r="BP478" t="str">
            <v>Yes</v>
          </cell>
          <cell r="BQ478" t="str">
            <v/>
          </cell>
          <cell r="BR478" t="str">
            <v/>
          </cell>
          <cell r="BS478" t="str">
            <v/>
          </cell>
          <cell r="BT478" t="str">
            <v/>
          </cell>
          <cell r="BU478" t="str">
            <v/>
          </cell>
          <cell r="BV478" t="str">
            <v/>
          </cell>
          <cell r="BW478" t="str">
            <v/>
          </cell>
          <cell r="BX478" t="str">
            <v/>
          </cell>
          <cell r="BY478" t="str">
            <v/>
          </cell>
          <cell r="BZ478" t="str">
            <v/>
          </cell>
          <cell r="CA478" t="str">
            <v/>
          </cell>
          <cell r="CB478" t="str">
            <v/>
          </cell>
          <cell r="CC478" t="str">
            <v/>
          </cell>
          <cell r="CD478" t="str">
            <v/>
          </cell>
          <cell r="CE478" t="str">
            <v/>
          </cell>
          <cell r="CF478" t="str">
            <v/>
          </cell>
          <cell r="CG478" t="str">
            <v/>
          </cell>
          <cell r="CH478" t="str">
            <v/>
          </cell>
          <cell r="CI478" t="str">
            <v/>
          </cell>
          <cell r="CJ478" t="str">
            <v/>
          </cell>
          <cell r="CK478" t="str">
            <v/>
          </cell>
          <cell r="CL478" t="str">
            <v/>
          </cell>
          <cell r="CM478" t="str">
            <v/>
          </cell>
          <cell r="CN478" t="str">
            <v/>
          </cell>
          <cell r="CO478">
            <v>4167</v>
          </cell>
          <cell r="CP478" t="str">
            <v/>
          </cell>
          <cell r="CQ478" t="str">
            <v/>
          </cell>
          <cell r="CR478" t="str">
            <v/>
          </cell>
          <cell r="CS478" t="str">
            <v/>
          </cell>
          <cell r="CT478" t="str">
            <v/>
          </cell>
          <cell r="CU478">
            <v>-2.6999999999999999E-5</v>
          </cell>
          <cell r="CV478" t="str">
            <v/>
          </cell>
          <cell r="CW478" t="str">
            <v/>
          </cell>
          <cell r="CX478" t="str">
            <v/>
          </cell>
          <cell r="CY478">
            <v>2.4000000000000001E-5</v>
          </cell>
          <cell r="CZ478" t="str">
            <v/>
          </cell>
          <cell r="DA478" t="str">
            <v/>
          </cell>
          <cell r="DB478" t="str">
            <v/>
          </cell>
          <cell r="DD478">
            <v>1</v>
          </cell>
        </row>
        <row r="479">
          <cell r="C479" t="str">
            <v>PR19TMS_EWS02</v>
          </cell>
          <cell r="D479" t="str">
            <v>E - Be a responsible company</v>
          </cell>
          <cell r="E479" t="str">
            <v>PR19 new</v>
          </cell>
          <cell r="F479" t="str">
            <v>EWS02</v>
          </cell>
          <cell r="G479" t="str">
            <v xml:space="preserve">Smarter Water Catchment Initiatives </v>
          </cell>
          <cell r="H479" t="str">
            <v xml:space="preserve">Delivery of our Smarter Water Catchments initiative to undertake river catchment activities designed to address multiple environmental issues simultaneously.  Initiatives will be delivered in partnership with at least one other organisation within our operational area. </v>
          </cell>
          <cell r="K479">
            <v>1</v>
          </cell>
          <cell r="Q479">
            <v>1</v>
          </cell>
          <cell r="R479" t="str">
            <v>Under</v>
          </cell>
          <cell r="S479" t="str">
            <v>Revenue</v>
          </cell>
          <cell r="T479" t="str">
            <v>In-period</v>
          </cell>
          <cell r="U479" t="str">
            <v>Catchment management</v>
          </cell>
          <cell r="V479" t="str">
            <v>nr</v>
          </cell>
          <cell r="W479" t="str">
            <v>Number of initiatives</v>
          </cell>
          <cell r="X479">
            <v>0</v>
          </cell>
          <cell r="Y479" t="str">
            <v>Up</v>
          </cell>
          <cell r="AQ479">
            <v>0</v>
          </cell>
          <cell r="AR479">
            <v>3</v>
          </cell>
          <cell r="AS479">
            <v>3</v>
          </cell>
          <cell r="AT479">
            <v>3</v>
          </cell>
          <cell r="AU479">
            <v>3</v>
          </cell>
          <cell r="BL479" t="str">
            <v>Yes</v>
          </cell>
          <cell r="BM479" t="str">
            <v>Yes</v>
          </cell>
          <cell r="BN479" t="str">
            <v>Yes</v>
          </cell>
          <cell r="BO479" t="str">
            <v>Yes</v>
          </cell>
          <cell r="BP479" t="str">
            <v>Yes</v>
          </cell>
          <cell r="BQ479" t="str">
            <v/>
          </cell>
          <cell r="BR479" t="str">
            <v/>
          </cell>
          <cell r="BS479" t="str">
            <v/>
          </cell>
          <cell r="BT479" t="str">
            <v/>
          </cell>
          <cell r="BU479" t="str">
            <v/>
          </cell>
          <cell r="BV479" t="str">
            <v/>
          </cell>
          <cell r="BW479" t="str">
            <v/>
          </cell>
          <cell r="BX479" t="str">
            <v/>
          </cell>
          <cell r="BY479" t="str">
            <v/>
          </cell>
          <cell r="BZ479" t="str">
            <v/>
          </cell>
          <cell r="CA479" t="str">
            <v/>
          </cell>
          <cell r="CB479" t="str">
            <v/>
          </cell>
          <cell r="CC479" t="str">
            <v/>
          </cell>
          <cell r="CD479" t="str">
            <v/>
          </cell>
          <cell r="CE479" t="str">
            <v/>
          </cell>
          <cell r="CF479" t="str">
            <v/>
          </cell>
          <cell r="CG479" t="str">
            <v/>
          </cell>
          <cell r="CH479" t="str">
            <v/>
          </cell>
          <cell r="CI479" t="str">
            <v/>
          </cell>
          <cell r="CJ479" t="str">
            <v/>
          </cell>
          <cell r="CK479" t="str">
            <v/>
          </cell>
          <cell r="CL479" t="str">
            <v/>
          </cell>
          <cell r="CM479" t="str">
            <v/>
          </cell>
          <cell r="CN479" t="str">
            <v/>
          </cell>
          <cell r="CO479" t="str">
            <v/>
          </cell>
          <cell r="CP479" t="str">
            <v/>
          </cell>
          <cell r="CQ479" t="str">
            <v/>
          </cell>
          <cell r="CR479" t="str">
            <v/>
          </cell>
          <cell r="CS479" t="str">
            <v/>
          </cell>
          <cell r="CT479" t="str">
            <v/>
          </cell>
          <cell r="CU479">
            <v>-0.81100000000000005</v>
          </cell>
          <cell r="CV479" t="str">
            <v/>
          </cell>
          <cell r="CW479" t="str">
            <v/>
          </cell>
          <cell r="CX479" t="str">
            <v/>
          </cell>
          <cell r="CY479" t="str">
            <v/>
          </cell>
          <cell r="CZ479" t="str">
            <v/>
          </cell>
          <cell r="DA479" t="str">
            <v/>
          </cell>
          <cell r="DB479" t="str">
            <v/>
          </cell>
          <cell r="DD479">
            <v>1</v>
          </cell>
        </row>
        <row r="480">
          <cell r="C480" t="str">
            <v>PR19TMS_EWS03</v>
          </cell>
          <cell r="D480" t="str">
            <v>E - Be a responsible company</v>
          </cell>
          <cell r="E480" t="str">
            <v>PR19 new</v>
          </cell>
          <cell r="F480" t="str">
            <v>EWS03</v>
          </cell>
          <cell r="G480" t="str">
            <v>Renewable energy produced</v>
          </cell>
          <cell r="H480" t="str">
            <v xml:space="preserve">We will increase renewable energy produced from our operational business. Renewable energy comes from sources such as biofuel, biomass/biogas, geothermal, hydropower, solar energy, tidal power, heat and wind power. </v>
          </cell>
          <cell r="K480">
            <v>0.1</v>
          </cell>
          <cell r="L480">
            <v>0.9</v>
          </cell>
          <cell r="Q480">
            <v>1</v>
          </cell>
          <cell r="R480" t="str">
            <v>Out &amp; under</v>
          </cell>
          <cell r="S480" t="str">
            <v>Revenue</v>
          </cell>
          <cell r="T480" t="str">
            <v>In-period</v>
          </cell>
          <cell r="U480" t="str">
            <v>Energy/emissions</v>
          </cell>
          <cell r="V480" t="str">
            <v>nr</v>
          </cell>
          <cell r="W480" t="str">
            <v>Gigawatt hours</v>
          </cell>
          <cell r="X480">
            <v>0</v>
          </cell>
          <cell r="Y480" t="str">
            <v>Up</v>
          </cell>
          <cell r="AQ480">
            <v>493</v>
          </cell>
          <cell r="AR480">
            <v>501</v>
          </cell>
          <cell r="AS480">
            <v>510</v>
          </cell>
          <cell r="AT480">
            <v>512</v>
          </cell>
          <cell r="AU480">
            <v>517</v>
          </cell>
          <cell r="BL480" t="str">
            <v>Yes</v>
          </cell>
          <cell r="BM480" t="str">
            <v>Yes</v>
          </cell>
          <cell r="BN480" t="str">
            <v>Yes</v>
          </cell>
          <cell r="BO480" t="str">
            <v>Yes</v>
          </cell>
          <cell r="BP480" t="str">
            <v>Yes</v>
          </cell>
          <cell r="BQ480" t="str">
            <v/>
          </cell>
          <cell r="BR480" t="str">
            <v/>
          </cell>
          <cell r="BS480" t="str">
            <v/>
          </cell>
          <cell r="BT480" t="str">
            <v/>
          </cell>
          <cell r="BU480" t="str">
            <v/>
          </cell>
          <cell r="BV480">
            <v>453</v>
          </cell>
          <cell r="BW480">
            <v>461</v>
          </cell>
          <cell r="BX480">
            <v>468</v>
          </cell>
          <cell r="BY480">
            <v>471</v>
          </cell>
          <cell r="BZ480">
            <v>475</v>
          </cell>
          <cell r="CA480" t="str">
            <v/>
          </cell>
          <cell r="CB480" t="str">
            <v/>
          </cell>
          <cell r="CC480" t="str">
            <v/>
          </cell>
          <cell r="CD480" t="str">
            <v/>
          </cell>
          <cell r="CE480" t="str">
            <v/>
          </cell>
          <cell r="CF480" t="str">
            <v/>
          </cell>
          <cell r="CG480" t="str">
            <v/>
          </cell>
          <cell r="CH480" t="str">
            <v/>
          </cell>
          <cell r="CI480" t="str">
            <v/>
          </cell>
          <cell r="CJ480" t="str">
            <v/>
          </cell>
          <cell r="CK480">
            <v>533</v>
          </cell>
          <cell r="CL480">
            <v>542</v>
          </cell>
          <cell r="CM480">
            <v>551</v>
          </cell>
          <cell r="CN480">
            <v>554</v>
          </cell>
          <cell r="CO480">
            <v>559</v>
          </cell>
          <cell r="CP480" t="str">
            <v/>
          </cell>
          <cell r="CQ480" t="str">
            <v/>
          </cell>
          <cell r="CR480" t="str">
            <v/>
          </cell>
          <cell r="CS480" t="str">
            <v/>
          </cell>
          <cell r="CT480" t="str">
            <v/>
          </cell>
          <cell r="CU480">
            <v>-8.0600000000000005E-2</v>
          </cell>
          <cell r="CV480" t="str">
            <v/>
          </cell>
          <cell r="CW480" t="str">
            <v/>
          </cell>
          <cell r="CX480" t="str">
            <v/>
          </cell>
          <cell r="CY480">
            <v>8.0600000000000005E-2</v>
          </cell>
          <cell r="CZ480" t="str">
            <v/>
          </cell>
          <cell r="DA480" t="str">
            <v/>
          </cell>
          <cell r="DB480" t="str">
            <v/>
          </cell>
          <cell r="DD480">
            <v>1</v>
          </cell>
        </row>
        <row r="481">
          <cell r="C481" t="str">
            <v>PR19TMS_EWS04</v>
          </cell>
          <cell r="D481" t="str">
            <v>E - Be a responsible company</v>
          </cell>
          <cell r="E481" t="str">
            <v>PR19 new</v>
          </cell>
          <cell r="F481" t="str">
            <v>EWS04</v>
          </cell>
          <cell r="G481" t="str">
            <v>Natural Capital Accounting</v>
          </cell>
          <cell r="H481" t="str">
            <v>We will measure and report the amount of natural capital we have at our sites.  Natural capital may include stocks of species, ecological communities, soils, freshwaters, land, and minerals.</v>
          </cell>
          <cell r="I481">
            <v>0.25</v>
          </cell>
          <cell r="J481">
            <v>0.25</v>
          </cell>
          <cell r="K481">
            <v>0.25</v>
          </cell>
          <cell r="L481">
            <v>0.25</v>
          </cell>
          <cell r="Q481">
            <v>1</v>
          </cell>
          <cell r="R481" t="str">
            <v>NFI</v>
          </cell>
          <cell r="U481" t="str">
            <v>Environmental</v>
          </cell>
          <cell r="V481" t="str">
            <v>%</v>
          </cell>
          <cell r="W481" t="str">
            <v xml:space="preserve">Percentage of Thames Water land-holdings, as a % of total appointed business land 
holdings, where natural capital stocks are assessed and reported publicly.
</v>
          </cell>
          <cell r="X481">
            <v>1</v>
          </cell>
          <cell r="AQ481">
            <v>20</v>
          </cell>
          <cell r="AR481">
            <v>40</v>
          </cell>
          <cell r="AS481">
            <v>60</v>
          </cell>
          <cell r="AT481">
            <v>80</v>
          </cell>
          <cell r="AU481">
            <v>100</v>
          </cell>
          <cell r="BQ481" t="str">
            <v/>
          </cell>
          <cell r="BR481" t="str">
            <v/>
          </cell>
          <cell r="BS481" t="str">
            <v/>
          </cell>
          <cell r="BT481" t="str">
            <v/>
          </cell>
          <cell r="BU481" t="str">
            <v/>
          </cell>
          <cell r="BV481" t="str">
            <v/>
          </cell>
          <cell r="BW481" t="str">
            <v/>
          </cell>
          <cell r="BX481" t="str">
            <v/>
          </cell>
          <cell r="BY481" t="str">
            <v/>
          </cell>
          <cell r="BZ481" t="str">
            <v/>
          </cell>
          <cell r="CA481" t="str">
            <v/>
          </cell>
          <cell r="CB481" t="str">
            <v/>
          </cell>
          <cell r="CC481" t="str">
            <v/>
          </cell>
          <cell r="CD481" t="str">
            <v/>
          </cell>
          <cell r="CE481" t="str">
            <v/>
          </cell>
          <cell r="CF481" t="str">
            <v/>
          </cell>
          <cell r="CG481" t="str">
            <v/>
          </cell>
          <cell r="CH481" t="str">
            <v/>
          </cell>
          <cell r="CI481" t="str">
            <v/>
          </cell>
          <cell r="CJ481" t="str">
            <v/>
          </cell>
          <cell r="CK481" t="str">
            <v/>
          </cell>
          <cell r="CL481" t="str">
            <v/>
          </cell>
          <cell r="CM481" t="str">
            <v/>
          </cell>
          <cell r="CN481" t="str">
            <v/>
          </cell>
          <cell r="CO481" t="str">
            <v/>
          </cell>
          <cell r="CP481" t="str">
            <v/>
          </cell>
          <cell r="CQ481" t="str">
            <v/>
          </cell>
          <cell r="CR481" t="str">
            <v/>
          </cell>
          <cell r="CS481" t="str">
            <v/>
          </cell>
          <cell r="CT481" t="str">
            <v/>
          </cell>
          <cell r="CU481" t="str">
            <v/>
          </cell>
          <cell r="CV481" t="str">
            <v/>
          </cell>
          <cell r="CW481" t="str">
            <v/>
          </cell>
          <cell r="CX481" t="str">
            <v/>
          </cell>
          <cell r="CY481" t="str">
            <v/>
          </cell>
          <cell r="CZ481" t="str">
            <v/>
          </cell>
          <cell r="DA481" t="str">
            <v/>
          </cell>
          <cell r="DB481" t="str">
            <v/>
          </cell>
          <cell r="DD481">
            <v>1</v>
          </cell>
        </row>
        <row r="482">
          <cell r="C482" t="str">
            <v>PR19TMS_EWS08</v>
          </cell>
          <cell r="D482" t="str">
            <v>E - Be a responsible company</v>
          </cell>
          <cell r="E482" t="str">
            <v>PR19 new</v>
          </cell>
          <cell r="F482" t="str">
            <v>EWS08</v>
          </cell>
          <cell r="G482" t="str">
            <v>Empty business properties</v>
          </cell>
          <cell r="H482" t="str">
            <v>Our commitment to sourcing internal and external data in order to identify premises with evidence of occupancy, to share this collaboratively with retailers and to challenge occupancy status where we have evidence that a vacant premises is occupied</v>
          </cell>
          <cell r="J482">
            <v>0.5</v>
          </cell>
          <cell r="K482">
            <v>0.5</v>
          </cell>
          <cell r="Q482">
            <v>1</v>
          </cell>
          <cell r="R482" t="str">
            <v>Out</v>
          </cell>
          <cell r="S482" t="str">
            <v>Revenue</v>
          </cell>
          <cell r="T482" t="str">
            <v>In-period</v>
          </cell>
          <cell r="U482" t="str">
            <v>Voids and gap sites</v>
          </cell>
          <cell r="V482" t="str">
            <v>nr</v>
          </cell>
          <cell r="W482" t="str">
            <v>number of empty premises changed to occupied</v>
          </cell>
          <cell r="X482">
            <v>0</v>
          </cell>
          <cell r="Y482" t="str">
            <v>Up</v>
          </cell>
          <cell r="AQ482">
            <v>0</v>
          </cell>
          <cell r="AR482">
            <v>0</v>
          </cell>
          <cell r="AS482">
            <v>0</v>
          </cell>
          <cell r="AT482">
            <v>0</v>
          </cell>
          <cell r="AU482">
            <v>0</v>
          </cell>
          <cell r="BL482" t="str">
            <v>Yes</v>
          </cell>
          <cell r="BM482" t="str">
            <v>Yes</v>
          </cell>
          <cell r="BN482" t="str">
            <v>Yes</v>
          </cell>
          <cell r="BO482" t="str">
            <v>Yes</v>
          </cell>
          <cell r="BP482" t="str">
            <v>Yes</v>
          </cell>
          <cell r="BQ482" t="str">
            <v/>
          </cell>
          <cell r="BR482" t="str">
            <v/>
          </cell>
          <cell r="BS482" t="str">
            <v/>
          </cell>
          <cell r="BT482" t="str">
            <v/>
          </cell>
          <cell r="BU482" t="str">
            <v/>
          </cell>
          <cell r="BV482" t="str">
            <v/>
          </cell>
          <cell r="BW482" t="str">
            <v/>
          </cell>
          <cell r="BX482" t="str">
            <v/>
          </cell>
          <cell r="BY482" t="str">
            <v/>
          </cell>
          <cell r="BZ482" t="str">
            <v/>
          </cell>
          <cell r="CA482" t="str">
            <v/>
          </cell>
          <cell r="CB482" t="str">
            <v/>
          </cell>
          <cell r="CC482" t="str">
            <v/>
          </cell>
          <cell r="CD482" t="str">
            <v/>
          </cell>
          <cell r="CE482" t="str">
            <v/>
          </cell>
          <cell r="CF482" t="str">
            <v/>
          </cell>
          <cell r="CG482" t="str">
            <v/>
          </cell>
          <cell r="CH482" t="str">
            <v/>
          </cell>
          <cell r="CI482" t="str">
            <v/>
          </cell>
          <cell r="CJ482" t="str">
            <v/>
          </cell>
          <cell r="CK482">
            <v>4814</v>
          </cell>
          <cell r="CL482">
            <v>4814</v>
          </cell>
          <cell r="CM482">
            <v>4814</v>
          </cell>
          <cell r="CN482">
            <v>4814</v>
          </cell>
          <cell r="CO482">
            <v>4814</v>
          </cell>
          <cell r="CP482" t="str">
            <v/>
          </cell>
          <cell r="CQ482" t="str">
            <v/>
          </cell>
          <cell r="CR482" t="str">
            <v/>
          </cell>
          <cell r="CS482" t="str">
            <v/>
          </cell>
          <cell r="CT482" t="str">
            <v/>
          </cell>
          <cell r="CU482" t="str">
            <v/>
          </cell>
          <cell r="CV482" t="str">
            <v/>
          </cell>
          <cell r="CW482" t="str">
            <v/>
          </cell>
          <cell r="CX482" t="str">
            <v/>
          </cell>
          <cell r="CY482">
            <v>1.1400000000000001E-4</v>
          </cell>
          <cell r="CZ482" t="str">
            <v/>
          </cell>
          <cell r="DA482" t="str">
            <v/>
          </cell>
          <cell r="DB482" t="str">
            <v/>
          </cell>
          <cell r="DC482" t="str">
            <v>No</v>
          </cell>
        </row>
        <row r="483">
          <cell r="C483" t="str">
            <v>PR19TMS_AR06</v>
          </cell>
          <cell r="D483" t="str">
            <v>A - Deliver an effortless customer experience</v>
          </cell>
          <cell r="E483" t="str">
            <v>PR19 new</v>
          </cell>
          <cell r="F483" t="str">
            <v>AR06</v>
          </cell>
          <cell r="G483" t="str">
            <v>Priority services for customers in vulnerable circumstances</v>
          </cell>
          <cell r="H483" t="str">
            <v xml:space="preserve">This performance commitment encompasses two distinct, but related, elements: 
PSR Reach: the percentage of households that Thames Water supplies with water and/or wastewater services that have at least one individual registered on the priority services register (‘PSR’).  
PSR data checking: The percentage of distinct households with individuals on the PSR contacted at least once over the previous two years to ensure they are still receiving the right support. </v>
          </cell>
          <cell r="M483">
            <v>1</v>
          </cell>
          <cell r="Q483">
            <v>1</v>
          </cell>
          <cell r="R483" t="str">
            <v>NFI</v>
          </cell>
          <cell r="U483" t="str">
            <v>Affordability/vulnerability</v>
          </cell>
          <cell r="V483" t="str">
            <v>%</v>
          </cell>
          <cell r="W483" t="str">
            <v xml:space="preserve">The percentage of households with individuals on the PSR </v>
          </cell>
          <cell r="X483">
            <v>1</v>
          </cell>
          <cell r="Y483" t="str">
            <v>Up</v>
          </cell>
          <cell r="Z483" t="str">
            <v>Priority services for customers in vulnerable circumstances</v>
          </cell>
        </row>
        <row r="484">
          <cell r="C484" t="str">
            <v>PR19TMS_AR07</v>
          </cell>
          <cell r="D484" t="str">
            <v>A - Deliver an effortless customer experience</v>
          </cell>
          <cell r="E484" t="str">
            <v>PR19 new</v>
          </cell>
          <cell r="F484" t="str">
            <v>AR07</v>
          </cell>
          <cell r="G484" t="str">
            <v>BSI for fair, flexible inclusive services</v>
          </cell>
          <cell r="H484" t="str">
            <v xml:space="preserve">This performance commitment commits Thames Water to achieving and maintaining the BS18477 British Standard for Inclusive Service Provision. </v>
          </cell>
          <cell r="M484">
            <v>1</v>
          </cell>
          <cell r="Q484">
            <v>1</v>
          </cell>
          <cell r="R484" t="str">
            <v>NFI</v>
          </cell>
          <cell r="U484" t="str">
            <v>Affordability/vulnerability</v>
          </cell>
          <cell r="V484" t="str">
            <v>text</v>
          </cell>
          <cell r="W484" t="str">
            <v>Achievement of BS18477</v>
          </cell>
          <cell r="X484">
            <v>0</v>
          </cell>
          <cell r="AQ484" t="str">
            <v>Achieved</v>
          </cell>
          <cell r="AR484" t="str">
            <v>Maintained</v>
          </cell>
          <cell r="AS484" t="str">
            <v>Maintained</v>
          </cell>
          <cell r="AT484" t="str">
            <v>Maintained</v>
          </cell>
          <cell r="AU484" t="str">
            <v>Maintained</v>
          </cell>
          <cell r="BQ484" t="str">
            <v/>
          </cell>
          <cell r="BR484" t="str">
            <v/>
          </cell>
          <cell r="BS484" t="str">
            <v/>
          </cell>
          <cell r="BT484" t="str">
            <v/>
          </cell>
          <cell r="BU484" t="str">
            <v/>
          </cell>
          <cell r="BV484" t="str">
            <v/>
          </cell>
          <cell r="BW484" t="str">
            <v/>
          </cell>
          <cell r="BX484" t="str">
            <v/>
          </cell>
          <cell r="BY484" t="str">
            <v/>
          </cell>
          <cell r="BZ484" t="str">
            <v/>
          </cell>
          <cell r="CA484" t="str">
            <v/>
          </cell>
          <cell r="CB484" t="str">
            <v/>
          </cell>
          <cell r="CC484" t="str">
            <v/>
          </cell>
          <cell r="CD484" t="str">
            <v/>
          </cell>
          <cell r="CE484" t="str">
            <v/>
          </cell>
          <cell r="CF484" t="str">
            <v/>
          </cell>
          <cell r="CG484" t="str">
            <v/>
          </cell>
          <cell r="CH484" t="str">
            <v/>
          </cell>
          <cell r="CI484" t="str">
            <v/>
          </cell>
          <cell r="CJ484" t="str">
            <v/>
          </cell>
          <cell r="CK484" t="str">
            <v/>
          </cell>
          <cell r="CL484" t="str">
            <v/>
          </cell>
          <cell r="CM484" t="str">
            <v/>
          </cell>
          <cell r="CN484" t="str">
            <v/>
          </cell>
          <cell r="CO484" t="str">
            <v/>
          </cell>
          <cell r="CP484" t="str">
            <v/>
          </cell>
          <cell r="CQ484" t="str">
            <v/>
          </cell>
          <cell r="CR484" t="str">
            <v/>
          </cell>
          <cell r="CS484" t="str">
            <v/>
          </cell>
          <cell r="CT484" t="str">
            <v/>
          </cell>
          <cell r="CU484" t="str">
            <v/>
          </cell>
          <cell r="CV484" t="str">
            <v/>
          </cell>
          <cell r="CW484" t="str">
            <v/>
          </cell>
          <cell r="CX484" t="str">
            <v/>
          </cell>
          <cell r="CY484" t="str">
            <v/>
          </cell>
          <cell r="CZ484" t="str">
            <v/>
          </cell>
          <cell r="DA484" t="str">
            <v/>
          </cell>
          <cell r="DB484" t="str">
            <v/>
          </cell>
          <cell r="DD484">
            <v>1</v>
          </cell>
        </row>
        <row r="485">
          <cell r="C485" t="str">
            <v>PR19TMS_M01</v>
          </cell>
          <cell r="F485" t="str">
            <v>M01</v>
          </cell>
          <cell r="G485" t="str">
            <v>Installing new smart meters in London</v>
          </cell>
          <cell r="J485">
            <v>1</v>
          </cell>
          <cell r="Q485">
            <v>1</v>
          </cell>
          <cell r="R485" t="str">
            <v>Under</v>
          </cell>
          <cell r="S485" t="str">
            <v>Revenue</v>
          </cell>
          <cell r="T485" t="str">
            <v>End of period</v>
          </cell>
          <cell r="V485" t="str">
            <v>nr</v>
          </cell>
          <cell r="X485">
            <v>0</v>
          </cell>
          <cell r="Y485" t="str">
            <v>Up</v>
          </cell>
          <cell r="AQ485">
            <v>80000</v>
          </cell>
          <cell r="AR485">
            <v>160000</v>
          </cell>
          <cell r="AS485">
            <v>240000</v>
          </cell>
          <cell r="AT485">
            <v>320000</v>
          </cell>
          <cell r="AU485">
            <v>399749</v>
          </cell>
          <cell r="BP485" t="str">
            <v>Yes</v>
          </cell>
          <cell r="BQ485" t="str">
            <v/>
          </cell>
          <cell r="BR485" t="str">
            <v/>
          </cell>
          <cell r="BS485" t="str">
            <v/>
          </cell>
          <cell r="BT485" t="str">
            <v/>
          </cell>
          <cell r="BU485" t="str">
            <v/>
          </cell>
          <cell r="BV485" t="str">
            <v/>
          </cell>
          <cell r="BW485" t="str">
            <v/>
          </cell>
          <cell r="BX485" t="str">
            <v/>
          </cell>
          <cell r="BY485" t="str">
            <v/>
          </cell>
          <cell r="BZ485" t="str">
            <v/>
          </cell>
          <cell r="CA485" t="str">
            <v/>
          </cell>
          <cell r="CB485" t="str">
            <v/>
          </cell>
          <cell r="CC485" t="str">
            <v/>
          </cell>
          <cell r="CD485" t="str">
            <v/>
          </cell>
          <cell r="CE485" t="str">
            <v/>
          </cell>
          <cell r="CF485" t="str">
            <v/>
          </cell>
          <cell r="CG485" t="str">
            <v/>
          </cell>
          <cell r="CH485" t="str">
            <v/>
          </cell>
          <cell r="CI485" t="str">
            <v/>
          </cell>
          <cell r="CJ485" t="str">
            <v/>
          </cell>
          <cell r="CK485" t="str">
            <v/>
          </cell>
          <cell r="CL485" t="str">
            <v/>
          </cell>
          <cell r="CM485" t="str">
            <v/>
          </cell>
          <cell r="CN485" t="str">
            <v/>
          </cell>
          <cell r="CO485" t="str">
            <v/>
          </cell>
          <cell r="CP485" t="str">
            <v/>
          </cell>
          <cell r="CQ485" t="str">
            <v/>
          </cell>
          <cell r="CR485" t="str">
            <v/>
          </cell>
          <cell r="CS485" t="str">
            <v/>
          </cell>
          <cell r="CT485" t="str">
            <v/>
          </cell>
          <cell r="CU485">
            <v>-3.6999999999999998E-5</v>
          </cell>
          <cell r="CV485" t="str">
            <v/>
          </cell>
          <cell r="CW485" t="str">
            <v/>
          </cell>
          <cell r="CX485" t="str">
            <v/>
          </cell>
          <cell r="CY485" t="str">
            <v/>
          </cell>
          <cell r="CZ485" t="str">
            <v/>
          </cell>
          <cell r="DA485" t="str">
            <v/>
          </cell>
          <cell r="DB485" t="str">
            <v/>
          </cell>
        </row>
        <row r="486">
          <cell r="C486" t="str">
            <v>PR19TMS_M02</v>
          </cell>
          <cell r="F486" t="str">
            <v>M02</v>
          </cell>
          <cell r="G486" t="str">
            <v>Replacing existing meters with smart meters in London</v>
          </cell>
          <cell r="J486">
            <v>1</v>
          </cell>
          <cell r="Q486">
            <v>1</v>
          </cell>
          <cell r="R486" t="str">
            <v>Under</v>
          </cell>
          <cell r="S486" t="str">
            <v>Revenue</v>
          </cell>
          <cell r="T486" t="str">
            <v>End of period</v>
          </cell>
          <cell r="V486" t="str">
            <v>nr</v>
          </cell>
          <cell r="X486">
            <v>0</v>
          </cell>
          <cell r="Y486" t="str">
            <v>Up</v>
          </cell>
          <cell r="AQ486">
            <v>26000</v>
          </cell>
          <cell r="AR486">
            <v>52000</v>
          </cell>
          <cell r="AS486">
            <v>78000</v>
          </cell>
          <cell r="AT486">
            <v>104000</v>
          </cell>
          <cell r="AU486">
            <v>130000</v>
          </cell>
          <cell r="BP486" t="str">
            <v>Yes</v>
          </cell>
          <cell r="BQ486" t="str">
            <v/>
          </cell>
          <cell r="BR486" t="str">
            <v/>
          </cell>
          <cell r="BS486" t="str">
            <v/>
          </cell>
          <cell r="BT486" t="str">
            <v/>
          </cell>
          <cell r="BU486" t="str">
            <v/>
          </cell>
          <cell r="BV486" t="str">
            <v/>
          </cell>
          <cell r="BW486" t="str">
            <v/>
          </cell>
          <cell r="BX486" t="str">
            <v/>
          </cell>
          <cell r="BY486" t="str">
            <v/>
          </cell>
          <cell r="BZ486" t="str">
            <v/>
          </cell>
          <cell r="CA486" t="str">
            <v/>
          </cell>
          <cell r="CB486" t="str">
            <v/>
          </cell>
          <cell r="CC486" t="str">
            <v/>
          </cell>
          <cell r="CD486" t="str">
            <v/>
          </cell>
          <cell r="CE486" t="str">
            <v/>
          </cell>
          <cell r="CF486" t="str">
            <v/>
          </cell>
          <cell r="CG486" t="str">
            <v/>
          </cell>
          <cell r="CH486" t="str">
            <v/>
          </cell>
          <cell r="CI486" t="str">
            <v/>
          </cell>
          <cell r="CJ486" t="str">
            <v/>
          </cell>
          <cell r="CK486" t="str">
            <v/>
          </cell>
          <cell r="CL486" t="str">
            <v/>
          </cell>
          <cell r="CM486" t="str">
            <v/>
          </cell>
          <cell r="CN486" t="str">
            <v/>
          </cell>
          <cell r="CO486" t="str">
            <v/>
          </cell>
          <cell r="CP486" t="str">
            <v/>
          </cell>
          <cell r="CQ486" t="str">
            <v/>
          </cell>
          <cell r="CR486" t="str">
            <v/>
          </cell>
          <cell r="CS486" t="str">
            <v/>
          </cell>
          <cell r="CT486" t="str">
            <v/>
          </cell>
          <cell r="CU486">
            <v>-1.8E-5</v>
          </cell>
          <cell r="CV486" t="str">
            <v/>
          </cell>
          <cell r="CW486" t="str">
            <v/>
          </cell>
          <cell r="CX486" t="str">
            <v/>
          </cell>
          <cell r="CY486" t="str">
            <v/>
          </cell>
          <cell r="CZ486" t="str">
            <v/>
          </cell>
          <cell r="DA486" t="str">
            <v/>
          </cell>
          <cell r="DB486" t="str">
            <v/>
          </cell>
        </row>
        <row r="487">
          <cell r="C487" t="str">
            <v>PR19TMS_NEP01</v>
          </cell>
          <cell r="F487" t="str">
            <v>NEP01</v>
          </cell>
          <cell r="G487" t="str">
            <v>WINEP Delivery</v>
          </cell>
          <cell r="Q487">
            <v>0</v>
          </cell>
          <cell r="R487" t="str">
            <v>NFI</v>
          </cell>
          <cell r="W487" t="str">
            <v>WINEP requirements met or not met in each year</v>
          </cell>
          <cell r="X487">
            <v>0</v>
          </cell>
          <cell r="AQ487" t="str">
            <v>Met</v>
          </cell>
          <cell r="AR487" t="str">
            <v>Met</v>
          </cell>
          <cell r="AS487" t="str">
            <v>Met</v>
          </cell>
          <cell r="AT487" t="str">
            <v>Met</v>
          </cell>
          <cell r="AU487" t="str">
            <v>Met</v>
          </cell>
          <cell r="BQ487" t="str">
            <v/>
          </cell>
          <cell r="BR487" t="str">
            <v/>
          </cell>
          <cell r="BS487" t="str">
            <v/>
          </cell>
          <cell r="BT487" t="str">
            <v/>
          </cell>
          <cell r="BU487" t="str">
            <v/>
          </cell>
          <cell r="BV487" t="str">
            <v/>
          </cell>
          <cell r="BW487" t="str">
            <v/>
          </cell>
          <cell r="BX487" t="str">
            <v/>
          </cell>
          <cell r="BY487" t="str">
            <v/>
          </cell>
          <cell r="BZ487" t="str">
            <v/>
          </cell>
          <cell r="CA487" t="str">
            <v/>
          </cell>
          <cell r="CB487" t="str">
            <v/>
          </cell>
          <cell r="CC487" t="str">
            <v/>
          </cell>
          <cell r="CD487" t="str">
            <v/>
          </cell>
          <cell r="CE487" t="str">
            <v/>
          </cell>
          <cell r="CF487" t="str">
            <v/>
          </cell>
          <cell r="CG487" t="str">
            <v/>
          </cell>
          <cell r="CH487" t="str">
            <v/>
          </cell>
          <cell r="CI487" t="str">
            <v/>
          </cell>
          <cell r="CJ487" t="str">
            <v/>
          </cell>
          <cell r="CK487" t="str">
            <v/>
          </cell>
          <cell r="CL487" t="str">
            <v/>
          </cell>
          <cell r="CM487" t="str">
            <v/>
          </cell>
          <cell r="CN487" t="str">
            <v/>
          </cell>
          <cell r="CO487" t="str">
            <v/>
          </cell>
          <cell r="CP487" t="str">
            <v/>
          </cell>
          <cell r="CQ487" t="str">
            <v/>
          </cell>
          <cell r="CR487" t="str">
            <v/>
          </cell>
          <cell r="CS487" t="str">
            <v/>
          </cell>
          <cell r="CT487" t="str">
            <v/>
          </cell>
          <cell r="CU487" t="str">
            <v/>
          </cell>
          <cell r="CV487" t="str">
            <v/>
          </cell>
          <cell r="CW487" t="str">
            <v/>
          </cell>
          <cell r="CX487" t="str">
            <v/>
          </cell>
          <cell r="CY487" t="str">
            <v/>
          </cell>
          <cell r="CZ487" t="str">
            <v/>
          </cell>
          <cell r="DA487" t="str">
            <v/>
          </cell>
          <cell r="DB487" t="str">
            <v/>
          </cell>
        </row>
        <row r="488">
          <cell r="C488" t="str">
            <v>PR19TMS_DWMP</v>
          </cell>
          <cell r="F488" t="str">
            <v>DWMP</v>
          </cell>
          <cell r="G488" t="str">
            <v>Delivery of DWMPs</v>
          </cell>
          <cell r="Q488">
            <v>0</v>
          </cell>
          <cell r="R488" t="str">
            <v>NFI</v>
          </cell>
          <cell r="V488" t="str">
            <v>%</v>
          </cell>
          <cell r="W488" t="str">
            <v>The cumulative percentage of catchments</v>
          </cell>
          <cell r="X488">
            <v>0</v>
          </cell>
          <cell r="Y488" t="str">
            <v>Up</v>
          </cell>
          <cell r="AQ488">
            <v>0</v>
          </cell>
          <cell r="AR488">
            <v>0</v>
          </cell>
          <cell r="AS488">
            <v>100</v>
          </cell>
          <cell r="AT488">
            <v>100</v>
          </cell>
          <cell r="AU488">
            <v>100</v>
          </cell>
          <cell r="BQ488" t="str">
            <v/>
          </cell>
          <cell r="BR488" t="str">
            <v/>
          </cell>
          <cell r="BS488" t="str">
            <v/>
          </cell>
          <cell r="BT488" t="str">
            <v/>
          </cell>
          <cell r="BU488" t="str">
            <v/>
          </cell>
          <cell r="BV488" t="str">
            <v/>
          </cell>
          <cell r="BW488" t="str">
            <v/>
          </cell>
          <cell r="BX488" t="str">
            <v/>
          </cell>
          <cell r="BY488" t="str">
            <v/>
          </cell>
          <cell r="BZ488" t="str">
            <v/>
          </cell>
          <cell r="CA488" t="str">
            <v/>
          </cell>
          <cell r="CB488" t="str">
            <v/>
          </cell>
          <cell r="CC488" t="str">
            <v/>
          </cell>
          <cell r="CD488" t="str">
            <v/>
          </cell>
          <cell r="CE488" t="str">
            <v/>
          </cell>
          <cell r="CF488" t="str">
            <v/>
          </cell>
          <cell r="CG488" t="str">
            <v/>
          </cell>
          <cell r="CH488" t="str">
            <v/>
          </cell>
          <cell r="CI488" t="str">
            <v/>
          </cell>
          <cell r="CJ488" t="str">
            <v/>
          </cell>
          <cell r="CK488" t="str">
            <v/>
          </cell>
          <cell r="CL488" t="str">
            <v/>
          </cell>
          <cell r="CM488" t="str">
            <v/>
          </cell>
          <cell r="CN488" t="str">
            <v/>
          </cell>
          <cell r="CO488" t="str">
            <v/>
          </cell>
          <cell r="CP488" t="str">
            <v/>
          </cell>
          <cell r="CQ488" t="str">
            <v/>
          </cell>
          <cell r="CR488" t="str">
            <v/>
          </cell>
          <cell r="CS488" t="str">
            <v/>
          </cell>
          <cell r="CT488" t="str">
            <v/>
          </cell>
          <cell r="CU488" t="str">
            <v/>
          </cell>
          <cell r="CV488" t="str">
            <v/>
          </cell>
          <cell r="CW488" t="str">
            <v/>
          </cell>
          <cell r="CX488" t="str">
            <v/>
          </cell>
          <cell r="CY488" t="str">
            <v/>
          </cell>
          <cell r="CZ488" t="str">
            <v/>
          </cell>
          <cell r="DA488" t="str">
            <v/>
          </cell>
          <cell r="DB488" t="str">
            <v/>
          </cell>
        </row>
        <row r="489">
          <cell r="C489" t="str">
            <v>PR19TMS_CC</v>
          </cell>
          <cell r="F489" t="str">
            <v>CC</v>
          </cell>
          <cell r="G489" t="str">
            <v>Understanding the risk of flooding in the Counters Creek catchment</v>
          </cell>
          <cell r="Q489">
            <v>0</v>
          </cell>
          <cell r="R489" t="str">
            <v>NFI</v>
          </cell>
          <cell r="V489" t="str">
            <v>text</v>
          </cell>
          <cell r="X489">
            <v>0</v>
          </cell>
          <cell r="AQ489" t="str">
            <v/>
          </cell>
          <cell r="AR489" t="str">
            <v/>
          </cell>
          <cell r="AS489" t="str">
            <v/>
          </cell>
          <cell r="AT489" t="str">
            <v>met</v>
          </cell>
          <cell r="AU489" t="str">
            <v/>
          </cell>
          <cell r="BQ489" t="str">
            <v/>
          </cell>
          <cell r="BR489" t="str">
            <v/>
          </cell>
          <cell r="BS489" t="str">
            <v/>
          </cell>
          <cell r="BT489" t="str">
            <v/>
          </cell>
          <cell r="BU489" t="str">
            <v/>
          </cell>
          <cell r="BV489" t="str">
            <v/>
          </cell>
          <cell r="BW489" t="str">
            <v/>
          </cell>
          <cell r="BX489" t="str">
            <v/>
          </cell>
          <cell r="BY489" t="str">
            <v/>
          </cell>
          <cell r="BZ489" t="str">
            <v/>
          </cell>
          <cell r="CA489" t="str">
            <v/>
          </cell>
          <cell r="CB489" t="str">
            <v/>
          </cell>
          <cell r="CC489" t="str">
            <v/>
          </cell>
          <cell r="CD489" t="str">
            <v/>
          </cell>
          <cell r="CE489" t="str">
            <v/>
          </cell>
          <cell r="CF489" t="str">
            <v/>
          </cell>
          <cell r="CG489" t="str">
            <v/>
          </cell>
          <cell r="CH489" t="str">
            <v/>
          </cell>
          <cell r="CI489" t="str">
            <v/>
          </cell>
          <cell r="CJ489" t="str">
            <v/>
          </cell>
          <cell r="CK489" t="str">
            <v/>
          </cell>
          <cell r="CL489" t="str">
            <v/>
          </cell>
          <cell r="CM489" t="str">
            <v/>
          </cell>
          <cell r="CN489" t="str">
            <v/>
          </cell>
          <cell r="CO489" t="str">
            <v/>
          </cell>
          <cell r="CP489" t="str">
            <v/>
          </cell>
          <cell r="CQ489" t="str">
            <v/>
          </cell>
          <cell r="CR489" t="str">
            <v/>
          </cell>
          <cell r="CS489" t="str">
            <v/>
          </cell>
          <cell r="CT489" t="str">
            <v/>
          </cell>
          <cell r="CU489" t="str">
            <v/>
          </cell>
          <cell r="CV489" t="str">
            <v/>
          </cell>
          <cell r="CW489" t="str">
            <v/>
          </cell>
          <cell r="CX489" t="str">
            <v/>
          </cell>
          <cell r="CY489" t="str">
            <v/>
          </cell>
          <cell r="CZ489" t="str">
            <v/>
          </cell>
          <cell r="DA489" t="str">
            <v/>
          </cell>
          <cell r="DB489" t="str">
            <v/>
          </cell>
        </row>
        <row r="490">
          <cell r="C490" t="str">
            <v>PR19TMS_ET07</v>
          </cell>
          <cell r="F490" t="str">
            <v>ET07</v>
          </cell>
          <cell r="G490" t="str">
            <v>Managing early handback of Tideway project land</v>
          </cell>
          <cell r="P490">
            <v>1</v>
          </cell>
          <cell r="Q490">
            <v>1</v>
          </cell>
          <cell r="R490" t="str">
            <v>Out &amp; under</v>
          </cell>
          <cell r="S490" t="str">
            <v>Revenue</v>
          </cell>
          <cell r="T490" t="str">
            <v>End of period</v>
          </cell>
          <cell r="V490" t="str">
            <v>months</v>
          </cell>
          <cell r="X490">
            <v>0</v>
          </cell>
          <cell r="Y490" t="str">
            <v>Up</v>
          </cell>
          <cell r="AQ490">
            <v>0</v>
          </cell>
          <cell r="AR490">
            <v>0</v>
          </cell>
          <cell r="AS490">
            <v>0</v>
          </cell>
          <cell r="AT490">
            <v>0</v>
          </cell>
          <cell r="AU490">
            <v>0</v>
          </cell>
          <cell r="BL490" t="str">
            <v>Yes</v>
          </cell>
          <cell r="BM490" t="str">
            <v>Yes</v>
          </cell>
          <cell r="BN490" t="str">
            <v>Yes</v>
          </cell>
          <cell r="BO490" t="str">
            <v>Yes</v>
          </cell>
          <cell r="BP490" t="str">
            <v>Yes</v>
          </cell>
          <cell r="BQ490" t="str">
            <v/>
          </cell>
          <cell r="BR490" t="str">
            <v/>
          </cell>
          <cell r="BS490" t="str">
            <v/>
          </cell>
          <cell r="BT490" t="str">
            <v/>
          </cell>
          <cell r="BU490" t="str">
            <v/>
          </cell>
          <cell r="BV490" t="str">
            <v/>
          </cell>
          <cell r="BW490" t="str">
            <v/>
          </cell>
          <cell r="BX490" t="str">
            <v/>
          </cell>
          <cell r="BY490" t="str">
            <v/>
          </cell>
          <cell r="BZ490" t="str">
            <v/>
          </cell>
          <cell r="CA490" t="str">
            <v/>
          </cell>
          <cell r="CB490" t="str">
            <v/>
          </cell>
          <cell r="CC490" t="str">
            <v/>
          </cell>
          <cell r="CD490" t="str">
            <v/>
          </cell>
          <cell r="CE490" t="str">
            <v/>
          </cell>
          <cell r="CF490" t="str">
            <v/>
          </cell>
          <cell r="CG490" t="str">
            <v/>
          </cell>
          <cell r="CH490" t="str">
            <v/>
          </cell>
          <cell r="CI490" t="str">
            <v/>
          </cell>
          <cell r="CJ490" t="str">
            <v/>
          </cell>
          <cell r="CK490" t="str">
            <v/>
          </cell>
          <cell r="CL490" t="str">
            <v/>
          </cell>
          <cell r="CM490" t="str">
            <v/>
          </cell>
          <cell r="CN490" t="str">
            <v/>
          </cell>
          <cell r="CO490" t="str">
            <v/>
          </cell>
          <cell r="CP490" t="str">
            <v/>
          </cell>
          <cell r="CQ490" t="str">
            <v/>
          </cell>
          <cell r="CR490" t="str">
            <v/>
          </cell>
          <cell r="CS490" t="str">
            <v/>
          </cell>
          <cell r="CT490" t="str">
            <v/>
          </cell>
          <cell r="CU490">
            <v>-0.02</v>
          </cell>
          <cell r="CV490" t="str">
            <v/>
          </cell>
          <cell r="CW490" t="str">
            <v/>
          </cell>
          <cell r="CX490" t="str">
            <v/>
          </cell>
          <cell r="CY490">
            <v>0.02</v>
          </cell>
          <cell r="CZ490" t="str">
            <v/>
          </cell>
          <cell r="DA490" t="str">
            <v/>
          </cell>
          <cell r="DB490" t="str">
            <v/>
          </cell>
        </row>
        <row r="491">
          <cell r="C491" t="str">
            <v>PR19UUW_A01-CF</v>
          </cell>
          <cell r="D491" t="str">
            <v>Your drinking water is safe and clean</v>
          </cell>
          <cell r="E491" t="str">
            <v>PR19 new</v>
          </cell>
          <cell r="F491" t="str">
            <v>A01-CF</v>
          </cell>
          <cell r="G491" t="str">
            <v>Water quality compliance (CRI)</v>
          </cell>
          <cell r="H491" t="str">
            <v>As per Ofwat definition</v>
          </cell>
          <cell r="I491">
            <v>0.1</v>
          </cell>
          <cell r="J491">
            <v>0.9</v>
          </cell>
          <cell r="Q491">
            <v>1</v>
          </cell>
          <cell r="R491" t="str">
            <v>Under</v>
          </cell>
          <cell r="S491" t="str">
            <v>Revenue</v>
          </cell>
          <cell r="T491" t="str">
            <v>In-period</v>
          </cell>
          <cell r="U491" t="str">
            <v>Water quality compliance</v>
          </cell>
          <cell r="V491" t="str">
            <v>score</v>
          </cell>
          <cell r="W491" t="str">
            <v>CRI Index score</v>
          </cell>
          <cell r="X491">
            <v>2</v>
          </cell>
          <cell r="Y491" t="str">
            <v>Down</v>
          </cell>
          <cell r="Z491" t="str">
            <v>Water quality compliance (CRI)</v>
          </cell>
        </row>
        <row r="492">
          <cell r="C492" t="str">
            <v>PR19UUW_A02-WN</v>
          </cell>
          <cell r="D492" t="str">
            <v>Your drinking water is safe and clean</v>
          </cell>
          <cell r="E492" t="str">
            <v>PR14 revision</v>
          </cell>
          <cell r="F492" t="str">
            <v>A02-WN</v>
          </cell>
          <cell r="G492" t="str">
            <v>Reducing water quality contacts due to taste, smell and appearance</v>
          </cell>
          <cell r="H492" t="str">
            <v>As per DWI definition and as used by Discover Water.</v>
          </cell>
          <cell r="J492">
            <v>1</v>
          </cell>
          <cell r="Q492">
            <v>1</v>
          </cell>
          <cell r="R492" t="str">
            <v>Out &amp; under</v>
          </cell>
          <cell r="S492" t="str">
            <v>Revenue</v>
          </cell>
          <cell r="T492" t="str">
            <v>In-period</v>
          </cell>
          <cell r="U492" t="str">
            <v>Customer contacts - water quality</v>
          </cell>
          <cell r="V492" t="str">
            <v>nr</v>
          </cell>
          <cell r="W492" t="str">
            <v>Normalised (by population per 10,000) number of customer contacts directly related to the taste, smell and appearance of drinking water that are received in a calendar year.</v>
          </cell>
          <cell r="X492">
            <v>1</v>
          </cell>
          <cell r="Y492" t="str">
            <v>Down</v>
          </cell>
          <cell r="Z492" t="str">
            <v>Customer contacts about water quality</v>
          </cell>
          <cell r="AQ492">
            <v>17.2</v>
          </cell>
          <cell r="AR492">
            <v>16</v>
          </cell>
          <cell r="AS492">
            <v>14.7</v>
          </cell>
          <cell r="AT492">
            <v>13.5</v>
          </cell>
          <cell r="AU492">
            <v>12.2</v>
          </cell>
          <cell r="BL492" t="str">
            <v>Yes</v>
          </cell>
          <cell r="BM492" t="str">
            <v>Yes</v>
          </cell>
          <cell r="BN492" t="str">
            <v>Yes</v>
          </cell>
          <cell r="BO492" t="str">
            <v>Yes</v>
          </cell>
          <cell r="BP492" t="str">
            <v>Yes</v>
          </cell>
          <cell r="BQ492" t="str">
            <v/>
          </cell>
          <cell r="BR492" t="str">
            <v/>
          </cell>
          <cell r="BS492" t="str">
            <v/>
          </cell>
          <cell r="BT492" t="str">
            <v/>
          </cell>
          <cell r="BU492" t="str">
            <v/>
          </cell>
          <cell r="BV492">
            <v>34.5</v>
          </cell>
          <cell r="BW492">
            <v>34.5</v>
          </cell>
          <cell r="BX492">
            <v>34.5</v>
          </cell>
          <cell r="BY492">
            <v>34.5</v>
          </cell>
          <cell r="BZ492">
            <v>34.5</v>
          </cell>
          <cell r="CA492" t="str">
            <v/>
          </cell>
          <cell r="CB492" t="str">
            <v/>
          </cell>
          <cell r="CC492" t="str">
            <v/>
          </cell>
          <cell r="CD492" t="str">
            <v/>
          </cell>
          <cell r="CE492" t="str">
            <v/>
          </cell>
          <cell r="CF492" t="str">
            <v/>
          </cell>
          <cell r="CG492" t="str">
            <v/>
          </cell>
          <cell r="CH492" t="str">
            <v/>
          </cell>
          <cell r="CI492" t="str">
            <v/>
          </cell>
          <cell r="CJ492" t="str">
            <v/>
          </cell>
          <cell r="CK492">
            <v>15.4</v>
          </cell>
          <cell r="CL492">
            <v>14.3</v>
          </cell>
          <cell r="CM492">
            <v>13.1</v>
          </cell>
          <cell r="CN492">
            <v>12</v>
          </cell>
          <cell r="CO492">
            <v>10.8</v>
          </cell>
          <cell r="CP492" t="str">
            <v/>
          </cell>
          <cell r="CQ492" t="str">
            <v/>
          </cell>
          <cell r="CR492" t="str">
            <v/>
          </cell>
          <cell r="CS492" t="str">
            <v/>
          </cell>
          <cell r="CT492" t="str">
            <v/>
          </cell>
          <cell r="CU492">
            <v>-2.4910000000000001</v>
          </cell>
          <cell r="CV492" t="str">
            <v/>
          </cell>
          <cell r="CW492" t="str">
            <v/>
          </cell>
          <cell r="CX492" t="str">
            <v/>
          </cell>
          <cell r="CY492">
            <v>2.0760000000000001</v>
          </cell>
          <cell r="CZ492" t="str">
            <v/>
          </cell>
          <cell r="DA492" t="str">
            <v/>
          </cell>
          <cell r="DB492" t="str">
            <v/>
          </cell>
          <cell r="DC492" t="str">
            <v/>
          </cell>
          <cell r="DD492">
            <v>1</v>
          </cell>
          <cell r="DE492" t="str">
            <v/>
          </cell>
        </row>
        <row r="493">
          <cell r="C493" t="str">
            <v>PR19UUW_A03-WN</v>
          </cell>
          <cell r="D493" t="str">
            <v>Your drinking water is safe and clean</v>
          </cell>
          <cell r="E493" t="str">
            <v>PR19 new</v>
          </cell>
          <cell r="F493" t="str">
            <v>A03-WN</v>
          </cell>
          <cell r="G493" t="str">
            <v>Number of properties with lead risk reduced</v>
          </cell>
          <cell r="H493" t="str">
            <v>This measure sustainably addresses the long term challenge of lead exposure to customers in the north west of England by the complete removal of any lead pipework in the supplying service pipe. This includes the replacement of company owned and not-owned lead pipework from the water main connection to the point at which water quality performance is measured, the first incoming tap at the customers property.</v>
          </cell>
          <cell r="J493">
            <v>1</v>
          </cell>
          <cell r="Q493">
            <v>1</v>
          </cell>
          <cell r="R493" t="str">
            <v>Out &amp; under</v>
          </cell>
          <cell r="S493" t="str">
            <v>Revenue</v>
          </cell>
          <cell r="T493" t="str">
            <v>In-period</v>
          </cell>
          <cell r="U493" t="str">
            <v>Water quality compliance</v>
          </cell>
          <cell r="V493" t="str">
            <v>nr</v>
          </cell>
          <cell r="W493" t="str">
            <v>Number of qualifying complete lead service pipe replacements completed per year</v>
          </cell>
          <cell r="X493">
            <v>0</v>
          </cell>
          <cell r="Y493" t="str">
            <v>Up</v>
          </cell>
          <cell r="AQ493">
            <v>0</v>
          </cell>
          <cell r="AR493">
            <v>500</v>
          </cell>
          <cell r="AS493">
            <v>800</v>
          </cell>
          <cell r="AT493">
            <v>750</v>
          </cell>
          <cell r="AU493">
            <v>750</v>
          </cell>
          <cell r="BL493" t="str">
            <v>Yes</v>
          </cell>
          <cell r="BM493" t="str">
            <v>Yes</v>
          </cell>
          <cell r="BN493" t="str">
            <v>Yes</v>
          </cell>
          <cell r="BO493" t="str">
            <v>Yes</v>
          </cell>
          <cell r="BP493" t="str">
            <v>Yes</v>
          </cell>
          <cell r="BQ493" t="str">
            <v/>
          </cell>
          <cell r="BR493" t="str">
            <v/>
          </cell>
          <cell r="BS493" t="str">
            <v/>
          </cell>
          <cell r="BT493" t="str">
            <v/>
          </cell>
          <cell r="BU493" t="str">
            <v/>
          </cell>
          <cell r="BV493">
            <v>0</v>
          </cell>
          <cell r="BW493">
            <v>0</v>
          </cell>
          <cell r="BX493">
            <v>0</v>
          </cell>
          <cell r="BY493">
            <v>0</v>
          </cell>
          <cell r="BZ493">
            <v>0</v>
          </cell>
          <cell r="CA493" t="str">
            <v/>
          </cell>
          <cell r="CB493" t="str">
            <v/>
          </cell>
          <cell r="CC493" t="str">
            <v/>
          </cell>
          <cell r="CD493" t="str">
            <v/>
          </cell>
          <cell r="CE493" t="str">
            <v/>
          </cell>
          <cell r="CF493" t="str">
            <v/>
          </cell>
          <cell r="CG493" t="str">
            <v/>
          </cell>
          <cell r="CH493" t="str">
            <v/>
          </cell>
          <cell r="CI493" t="str">
            <v/>
          </cell>
          <cell r="CJ493" t="str">
            <v/>
          </cell>
          <cell r="CO493">
            <v>14100</v>
          </cell>
          <cell r="CP493" t="str">
            <v/>
          </cell>
          <cell r="CQ493" t="str">
            <v/>
          </cell>
          <cell r="CR493" t="str">
            <v/>
          </cell>
          <cell r="CS493" t="str">
            <v/>
          </cell>
          <cell r="CT493" t="str">
            <v/>
          </cell>
          <cell r="CU493">
            <v>-1.1199999999999999E-3</v>
          </cell>
          <cell r="CV493" t="str">
            <v/>
          </cell>
          <cell r="CW493" t="str">
            <v/>
          </cell>
          <cell r="CX493" t="str">
            <v/>
          </cell>
          <cell r="CY493">
            <v>1.1199999999999999E-3</v>
          </cell>
          <cell r="CZ493" t="str">
            <v/>
          </cell>
          <cell r="DA493" t="str">
            <v/>
          </cell>
          <cell r="DB493" t="str">
            <v/>
          </cell>
          <cell r="DC493" t="str">
            <v>No</v>
          </cell>
          <cell r="DD493">
            <v>1</v>
          </cell>
          <cell r="DE493" t="str">
            <v>n/a</v>
          </cell>
        </row>
        <row r="494">
          <cell r="C494" t="str">
            <v>PR19UUW_A04-WN</v>
          </cell>
          <cell r="D494" t="str">
            <v>Your drinking water is safe and clean</v>
          </cell>
          <cell r="E494" t="str">
            <v>PR19 new</v>
          </cell>
          <cell r="F494" t="str">
            <v>A04-WN</v>
          </cell>
          <cell r="G494" t="str">
            <v>Helping customers look after water in their home</v>
          </cell>
          <cell r="H494" t="str">
            <v>This measure will improve customer awareness as a result of delivering a targeted communication campaign on water quality and water efficiency within the home. From the baseline, set in 2018 (in time for full submission in September 2018), we will seek to improve awareness and will repeat surveys through to 2025, against a background of continued communication campaigns.
We will use a constant question set, reaching a statistically representative sample of domestic customers.  We will work with partner organisations to explore, develop and implement co-creation and co-delivery opportunities alongside work such as using the WaterTalk survey panel to find the best ways of communicating with customers on these issues.</v>
          </cell>
          <cell r="J494">
            <v>1</v>
          </cell>
          <cell r="Q494">
            <v>1</v>
          </cell>
          <cell r="R494" t="str">
            <v>Out &amp; under</v>
          </cell>
          <cell r="S494" t="str">
            <v>Revenue</v>
          </cell>
          <cell r="T494" t="str">
            <v>In-period</v>
          </cell>
          <cell r="U494" t="str">
            <v>Customer education/awareness</v>
          </cell>
          <cell r="V494" t="str">
            <v>%</v>
          </cell>
          <cell r="W494" t="str">
            <v>Percentage of customers (as surveyed) who are aware of water quality and water efficiency (and therefore usage) within the customers’ homes</v>
          </cell>
          <cell r="X494">
            <v>1</v>
          </cell>
          <cell r="Y494" t="str">
            <v>Up</v>
          </cell>
          <cell r="Z494" t="str">
            <v/>
          </cell>
          <cell r="AQ494">
            <v>2</v>
          </cell>
          <cell r="AR494">
            <v>4</v>
          </cell>
          <cell r="AS494">
            <v>6</v>
          </cell>
          <cell r="AT494">
            <v>8</v>
          </cell>
          <cell r="AU494">
            <v>10</v>
          </cell>
          <cell r="BL494" t="str">
            <v>Yes</v>
          </cell>
          <cell r="BM494" t="str">
            <v>Yes</v>
          </cell>
          <cell r="BN494" t="str">
            <v>Yes</v>
          </cell>
          <cell r="BO494" t="str">
            <v>Yes</v>
          </cell>
          <cell r="BP494" t="str">
            <v>Yes</v>
          </cell>
          <cell r="BQ494" t="str">
            <v/>
          </cell>
          <cell r="BR494" t="str">
            <v/>
          </cell>
          <cell r="BS494" t="str">
            <v/>
          </cell>
          <cell r="BT494" t="str">
            <v/>
          </cell>
          <cell r="BU494" t="str">
            <v/>
          </cell>
          <cell r="BV494" t="str">
            <v/>
          </cell>
          <cell r="BW494" t="str">
            <v/>
          </cell>
          <cell r="BX494" t="str">
            <v/>
          </cell>
          <cell r="BY494" t="str">
            <v/>
          </cell>
          <cell r="BZ494" t="str">
            <v/>
          </cell>
          <cell r="CA494" t="str">
            <v/>
          </cell>
          <cell r="CB494" t="str">
            <v/>
          </cell>
          <cell r="CC494" t="str">
            <v/>
          </cell>
          <cell r="CD494" t="str">
            <v/>
          </cell>
          <cell r="CE494" t="str">
            <v/>
          </cell>
          <cell r="CF494" t="str">
            <v/>
          </cell>
          <cell r="CG494" t="str">
            <v/>
          </cell>
          <cell r="CH494" t="str">
            <v/>
          </cell>
          <cell r="CI494" t="str">
            <v/>
          </cell>
          <cell r="CJ494" t="str">
            <v/>
          </cell>
          <cell r="CK494" t="str">
            <v/>
          </cell>
          <cell r="CL494" t="str">
            <v/>
          </cell>
          <cell r="CM494" t="str">
            <v/>
          </cell>
          <cell r="CN494" t="str">
            <v/>
          </cell>
          <cell r="CO494" t="str">
            <v/>
          </cell>
          <cell r="CP494" t="str">
            <v/>
          </cell>
          <cell r="CQ494" t="str">
            <v/>
          </cell>
          <cell r="CR494" t="str">
            <v/>
          </cell>
          <cell r="CS494" t="str">
            <v/>
          </cell>
          <cell r="CT494" t="str">
            <v/>
          </cell>
          <cell r="CU494">
            <v>-7.2999999999999995E-2</v>
          </cell>
          <cell r="CV494" t="str">
            <v/>
          </cell>
          <cell r="CW494" t="str">
            <v/>
          </cell>
          <cell r="CX494" t="str">
            <v/>
          </cell>
          <cell r="CY494">
            <v>7.2999999999999995E-2</v>
          </cell>
          <cell r="CZ494" t="str">
            <v/>
          </cell>
          <cell r="DA494" t="str">
            <v/>
          </cell>
          <cell r="DB494" t="str">
            <v/>
          </cell>
          <cell r="DC494" t="str">
            <v/>
          </cell>
          <cell r="DD494">
            <v>1</v>
          </cell>
          <cell r="DE494" t="str">
            <v/>
          </cell>
        </row>
        <row r="495">
          <cell r="C495" t="str">
            <v>PR19UUW_A05-WN</v>
          </cell>
          <cell r="D495" t="str">
            <v>Your drinking water is safe and clean</v>
          </cell>
          <cell r="E495" t="str">
            <v>PR19 new</v>
          </cell>
          <cell r="F495" t="str">
            <v>A05-WN</v>
          </cell>
          <cell r="G495" t="str">
            <v>Reducing discolouration from the Vyrnwy treated water aqueduct</v>
          </cell>
          <cell r="H495" t="str">
            <v>This measure records the length of the Vyrnwy treated water aqueduct cleaned / relined, if required by the Drinking Water Inspectorate (DWI) to meet the target for reduction in water discolouration.</v>
          </cell>
          <cell r="J495">
            <v>1</v>
          </cell>
          <cell r="Q495">
            <v>1</v>
          </cell>
          <cell r="R495" t="str">
            <v>Out</v>
          </cell>
          <cell r="S495" t="str">
            <v>Revenue</v>
          </cell>
          <cell r="T495" t="str">
            <v>In-period</v>
          </cell>
          <cell r="U495" t="str">
            <v>Customer contacts - water quality</v>
          </cell>
          <cell r="V495" t="str">
            <v>nr</v>
          </cell>
          <cell r="W495" t="str">
            <v>Number of kilometres of the Vyrnwy treated water aqueduct cleaned/relined annually</v>
          </cell>
          <cell r="X495">
            <v>2</v>
          </cell>
          <cell r="Y495" t="str">
            <v>Up</v>
          </cell>
          <cell r="Z495" t="str">
            <v/>
          </cell>
          <cell r="AQ495">
            <v>0</v>
          </cell>
          <cell r="AR495">
            <v>0</v>
          </cell>
          <cell r="AS495">
            <v>0</v>
          </cell>
          <cell r="AT495">
            <v>0</v>
          </cell>
          <cell r="AU495">
            <v>0</v>
          </cell>
          <cell r="BL495" t="str">
            <v>Yes</v>
          </cell>
          <cell r="BM495" t="str">
            <v>Yes</v>
          </cell>
          <cell r="BN495" t="str">
            <v>Yes</v>
          </cell>
          <cell r="BO495" t="str">
            <v>Yes</v>
          </cell>
          <cell r="BP495" t="str">
            <v>Yes</v>
          </cell>
          <cell r="BQ495" t="str">
            <v/>
          </cell>
          <cell r="BR495" t="str">
            <v/>
          </cell>
          <cell r="BS495" t="str">
            <v/>
          </cell>
          <cell r="BT495" t="str">
            <v/>
          </cell>
          <cell r="BU495" t="str">
            <v/>
          </cell>
          <cell r="BV495" t="str">
            <v/>
          </cell>
          <cell r="BW495" t="str">
            <v/>
          </cell>
          <cell r="BX495" t="str">
            <v/>
          </cell>
          <cell r="BY495" t="str">
            <v/>
          </cell>
          <cell r="BZ495" t="str">
            <v/>
          </cell>
          <cell r="CA495" t="str">
            <v/>
          </cell>
          <cell r="CB495" t="str">
            <v/>
          </cell>
          <cell r="CC495" t="str">
            <v/>
          </cell>
          <cell r="CD495" t="str">
            <v/>
          </cell>
          <cell r="CE495" t="str">
            <v/>
          </cell>
          <cell r="CF495" t="str">
            <v/>
          </cell>
          <cell r="CG495" t="str">
            <v/>
          </cell>
          <cell r="CH495" t="str">
            <v/>
          </cell>
          <cell r="CI495" t="str">
            <v/>
          </cell>
          <cell r="CJ495" t="str">
            <v/>
          </cell>
          <cell r="CK495">
            <v>0</v>
          </cell>
          <cell r="CL495">
            <v>0</v>
          </cell>
          <cell r="CM495">
            <v>0</v>
          </cell>
          <cell r="CN495">
            <v>35.25</v>
          </cell>
          <cell r="CO495">
            <v>58.99</v>
          </cell>
          <cell r="CP495" t="str">
            <v/>
          </cell>
          <cell r="CQ495" t="str">
            <v/>
          </cell>
          <cell r="CR495" t="str">
            <v/>
          </cell>
          <cell r="CS495" t="str">
            <v/>
          </cell>
          <cell r="CT495" t="str">
            <v/>
          </cell>
          <cell r="CU495" t="str">
            <v/>
          </cell>
          <cell r="CV495" t="str">
            <v/>
          </cell>
          <cell r="CW495" t="str">
            <v/>
          </cell>
          <cell r="CX495" t="str">
            <v/>
          </cell>
          <cell r="CY495">
            <v>0.54800000000000004</v>
          </cell>
          <cell r="CZ495" t="str">
            <v/>
          </cell>
          <cell r="DA495" t="str">
            <v/>
          </cell>
          <cell r="DB495" t="str">
            <v/>
          </cell>
          <cell r="DC495" t="str">
            <v/>
          </cell>
          <cell r="DD495">
            <v>1</v>
          </cell>
        </row>
        <row r="496">
          <cell r="C496" t="str">
            <v>PR19UUW_B01-WN</v>
          </cell>
          <cell r="D496" t="str">
            <v>You have a reliable supply of water now and in the future</v>
          </cell>
          <cell r="E496" t="str">
            <v>PR14 revision</v>
          </cell>
          <cell r="F496" t="str">
            <v>B01-WN</v>
          </cell>
          <cell r="G496" t="str">
            <v>Leakage</v>
          </cell>
          <cell r="H496" t="str">
            <v>As per Ofwat definition</v>
          </cell>
          <cell r="J496">
            <v>1</v>
          </cell>
          <cell r="Q496">
            <v>1</v>
          </cell>
          <cell r="R496" t="str">
            <v>Out &amp; under</v>
          </cell>
          <cell r="S496" t="str">
            <v>Revenue</v>
          </cell>
          <cell r="T496" t="str">
            <v>In-period</v>
          </cell>
          <cell r="U496" t="str">
            <v>Leakage</v>
          </cell>
          <cell r="V496" t="str">
            <v>%</v>
          </cell>
          <cell r="W496" t="str">
            <v>Percentage reduction from baseline using 3 year average (baseline set backcast from FY18, FY19, FY20 based on new reporting methodology)</v>
          </cell>
          <cell r="X496">
            <v>1</v>
          </cell>
          <cell r="Y496" t="str">
            <v>Down</v>
          </cell>
          <cell r="Z496" t="str">
            <v>Leakage</v>
          </cell>
        </row>
        <row r="497">
          <cell r="C497" t="str">
            <v>PR19UUW_B02-WN</v>
          </cell>
          <cell r="D497" t="str">
            <v>You have a reliable supply of water now and in the future</v>
          </cell>
          <cell r="E497" t="str">
            <v>PR14 revision</v>
          </cell>
          <cell r="F497" t="str">
            <v>B02-WN</v>
          </cell>
          <cell r="G497" t="str">
            <v>Mains repairs</v>
          </cell>
          <cell r="H497" t="str">
            <v>As per Ofwat definition</v>
          </cell>
          <cell r="J497">
            <v>1</v>
          </cell>
          <cell r="Q497">
            <v>1</v>
          </cell>
          <cell r="R497" t="str">
            <v>Out &amp; under</v>
          </cell>
          <cell r="S497" t="str">
            <v>Revenue</v>
          </cell>
          <cell r="T497" t="str">
            <v>In-period</v>
          </cell>
          <cell r="U497" t="str">
            <v>Water mains bursts</v>
          </cell>
          <cell r="V497" t="str">
            <v>nr</v>
          </cell>
          <cell r="W497" t="str">
            <v>Number of qualifying mains repairs per 1,000km of pipe</v>
          </cell>
          <cell r="X497">
            <v>1</v>
          </cell>
          <cell r="Y497" t="str">
            <v>Down</v>
          </cell>
          <cell r="Z497" t="str">
            <v>Mains repairs</v>
          </cell>
        </row>
        <row r="498">
          <cell r="C498" t="str">
            <v>PR19UUW_B03-WN</v>
          </cell>
          <cell r="D498" t="str">
            <v>You have a reliable supply of water now and in the future</v>
          </cell>
          <cell r="E498" t="str">
            <v>PR14 revision</v>
          </cell>
          <cell r="F498" t="str">
            <v>B03-WN</v>
          </cell>
          <cell r="G498" t="str">
            <v>Water supply interruptions</v>
          </cell>
          <cell r="H498" t="str">
            <v>As per Ofwat definition</v>
          </cell>
          <cell r="J498">
            <v>1</v>
          </cell>
          <cell r="Q498">
            <v>1</v>
          </cell>
          <cell r="R498" t="str">
            <v>Out &amp; under</v>
          </cell>
          <cell r="S498" t="str">
            <v>Revenue</v>
          </cell>
          <cell r="T498" t="str">
            <v>In-period</v>
          </cell>
          <cell r="U498" t="str">
            <v>Supply interruptions</v>
          </cell>
          <cell r="V498" t="str">
            <v>time</v>
          </cell>
          <cell r="W498" t="str">
            <v>Average supply interruption greater than three hours (minutes:seconds per property per year)</v>
          </cell>
          <cell r="X498">
            <v>0</v>
          </cell>
          <cell r="Y498" t="str">
            <v>Down</v>
          </cell>
          <cell r="Z498" t="str">
            <v>Water supply interruptions</v>
          </cell>
        </row>
        <row r="499">
          <cell r="C499" t="str">
            <v>PR19UUW_B04-CF</v>
          </cell>
          <cell r="D499" t="str">
            <v>You have a reliable supply of water now and in the future</v>
          </cell>
          <cell r="E499" t="str">
            <v>PR19 new</v>
          </cell>
          <cell r="F499" t="str">
            <v>B04-CF</v>
          </cell>
          <cell r="G499" t="str">
            <v>Unplanned outage</v>
          </cell>
          <cell r="H499" t="str">
            <v>As per Ofwat definition</v>
          </cell>
          <cell r="I499">
            <v>0.05</v>
          </cell>
          <cell r="J499">
            <v>0.95</v>
          </cell>
          <cell r="Q499">
            <v>1</v>
          </cell>
          <cell r="R499" t="str">
            <v>Under</v>
          </cell>
          <cell r="S499" t="str">
            <v>Revenue</v>
          </cell>
          <cell r="T499" t="str">
            <v>In-period</v>
          </cell>
          <cell r="U499" t="str">
            <v>Water outage</v>
          </cell>
          <cell r="V499" t="str">
            <v>%</v>
          </cell>
          <cell r="W499" t="str">
            <v>Total unplanned outage (%)</v>
          </cell>
          <cell r="X499">
            <v>2</v>
          </cell>
          <cell r="Y499" t="str">
            <v>Down</v>
          </cell>
          <cell r="Z499" t="str">
            <v>Unplanned outage</v>
          </cell>
        </row>
        <row r="500">
          <cell r="C500" t="str">
            <v>PR19UUW_B05-WN</v>
          </cell>
          <cell r="D500" t="str">
            <v>You have a reliable supply of water now and in the future</v>
          </cell>
          <cell r="E500" t="str">
            <v>PR19 new</v>
          </cell>
          <cell r="F500" t="str">
            <v>B05-WN</v>
          </cell>
          <cell r="G500" t="str">
            <v>Per capita consumption</v>
          </cell>
          <cell r="H500" t="str">
            <v>As per Ofwat definition</v>
          </cell>
          <cell r="J500">
            <v>1</v>
          </cell>
          <cell r="Q500">
            <v>1</v>
          </cell>
          <cell r="R500" t="str">
            <v>Out &amp; under</v>
          </cell>
          <cell r="S500" t="str">
            <v>Revenue</v>
          </cell>
          <cell r="T500" t="str">
            <v>End of period</v>
          </cell>
          <cell r="U500" t="str">
            <v>Water consumption</v>
          </cell>
          <cell r="V500" t="str">
            <v>%</v>
          </cell>
          <cell r="W500" t="str">
            <v>Percentage reduction from baseline using 3 year average (baseline set backcast from FY18, FY19, FY20 based on new reporting methodology)</v>
          </cell>
          <cell r="X500">
            <v>1</v>
          </cell>
          <cell r="Y500" t="str">
            <v>Down</v>
          </cell>
          <cell r="Z500" t="str">
            <v>Per capita consumption</v>
          </cell>
        </row>
        <row r="501">
          <cell r="C501" t="str">
            <v>PR19UUW_B06-CF</v>
          </cell>
          <cell r="D501" t="str">
            <v>You have a reliable supply of water now and in the future</v>
          </cell>
          <cell r="E501" t="str">
            <v>PR19 new</v>
          </cell>
          <cell r="F501" t="str">
            <v>B06-CF</v>
          </cell>
          <cell r="G501" t="str">
            <v>Risk of severe restrictions in a drought</v>
          </cell>
          <cell r="H501" t="str">
            <v>As per Ofwat definition</v>
          </cell>
          <cell r="I501">
            <v>0.5</v>
          </cell>
          <cell r="J501">
            <v>0.5</v>
          </cell>
          <cell r="Q501">
            <v>1</v>
          </cell>
          <cell r="R501" t="str">
            <v>NFI</v>
          </cell>
          <cell r="S501" t="str">
            <v/>
          </cell>
          <cell r="T501" t="str">
            <v/>
          </cell>
          <cell r="U501" t="str">
            <v>Resilience</v>
          </cell>
          <cell r="V501" t="str">
            <v>%</v>
          </cell>
          <cell r="W501" t="str">
            <v>The percentage of customers at risk of experiencing severe supply restrictions during a 1 in 200 year event, on average over 25 years</v>
          </cell>
          <cell r="X501">
            <v>1</v>
          </cell>
          <cell r="Y501" t="str">
            <v>Down</v>
          </cell>
          <cell r="Z501" t="str">
            <v>Risk of severe restrictions in a drought</v>
          </cell>
        </row>
        <row r="502">
          <cell r="C502" t="str">
            <v>PR19UUW_B07-WN</v>
          </cell>
          <cell r="D502" t="str">
            <v>You have a reliable supply of water now and in the future</v>
          </cell>
          <cell r="E502" t="str">
            <v>PR14 revision</v>
          </cell>
          <cell r="F502" t="str">
            <v>B07-WN</v>
          </cell>
          <cell r="G502" t="str">
            <v>Reducing areas of low water pressure</v>
          </cell>
          <cell r="H502" t="str">
            <v>We will measure the number of properties receiving pressure below the guaranteed standard.  We will report performance per 10,000 connected properties. The level of service required is a flow of 9 litres per minute at a pressure of 10 metres head on the customer’s side of the main stop tap. This reference level applies to a single property and is measured on the customer’s side of any meter or company fittings.  Performance is measured on 31 March in the reporting year.</v>
          </cell>
          <cell r="J502">
            <v>1</v>
          </cell>
          <cell r="Q502">
            <v>1</v>
          </cell>
          <cell r="R502" t="str">
            <v>Out &amp; under</v>
          </cell>
          <cell r="S502" t="str">
            <v>Revenue</v>
          </cell>
          <cell r="T502" t="str">
            <v>In-period</v>
          </cell>
          <cell r="U502" t="str">
            <v>Water pressure</v>
          </cell>
          <cell r="V502" t="str">
            <v>nr</v>
          </cell>
          <cell r="W502" t="str">
            <v>Number of customers receiving low pressure/poor supply per 10,000 connected properties</v>
          </cell>
          <cell r="X502">
            <v>3</v>
          </cell>
          <cell r="Y502" t="str">
            <v>Down</v>
          </cell>
          <cell r="Z502" t="str">
            <v>Low pressure</v>
          </cell>
          <cell r="AQ502">
            <v>0.76</v>
          </cell>
          <cell r="AR502">
            <v>0.72</v>
          </cell>
          <cell r="AS502">
            <v>0.67</v>
          </cell>
          <cell r="AT502">
            <v>0.62</v>
          </cell>
          <cell r="AU502">
            <v>0.57999999999999996</v>
          </cell>
          <cell r="BL502" t="str">
            <v>Yes</v>
          </cell>
          <cell r="BM502" t="str">
            <v>Yes</v>
          </cell>
          <cell r="BN502" t="str">
            <v>Yes</v>
          </cell>
          <cell r="BO502" t="str">
            <v>Yes</v>
          </cell>
          <cell r="BP502" t="str">
            <v>Yes</v>
          </cell>
          <cell r="BQ502" t="str">
            <v/>
          </cell>
          <cell r="BR502" t="str">
            <v/>
          </cell>
          <cell r="BS502" t="str">
            <v/>
          </cell>
          <cell r="BT502" t="str">
            <v/>
          </cell>
          <cell r="BU502" t="str">
            <v/>
          </cell>
          <cell r="BV502" t="str">
            <v/>
          </cell>
          <cell r="BW502" t="str">
            <v/>
          </cell>
          <cell r="BX502" t="str">
            <v/>
          </cell>
          <cell r="BY502" t="str">
            <v/>
          </cell>
          <cell r="BZ502" t="str">
            <v/>
          </cell>
          <cell r="CA502" t="str">
            <v/>
          </cell>
          <cell r="CB502" t="str">
            <v/>
          </cell>
          <cell r="CC502" t="str">
            <v/>
          </cell>
          <cell r="CD502" t="str">
            <v/>
          </cell>
          <cell r="CE502" t="str">
            <v/>
          </cell>
          <cell r="CF502" t="str">
            <v/>
          </cell>
          <cell r="CG502" t="str">
            <v/>
          </cell>
          <cell r="CH502" t="str">
            <v/>
          </cell>
          <cell r="CI502" t="str">
            <v/>
          </cell>
          <cell r="CJ502" t="str">
            <v/>
          </cell>
          <cell r="CK502" t="str">
            <v/>
          </cell>
          <cell r="CL502" t="str">
            <v/>
          </cell>
          <cell r="CM502" t="str">
            <v/>
          </cell>
          <cell r="CN502" t="str">
            <v/>
          </cell>
          <cell r="CO502" t="str">
            <v/>
          </cell>
          <cell r="CP502" t="str">
            <v/>
          </cell>
          <cell r="CQ502" t="str">
            <v/>
          </cell>
          <cell r="CR502" t="str">
            <v/>
          </cell>
          <cell r="CS502" t="str">
            <v/>
          </cell>
          <cell r="CT502" t="str">
            <v/>
          </cell>
          <cell r="CU502">
            <v>-0.34200000000000003</v>
          </cell>
          <cell r="CV502" t="str">
            <v/>
          </cell>
          <cell r="CW502" t="str">
            <v/>
          </cell>
          <cell r="CX502" t="str">
            <v/>
          </cell>
          <cell r="CY502">
            <v>0.34200000000000003</v>
          </cell>
          <cell r="CZ502" t="str">
            <v/>
          </cell>
          <cell r="DA502" t="str">
            <v/>
          </cell>
          <cell r="DB502" t="str">
            <v/>
          </cell>
          <cell r="DC502" t="str">
            <v/>
          </cell>
          <cell r="DD502">
            <v>1</v>
          </cell>
          <cell r="DE502" t="str">
            <v/>
          </cell>
        </row>
        <row r="503">
          <cell r="C503" t="str">
            <v>PR19UUW_B08-WN</v>
          </cell>
          <cell r="D503" t="str">
            <v>You have a reliable supply of water now and in the future</v>
          </cell>
          <cell r="E503" t="str">
            <v>PR19 new</v>
          </cell>
          <cell r="F503" t="str">
            <v>B08-WN</v>
          </cell>
          <cell r="G503" t="str">
            <v>Water service resilience</v>
          </cell>
          <cell r="H503" t="str">
            <v>This measure reports the delivery of water service improvements that reduce the risk of long-term interruptions to water supply, or of water quality issues, due to water main or water treatment works supply failures.  We have developed a baseline risk assessment for 2020, expressed in terms of an annual risk of customer water supply service days lost and we will monitor improvements that affect this risk against the baseline.</v>
          </cell>
          <cell r="J503">
            <v>1</v>
          </cell>
          <cell r="Q503">
            <v>1</v>
          </cell>
          <cell r="R503" t="str">
            <v>Out &amp; under</v>
          </cell>
          <cell r="S503" t="str">
            <v>Revenue</v>
          </cell>
          <cell r="T503" t="str">
            <v>In-period</v>
          </cell>
          <cell r="U503" t="str">
            <v>Asset/equipment failure</v>
          </cell>
          <cell r="V503" t="str">
            <v>nr</v>
          </cell>
          <cell r="W503" t="str">
            <v>Risk of customer water supply service days lost per year or ‘csd/yr’</v>
          </cell>
          <cell r="X503">
            <v>0</v>
          </cell>
          <cell r="Y503" t="str">
            <v>Up</v>
          </cell>
          <cell r="Z503" t="str">
            <v/>
          </cell>
          <cell r="AQ503">
            <v>0</v>
          </cell>
          <cell r="AR503">
            <v>382</v>
          </cell>
          <cell r="AS503">
            <v>764</v>
          </cell>
          <cell r="AT503">
            <v>1145</v>
          </cell>
          <cell r="AU503">
            <v>1526</v>
          </cell>
          <cell r="BL503" t="str">
            <v>Yes</v>
          </cell>
          <cell r="BM503" t="str">
            <v>Yes</v>
          </cell>
          <cell r="BN503" t="str">
            <v>Yes</v>
          </cell>
          <cell r="BO503" t="str">
            <v>Yes</v>
          </cell>
          <cell r="BP503" t="str">
            <v>Yes</v>
          </cell>
          <cell r="BQ503" t="str">
            <v/>
          </cell>
          <cell r="BR503" t="str">
            <v/>
          </cell>
          <cell r="BS503" t="str">
            <v/>
          </cell>
          <cell r="BT503" t="str">
            <v/>
          </cell>
          <cell r="BU503" t="str">
            <v/>
          </cell>
          <cell r="BV503">
            <v>0</v>
          </cell>
          <cell r="BW503">
            <v>0</v>
          </cell>
          <cell r="BX503">
            <v>0</v>
          </cell>
          <cell r="BY503">
            <v>0</v>
          </cell>
          <cell r="BZ503">
            <v>0</v>
          </cell>
          <cell r="CA503" t="str">
            <v/>
          </cell>
          <cell r="CB503" t="str">
            <v/>
          </cell>
          <cell r="CC503" t="str">
            <v/>
          </cell>
          <cell r="CD503" t="str">
            <v/>
          </cell>
          <cell r="CE503" t="str">
            <v/>
          </cell>
          <cell r="CF503" t="str">
            <v/>
          </cell>
          <cell r="CG503" t="str">
            <v/>
          </cell>
          <cell r="CH503" t="str">
            <v/>
          </cell>
          <cell r="CI503" t="str">
            <v/>
          </cell>
          <cell r="CJ503" t="str">
            <v/>
          </cell>
          <cell r="CK503">
            <v>0</v>
          </cell>
          <cell r="CL503">
            <v>1023</v>
          </cell>
          <cell r="CM503">
            <v>2046</v>
          </cell>
          <cell r="CN503">
            <v>3068</v>
          </cell>
          <cell r="CO503">
            <v>4089</v>
          </cell>
          <cell r="CP503" t="str">
            <v/>
          </cell>
          <cell r="CQ503" t="str">
            <v/>
          </cell>
          <cell r="CR503" t="str">
            <v/>
          </cell>
          <cell r="CS503" t="str">
            <v/>
          </cell>
          <cell r="CT503" t="str">
            <v/>
          </cell>
          <cell r="CU503">
            <v>-3.617E-3</v>
          </cell>
          <cell r="CV503" t="str">
            <v/>
          </cell>
          <cell r="CW503" t="str">
            <v/>
          </cell>
          <cell r="CX503" t="str">
            <v/>
          </cell>
          <cell r="CY503">
            <v>3.617E-3</v>
          </cell>
          <cell r="CZ503" t="str">
            <v/>
          </cell>
          <cell r="DA503" t="str">
            <v/>
          </cell>
          <cell r="DB503" t="str">
            <v/>
          </cell>
          <cell r="DC503" t="str">
            <v>No</v>
          </cell>
          <cell r="DD503">
            <v>1</v>
          </cell>
          <cell r="DE503" t="str">
            <v/>
          </cell>
        </row>
        <row r="504">
          <cell r="C504" t="str">
            <v>PR19UUW_B09-DP</v>
          </cell>
          <cell r="D504" t="str">
            <v>You have a reliable supply of water now and in the future</v>
          </cell>
          <cell r="E504" t="str">
            <v>PR19 new</v>
          </cell>
          <cell r="F504" t="str">
            <v>B09-DP</v>
          </cell>
          <cell r="G504" t="str">
            <v>Manchester and Pennine resilience</v>
          </cell>
          <cell r="H504" t="str">
            <v>This measure is directly linked to our Manchester and Pennines resilience cost adjustment claim, which we propose to deliver through direct procurement to customers.  The measure is set up to ensure protection of customers if we don’t deliver the work at all, deliver it later than we originally intended to, or if we change the scheme to provide fewer benefits.  If we don’t deliver on our plans the investment received through the cost adjustment claim will be returned to customers.</v>
          </cell>
          <cell r="J504">
            <v>1</v>
          </cell>
          <cell r="Q504">
            <v>1</v>
          </cell>
          <cell r="R504" t="str">
            <v xml:space="preserve">Under </v>
          </cell>
          <cell r="S504" t="str">
            <v>Revenue</v>
          </cell>
          <cell r="T504" t="str">
            <v>End of period</v>
          </cell>
          <cell r="U504" t="str">
            <v>Resilience</v>
          </cell>
          <cell r="V504" t="str">
            <v>control</v>
          </cell>
          <cell r="W504" t="str">
            <v>Percentage progress to completion</v>
          </cell>
          <cell r="X504">
            <v>0</v>
          </cell>
          <cell r="Y504" t="str">
            <v>Up</v>
          </cell>
          <cell r="Z504" t="str">
            <v/>
          </cell>
          <cell r="AQ504">
            <v>1</v>
          </cell>
          <cell r="AR504">
            <v>0</v>
          </cell>
          <cell r="AS504">
            <v>1</v>
          </cell>
          <cell r="AT504">
            <v>1</v>
          </cell>
          <cell r="AU504">
            <v>0</v>
          </cell>
          <cell r="BL504" t="str">
            <v>Yes</v>
          </cell>
          <cell r="BM504" t="str">
            <v>Yes</v>
          </cell>
          <cell r="BN504" t="str">
            <v>Yes</v>
          </cell>
          <cell r="BO504" t="str">
            <v>Yes</v>
          </cell>
          <cell r="BP504" t="str">
            <v>Yes</v>
          </cell>
          <cell r="BQ504" t="str">
            <v/>
          </cell>
          <cell r="BR504" t="str">
            <v/>
          </cell>
          <cell r="BS504" t="str">
            <v/>
          </cell>
          <cell r="BT504" t="str">
            <v/>
          </cell>
          <cell r="BU504" t="str">
            <v/>
          </cell>
          <cell r="BV504" t="str">
            <v/>
          </cell>
          <cell r="BW504" t="str">
            <v/>
          </cell>
          <cell r="BX504" t="str">
            <v/>
          </cell>
          <cell r="BY504" t="str">
            <v/>
          </cell>
          <cell r="BZ504" t="str">
            <v/>
          </cell>
          <cell r="CA504" t="str">
            <v/>
          </cell>
          <cell r="CB504" t="str">
            <v/>
          </cell>
          <cell r="CC504" t="str">
            <v/>
          </cell>
          <cell r="CD504" t="str">
            <v/>
          </cell>
          <cell r="CE504" t="str">
            <v/>
          </cell>
          <cell r="CF504" t="str">
            <v/>
          </cell>
          <cell r="CG504" t="str">
            <v/>
          </cell>
          <cell r="CH504" t="str">
            <v/>
          </cell>
          <cell r="CI504" t="str">
            <v/>
          </cell>
          <cell r="CJ504" t="str">
            <v/>
          </cell>
          <cell r="CK504" t="str">
            <v/>
          </cell>
          <cell r="CL504" t="str">
            <v/>
          </cell>
          <cell r="CM504" t="str">
            <v/>
          </cell>
          <cell r="CN504" t="str">
            <v/>
          </cell>
          <cell r="CO504" t="str">
            <v/>
          </cell>
          <cell r="CP504" t="str">
            <v/>
          </cell>
          <cell r="CQ504" t="str">
            <v/>
          </cell>
          <cell r="CR504" t="str">
            <v/>
          </cell>
          <cell r="CS504" t="str">
            <v/>
          </cell>
          <cell r="CT504" t="str">
            <v/>
          </cell>
          <cell r="CU504">
            <v>-1.9139999999999999</v>
          </cell>
          <cell r="CV504" t="str">
            <v/>
          </cell>
          <cell r="CW504" t="str">
            <v/>
          </cell>
          <cell r="CX504" t="str">
            <v/>
          </cell>
          <cell r="CY504" t="str">
            <v/>
          </cell>
          <cell r="CZ504" t="str">
            <v/>
          </cell>
          <cell r="DA504" t="str">
            <v/>
          </cell>
          <cell r="DB504" t="str">
            <v/>
          </cell>
          <cell r="DC504" t="str">
            <v/>
          </cell>
          <cell r="DD504">
            <v>1</v>
          </cell>
          <cell r="DE504" t="str">
            <v/>
          </cell>
        </row>
        <row r="505">
          <cell r="C505" t="str">
            <v>PR19UUW_B10-WR</v>
          </cell>
          <cell r="D505" t="str">
            <v>You have a reliable supply of water now and in the future</v>
          </cell>
          <cell r="E505" t="str">
            <v>PR14 revision</v>
          </cell>
          <cell r="F505" t="str">
            <v>B10-WR</v>
          </cell>
          <cell r="G505" t="str">
            <v>Keeping reservoirs resilient</v>
          </cell>
          <cell r="H505" t="str">
            <v>This measure assesses the improvement in the number of people who benefit from improvements at dams which reduces the risk of individual dam failure to an acceptable level as defined by the Health and Safety Executive, as a result of our risk reduction activities. Pro-active risk reduction will be achieved through our industry leading Portfolio Risk Assessment methodology. We will prioritise and deliver work to lower the risk of failure at dams, lowering the probability of their failure until the dam is no longer in either the Health and Safety Executive’s ‘individual intolerable’ or ‘societal intolerable’ category. TARGETS ARE CUMULATIVE NUMBER OF PEOPLE DE-RISKED ACROSS EACH AMP.</v>
          </cell>
          <cell r="I505">
            <v>1</v>
          </cell>
          <cell r="Q505">
            <v>1</v>
          </cell>
          <cell r="R505" t="str">
            <v>Out &amp; Under</v>
          </cell>
          <cell r="S505" t="str">
            <v>Revenue</v>
          </cell>
          <cell r="T505" t="str">
            <v>End of period</v>
          </cell>
          <cell r="U505" t="str">
            <v>Health &amp; safety</v>
          </cell>
          <cell r="V505" t="str">
            <v>risk</v>
          </cell>
          <cell r="W505" t="str">
            <v xml:space="preserve">Reduction
in risk to the risk of individual dam failure to at least a tolerable level </v>
          </cell>
          <cell r="X505">
            <v>5</v>
          </cell>
          <cell r="Y505" t="str">
            <v>Up</v>
          </cell>
          <cell r="Z505" t="str">
            <v/>
          </cell>
          <cell r="AQ505">
            <v>0</v>
          </cell>
          <cell r="AR505">
            <v>0</v>
          </cell>
          <cell r="AS505">
            <v>4.4389999999999999E-2</v>
          </cell>
          <cell r="AT505">
            <v>2.9914900000000002</v>
          </cell>
          <cell r="AU505">
            <v>7.9917999999999996</v>
          </cell>
          <cell r="BP505" t="str">
            <v>Yes</v>
          </cell>
          <cell r="BQ505" t="str">
            <v/>
          </cell>
          <cell r="BR505" t="str">
            <v/>
          </cell>
          <cell r="BS505" t="str">
            <v/>
          </cell>
          <cell r="BT505" t="str">
            <v/>
          </cell>
          <cell r="BU505" t="str">
            <v/>
          </cell>
          <cell r="BV505" t="str">
            <v/>
          </cell>
          <cell r="BW505" t="str">
            <v/>
          </cell>
          <cell r="BX505" t="str">
            <v/>
          </cell>
          <cell r="BY505" t="str">
            <v/>
          </cell>
          <cell r="BZ505" t="str">
            <v/>
          </cell>
          <cell r="CA505" t="str">
            <v/>
          </cell>
          <cell r="CB505" t="str">
            <v/>
          </cell>
          <cell r="CC505" t="str">
            <v/>
          </cell>
          <cell r="CD505" t="str">
            <v/>
          </cell>
          <cell r="CE505" t="str">
            <v/>
          </cell>
          <cell r="CF505" t="str">
            <v/>
          </cell>
          <cell r="CG505" t="str">
            <v/>
          </cell>
          <cell r="CH505" t="str">
            <v/>
          </cell>
          <cell r="CI505" t="str">
            <v/>
          </cell>
          <cell r="CJ505" t="str">
            <v/>
          </cell>
          <cell r="CK505" t="str">
            <v/>
          </cell>
          <cell r="CL505" t="str">
            <v/>
          </cell>
          <cell r="CM505" t="str">
            <v/>
          </cell>
          <cell r="CN505" t="str">
            <v/>
          </cell>
          <cell r="CO505" t="str">
            <v/>
          </cell>
          <cell r="CP505" t="str">
            <v/>
          </cell>
          <cell r="CQ505" t="str">
            <v/>
          </cell>
          <cell r="CR505" t="str">
            <v/>
          </cell>
          <cell r="CS505" t="str">
            <v/>
          </cell>
          <cell r="CT505" t="str">
            <v/>
          </cell>
          <cell r="CU505">
            <v>-3.2025000000000001</v>
          </cell>
          <cell r="CV505" t="str">
            <v/>
          </cell>
          <cell r="CW505" t="str">
            <v/>
          </cell>
          <cell r="CX505" t="str">
            <v/>
          </cell>
          <cell r="CY505">
            <v>3.2025000000000001</v>
          </cell>
          <cell r="CZ505" t="str">
            <v/>
          </cell>
          <cell r="DA505" t="str">
            <v/>
          </cell>
          <cell r="DB505" t="str">
            <v/>
          </cell>
          <cell r="DC505" t="str">
            <v>No</v>
          </cell>
          <cell r="DD505">
            <v>1</v>
          </cell>
          <cell r="DE505" t="str">
            <v/>
          </cell>
        </row>
        <row r="506">
          <cell r="C506" t="str">
            <v>PR19UUW_B11-WN</v>
          </cell>
          <cell r="D506" t="str">
            <v>You have a reliable supply of water now and in the future</v>
          </cell>
          <cell r="E506" t="str">
            <v>PR14 continuation</v>
          </cell>
          <cell r="F506" t="str">
            <v>B11-WN</v>
          </cell>
          <cell r="G506" t="str">
            <v>Thirlmere transfer into West Cumbria (AMP7)</v>
          </cell>
          <cell r="H506" t="str">
            <v>The percentage to which the Thirlmere transfer to West Cumbria is complete</v>
          </cell>
          <cell r="J506">
            <v>1</v>
          </cell>
          <cell r="Q506">
            <v>1</v>
          </cell>
          <cell r="R506" t="str">
            <v>Out &amp; under</v>
          </cell>
          <cell r="S506" t="str">
            <v>Revenue</v>
          </cell>
          <cell r="T506" t="str">
            <v>In-period</v>
          </cell>
          <cell r="U506" t="str">
            <v>Security of supply</v>
          </cell>
          <cell r="V506" t="str">
            <v>%</v>
          </cell>
          <cell r="W506" t="str">
            <v>% project complete</v>
          </cell>
          <cell r="X506">
            <v>0</v>
          </cell>
          <cell r="Y506" t="str">
            <v>Up</v>
          </cell>
          <cell r="AQ506">
            <v>99</v>
          </cell>
          <cell r="AR506">
            <v>100</v>
          </cell>
          <cell r="AS506">
            <v>100</v>
          </cell>
          <cell r="AT506">
            <v>100</v>
          </cell>
          <cell r="AU506">
            <v>100</v>
          </cell>
          <cell r="BL506" t="str">
            <v>Yes</v>
          </cell>
          <cell r="BM506" t="str">
            <v>Yes</v>
          </cell>
          <cell r="BN506" t="str">
            <v>Yes</v>
          </cell>
          <cell r="BO506" t="str">
            <v>Yes</v>
          </cell>
          <cell r="BP506" t="str">
            <v>Yes</v>
          </cell>
          <cell r="BQ506" t="str">
            <v/>
          </cell>
          <cell r="BR506" t="str">
            <v/>
          </cell>
          <cell r="BS506" t="str">
            <v/>
          </cell>
          <cell r="BT506" t="str">
            <v/>
          </cell>
          <cell r="BU506" t="str">
            <v/>
          </cell>
          <cell r="BV506">
            <v>99</v>
          </cell>
          <cell r="BW506">
            <v>100</v>
          </cell>
          <cell r="BX506">
            <v>100</v>
          </cell>
          <cell r="BY506">
            <v>100</v>
          </cell>
          <cell r="BZ506">
            <v>100</v>
          </cell>
          <cell r="CA506" t="str">
            <v/>
          </cell>
          <cell r="CB506" t="str">
            <v/>
          </cell>
          <cell r="CC506" t="str">
            <v/>
          </cell>
          <cell r="CD506" t="str">
            <v/>
          </cell>
          <cell r="CE506" t="str">
            <v/>
          </cell>
          <cell r="CF506" t="str">
            <v/>
          </cell>
          <cell r="CG506" t="str">
            <v/>
          </cell>
          <cell r="CH506" t="str">
            <v/>
          </cell>
          <cell r="CI506" t="str">
            <v/>
          </cell>
          <cell r="CJ506" t="str">
            <v/>
          </cell>
          <cell r="CK506">
            <v>100</v>
          </cell>
          <cell r="CL506">
            <v>100</v>
          </cell>
          <cell r="CM506">
            <v>100</v>
          </cell>
          <cell r="CN506">
            <v>100</v>
          </cell>
          <cell r="CO506">
            <v>100</v>
          </cell>
          <cell r="CP506" t="str">
            <v/>
          </cell>
          <cell r="CQ506" t="str">
            <v/>
          </cell>
          <cell r="CR506" t="str">
            <v/>
          </cell>
          <cell r="CS506" t="str">
            <v/>
          </cell>
          <cell r="CT506" t="str">
            <v/>
          </cell>
          <cell r="CU506">
            <v>-2.34</v>
          </cell>
          <cell r="CV506" t="str">
            <v/>
          </cell>
          <cell r="CW506" t="str">
            <v/>
          </cell>
          <cell r="CX506" t="str">
            <v/>
          </cell>
          <cell r="CY506">
            <v>1.17</v>
          </cell>
          <cell r="CZ506" t="str">
            <v/>
          </cell>
          <cell r="DA506" t="str">
            <v/>
          </cell>
          <cell r="DB506" t="str">
            <v/>
          </cell>
          <cell r="DD506">
            <v>1</v>
          </cell>
        </row>
        <row r="507">
          <cell r="C507" t="str">
            <v>PR19UUW_C01-WWN</v>
          </cell>
          <cell r="D507" t="str">
            <v>The natural environment is protected and improved in the way we deliver our services</v>
          </cell>
          <cell r="E507" t="str">
            <v>PR14 revision</v>
          </cell>
          <cell r="F507" t="str">
            <v>C01-WWN</v>
          </cell>
          <cell r="G507" t="str">
            <v>Pollution incidents</v>
          </cell>
          <cell r="H507" t="str">
            <v>As per Ofwat definition</v>
          </cell>
          <cell r="K507">
            <v>1</v>
          </cell>
          <cell r="Q507">
            <v>1</v>
          </cell>
          <cell r="R507" t="str">
            <v>Out &amp; under</v>
          </cell>
          <cell r="S507" t="str">
            <v>Revenue</v>
          </cell>
          <cell r="T507" t="str">
            <v>In-period</v>
          </cell>
          <cell r="U507" t="str">
            <v>Pollution incidents</v>
          </cell>
          <cell r="V507" t="str">
            <v>nr</v>
          </cell>
          <cell r="W507" t="str">
            <v>Number of Category 1 – 3 pollution incidents per 10,000km of sewerage network, as reported to the Environment Agency</v>
          </cell>
          <cell r="X507">
            <v>2</v>
          </cell>
          <cell r="Y507" t="str">
            <v>Down</v>
          </cell>
          <cell r="Z507" t="str">
            <v>Pollution incidents</v>
          </cell>
        </row>
        <row r="508">
          <cell r="C508" t="str">
            <v>PR19UUW_C02-CF</v>
          </cell>
          <cell r="D508" t="str">
            <v>The natural environment is protected and improved in the way we deliver our services</v>
          </cell>
          <cell r="E508" t="str">
            <v>PR14 revision</v>
          </cell>
          <cell r="F508" t="str">
            <v>C02-CF</v>
          </cell>
          <cell r="G508" t="str">
            <v>Treatment works compliance</v>
          </cell>
          <cell r="H508" t="str">
            <v>As per Ofwat definition</v>
          </cell>
          <cell r="J508">
            <v>0.06</v>
          </cell>
          <cell r="K508">
            <v>0.94</v>
          </cell>
          <cell r="Q508">
            <v>1</v>
          </cell>
          <cell r="R508" t="str">
            <v>Under</v>
          </cell>
          <cell r="S508" t="str">
            <v>Revenue</v>
          </cell>
          <cell r="T508" t="str">
            <v>In-period</v>
          </cell>
          <cell r="U508" t="str">
            <v>Treatment works</v>
          </cell>
          <cell r="V508" t="str">
            <v>%</v>
          </cell>
          <cell r="W508" t="str">
            <v>Percentage of treatment works compliant (as per Environmental Performance Assessment) in a calendar year</v>
          </cell>
          <cell r="X508">
            <v>2</v>
          </cell>
          <cell r="Y508" t="str">
            <v>Up</v>
          </cell>
          <cell r="Z508" t="str">
            <v>Treatment works compliance</v>
          </cell>
        </row>
        <row r="509">
          <cell r="C509" t="str">
            <v>PR19UUW_C03-WR</v>
          </cell>
          <cell r="D509" t="str">
            <v>The natural environment is protected and improved in the way we deliver our services</v>
          </cell>
          <cell r="E509" t="str">
            <v>PR14 revision</v>
          </cell>
          <cell r="F509" t="str">
            <v>C03-WR</v>
          </cell>
          <cell r="G509" t="str">
            <v>Abstraction incentive mechanism</v>
          </cell>
          <cell r="H509" t="str">
            <v>The Abstraction Incentive Mechanism (AIM) incentivises us to manage our abstraction at environmentally sensitive sites to reduce the impact at times of low river flow when abstraction has the potential to have a greater environmental impact. For each AIM site there needs to be an alternative source of water to swap abstraction to and a downstream river flow gauging station where the impact of abstraction is seen. For each AIM site, an AIM flow trigger threshold is set for the downstream river and when this is reached, we will try to reduce the volume of water we abstract, leaving more water in the river. The AIM flow trigger is site-specific and is set based on the historic river flow record (or other appropriate method).</v>
          </cell>
          <cell r="I509">
            <v>1</v>
          </cell>
          <cell r="Q509">
            <v>1</v>
          </cell>
          <cell r="R509" t="str">
            <v>Out &amp; under</v>
          </cell>
          <cell r="S509" t="str">
            <v>Revenue</v>
          </cell>
          <cell r="T509" t="str">
            <v>In-period</v>
          </cell>
          <cell r="U509" t="str">
            <v>Water resources/ abstraction</v>
          </cell>
          <cell r="V509" t="str">
            <v>Ml</v>
          </cell>
          <cell r="W509" t="str">
            <v>Megalitres (Ml)</v>
          </cell>
          <cell r="X509">
            <v>1</v>
          </cell>
          <cell r="Y509" t="str">
            <v>Down</v>
          </cell>
          <cell r="Z509" t="str">
            <v/>
          </cell>
          <cell r="AQ509">
            <v>0</v>
          </cell>
          <cell r="AR509">
            <v>0</v>
          </cell>
          <cell r="AS509">
            <v>0</v>
          </cell>
          <cell r="AT509">
            <v>0</v>
          </cell>
          <cell r="AU509">
            <v>0</v>
          </cell>
          <cell r="BL509" t="str">
            <v>Yes</v>
          </cell>
          <cell r="BM509" t="str">
            <v>Yes</v>
          </cell>
          <cell r="BN509" t="str">
            <v>Yes</v>
          </cell>
          <cell r="BO509" t="str">
            <v>Yes</v>
          </cell>
          <cell r="BP509" t="str">
            <v>Yes</v>
          </cell>
          <cell r="BQ509" t="str">
            <v/>
          </cell>
          <cell r="BR509" t="str">
            <v/>
          </cell>
          <cell r="BS509" t="str">
            <v/>
          </cell>
          <cell r="BT509" t="str">
            <v/>
          </cell>
          <cell r="BU509" t="str">
            <v/>
          </cell>
          <cell r="BV509" t="str">
            <v/>
          </cell>
          <cell r="BW509" t="str">
            <v/>
          </cell>
          <cell r="BX509" t="str">
            <v/>
          </cell>
          <cell r="BY509" t="str">
            <v/>
          </cell>
          <cell r="BZ509" t="str">
            <v/>
          </cell>
          <cell r="CA509" t="str">
            <v/>
          </cell>
          <cell r="CB509" t="str">
            <v/>
          </cell>
          <cell r="CC509" t="str">
            <v/>
          </cell>
          <cell r="CD509" t="str">
            <v/>
          </cell>
          <cell r="CE509" t="str">
            <v/>
          </cell>
          <cell r="CF509" t="str">
            <v/>
          </cell>
          <cell r="CG509" t="str">
            <v/>
          </cell>
          <cell r="CH509" t="str">
            <v/>
          </cell>
          <cell r="CI509" t="str">
            <v/>
          </cell>
          <cell r="CJ509" t="str">
            <v/>
          </cell>
          <cell r="CK509" t="str">
            <v/>
          </cell>
          <cell r="CL509" t="str">
            <v/>
          </cell>
          <cell r="CM509" t="str">
            <v/>
          </cell>
          <cell r="CN509" t="str">
            <v/>
          </cell>
          <cell r="CO509" t="str">
            <v/>
          </cell>
          <cell r="CP509" t="str">
            <v/>
          </cell>
          <cell r="CQ509" t="str">
            <v/>
          </cell>
          <cell r="CR509" t="str">
            <v/>
          </cell>
          <cell r="CS509" t="str">
            <v/>
          </cell>
          <cell r="CT509" t="str">
            <v/>
          </cell>
          <cell r="CU509" t="str">
            <v>Two rates</v>
          </cell>
          <cell r="CV509" t="str">
            <v/>
          </cell>
          <cell r="CW509" t="str">
            <v/>
          </cell>
          <cell r="CX509" t="str">
            <v/>
          </cell>
          <cell r="CY509" t="str">
            <v>Two rates</v>
          </cell>
          <cell r="CZ509" t="str">
            <v/>
          </cell>
          <cell r="DA509" t="str">
            <v/>
          </cell>
          <cell r="DB509" t="str">
            <v/>
          </cell>
          <cell r="DC509" t="str">
            <v>No</v>
          </cell>
          <cell r="DD509">
            <v>1</v>
          </cell>
          <cell r="DE509" t="str">
            <v/>
          </cell>
        </row>
        <row r="510">
          <cell r="C510" t="str">
            <v>PR19UUW_C04-WR</v>
          </cell>
          <cell r="D510" t="str">
            <v>The natural environment is protected and improved in the way we deliver our services</v>
          </cell>
          <cell r="E510" t="str">
            <v>PR14 revision</v>
          </cell>
          <cell r="F510" t="str">
            <v>C04-WR</v>
          </cell>
          <cell r="G510" t="str">
            <v>Improving the water environment</v>
          </cell>
          <cell r="H510" t="str">
            <v>This measure assesses the successful delivery of the Water Framework Directive river water quality enhancement schemes within the Water Industry National Environment Programme. We recognise that there are times when changes to the programme are required during the business plan period, under these circumstances we will work with the Environment Agency and, if necessary, agree changes to the programme through a change control process.  If this results in an overall change in the scale of the programme customers will be protected by a separate Water Industry National Environment Programme cost adjustment mechanism.</v>
          </cell>
          <cell r="I510">
            <v>1</v>
          </cell>
          <cell r="Q510">
            <v>1</v>
          </cell>
          <cell r="R510" t="str">
            <v>Under</v>
          </cell>
          <cell r="S510" t="str">
            <v>Revenue</v>
          </cell>
          <cell r="T510" t="str">
            <v>In-period</v>
          </cell>
          <cell r="U510" t="str">
            <v>Environmental</v>
          </cell>
          <cell r="V510" t="str">
            <v>nr</v>
          </cell>
          <cell r="W510" t="str">
            <v>Net number of days early or late</v>
          </cell>
          <cell r="X510">
            <v>0</v>
          </cell>
          <cell r="Y510" t="str">
            <v>Up</v>
          </cell>
          <cell r="Z510" t="str">
            <v/>
          </cell>
          <cell r="AQ510">
            <v>0</v>
          </cell>
          <cell r="AR510">
            <v>0</v>
          </cell>
          <cell r="AS510">
            <v>0</v>
          </cell>
          <cell r="AT510">
            <v>0</v>
          </cell>
          <cell r="AU510">
            <v>0</v>
          </cell>
          <cell r="BL510" t="str">
            <v>Yes</v>
          </cell>
          <cell r="BM510" t="str">
            <v>Yes</v>
          </cell>
          <cell r="BN510" t="str">
            <v>Yes</v>
          </cell>
          <cell r="BO510" t="str">
            <v>Yes</v>
          </cell>
          <cell r="BP510" t="str">
            <v>Yes</v>
          </cell>
          <cell r="BQ510" t="str">
            <v/>
          </cell>
          <cell r="BR510" t="str">
            <v/>
          </cell>
          <cell r="BS510" t="str">
            <v/>
          </cell>
          <cell r="BT510" t="str">
            <v/>
          </cell>
          <cell r="BU510" t="str">
            <v/>
          </cell>
          <cell r="BV510" t="str">
            <v/>
          </cell>
          <cell r="BW510" t="str">
            <v/>
          </cell>
          <cell r="BX510" t="str">
            <v/>
          </cell>
          <cell r="BY510" t="str">
            <v/>
          </cell>
          <cell r="BZ510" t="str">
            <v/>
          </cell>
          <cell r="CA510" t="str">
            <v/>
          </cell>
          <cell r="CB510" t="str">
            <v/>
          </cell>
          <cell r="CC510" t="str">
            <v/>
          </cell>
          <cell r="CD510" t="str">
            <v/>
          </cell>
          <cell r="CE510" t="str">
            <v/>
          </cell>
          <cell r="CF510" t="str">
            <v/>
          </cell>
          <cell r="CG510" t="str">
            <v/>
          </cell>
          <cell r="CH510" t="str">
            <v/>
          </cell>
          <cell r="CI510" t="str">
            <v/>
          </cell>
          <cell r="CJ510" t="str">
            <v/>
          </cell>
          <cell r="CK510" t="str">
            <v/>
          </cell>
          <cell r="CL510" t="str">
            <v/>
          </cell>
          <cell r="CM510" t="str">
            <v/>
          </cell>
          <cell r="CN510" t="str">
            <v/>
          </cell>
          <cell r="CO510" t="str">
            <v/>
          </cell>
          <cell r="CP510" t="str">
            <v/>
          </cell>
          <cell r="CQ510" t="str">
            <v/>
          </cell>
          <cell r="CR510" t="str">
            <v/>
          </cell>
          <cell r="CS510" t="str">
            <v/>
          </cell>
          <cell r="CT510" t="str">
            <v/>
          </cell>
          <cell r="CU510">
            <v>-0.01</v>
          </cell>
          <cell r="CV510" t="str">
            <v/>
          </cell>
          <cell r="CW510" t="str">
            <v/>
          </cell>
          <cell r="CX510" t="str">
            <v/>
          </cell>
          <cell r="CY510" t="str">
            <v/>
          </cell>
          <cell r="CZ510" t="str">
            <v/>
          </cell>
          <cell r="DA510" t="str">
            <v/>
          </cell>
          <cell r="DB510" t="str">
            <v/>
          </cell>
          <cell r="DC510" t="str">
            <v>No</v>
          </cell>
          <cell r="DD510">
            <v>1</v>
          </cell>
          <cell r="DE510" t="str">
            <v/>
          </cell>
        </row>
        <row r="511">
          <cell r="C511" t="str">
            <v>PR19UUW_C05-WWN</v>
          </cell>
          <cell r="D511" t="str">
            <v>The natural environment is protected and improved in the way we deliver our services</v>
          </cell>
          <cell r="E511" t="str">
            <v>PR14 revision</v>
          </cell>
          <cell r="F511" t="str">
            <v>C05-WWN</v>
          </cell>
          <cell r="G511" t="str">
            <v>Improving river water quality</v>
          </cell>
          <cell r="H511" t="str">
            <v>This measure assesses the successful delivery of the Water Framework Directive river water quality enhancement schemes within the Water Industry National Environment Programme. We recognise that there are times when changes to the programme are required during the business plan period, under these circumstances we will work with the Environment Agency and, if necessary, agree changes to the programme through a change control process.  If this results in an overall change in the scale of the programme customers will be protected by a separate Water Industry National Environment Programme cost adjustment mechanism.</v>
          </cell>
          <cell r="K511">
            <v>1</v>
          </cell>
          <cell r="Q511">
            <v>1</v>
          </cell>
          <cell r="R511" t="str">
            <v>Under</v>
          </cell>
          <cell r="S511" t="str">
            <v>Revenue</v>
          </cell>
          <cell r="T511" t="str">
            <v>In-period</v>
          </cell>
          <cell r="U511" t="str">
            <v>Environmental</v>
          </cell>
          <cell r="V511" t="str">
            <v>nr</v>
          </cell>
          <cell r="W511" t="str">
            <v>Net position in number of days early or late</v>
          </cell>
          <cell r="X511">
            <v>0</v>
          </cell>
          <cell r="Y511" t="str">
            <v>Up</v>
          </cell>
          <cell r="Z511" t="str">
            <v/>
          </cell>
          <cell r="AQ511">
            <v>0</v>
          </cell>
          <cell r="AR511">
            <v>0</v>
          </cell>
          <cell r="AS511">
            <v>0</v>
          </cell>
          <cell r="AT511">
            <v>0</v>
          </cell>
          <cell r="AU511">
            <v>0</v>
          </cell>
          <cell r="BL511" t="str">
            <v>Yes</v>
          </cell>
          <cell r="BM511" t="str">
            <v>Yes</v>
          </cell>
          <cell r="BN511" t="str">
            <v>Yes</v>
          </cell>
          <cell r="BO511" t="str">
            <v>Yes</v>
          </cell>
          <cell r="BP511" t="str">
            <v>Yes</v>
          </cell>
          <cell r="BQ511" t="str">
            <v/>
          </cell>
          <cell r="BR511" t="str">
            <v/>
          </cell>
          <cell r="BS511" t="str">
            <v/>
          </cell>
          <cell r="BT511" t="str">
            <v/>
          </cell>
          <cell r="BU511" t="str">
            <v/>
          </cell>
          <cell r="BV511" t="str">
            <v/>
          </cell>
          <cell r="BW511" t="str">
            <v/>
          </cell>
          <cell r="BX511" t="str">
            <v/>
          </cell>
          <cell r="BY511" t="str">
            <v/>
          </cell>
          <cell r="BZ511" t="str">
            <v/>
          </cell>
          <cell r="CA511" t="str">
            <v/>
          </cell>
          <cell r="CB511" t="str">
            <v/>
          </cell>
          <cell r="CC511" t="str">
            <v/>
          </cell>
          <cell r="CD511" t="str">
            <v/>
          </cell>
          <cell r="CE511" t="str">
            <v/>
          </cell>
          <cell r="CF511" t="str">
            <v/>
          </cell>
          <cell r="CG511" t="str">
            <v/>
          </cell>
          <cell r="CH511" t="str">
            <v/>
          </cell>
          <cell r="CI511" t="str">
            <v/>
          </cell>
          <cell r="CJ511" t="str">
            <v/>
          </cell>
          <cell r="CK511" t="str">
            <v/>
          </cell>
          <cell r="CL511" t="str">
            <v/>
          </cell>
          <cell r="CM511" t="str">
            <v/>
          </cell>
          <cell r="CN511" t="str">
            <v/>
          </cell>
          <cell r="CO511" t="str">
            <v/>
          </cell>
          <cell r="CP511" t="str">
            <v/>
          </cell>
          <cell r="CQ511" t="str">
            <v/>
          </cell>
          <cell r="CR511" t="str">
            <v/>
          </cell>
          <cell r="CS511" t="str">
            <v/>
          </cell>
          <cell r="CT511" t="str">
            <v/>
          </cell>
          <cell r="CU511">
            <v>-1.4500000000000001E-2</v>
          </cell>
          <cell r="CV511" t="str">
            <v/>
          </cell>
          <cell r="CW511" t="str">
            <v/>
          </cell>
          <cell r="CX511" t="str">
            <v/>
          </cell>
          <cell r="CY511" t="str">
            <v/>
          </cell>
          <cell r="CZ511" t="str">
            <v/>
          </cell>
          <cell r="DA511" t="str">
            <v/>
          </cell>
          <cell r="DB511" t="str">
            <v/>
          </cell>
        </row>
        <row r="512">
          <cell r="C512" t="str">
            <v>PR19UUW_C06-WWN</v>
          </cell>
          <cell r="D512" t="str">
            <v>The natural environment is protected and improved in the way we deliver our services</v>
          </cell>
          <cell r="E512" t="str">
            <v>PR14 revision</v>
          </cell>
          <cell r="F512" t="str">
            <v>C06-WWN</v>
          </cell>
          <cell r="G512" t="str">
            <v>Protecting the environment from the impact of growth and new development</v>
          </cell>
          <cell r="H512" t="str">
            <v xml:space="preserve">This measure focuses on the equivalent number of new customers we can serve as a result of investment to increase wastewater treatment works capacity or remove/redirect flows away from areas with a shortfall in wastewater treatment capacity thus protecting the environment from decline. It measures the additional p.e. for which treatment can be provided as a result of intervention. The population increase has a link to the scale and cost of a project, this enables customers and stakeholders to hold our performance to account while providing protection from any underperformance. 
</v>
          </cell>
          <cell r="K512">
            <v>1</v>
          </cell>
          <cell r="Q512">
            <v>1</v>
          </cell>
          <cell r="R512" t="str">
            <v>Out &amp; under</v>
          </cell>
          <cell r="S512" t="str">
            <v>Revenue</v>
          </cell>
          <cell r="T512" t="str">
            <v>End of period</v>
          </cell>
          <cell r="U512" t="str">
            <v>Environmental</v>
          </cell>
          <cell r="V512" t="str">
            <v>nr</v>
          </cell>
          <cell r="W512" t="str">
            <v>Additional population equivalent for which treatment capacity investment is provided reported annually.</v>
          </cell>
          <cell r="X512">
            <v>0</v>
          </cell>
          <cell r="Y512" t="str">
            <v>Up</v>
          </cell>
          <cell r="Z512" t="str">
            <v/>
          </cell>
          <cell r="AQ512">
            <v>0</v>
          </cell>
          <cell r="AR512">
            <v>8848</v>
          </cell>
          <cell r="AS512">
            <v>8848</v>
          </cell>
          <cell r="AT512">
            <v>8848</v>
          </cell>
          <cell r="AU512">
            <v>75113</v>
          </cell>
          <cell r="BL512" t="str">
            <v>Yes</v>
          </cell>
          <cell r="BM512" t="str">
            <v>Yes</v>
          </cell>
          <cell r="BN512" t="str">
            <v>Yes</v>
          </cell>
          <cell r="BO512" t="str">
            <v>Yes</v>
          </cell>
          <cell r="BP512" t="str">
            <v>Yes</v>
          </cell>
          <cell r="BQ512" t="str">
            <v/>
          </cell>
          <cell r="BR512" t="str">
            <v/>
          </cell>
          <cell r="BS512" t="str">
            <v/>
          </cell>
          <cell r="BT512" t="str">
            <v/>
          </cell>
          <cell r="BU512" t="str">
            <v/>
          </cell>
          <cell r="BV512" t="str">
            <v/>
          </cell>
          <cell r="BW512" t="str">
            <v/>
          </cell>
          <cell r="BX512" t="str">
            <v/>
          </cell>
          <cell r="BY512" t="str">
            <v/>
          </cell>
          <cell r="BZ512" t="str">
            <v/>
          </cell>
          <cell r="CA512" t="str">
            <v/>
          </cell>
          <cell r="CB512" t="str">
            <v/>
          </cell>
          <cell r="CC512" t="str">
            <v/>
          </cell>
          <cell r="CD512" t="str">
            <v/>
          </cell>
          <cell r="CE512" t="str">
            <v/>
          </cell>
          <cell r="CF512" t="str">
            <v/>
          </cell>
          <cell r="CG512" t="str">
            <v/>
          </cell>
          <cell r="CH512" t="str">
            <v/>
          </cell>
          <cell r="CI512" t="str">
            <v/>
          </cell>
          <cell r="CJ512" t="str">
            <v/>
          </cell>
          <cell r="CK512" t="str">
            <v/>
          </cell>
          <cell r="CL512" t="str">
            <v/>
          </cell>
          <cell r="CM512" t="str">
            <v/>
          </cell>
          <cell r="CN512" t="str">
            <v/>
          </cell>
          <cell r="CO512" t="str">
            <v/>
          </cell>
          <cell r="CP512" t="str">
            <v/>
          </cell>
          <cell r="CQ512" t="str">
            <v/>
          </cell>
          <cell r="CR512" t="str">
            <v/>
          </cell>
          <cell r="CS512" t="str">
            <v/>
          </cell>
          <cell r="CT512" t="str">
            <v/>
          </cell>
          <cell r="CU512">
            <v>-1.7E-5</v>
          </cell>
          <cell r="CV512" t="str">
            <v/>
          </cell>
          <cell r="CW512" t="str">
            <v/>
          </cell>
          <cell r="CX512" t="str">
            <v/>
          </cell>
          <cell r="CY512">
            <v>1.7E-5</v>
          </cell>
          <cell r="CZ512" t="str">
            <v/>
          </cell>
          <cell r="DA512" t="str">
            <v/>
          </cell>
          <cell r="DB512" t="str">
            <v/>
          </cell>
          <cell r="DC512" t="str">
            <v/>
          </cell>
          <cell r="DD512">
            <v>1</v>
          </cell>
          <cell r="DE512" t="str">
            <v/>
          </cell>
        </row>
        <row r="513">
          <cell r="C513" t="str">
            <v>PR19UUW_C08-CF</v>
          </cell>
          <cell r="D513" t="str">
            <v>The natural environment is protected and improved in the way we deliver our services</v>
          </cell>
          <cell r="E513" t="str">
            <v>PR19 new</v>
          </cell>
          <cell r="F513" t="str">
            <v>C08-CF</v>
          </cell>
          <cell r="G513" t="str">
            <v xml:space="preserve">Enhancing natural capital value for customers </v>
          </cell>
          <cell r="H513" t="str">
            <v>This measure assesses the added natural capital value that we will deliver in the period 2020-2025 through our integrated catchment strategy and innovative ways of working. This builds on our long-term vision of establishing a resilient systems operation approach to catchment planning and establishing a baseline natural capital account for our operational area. We will work in collaboration with landowners, environmental organisations, community groups and other stakeholders to deliver enhanced environmental outcomes and add value beyond our statutory requirements.</v>
          </cell>
          <cell r="I513">
            <v>0.1</v>
          </cell>
          <cell r="J513">
            <v>0.05</v>
          </cell>
          <cell r="K513">
            <v>0.8</v>
          </cell>
          <cell r="L513">
            <v>0.05</v>
          </cell>
          <cell r="Q513">
            <v>1</v>
          </cell>
          <cell r="R513" t="str">
            <v>Out &amp; under</v>
          </cell>
          <cell r="S513" t="str">
            <v>Revenue</v>
          </cell>
          <cell r="T513" t="str">
            <v>In-period</v>
          </cell>
          <cell r="U513" t="str">
            <v>Environmental</v>
          </cell>
          <cell r="V513" t="str">
            <v>£m</v>
          </cell>
          <cell r="W513" t="str">
            <v xml:space="preserve">Natural capital value delivered over and above regulatory requirements, measured independently from an audited baseline by an appropriate organisation. </v>
          </cell>
          <cell r="X513">
            <v>3</v>
          </cell>
          <cell r="Y513" t="str">
            <v>Up</v>
          </cell>
          <cell r="Z513" t="str">
            <v/>
          </cell>
          <cell r="AQ513">
            <v>0</v>
          </cell>
          <cell r="AR513">
            <v>1.75</v>
          </cell>
          <cell r="AS513">
            <v>0</v>
          </cell>
          <cell r="AT513">
            <v>0</v>
          </cell>
          <cell r="AU513">
            <v>2.25</v>
          </cell>
          <cell r="BL513" t="str">
            <v>Yes</v>
          </cell>
          <cell r="BM513" t="str">
            <v>Yes</v>
          </cell>
          <cell r="BN513" t="str">
            <v>Yes</v>
          </cell>
          <cell r="BO513" t="str">
            <v>Yes</v>
          </cell>
          <cell r="BP513" t="str">
            <v>Yes</v>
          </cell>
          <cell r="BQ513" t="str">
            <v/>
          </cell>
          <cell r="BR513" t="str">
            <v/>
          </cell>
          <cell r="BS513" t="str">
            <v/>
          </cell>
          <cell r="BT513" t="str">
            <v/>
          </cell>
          <cell r="BU513" t="str">
            <v/>
          </cell>
          <cell r="CA513" t="str">
            <v/>
          </cell>
          <cell r="CB513" t="str">
            <v/>
          </cell>
          <cell r="CC513" t="str">
            <v/>
          </cell>
          <cell r="CD513" t="str">
            <v/>
          </cell>
          <cell r="CE513" t="str">
            <v/>
          </cell>
          <cell r="CF513" t="str">
            <v/>
          </cell>
          <cell r="CG513" t="str">
            <v/>
          </cell>
          <cell r="CH513" t="str">
            <v/>
          </cell>
          <cell r="CI513" t="str">
            <v/>
          </cell>
          <cell r="CJ513" t="str">
            <v/>
          </cell>
          <cell r="CK513">
            <v>9</v>
          </cell>
          <cell r="CL513">
            <v>5.75</v>
          </cell>
          <cell r="CM513">
            <v>4</v>
          </cell>
          <cell r="CN513">
            <v>4</v>
          </cell>
          <cell r="CO513">
            <v>9</v>
          </cell>
          <cell r="CP513" t="str">
            <v/>
          </cell>
          <cell r="CQ513" t="str">
            <v/>
          </cell>
          <cell r="CR513" t="str">
            <v/>
          </cell>
          <cell r="CS513" t="str">
            <v/>
          </cell>
          <cell r="CT513" t="str">
            <v/>
          </cell>
          <cell r="CU513">
            <v>-0.5</v>
          </cell>
          <cell r="CV513" t="str">
            <v/>
          </cell>
          <cell r="CW513" t="str">
            <v/>
          </cell>
          <cell r="CX513" t="str">
            <v/>
          </cell>
          <cell r="CY513">
            <v>0.5</v>
          </cell>
          <cell r="CZ513" t="str">
            <v/>
          </cell>
          <cell r="DA513" t="str">
            <v/>
          </cell>
          <cell r="DB513" t="str">
            <v/>
          </cell>
          <cell r="DC513" t="str">
            <v>No</v>
          </cell>
          <cell r="DD513">
            <v>1</v>
          </cell>
          <cell r="DE513" t="str">
            <v/>
          </cell>
        </row>
        <row r="514">
          <cell r="C514" t="str">
            <v>PR19UUW_C09-BR</v>
          </cell>
          <cell r="D514" t="str">
            <v>The natural environment is protected and improved in the way we deliver our services</v>
          </cell>
          <cell r="E514" t="str">
            <v>PR14 revision</v>
          </cell>
          <cell r="F514" t="str">
            <v>C09-BR</v>
          </cell>
          <cell r="G514" t="str">
            <v>Recycling biosolids</v>
          </cell>
          <cell r="H514" t="str">
            <v>This measure assesses the successful use and disposal of treated material containing sewage sludge, known as biosolids. All biosolids will be compliant with regulatory requirements that apply to each end use in line with the water industry and Environment Agency agreed definition of satisfactory sludge use and disposal.  As a further requirement, biosolids that are recycled to agriculture must also conform to the Biosolids Assurance Scheme (a voluntary scheme under the governance of WaterUK). The scheme incorporates best practice guidance and is independently audited. The total quantity of not compliant biosolids is divided by the total quantity of sludge which required treatment and disposal and subtracted from a hundred percent.</v>
          </cell>
          <cell r="L514">
            <v>1</v>
          </cell>
          <cell r="Q514">
            <v>1</v>
          </cell>
          <cell r="R514" t="str">
            <v>Out &amp; under</v>
          </cell>
          <cell r="S514" t="str">
            <v>Revenue</v>
          </cell>
          <cell r="T514" t="str">
            <v>In-period</v>
          </cell>
          <cell r="U514" t="str">
            <v>Bioresources (sludge)</v>
          </cell>
          <cell r="V514" t="str">
            <v>%</v>
          </cell>
          <cell r="W514" t="str">
            <v>Percentage of satisfactory sludge disposal compliance and Biosolids Assurance Scheme conformance</v>
          </cell>
          <cell r="X514">
            <v>2</v>
          </cell>
          <cell r="Y514" t="str">
            <v>Up</v>
          </cell>
          <cell r="Z514" t="str">
            <v/>
          </cell>
          <cell r="AQ514">
            <v>100</v>
          </cell>
          <cell r="AR514">
            <v>100</v>
          </cell>
          <cell r="AS514">
            <v>100</v>
          </cell>
          <cell r="AT514">
            <v>100</v>
          </cell>
          <cell r="AU514">
            <v>100</v>
          </cell>
          <cell r="BL514" t="str">
            <v>Yes</v>
          </cell>
          <cell r="BM514" t="str">
            <v>Yes</v>
          </cell>
          <cell r="BN514" t="str">
            <v>Yes</v>
          </cell>
          <cell r="BO514" t="str">
            <v>Yes</v>
          </cell>
          <cell r="BP514" t="str">
            <v>Yes</v>
          </cell>
          <cell r="BQ514" t="str">
            <v/>
          </cell>
          <cell r="BR514" t="str">
            <v/>
          </cell>
          <cell r="BS514" t="str">
            <v/>
          </cell>
          <cell r="BT514" t="str">
            <v/>
          </cell>
          <cell r="BU514" t="str">
            <v/>
          </cell>
          <cell r="BV514" t="str">
            <v/>
          </cell>
          <cell r="BW514" t="str">
            <v/>
          </cell>
          <cell r="BX514" t="str">
            <v/>
          </cell>
          <cell r="BY514" t="str">
            <v/>
          </cell>
          <cell r="BZ514" t="str">
            <v/>
          </cell>
          <cell r="CA514" t="str">
            <v/>
          </cell>
          <cell r="CB514" t="str">
            <v/>
          </cell>
          <cell r="CC514" t="str">
            <v/>
          </cell>
          <cell r="CD514" t="str">
            <v/>
          </cell>
          <cell r="CE514" t="str">
            <v/>
          </cell>
          <cell r="CF514" t="str">
            <v/>
          </cell>
          <cell r="CG514" t="str">
            <v/>
          </cell>
          <cell r="CH514" t="str">
            <v/>
          </cell>
          <cell r="CI514" t="str">
            <v/>
          </cell>
          <cell r="CJ514" t="str">
            <v/>
          </cell>
          <cell r="CK514" t="str">
            <v/>
          </cell>
          <cell r="CL514" t="str">
            <v/>
          </cell>
          <cell r="CM514" t="str">
            <v/>
          </cell>
          <cell r="CN514" t="str">
            <v/>
          </cell>
          <cell r="CO514" t="str">
            <v/>
          </cell>
          <cell r="CP514" t="str">
            <v/>
          </cell>
          <cell r="CQ514" t="str">
            <v/>
          </cell>
          <cell r="CR514" t="str">
            <v/>
          </cell>
          <cell r="CS514" t="str">
            <v/>
          </cell>
          <cell r="CT514" t="str">
            <v/>
          </cell>
          <cell r="CU514">
            <v>-0.16</v>
          </cell>
          <cell r="CV514" t="str">
            <v/>
          </cell>
          <cell r="CW514" t="str">
            <v/>
          </cell>
          <cell r="CX514" t="str">
            <v/>
          </cell>
          <cell r="CY514">
            <v>1.5</v>
          </cell>
          <cell r="CZ514">
            <v>1.5</v>
          </cell>
          <cell r="DA514" t="str">
            <v/>
          </cell>
          <cell r="DB514" t="str">
            <v/>
          </cell>
          <cell r="DC514" t="str">
            <v>No</v>
          </cell>
          <cell r="DD514">
            <v>1</v>
          </cell>
          <cell r="DE514" t="str">
            <v/>
          </cell>
        </row>
        <row r="515">
          <cell r="C515" t="str">
            <v>PR19UUW_C10-BR</v>
          </cell>
          <cell r="D515" t="str">
            <v>The natural environment is protected and improved in the way we deliver our services</v>
          </cell>
          <cell r="E515" t="str">
            <v>PR19 new</v>
          </cell>
          <cell r="F515" t="str">
            <v>C10-BR</v>
          </cell>
          <cell r="G515" t="str">
            <v>Better air quality</v>
          </cell>
          <cell r="H515" t="str">
            <v>This is a new measure aligned to customer ambition for us to improve air quality. It is focused on reducing the nitrous oxide (NOx) emissions per unit of renewable electricity generated from bioresources. Sewage sludge from wastewater treatment is treated through digestion processes to a standard suitable for use in agriculture. This also produces biogas which is burned to generate renewable energy in combined heat and power engines. When the fuel is burned, waste gases including NOx are emitted. The measure includes emissions from combined heat and power engines and sewage sludge incineration. If biogas is supplied to the national gas grid, the electricity that could have been generated by burning it is included in the measure.</v>
          </cell>
          <cell r="L515">
            <v>1</v>
          </cell>
          <cell r="Q515">
            <v>1</v>
          </cell>
          <cell r="R515" t="str">
            <v>Out &amp; under</v>
          </cell>
          <cell r="S515" t="str">
            <v>Revenue</v>
          </cell>
          <cell r="T515" t="str">
            <v>In-period</v>
          </cell>
          <cell r="U515" t="str">
            <v>Energy/emissions</v>
          </cell>
          <cell r="V515" t="str">
            <v>nr</v>
          </cell>
          <cell r="W515" t="str">
            <v>Quantity of NOx emitted (tonnes) per unit of renewable electricity generation (Giga Watt Hour, GWh)</v>
          </cell>
          <cell r="X515">
            <v>2</v>
          </cell>
          <cell r="Y515" t="str">
            <v>Down</v>
          </cell>
          <cell r="Z515" t="str">
            <v/>
          </cell>
          <cell r="AQ515">
            <v>1.42</v>
          </cell>
          <cell r="AR515">
            <v>1.42</v>
          </cell>
          <cell r="AS515">
            <v>1.42</v>
          </cell>
          <cell r="AT515">
            <v>1.42</v>
          </cell>
          <cell r="AU515">
            <v>1.42</v>
          </cell>
          <cell r="BL515" t="str">
            <v>Yes</v>
          </cell>
          <cell r="BM515" t="str">
            <v>Yes</v>
          </cell>
          <cell r="BN515" t="str">
            <v>Yes</v>
          </cell>
          <cell r="BO515" t="str">
            <v>Yes</v>
          </cell>
          <cell r="BP515" t="str">
            <v>Yes</v>
          </cell>
          <cell r="BQ515" t="str">
            <v/>
          </cell>
          <cell r="BR515" t="str">
            <v/>
          </cell>
          <cell r="BS515" t="str">
            <v/>
          </cell>
          <cell r="BT515" t="str">
            <v/>
          </cell>
          <cell r="BU515" t="str">
            <v/>
          </cell>
          <cell r="BV515" t="str">
            <v/>
          </cell>
          <cell r="BW515" t="str">
            <v/>
          </cell>
          <cell r="BX515" t="str">
            <v/>
          </cell>
          <cell r="BY515" t="str">
            <v/>
          </cell>
          <cell r="BZ515" t="str">
            <v/>
          </cell>
          <cell r="CA515" t="str">
            <v/>
          </cell>
          <cell r="CB515" t="str">
            <v/>
          </cell>
          <cell r="CC515" t="str">
            <v/>
          </cell>
          <cell r="CD515" t="str">
            <v/>
          </cell>
          <cell r="CE515" t="str">
            <v/>
          </cell>
          <cell r="CF515" t="str">
            <v/>
          </cell>
          <cell r="CG515" t="str">
            <v/>
          </cell>
          <cell r="CH515" t="str">
            <v/>
          </cell>
          <cell r="CI515" t="str">
            <v/>
          </cell>
          <cell r="CJ515" t="str">
            <v/>
          </cell>
          <cell r="CK515" t="str">
            <v/>
          </cell>
          <cell r="CL515" t="str">
            <v/>
          </cell>
          <cell r="CM515" t="str">
            <v/>
          </cell>
          <cell r="CN515" t="str">
            <v/>
          </cell>
          <cell r="CO515" t="str">
            <v/>
          </cell>
          <cell r="CP515" t="str">
            <v/>
          </cell>
          <cell r="CQ515" t="str">
            <v/>
          </cell>
          <cell r="CR515" t="str">
            <v/>
          </cell>
          <cell r="CS515" t="str">
            <v/>
          </cell>
          <cell r="CT515" t="str">
            <v/>
          </cell>
          <cell r="CU515">
            <v>-2.69E-2</v>
          </cell>
          <cell r="CV515" t="str">
            <v/>
          </cell>
          <cell r="CW515" t="str">
            <v/>
          </cell>
          <cell r="CX515" t="str">
            <v/>
          </cell>
          <cell r="CY515">
            <v>2.69E-2</v>
          </cell>
          <cell r="CZ515" t="str">
            <v/>
          </cell>
          <cell r="DA515" t="str">
            <v/>
          </cell>
          <cell r="DB515" t="str">
            <v/>
          </cell>
          <cell r="DD515">
            <v>1</v>
          </cell>
          <cell r="DE515" t="str">
            <v>Incentive rate per 0.01 tonnes NOx per GWh, multiplied by 100 to give incentive rate per 1 tonne of Nox per GWh</v>
          </cell>
        </row>
        <row r="516">
          <cell r="C516" t="str">
            <v>PR19UUW_D01-HH</v>
          </cell>
          <cell r="D516" t="str">
            <v>You’re highly satisfied with our service and find it easy to do business with us</v>
          </cell>
          <cell r="E516" t="str">
            <v>PR19 new</v>
          </cell>
          <cell r="F516" t="str">
            <v>D01-HH</v>
          </cell>
          <cell r="G516" t="str">
            <v>C-MeX: Customer measure of experience</v>
          </cell>
          <cell r="H516" t="str">
            <v>As per Ofwat definition</v>
          </cell>
          <cell r="M516">
            <v>1</v>
          </cell>
          <cell r="Q516">
            <v>1</v>
          </cell>
          <cell r="R516" t="str">
            <v>Out &amp; under</v>
          </cell>
          <cell r="S516" t="str">
            <v>Revenue</v>
          </cell>
          <cell r="T516" t="str">
            <v>In-period</v>
          </cell>
          <cell r="U516" t="str">
            <v>Customer measure of experience (C-MeX)</v>
          </cell>
          <cell r="V516" t="str">
            <v>score</v>
          </cell>
          <cell r="W516" t="str">
            <v>C-MeX score</v>
          </cell>
          <cell r="X516">
            <v>2</v>
          </cell>
          <cell r="Y516" t="str">
            <v>Up</v>
          </cell>
          <cell r="Z516" t="str">
            <v>C-MeX: Customer measure of experience</v>
          </cell>
        </row>
        <row r="517">
          <cell r="C517" t="str">
            <v>PR19UUW_D02-CF</v>
          </cell>
          <cell r="D517" t="str">
            <v>You’re highly satisfied with our service and find it easy to do business with us</v>
          </cell>
          <cell r="E517" t="str">
            <v>PR19 new</v>
          </cell>
          <cell r="F517" t="str">
            <v>D02-CF</v>
          </cell>
          <cell r="G517" t="str">
            <v>D-MeX: Developer services measure of experience</v>
          </cell>
          <cell r="H517" t="str">
            <v>As per Ofwat definition</v>
          </cell>
          <cell r="J517">
            <v>0.23</v>
          </cell>
          <cell r="K517">
            <v>0.77</v>
          </cell>
          <cell r="Q517">
            <v>1</v>
          </cell>
          <cell r="R517" t="str">
            <v>Out &amp; under</v>
          </cell>
          <cell r="S517" t="str">
            <v>Revenue</v>
          </cell>
          <cell r="T517" t="str">
            <v>In-period</v>
          </cell>
          <cell r="U517" t="str">
            <v>Developer services measure of experience (D-MeX)</v>
          </cell>
          <cell r="V517" t="str">
            <v>score</v>
          </cell>
          <cell r="W517" t="str">
            <v>D-MeX score</v>
          </cell>
          <cell r="X517">
            <v>2</v>
          </cell>
          <cell r="Y517" t="str">
            <v>Up</v>
          </cell>
          <cell r="Z517" t="str">
            <v>D-MeX: Developer services measure of experience</v>
          </cell>
        </row>
        <row r="518">
          <cell r="C518" t="str">
            <v>PR19UUW_D03-HH</v>
          </cell>
          <cell r="D518" t="str">
            <v>You’re highly satisfied with our service and find it easy to do business with us</v>
          </cell>
          <cell r="E518" t="str">
            <v>PR19 new</v>
          </cell>
          <cell r="F518" t="str">
            <v>D03-HH</v>
          </cell>
          <cell r="G518" t="str">
            <v>Priority services for customers in vulnerable circumstances</v>
          </cell>
          <cell r="H518" t="str">
            <v>This measure builds on our existing Priority Services scheme by targeting an increase in the number of customers on the Priority Services Register (PSR), whilst also providing a measure of assurance as to the accuracy of the PSR by requiring regular checking of customer details.</v>
          </cell>
          <cell r="M518">
            <v>1</v>
          </cell>
          <cell r="Q518">
            <v>1</v>
          </cell>
          <cell r="R518" t="str">
            <v>NFI</v>
          </cell>
          <cell r="U518" t="str">
            <v>Billing, debt, vfm, affordability, vulnerability</v>
          </cell>
          <cell r="V518" t="str">
            <v>%</v>
          </cell>
          <cell r="W518" t="str">
            <v>% PSR reach/% PSR data checking</v>
          </cell>
          <cell r="X518">
            <v>1</v>
          </cell>
          <cell r="Y518" t="str">
            <v>Up</v>
          </cell>
          <cell r="Z518" t="str">
            <v>Priority services for customers in vulnerable circumstances</v>
          </cell>
        </row>
        <row r="519">
          <cell r="C519" t="str">
            <v>PR19UUW_D04-CF</v>
          </cell>
          <cell r="D519" t="str">
            <v>You’re highly satisfied with our service and find it easy to do business with us</v>
          </cell>
          <cell r="E519" t="str">
            <v>PR19 new</v>
          </cell>
          <cell r="F519" t="str">
            <v>D04-CF</v>
          </cell>
          <cell r="G519" t="str">
            <v>Street works performance</v>
          </cell>
          <cell r="H519" t="str">
            <v xml:space="preserve">This measure assesses the successful and safe delivery of our street works activities in the public highway. It will measure safety, quality and compliance against the codes of practice currently in place (as at 2018) under the New Roads and Street Works act (NRSWA) 1991. </v>
          </cell>
          <cell r="J519">
            <v>0.91</v>
          </cell>
          <cell r="K519">
            <v>0.09</v>
          </cell>
          <cell r="Q519">
            <v>1</v>
          </cell>
          <cell r="R519" t="str">
            <v>NFI</v>
          </cell>
          <cell r="U519" t="str">
            <v>Street works</v>
          </cell>
          <cell r="V519" t="str">
            <v>%</v>
          </cell>
          <cell r="W519" t="str">
            <v xml:space="preserve">Percentage non-compliance against the Safety at Street works and Roads Works Code of Practice and the specification for the reinstatement of openings in highways (3rd Edition). </v>
          </cell>
          <cell r="X519">
            <v>2</v>
          </cell>
          <cell r="Y519" t="str">
            <v>Down</v>
          </cell>
          <cell r="AQ519">
            <v>11</v>
          </cell>
          <cell r="AR519">
            <v>10.5</v>
          </cell>
          <cell r="AS519">
            <v>10</v>
          </cell>
          <cell r="AT519">
            <v>9.5</v>
          </cell>
          <cell r="AU519">
            <v>9</v>
          </cell>
          <cell r="BQ519" t="str">
            <v/>
          </cell>
          <cell r="BR519" t="str">
            <v/>
          </cell>
          <cell r="BS519" t="str">
            <v/>
          </cell>
          <cell r="BT519" t="str">
            <v/>
          </cell>
          <cell r="BU519" t="str">
            <v/>
          </cell>
          <cell r="BV519" t="str">
            <v/>
          </cell>
          <cell r="BW519" t="str">
            <v/>
          </cell>
          <cell r="BX519" t="str">
            <v/>
          </cell>
          <cell r="BY519" t="str">
            <v/>
          </cell>
          <cell r="BZ519" t="str">
            <v/>
          </cell>
          <cell r="CA519" t="str">
            <v/>
          </cell>
          <cell r="CB519" t="str">
            <v/>
          </cell>
          <cell r="CC519" t="str">
            <v/>
          </cell>
          <cell r="CD519" t="str">
            <v/>
          </cell>
          <cell r="CE519" t="str">
            <v/>
          </cell>
          <cell r="CF519" t="str">
            <v/>
          </cell>
          <cell r="CG519" t="str">
            <v/>
          </cell>
          <cell r="CH519" t="str">
            <v/>
          </cell>
          <cell r="CI519" t="str">
            <v/>
          </cell>
          <cell r="CJ519" t="str">
            <v/>
          </cell>
          <cell r="CK519" t="str">
            <v/>
          </cell>
          <cell r="CL519" t="str">
            <v/>
          </cell>
          <cell r="CM519" t="str">
            <v/>
          </cell>
          <cell r="CN519" t="str">
            <v/>
          </cell>
          <cell r="CO519" t="str">
            <v/>
          </cell>
          <cell r="CP519" t="str">
            <v/>
          </cell>
          <cell r="CQ519" t="str">
            <v/>
          </cell>
          <cell r="CR519" t="str">
            <v/>
          </cell>
          <cell r="CS519" t="str">
            <v/>
          </cell>
          <cell r="CT519" t="str">
            <v/>
          </cell>
          <cell r="CU519" t="str">
            <v/>
          </cell>
          <cell r="CV519" t="str">
            <v/>
          </cell>
          <cell r="CW519" t="str">
            <v/>
          </cell>
          <cell r="CX519" t="str">
            <v/>
          </cell>
          <cell r="CY519" t="str">
            <v/>
          </cell>
          <cell r="CZ519" t="str">
            <v/>
          </cell>
          <cell r="DA519" t="str">
            <v/>
          </cell>
          <cell r="DB519" t="str">
            <v/>
          </cell>
          <cell r="DC519" t="str">
            <v/>
          </cell>
          <cell r="DD519">
            <v>1</v>
          </cell>
          <cell r="DE519" t="str">
            <v/>
          </cell>
        </row>
        <row r="520">
          <cell r="C520" t="str">
            <v>PR19UUW_D05-HH</v>
          </cell>
          <cell r="D520" t="str">
            <v>You’re highly satisfied with our service and find it easy to do business with us</v>
          </cell>
          <cell r="E520" t="str">
            <v>PR19 new</v>
          </cell>
          <cell r="F520" t="str">
            <v>D05-HH</v>
          </cell>
          <cell r="G520" t="str">
            <v>Priority Services- BSI accreditation</v>
          </cell>
          <cell r="H520" t="str">
            <v>This measure commits us to providing assurance that the quality of support for customers in vulnerable circumstances is of a leading standard by committing United Utilities to achieving and maintaining certification under BS18477 ‘Inclusive service provision. Requirements for identifying and responding to consumer vulnerability’</v>
          </cell>
          <cell r="M520">
            <v>1</v>
          </cell>
          <cell r="Q520">
            <v>1</v>
          </cell>
          <cell r="R520" t="str">
            <v>NFI</v>
          </cell>
          <cell r="U520" t="str">
            <v>Billing, debt, vfm, affordability, vulnerability</v>
          </cell>
          <cell r="V520" t="str">
            <v>text</v>
          </cell>
          <cell r="W520" t="str">
            <v>Pass/fail</v>
          </cell>
          <cell r="X520">
            <v>0</v>
          </cell>
          <cell r="Y520" t="str">
            <v>Up</v>
          </cell>
          <cell r="AQ520" t="str">
            <v>Achieved</v>
          </cell>
          <cell r="AR520" t="str">
            <v>Maintained</v>
          </cell>
          <cell r="AS520" t="str">
            <v>Maintained</v>
          </cell>
          <cell r="AT520" t="str">
            <v>Maintained</v>
          </cell>
          <cell r="AU520" t="str">
            <v>Maintained</v>
          </cell>
          <cell r="BQ520" t="str">
            <v/>
          </cell>
          <cell r="BR520" t="str">
            <v/>
          </cell>
          <cell r="BS520" t="str">
            <v/>
          </cell>
          <cell r="BT520" t="str">
            <v/>
          </cell>
          <cell r="BU520" t="str">
            <v/>
          </cell>
          <cell r="BV520" t="str">
            <v/>
          </cell>
          <cell r="BW520" t="str">
            <v/>
          </cell>
          <cell r="BX520" t="str">
            <v/>
          </cell>
          <cell r="BY520" t="str">
            <v/>
          </cell>
          <cell r="BZ520" t="str">
            <v/>
          </cell>
          <cell r="CA520" t="str">
            <v/>
          </cell>
          <cell r="CB520" t="str">
            <v/>
          </cell>
          <cell r="CC520" t="str">
            <v/>
          </cell>
          <cell r="CD520" t="str">
            <v/>
          </cell>
          <cell r="CE520" t="str">
            <v/>
          </cell>
          <cell r="CF520" t="str">
            <v/>
          </cell>
          <cell r="CG520" t="str">
            <v/>
          </cell>
          <cell r="CH520" t="str">
            <v/>
          </cell>
          <cell r="CI520" t="str">
            <v/>
          </cell>
          <cell r="CJ520" t="str">
            <v/>
          </cell>
          <cell r="CK520" t="str">
            <v/>
          </cell>
          <cell r="CL520" t="str">
            <v/>
          </cell>
          <cell r="CM520" t="str">
            <v/>
          </cell>
          <cell r="CN520" t="str">
            <v/>
          </cell>
          <cell r="CO520" t="str">
            <v/>
          </cell>
          <cell r="CP520" t="str">
            <v/>
          </cell>
          <cell r="CQ520" t="str">
            <v/>
          </cell>
          <cell r="CR520" t="str">
            <v/>
          </cell>
          <cell r="CS520" t="str">
            <v/>
          </cell>
          <cell r="CT520" t="str">
            <v/>
          </cell>
          <cell r="CU520" t="str">
            <v/>
          </cell>
          <cell r="CV520" t="str">
            <v/>
          </cell>
          <cell r="CW520" t="str">
            <v/>
          </cell>
          <cell r="CX520" t="str">
            <v/>
          </cell>
          <cell r="CY520" t="str">
            <v/>
          </cell>
          <cell r="CZ520" t="str">
            <v/>
          </cell>
          <cell r="DA520" t="str">
            <v/>
          </cell>
          <cell r="DB520" t="str">
            <v/>
          </cell>
          <cell r="DD520">
            <v>1</v>
          </cell>
        </row>
        <row r="521">
          <cell r="C521" t="str">
            <v>PR19UUW_E01-HH</v>
          </cell>
          <cell r="D521" t="str">
            <v>We will improve the way we work to keep bills down and improve services for you and future customers</v>
          </cell>
          <cell r="E521" t="str">
            <v>PR19 new</v>
          </cell>
          <cell r="F521" t="str">
            <v>E01-HH</v>
          </cell>
          <cell r="G521" t="str">
            <v>Number of customers lifted out of water poverty</v>
          </cell>
          <cell r="H521" t="str">
            <v>This measure commits us to providing additional support to customers in water poverty, mainly via the promotion of discounted social &amp; support tariffs. It ensures support is effectively targeted at those most in need by only recognising where it lifts a customer out of water poverty. The measure assesses the number of customers lifted out of water poverty each year due to our actions. The definition of water poverty is customers spending more than 3% of their annual household income, after housing costs, on water &amp; wastewater services. We will demonstrate that customer’s financial circumstances have been assessed when deciding whether or not tariff discounts &amp; other interventions have been sufficient to lift customers out of water poverty.</v>
          </cell>
          <cell r="M521">
            <v>1</v>
          </cell>
          <cell r="Q521">
            <v>1</v>
          </cell>
          <cell r="R521" t="str">
            <v>Out &amp; under</v>
          </cell>
          <cell r="S521" t="str">
            <v>Revenue</v>
          </cell>
          <cell r="T521" t="str">
            <v>In-period</v>
          </cell>
          <cell r="U521" t="str">
            <v>Billing, debt, vfm, affordability, vulnerability</v>
          </cell>
          <cell r="V521" t="str">
            <v>nr</v>
          </cell>
          <cell r="W521" t="str">
            <v>Number of customers lifted out of water poverty due to our intervention in year</v>
          </cell>
          <cell r="X521">
            <v>0</v>
          </cell>
          <cell r="Y521" t="str">
            <v>Up</v>
          </cell>
          <cell r="AQ521">
            <v>57600</v>
          </cell>
          <cell r="AR521">
            <v>59800</v>
          </cell>
          <cell r="AS521">
            <v>62100</v>
          </cell>
          <cell r="AT521">
            <v>64300</v>
          </cell>
          <cell r="AU521">
            <v>66500</v>
          </cell>
          <cell r="BL521" t="str">
            <v>Yes</v>
          </cell>
          <cell r="BM521" t="str">
            <v>Yes</v>
          </cell>
          <cell r="BN521" t="str">
            <v>Yes</v>
          </cell>
          <cell r="BO521" t="str">
            <v>Yes</v>
          </cell>
          <cell r="BP521" t="str">
            <v>Yes</v>
          </cell>
          <cell r="BQ521" t="str">
            <v/>
          </cell>
          <cell r="BR521" t="str">
            <v/>
          </cell>
          <cell r="BS521" t="str">
            <v/>
          </cell>
          <cell r="BT521" t="str">
            <v/>
          </cell>
          <cell r="BU521" t="str">
            <v/>
          </cell>
          <cell r="BV521">
            <v>46102</v>
          </cell>
          <cell r="BW521">
            <v>47875</v>
          </cell>
          <cell r="BX521">
            <v>49648</v>
          </cell>
          <cell r="BY521">
            <v>51422</v>
          </cell>
          <cell r="BZ521">
            <v>53195</v>
          </cell>
          <cell r="CA521" t="str">
            <v/>
          </cell>
          <cell r="CB521" t="str">
            <v/>
          </cell>
          <cell r="CC521" t="str">
            <v/>
          </cell>
          <cell r="CD521" t="str">
            <v/>
          </cell>
          <cell r="CE521" t="str">
            <v/>
          </cell>
          <cell r="CF521" t="str">
            <v/>
          </cell>
          <cell r="CG521" t="str">
            <v/>
          </cell>
          <cell r="CH521" t="str">
            <v/>
          </cell>
          <cell r="CI521" t="str">
            <v/>
          </cell>
          <cell r="CJ521" t="str">
            <v/>
          </cell>
          <cell r="CK521">
            <v>69153</v>
          </cell>
          <cell r="CL521">
            <v>71813</v>
          </cell>
          <cell r="CM521">
            <v>74473</v>
          </cell>
          <cell r="CN521">
            <v>77132</v>
          </cell>
          <cell r="CO521">
            <v>79792</v>
          </cell>
          <cell r="CP521" t="str">
            <v/>
          </cell>
          <cell r="CQ521" t="str">
            <v/>
          </cell>
          <cell r="CR521" t="str">
            <v/>
          </cell>
          <cell r="CS521" t="str">
            <v/>
          </cell>
          <cell r="CT521" t="str">
            <v/>
          </cell>
          <cell r="CU521">
            <v>-2.2000000000000001E-4</v>
          </cell>
          <cell r="CV521" t="str">
            <v/>
          </cell>
          <cell r="CW521" t="str">
            <v/>
          </cell>
          <cell r="CX521" t="str">
            <v/>
          </cell>
          <cell r="CY521">
            <v>2.2000000000000001E-4</v>
          </cell>
          <cell r="CZ521" t="str">
            <v/>
          </cell>
          <cell r="DA521" t="str">
            <v/>
          </cell>
          <cell r="DB521" t="str">
            <v/>
          </cell>
          <cell r="DD521">
            <v>1</v>
          </cell>
        </row>
        <row r="522">
          <cell r="C522" t="str">
            <v>PR19UUW_E10-HH</v>
          </cell>
          <cell r="F522" t="str">
            <v>E10-HH</v>
          </cell>
          <cell r="G522" t="str">
            <v>Voids</v>
          </cell>
          <cell r="M522">
            <v>1</v>
          </cell>
          <cell r="Q522">
            <v>1</v>
          </cell>
          <cell r="R522" t="str">
            <v>Out &amp; under</v>
          </cell>
          <cell r="S522" t="str">
            <v>Revenue</v>
          </cell>
          <cell r="T522" t="str">
            <v>In-period</v>
          </cell>
          <cell r="U522" t="str">
            <v>Billing, debt, vfm, affordability, vulnerability</v>
          </cell>
          <cell r="V522" t="str">
            <v>%</v>
          </cell>
          <cell r="W522" t="str">
            <v xml:space="preserve">Percentage of the connected household property base that has been verified as void at year end. </v>
          </cell>
          <cell r="X522">
            <v>2</v>
          </cell>
          <cell r="Y522" t="str">
            <v>Down</v>
          </cell>
          <cell r="AQ522">
            <v>6.7</v>
          </cell>
          <cell r="AR522">
            <v>6.31</v>
          </cell>
          <cell r="AS522">
            <v>5.92</v>
          </cell>
          <cell r="AT522">
            <v>5.53</v>
          </cell>
          <cell r="AU522">
            <v>5.15</v>
          </cell>
          <cell r="BL522" t="str">
            <v>Yes</v>
          </cell>
          <cell r="BM522" t="str">
            <v>Yes</v>
          </cell>
          <cell r="BN522" t="str">
            <v>Yes</v>
          </cell>
          <cell r="BO522" t="str">
            <v>Yes</v>
          </cell>
          <cell r="BP522" t="str">
            <v>Yes</v>
          </cell>
          <cell r="BQ522" t="str">
            <v/>
          </cell>
          <cell r="BR522" t="str">
            <v/>
          </cell>
          <cell r="BS522" t="str">
            <v/>
          </cell>
          <cell r="BT522" t="str">
            <v/>
          </cell>
          <cell r="BU522" t="str">
            <v/>
          </cell>
          <cell r="BV522">
            <v>7.38</v>
          </cell>
          <cell r="BW522">
            <v>7.38</v>
          </cell>
          <cell r="BX522">
            <v>7.38</v>
          </cell>
          <cell r="BY522">
            <v>7.38</v>
          </cell>
          <cell r="BZ522">
            <v>7.38</v>
          </cell>
          <cell r="CA522" t="str">
            <v/>
          </cell>
          <cell r="CB522" t="str">
            <v/>
          </cell>
          <cell r="CC522" t="str">
            <v/>
          </cell>
          <cell r="CD522" t="str">
            <v/>
          </cell>
          <cell r="CE522" t="str">
            <v/>
          </cell>
          <cell r="CF522" t="str">
            <v/>
          </cell>
          <cell r="CG522" t="str">
            <v/>
          </cell>
          <cell r="CH522" t="str">
            <v/>
          </cell>
          <cell r="CI522" t="str">
            <v/>
          </cell>
          <cell r="CJ522" t="str">
            <v/>
          </cell>
          <cell r="CK522">
            <v>6.02</v>
          </cell>
          <cell r="CL522">
            <v>5.24</v>
          </cell>
          <cell r="CM522">
            <v>4.46</v>
          </cell>
          <cell r="CN522">
            <v>3.68</v>
          </cell>
          <cell r="CO522">
            <v>2.92</v>
          </cell>
          <cell r="CP522" t="str">
            <v/>
          </cell>
          <cell r="CQ522" t="str">
            <v/>
          </cell>
          <cell r="CR522" t="str">
            <v/>
          </cell>
          <cell r="CS522" t="str">
            <v/>
          </cell>
          <cell r="CT522" t="str">
            <v/>
          </cell>
          <cell r="CU522">
            <v>-5.63</v>
          </cell>
          <cell r="CV522" t="str">
            <v/>
          </cell>
          <cell r="CW522" t="str">
            <v/>
          </cell>
          <cell r="CX522" t="str">
            <v/>
          </cell>
          <cell r="CY522">
            <v>5.63</v>
          </cell>
          <cell r="CZ522" t="str">
            <v/>
          </cell>
          <cell r="DA522" t="str">
            <v/>
          </cell>
          <cell r="DB522" t="str">
            <v/>
          </cell>
          <cell r="DD522">
            <v>1</v>
          </cell>
        </row>
        <row r="523">
          <cell r="C523" t="str">
            <v>PR19UUW_E03-CF</v>
          </cell>
          <cell r="D523" t="str">
            <v>We will improve the way we work to keep bills down and improve services for you and future customers</v>
          </cell>
          <cell r="E523" t="str">
            <v>PR19 new</v>
          </cell>
          <cell r="F523" t="str">
            <v>E03-CF</v>
          </cell>
          <cell r="G523" t="str">
            <v>Non-household vacancy incentive scheme</v>
          </cell>
          <cell r="H523" t="str">
            <v>This measure incentivises non-household retailers who work in our area to identify occupied premises that are showing as vacant within the Central Market Operator System. For charges to be correct it is essential that the occupancy status of each premises is marked correctly i.e. whether the premises is “occupied” or “vacant”.</v>
          </cell>
          <cell r="J523">
            <v>0.5</v>
          </cell>
          <cell r="K523">
            <v>0.5</v>
          </cell>
          <cell r="Q523">
            <v>1</v>
          </cell>
          <cell r="R523" t="str">
            <v>Out</v>
          </cell>
          <cell r="S523" t="str">
            <v>Revenue</v>
          </cell>
          <cell r="T523" t="str">
            <v>In-period</v>
          </cell>
          <cell r="U523" t="str">
            <v>Voids and gap sites</v>
          </cell>
          <cell r="V523" t="str">
            <v>nr</v>
          </cell>
          <cell r="W523" t="str">
            <v>Number of vacancy incentive payments made</v>
          </cell>
          <cell r="X523">
            <v>0</v>
          </cell>
          <cell r="Y523" t="str">
            <v>Up</v>
          </cell>
          <cell r="Z523" t="str">
            <v/>
          </cell>
          <cell r="AQ523">
            <v>0</v>
          </cell>
          <cell r="AR523">
            <v>0</v>
          </cell>
          <cell r="AS523">
            <v>0</v>
          </cell>
          <cell r="AT523">
            <v>0</v>
          </cell>
          <cell r="AU523">
            <v>0</v>
          </cell>
          <cell r="BL523" t="str">
            <v>Yes</v>
          </cell>
          <cell r="BM523" t="str">
            <v>Yes</v>
          </cell>
          <cell r="BN523" t="str">
            <v>Yes</v>
          </cell>
          <cell r="BO523" t="str">
            <v>Yes</v>
          </cell>
          <cell r="BP523" t="str">
            <v>Yes</v>
          </cell>
          <cell r="BQ523" t="str">
            <v/>
          </cell>
          <cell r="BR523" t="str">
            <v/>
          </cell>
          <cell r="BS523" t="str">
            <v/>
          </cell>
          <cell r="BT523" t="str">
            <v/>
          </cell>
          <cell r="BU523" t="str">
            <v/>
          </cell>
          <cell r="BV523" t="str">
            <v/>
          </cell>
          <cell r="BW523" t="str">
            <v/>
          </cell>
          <cell r="BX523" t="str">
            <v/>
          </cell>
          <cell r="BY523" t="str">
            <v/>
          </cell>
          <cell r="BZ523" t="str">
            <v/>
          </cell>
          <cell r="CA523" t="str">
            <v/>
          </cell>
          <cell r="CB523" t="str">
            <v/>
          </cell>
          <cell r="CC523" t="str">
            <v/>
          </cell>
          <cell r="CD523" t="str">
            <v/>
          </cell>
          <cell r="CE523" t="str">
            <v/>
          </cell>
          <cell r="CF523" t="str">
            <v/>
          </cell>
          <cell r="CG523" t="str">
            <v/>
          </cell>
          <cell r="CH523" t="str">
            <v/>
          </cell>
          <cell r="CI523" t="str">
            <v/>
          </cell>
          <cell r="CJ523" t="str">
            <v/>
          </cell>
          <cell r="CK523" t="str">
            <v/>
          </cell>
          <cell r="CL523" t="str">
            <v/>
          </cell>
          <cell r="CM523" t="str">
            <v/>
          </cell>
          <cell r="CN523" t="str">
            <v/>
          </cell>
          <cell r="CO523" t="str">
            <v/>
          </cell>
          <cell r="CP523" t="str">
            <v/>
          </cell>
          <cell r="CQ523" t="str">
            <v/>
          </cell>
          <cell r="CR523" t="str">
            <v/>
          </cell>
          <cell r="CS523" t="str">
            <v/>
          </cell>
          <cell r="CT523" t="str">
            <v/>
          </cell>
          <cell r="CU523" t="str">
            <v/>
          </cell>
          <cell r="CV523" t="str">
            <v/>
          </cell>
          <cell r="CW523" t="str">
            <v/>
          </cell>
          <cell r="CX523" t="str">
            <v/>
          </cell>
          <cell r="CY523">
            <v>1.36E-4</v>
          </cell>
          <cell r="CZ523" t="str">
            <v/>
          </cell>
          <cell r="DA523" t="str">
            <v/>
          </cell>
          <cell r="DB523" t="str">
            <v/>
          </cell>
          <cell r="DC523" t="str">
            <v/>
          </cell>
          <cell r="DD523">
            <v>1</v>
          </cell>
          <cell r="DE523" t="str">
            <v/>
          </cell>
        </row>
        <row r="524">
          <cell r="C524" t="str">
            <v>PR19UUW_E04-CF</v>
          </cell>
          <cell r="D524" t="str">
            <v>We will improve the way we work to keep bills down and improve services for you and future customers</v>
          </cell>
          <cell r="E524" t="str">
            <v>PR19 new</v>
          </cell>
          <cell r="F524" t="str">
            <v>E04-CF</v>
          </cell>
          <cell r="G524" t="str">
            <v>Gap sites (Wholesale)</v>
          </cell>
          <cell r="H524" t="str">
            <v>This measure is designed to encourage identification of non-household properties by retailers where water and/or wastewater services are being used, but the property is not being billed (“gap sites”). Identifying these sites will bring in more revenue from non-household customers, so keeping down bills for other customers. The measure will facilitate incentive payments to retailers who identify customers who are not being billed or are only being partially billed.</v>
          </cell>
          <cell r="J524">
            <v>0.5</v>
          </cell>
          <cell r="K524">
            <v>0.5</v>
          </cell>
          <cell r="Q524">
            <v>1</v>
          </cell>
          <cell r="R524" t="str">
            <v>Out</v>
          </cell>
          <cell r="S524" t="str">
            <v>Revenue</v>
          </cell>
          <cell r="T524" t="str">
            <v>In-period</v>
          </cell>
          <cell r="U524" t="str">
            <v>Billing, debt, vfm, affordability, vulnerability</v>
          </cell>
          <cell r="V524" t="str">
            <v>nr</v>
          </cell>
          <cell r="W524" t="str">
            <v>Number of gap site incentive payments paid to retailers following the successful registration of the supply point in the market</v>
          </cell>
          <cell r="X524">
            <v>0</v>
          </cell>
          <cell r="Y524" t="str">
            <v>Up</v>
          </cell>
          <cell r="Z524" t="str">
            <v/>
          </cell>
          <cell r="AQ524">
            <v>0</v>
          </cell>
          <cell r="AR524">
            <v>0</v>
          </cell>
          <cell r="AS524">
            <v>0</v>
          </cell>
          <cell r="AT524">
            <v>0</v>
          </cell>
          <cell r="AU524">
            <v>0</v>
          </cell>
          <cell r="BL524" t="str">
            <v>Yes</v>
          </cell>
          <cell r="BM524" t="str">
            <v>Yes</v>
          </cell>
          <cell r="BN524" t="str">
            <v>Yes</v>
          </cell>
          <cell r="BO524" t="str">
            <v>Yes</v>
          </cell>
          <cell r="BP524" t="str">
            <v>Yes</v>
          </cell>
          <cell r="BQ524" t="str">
            <v/>
          </cell>
          <cell r="BR524" t="str">
            <v/>
          </cell>
          <cell r="BS524" t="str">
            <v/>
          </cell>
          <cell r="BT524" t="str">
            <v/>
          </cell>
          <cell r="BU524" t="str">
            <v/>
          </cell>
          <cell r="BV524" t="str">
            <v/>
          </cell>
          <cell r="BW524" t="str">
            <v/>
          </cell>
          <cell r="BX524" t="str">
            <v/>
          </cell>
          <cell r="BY524" t="str">
            <v/>
          </cell>
          <cell r="BZ524" t="str">
            <v/>
          </cell>
          <cell r="CA524" t="str">
            <v/>
          </cell>
          <cell r="CB524" t="str">
            <v/>
          </cell>
          <cell r="CC524" t="str">
            <v/>
          </cell>
          <cell r="CD524" t="str">
            <v/>
          </cell>
          <cell r="CE524" t="str">
            <v/>
          </cell>
          <cell r="CF524" t="str">
            <v/>
          </cell>
          <cell r="CG524" t="str">
            <v/>
          </cell>
          <cell r="CH524" t="str">
            <v/>
          </cell>
          <cell r="CI524" t="str">
            <v/>
          </cell>
          <cell r="CJ524" t="str">
            <v/>
          </cell>
          <cell r="CK524" t="str">
            <v/>
          </cell>
          <cell r="CL524" t="str">
            <v/>
          </cell>
          <cell r="CM524" t="str">
            <v/>
          </cell>
          <cell r="CN524" t="str">
            <v/>
          </cell>
          <cell r="CO524" t="str">
            <v/>
          </cell>
          <cell r="CP524" t="str">
            <v/>
          </cell>
          <cell r="CQ524" t="str">
            <v/>
          </cell>
          <cell r="CR524" t="str">
            <v/>
          </cell>
          <cell r="CS524" t="str">
            <v/>
          </cell>
          <cell r="CT524" t="str">
            <v/>
          </cell>
          <cell r="CU524" t="str">
            <v/>
          </cell>
          <cell r="CV524" t="str">
            <v/>
          </cell>
          <cell r="CW524" t="str">
            <v/>
          </cell>
          <cell r="CX524" t="str">
            <v/>
          </cell>
          <cell r="CY524">
            <v>3.0600000000000001E-4</v>
          </cell>
          <cell r="CZ524" t="str">
            <v/>
          </cell>
          <cell r="DA524" t="str">
            <v/>
          </cell>
          <cell r="DB524" t="str">
            <v/>
          </cell>
          <cell r="DC524" t="str">
            <v/>
          </cell>
          <cell r="DD524">
            <v>1</v>
          </cell>
          <cell r="DE524" t="str">
            <v/>
          </cell>
        </row>
        <row r="525">
          <cell r="C525" t="str">
            <v>PR19UUW_E05-HH</v>
          </cell>
          <cell r="D525" t="str">
            <v>We will improve the way we work to keep bills down and improve services for you and future customers</v>
          </cell>
          <cell r="E525" t="str">
            <v>PR19 new</v>
          </cell>
          <cell r="F525" t="str">
            <v>E05-HH</v>
          </cell>
          <cell r="G525" t="str">
            <v>Gap sites (Retail)</v>
          </cell>
          <cell r="H525" t="str">
            <v>This performance commitment measures the number of domestic connected properties in our area which we identify as not being billed for water and/or wastewater services each year and add to our billing system. We will use external and internal data sources to verify if we have properties in our region which we have not captured onto our billing system. This measure has been developed to ensure that we actively manage connected properties within United Utilities service area which are not on the billing system and raise bills wherever possible, thereby supporting the lowest possible household bills for all customers.</v>
          </cell>
          <cell r="M525">
            <v>1</v>
          </cell>
          <cell r="Q525">
            <v>1</v>
          </cell>
          <cell r="R525" t="str">
            <v>Out</v>
          </cell>
          <cell r="S525" t="str">
            <v>Revenue</v>
          </cell>
          <cell r="T525" t="str">
            <v>In-period</v>
          </cell>
          <cell r="U525" t="str">
            <v>Billing, debt, vfm, affordability, vulnerability</v>
          </cell>
          <cell r="V525" t="str">
            <v>nr</v>
          </cell>
          <cell r="W525" t="str">
            <v xml:space="preserve">Annual number of household connected properties identified as not being billed by United Utilities which are subsequently recorded onto our billing system, excluding connections raised by developers through established new connections processes. </v>
          </cell>
          <cell r="X525">
            <v>0</v>
          </cell>
          <cell r="Y525" t="str">
            <v>Up</v>
          </cell>
          <cell r="AQ525">
            <v>0</v>
          </cell>
          <cell r="AR525">
            <v>0</v>
          </cell>
          <cell r="AS525">
            <v>0</v>
          </cell>
          <cell r="AT525">
            <v>0</v>
          </cell>
          <cell r="AU525">
            <v>0</v>
          </cell>
          <cell r="BL525" t="str">
            <v>Yes</v>
          </cell>
          <cell r="BM525" t="str">
            <v>Yes</v>
          </cell>
          <cell r="BN525" t="str">
            <v>Yes</v>
          </cell>
          <cell r="BO525" t="str">
            <v>Yes</v>
          </cell>
          <cell r="BP525" t="str">
            <v>Yes</v>
          </cell>
          <cell r="BQ525" t="str">
            <v/>
          </cell>
          <cell r="BR525" t="str">
            <v/>
          </cell>
          <cell r="BS525" t="str">
            <v/>
          </cell>
          <cell r="BT525" t="str">
            <v/>
          </cell>
          <cell r="BU525" t="str">
            <v/>
          </cell>
          <cell r="BV525" t="str">
            <v/>
          </cell>
          <cell r="BW525" t="str">
            <v/>
          </cell>
          <cell r="BX525" t="str">
            <v/>
          </cell>
          <cell r="BY525" t="str">
            <v/>
          </cell>
          <cell r="BZ525" t="str">
            <v/>
          </cell>
          <cell r="CA525" t="str">
            <v/>
          </cell>
          <cell r="CB525" t="str">
            <v/>
          </cell>
          <cell r="CC525" t="str">
            <v/>
          </cell>
          <cell r="CD525" t="str">
            <v/>
          </cell>
          <cell r="CE525" t="str">
            <v/>
          </cell>
          <cell r="CF525" t="str">
            <v/>
          </cell>
          <cell r="CG525" t="str">
            <v/>
          </cell>
          <cell r="CH525" t="str">
            <v/>
          </cell>
          <cell r="CI525" t="str">
            <v/>
          </cell>
          <cell r="CJ525" t="str">
            <v/>
          </cell>
          <cell r="CK525" t="str">
            <v/>
          </cell>
          <cell r="CL525" t="str">
            <v/>
          </cell>
          <cell r="CM525" t="str">
            <v/>
          </cell>
          <cell r="CN525" t="str">
            <v/>
          </cell>
          <cell r="CO525" t="str">
            <v/>
          </cell>
          <cell r="CP525" t="str">
            <v/>
          </cell>
          <cell r="CQ525" t="str">
            <v/>
          </cell>
          <cell r="CR525" t="str">
            <v/>
          </cell>
          <cell r="CS525" t="str">
            <v/>
          </cell>
          <cell r="CT525" t="str">
            <v/>
          </cell>
          <cell r="CU525">
            <v>0</v>
          </cell>
          <cell r="CV525" t="str">
            <v/>
          </cell>
          <cell r="CW525" t="str">
            <v/>
          </cell>
          <cell r="CX525" t="str">
            <v/>
          </cell>
          <cell r="CY525">
            <v>1.2999999999999999E-5</v>
          </cell>
          <cell r="CZ525" t="str">
            <v/>
          </cell>
          <cell r="DA525" t="str">
            <v/>
          </cell>
          <cell r="DB525" t="str">
            <v/>
          </cell>
          <cell r="DD525">
            <v>1</v>
          </cell>
        </row>
        <row r="526">
          <cell r="C526" t="str">
            <v>PR19UUW_E06-CF</v>
          </cell>
          <cell r="D526" t="str">
            <v>We will improve the way we work to keep bills down and improve services for you and future customers</v>
          </cell>
          <cell r="E526" t="str">
            <v>PR19 new</v>
          </cell>
          <cell r="F526" t="str">
            <v>E06-CF</v>
          </cell>
          <cell r="G526" t="str">
            <v>Systems thinking capability</v>
          </cell>
          <cell r="H526" t="str">
            <v>Systems thinking is a long-term strategy, requiring substantial investment in business change. This measure will incentivise us to accelerate innovations and improvements in our system thinking capability maturity. The assessment for which has been assured and benchmarked against companies outside of the water sector.</v>
          </cell>
          <cell r="J526">
            <v>0.5</v>
          </cell>
          <cell r="K526">
            <v>0.5</v>
          </cell>
          <cell r="Q526">
            <v>1</v>
          </cell>
          <cell r="R526" t="str">
            <v>NFI</v>
          </cell>
          <cell r="U526" t="str">
            <v>Sustainability/innovation</v>
          </cell>
          <cell r="V526" t="str">
            <v>nr</v>
          </cell>
          <cell r="W526" t="str">
            <v xml:space="preserve">Capability Maturity Level </v>
          </cell>
          <cell r="X526">
            <v>0</v>
          </cell>
          <cell r="Y526" t="str">
            <v>Up</v>
          </cell>
          <cell r="AQ526">
            <v>1</v>
          </cell>
          <cell r="AR526">
            <v>2</v>
          </cell>
          <cell r="AS526">
            <v>2</v>
          </cell>
          <cell r="AT526">
            <v>2</v>
          </cell>
          <cell r="AU526">
            <v>2</v>
          </cell>
          <cell r="BQ526" t="str">
            <v/>
          </cell>
          <cell r="BR526" t="str">
            <v/>
          </cell>
          <cell r="BS526" t="str">
            <v/>
          </cell>
          <cell r="BT526" t="str">
            <v/>
          </cell>
          <cell r="BU526" t="str">
            <v/>
          </cell>
          <cell r="BV526" t="str">
            <v/>
          </cell>
          <cell r="BW526" t="str">
            <v/>
          </cell>
          <cell r="BX526" t="str">
            <v/>
          </cell>
          <cell r="BY526" t="str">
            <v/>
          </cell>
          <cell r="BZ526" t="str">
            <v/>
          </cell>
          <cell r="CA526" t="str">
            <v/>
          </cell>
          <cell r="CB526" t="str">
            <v/>
          </cell>
          <cell r="CC526" t="str">
            <v/>
          </cell>
          <cell r="CD526" t="str">
            <v/>
          </cell>
          <cell r="CE526" t="str">
            <v/>
          </cell>
          <cell r="CF526" t="str">
            <v/>
          </cell>
          <cell r="CG526" t="str">
            <v/>
          </cell>
          <cell r="CH526" t="str">
            <v/>
          </cell>
          <cell r="CI526" t="str">
            <v/>
          </cell>
          <cell r="CJ526" t="str">
            <v/>
          </cell>
          <cell r="CK526" t="str">
            <v/>
          </cell>
          <cell r="CL526" t="str">
            <v/>
          </cell>
          <cell r="CM526" t="str">
            <v/>
          </cell>
          <cell r="CN526" t="str">
            <v/>
          </cell>
          <cell r="CO526" t="str">
            <v/>
          </cell>
          <cell r="CP526" t="str">
            <v/>
          </cell>
          <cell r="CQ526" t="str">
            <v/>
          </cell>
          <cell r="CR526" t="str">
            <v/>
          </cell>
          <cell r="CS526" t="str">
            <v/>
          </cell>
          <cell r="CT526" t="str">
            <v/>
          </cell>
          <cell r="CU526" t="str">
            <v/>
          </cell>
          <cell r="CV526" t="str">
            <v/>
          </cell>
          <cell r="CW526" t="str">
            <v/>
          </cell>
          <cell r="CX526" t="str">
            <v/>
          </cell>
          <cell r="CY526" t="str">
            <v/>
          </cell>
          <cell r="CZ526" t="str">
            <v/>
          </cell>
          <cell r="DA526" t="str">
            <v/>
          </cell>
          <cell r="DB526" t="str">
            <v/>
          </cell>
          <cell r="DC526" t="str">
            <v>No</v>
          </cell>
          <cell r="DD526">
            <v>1</v>
          </cell>
          <cell r="DE526" t="str">
            <v/>
          </cell>
        </row>
        <row r="527">
          <cell r="C527" t="str">
            <v>PR19UUW_E07-DP</v>
          </cell>
          <cell r="D527" t="str">
            <v>We will improve the way we work to keep bills down and improve services for you and future customers</v>
          </cell>
          <cell r="E527" t="str">
            <v>PR19 new</v>
          </cell>
          <cell r="F527" t="str">
            <v>E07-DP</v>
          </cell>
          <cell r="G527" t="str">
            <v>Successful delivery of direct procurement of Manchester and Pennine resilience</v>
          </cell>
          <cell r="H527" t="str">
            <v>We will run a procurement process to deliver one of the largest UK infrastructure projects to improve resilience of water supplies to the Manchester and Pennine areas. This involves competitively tendering for a third party to construct and finance the scheme (“direct procurement”, DPC). Customers benefit if the project is procured at lower cost and if it is carried out efficiently. This secures increased long term resilience of water supply to over two million customers.</v>
          </cell>
          <cell r="J527">
            <v>1</v>
          </cell>
          <cell r="Q527">
            <v>1</v>
          </cell>
          <cell r="R527" t="str">
            <v xml:space="preserve">Out </v>
          </cell>
          <cell r="S527" t="str">
            <v>Revenue</v>
          </cell>
          <cell r="T527" t="str">
            <v>End of period</v>
          </cell>
          <cell r="U527" t="str">
            <v>Resilience</v>
          </cell>
          <cell r="V527" t="str">
            <v>nr</v>
          </cell>
          <cell r="W527" t="str">
            <v>Number of new projects which have a direct procurement contract awarded in each year</v>
          </cell>
          <cell r="X527">
            <v>0</v>
          </cell>
          <cell r="Y527" t="str">
            <v>Up</v>
          </cell>
          <cell r="Z527" t="str">
            <v/>
          </cell>
          <cell r="AQ527" t="str">
            <v/>
          </cell>
          <cell r="AR527" t="str">
            <v/>
          </cell>
          <cell r="AS527" t="str">
            <v/>
          </cell>
          <cell r="AT527">
            <v>1</v>
          </cell>
          <cell r="AU527" t="str">
            <v/>
          </cell>
          <cell r="BL527" t="str">
            <v>Yes</v>
          </cell>
          <cell r="BM527" t="str">
            <v>Yes</v>
          </cell>
          <cell r="BN527" t="str">
            <v>Yes</v>
          </cell>
          <cell r="BO527" t="str">
            <v>Yes</v>
          </cell>
          <cell r="BQ527" t="str">
            <v/>
          </cell>
          <cell r="BR527" t="str">
            <v/>
          </cell>
          <cell r="BS527" t="str">
            <v/>
          </cell>
          <cell r="BT527" t="str">
            <v/>
          </cell>
          <cell r="BU527" t="str">
            <v/>
          </cell>
          <cell r="BV527" t="str">
            <v/>
          </cell>
          <cell r="BW527" t="str">
            <v/>
          </cell>
          <cell r="BX527" t="str">
            <v/>
          </cell>
          <cell r="BY527" t="str">
            <v/>
          </cell>
          <cell r="BZ527" t="str">
            <v/>
          </cell>
          <cell r="CA527" t="str">
            <v/>
          </cell>
          <cell r="CB527" t="str">
            <v/>
          </cell>
          <cell r="CC527" t="str">
            <v/>
          </cell>
          <cell r="CD527" t="str">
            <v/>
          </cell>
          <cell r="CE527" t="str">
            <v/>
          </cell>
          <cell r="CF527" t="str">
            <v/>
          </cell>
          <cell r="CG527" t="str">
            <v/>
          </cell>
          <cell r="CH527" t="str">
            <v/>
          </cell>
          <cell r="CI527" t="str">
            <v/>
          </cell>
          <cell r="CJ527" t="str">
            <v/>
          </cell>
          <cell r="CK527" t="str">
            <v/>
          </cell>
          <cell r="CL527" t="str">
            <v/>
          </cell>
          <cell r="CM527" t="str">
            <v/>
          </cell>
          <cell r="CN527" t="str">
            <v/>
          </cell>
          <cell r="CO527" t="str">
            <v/>
          </cell>
          <cell r="CP527" t="str">
            <v/>
          </cell>
          <cell r="CQ527" t="str">
            <v/>
          </cell>
          <cell r="CR527" t="str">
            <v/>
          </cell>
          <cell r="CS527" t="str">
            <v/>
          </cell>
          <cell r="CT527" t="str">
            <v/>
          </cell>
          <cell r="CU527" t="str">
            <v/>
          </cell>
          <cell r="CV527" t="str">
            <v/>
          </cell>
          <cell r="CW527" t="str">
            <v/>
          </cell>
          <cell r="CX527" t="str">
            <v/>
          </cell>
          <cell r="CY527" t="str">
            <v/>
          </cell>
          <cell r="CZ527" t="str">
            <v/>
          </cell>
          <cell r="DA527" t="str">
            <v/>
          </cell>
          <cell r="DB527" t="str">
            <v/>
          </cell>
        </row>
        <row r="528">
          <cell r="C528" t="str">
            <v>PR19UUW_E09-HH</v>
          </cell>
          <cell r="D528" t="str">
            <v>We will improve the way we work to keep bills down and improve services for you and future customers</v>
          </cell>
          <cell r="E528" t="str">
            <v>PR14 continuation</v>
          </cell>
          <cell r="F528" t="str">
            <v>E09-HH</v>
          </cell>
          <cell r="G528" t="str">
            <v>Customers say that we offer value for money</v>
          </cell>
          <cell r="H528" t="str">
            <v xml:space="preserve">Assessing customers’ views on the overall value for money provided by UU water and wastewater services is an important factor in understanding drivers of legitimacy with customers. Alongside other measures of household customer service, such as C-MeX, a value for money measure can give insight into customers’ perception of UU service levels and corresponding bills. </v>
          </cell>
          <cell r="M528">
            <v>1</v>
          </cell>
          <cell r="Q528">
            <v>1</v>
          </cell>
          <cell r="R528" t="str">
            <v>NFI</v>
          </cell>
          <cell r="U528" t="str">
            <v>Billing, debt, vfm</v>
          </cell>
          <cell r="V528" t="str">
            <v>%</v>
          </cell>
          <cell r="W528" t="str">
            <v>Percentage of customers who, when surveyed, are satisfied we provide value for money</v>
          </cell>
          <cell r="X528">
            <v>0</v>
          </cell>
          <cell r="Y528" t="str">
            <v>Up</v>
          </cell>
          <cell r="AQ528">
            <v>71</v>
          </cell>
          <cell r="AR528">
            <v>72</v>
          </cell>
          <cell r="AS528">
            <v>73</v>
          </cell>
          <cell r="AT528">
            <v>74</v>
          </cell>
          <cell r="AU528">
            <v>75</v>
          </cell>
          <cell r="BQ528" t="str">
            <v/>
          </cell>
          <cell r="BR528" t="str">
            <v/>
          </cell>
          <cell r="BS528" t="str">
            <v/>
          </cell>
          <cell r="BT528" t="str">
            <v/>
          </cell>
          <cell r="BU528" t="str">
            <v/>
          </cell>
          <cell r="BV528" t="str">
            <v/>
          </cell>
          <cell r="BW528" t="str">
            <v/>
          </cell>
          <cell r="BX528" t="str">
            <v/>
          </cell>
          <cell r="BY528" t="str">
            <v/>
          </cell>
          <cell r="BZ528" t="str">
            <v/>
          </cell>
          <cell r="CA528" t="str">
            <v/>
          </cell>
          <cell r="CB528" t="str">
            <v/>
          </cell>
          <cell r="CC528" t="str">
            <v/>
          </cell>
          <cell r="CD528" t="str">
            <v/>
          </cell>
          <cell r="CE528" t="str">
            <v/>
          </cell>
          <cell r="CF528" t="str">
            <v/>
          </cell>
          <cell r="CG528" t="str">
            <v/>
          </cell>
          <cell r="CH528" t="str">
            <v/>
          </cell>
          <cell r="CI528" t="str">
            <v/>
          </cell>
          <cell r="CJ528" t="str">
            <v/>
          </cell>
          <cell r="CK528" t="str">
            <v/>
          </cell>
          <cell r="CL528" t="str">
            <v/>
          </cell>
          <cell r="CM528" t="str">
            <v/>
          </cell>
          <cell r="CN528" t="str">
            <v/>
          </cell>
          <cell r="CO528" t="str">
            <v/>
          </cell>
          <cell r="CP528" t="str">
            <v/>
          </cell>
          <cell r="CQ528" t="str">
            <v/>
          </cell>
          <cell r="CR528" t="str">
            <v/>
          </cell>
          <cell r="CS528" t="str">
            <v/>
          </cell>
          <cell r="CT528" t="str">
            <v/>
          </cell>
          <cell r="CU528" t="str">
            <v/>
          </cell>
          <cell r="CV528" t="str">
            <v/>
          </cell>
          <cell r="CW528" t="str">
            <v/>
          </cell>
          <cell r="CX528" t="str">
            <v/>
          </cell>
          <cell r="CY528" t="str">
            <v/>
          </cell>
          <cell r="CZ528" t="str">
            <v/>
          </cell>
          <cell r="DA528" t="str">
            <v/>
          </cell>
          <cell r="DB528" t="str">
            <v/>
          </cell>
          <cell r="DD528">
            <v>1</v>
          </cell>
        </row>
        <row r="529">
          <cell r="C529" t="str">
            <v>PR19UUW_F01-WWN</v>
          </cell>
          <cell r="D529" t="str">
            <v>We collect and recycle your wastewater</v>
          </cell>
          <cell r="E529" t="str">
            <v>PR14 revision</v>
          </cell>
          <cell r="F529" t="str">
            <v>F01-WWN</v>
          </cell>
          <cell r="G529" t="str">
            <v>Sewer collapses</v>
          </cell>
          <cell r="H529" t="str">
            <v>As per Ofwat definition</v>
          </cell>
          <cell r="K529">
            <v>1</v>
          </cell>
          <cell r="Q529">
            <v>1</v>
          </cell>
          <cell r="R529" t="str">
            <v>Under</v>
          </cell>
          <cell r="S529" t="str">
            <v>Revenue</v>
          </cell>
          <cell r="T529" t="str">
            <v>In-period</v>
          </cell>
          <cell r="U529" t="str">
            <v>Sewer blockages/collapses</v>
          </cell>
          <cell r="V529" t="str">
            <v>nr</v>
          </cell>
          <cell r="W529" t="str">
            <v>Number of sewer collapses per 1,000km of sewer</v>
          </cell>
          <cell r="X529">
            <v>2</v>
          </cell>
          <cell r="Y529" t="str">
            <v>Down</v>
          </cell>
          <cell r="Z529" t="str">
            <v>Sewer collapses</v>
          </cell>
        </row>
        <row r="530">
          <cell r="C530" t="str">
            <v>PR19UUW_F02-WWN</v>
          </cell>
          <cell r="D530" t="str">
            <v>We collect and recycle your wastewater</v>
          </cell>
          <cell r="E530" t="str">
            <v>PR14 revision</v>
          </cell>
          <cell r="F530" t="str">
            <v>F02-WWN</v>
          </cell>
          <cell r="G530" t="str">
            <v>Sewer blockages</v>
          </cell>
          <cell r="H530" t="str">
            <v>This measure counts the number of sewer blockages that have been reported and cleared.  Blockages are a major cause of flooding and pollution incidents. They are often caused by items which should not be flushed. As such, it is important that our performance around this area is visible to customers. Blockages can also be caused by natural factors such as tree roots or sewer defects.</v>
          </cell>
          <cell r="K530">
            <v>1</v>
          </cell>
          <cell r="Q530">
            <v>1</v>
          </cell>
          <cell r="R530" t="str">
            <v>Out &amp; under</v>
          </cell>
          <cell r="S530" t="str">
            <v>Revenue</v>
          </cell>
          <cell r="T530" t="str">
            <v>In-period</v>
          </cell>
          <cell r="U530" t="str">
            <v>Sewer blockages/collapses</v>
          </cell>
          <cell r="V530" t="str">
            <v>nr</v>
          </cell>
          <cell r="W530" t="str">
            <v>Number of sewer blockages that have been reported and cleared</v>
          </cell>
          <cell r="X530">
            <v>0</v>
          </cell>
          <cell r="Y530" t="str">
            <v>Down</v>
          </cell>
          <cell r="Z530" t="str">
            <v>Sewer blockages</v>
          </cell>
          <cell r="AQ530">
            <v>20664</v>
          </cell>
          <cell r="AR530">
            <v>20328</v>
          </cell>
          <cell r="AS530">
            <v>19992</v>
          </cell>
          <cell r="AT530">
            <v>19656</v>
          </cell>
          <cell r="AU530">
            <v>19320</v>
          </cell>
          <cell r="BL530" t="str">
            <v>Yes</v>
          </cell>
          <cell r="BM530" t="str">
            <v>Yes</v>
          </cell>
          <cell r="BN530" t="str">
            <v>Yes</v>
          </cell>
          <cell r="BO530" t="str">
            <v>Yes</v>
          </cell>
          <cell r="BP530" t="str">
            <v>Yes</v>
          </cell>
          <cell r="BQ530" t="str">
            <v/>
          </cell>
          <cell r="BR530" t="str">
            <v/>
          </cell>
          <cell r="BS530" t="str">
            <v/>
          </cell>
          <cell r="BT530" t="str">
            <v/>
          </cell>
          <cell r="BU530" t="str">
            <v/>
          </cell>
          <cell r="BV530">
            <v>30996</v>
          </cell>
          <cell r="BW530">
            <v>30996</v>
          </cell>
          <cell r="BX530">
            <v>30996</v>
          </cell>
          <cell r="BY530">
            <v>30996</v>
          </cell>
          <cell r="BZ530">
            <v>30996</v>
          </cell>
          <cell r="CA530" t="str">
            <v/>
          </cell>
          <cell r="CB530" t="str">
            <v/>
          </cell>
          <cell r="CC530" t="str">
            <v/>
          </cell>
          <cell r="CD530" t="str">
            <v/>
          </cell>
          <cell r="CE530" t="str">
            <v/>
          </cell>
          <cell r="CF530" t="str">
            <v/>
          </cell>
          <cell r="CG530" t="str">
            <v/>
          </cell>
          <cell r="CH530" t="str">
            <v/>
          </cell>
          <cell r="CI530" t="str">
            <v/>
          </cell>
          <cell r="CJ530" t="str">
            <v/>
          </cell>
          <cell r="CK530">
            <v>17505</v>
          </cell>
          <cell r="CL530">
            <v>17220</v>
          </cell>
          <cell r="CM530">
            <v>16935</v>
          </cell>
          <cell r="CN530">
            <v>16651</v>
          </cell>
          <cell r="CO530">
            <v>16366</v>
          </cell>
          <cell r="CP530" t="str">
            <v/>
          </cell>
          <cell r="CQ530" t="str">
            <v/>
          </cell>
          <cell r="CR530" t="str">
            <v/>
          </cell>
          <cell r="CS530" t="str">
            <v/>
          </cell>
          <cell r="CT530" t="str">
            <v/>
          </cell>
          <cell r="CU530">
            <v>-1.4E-3</v>
          </cell>
          <cell r="CV530" t="str">
            <v/>
          </cell>
          <cell r="CW530" t="str">
            <v/>
          </cell>
          <cell r="CX530" t="str">
            <v/>
          </cell>
          <cell r="CY530">
            <v>1.4E-3</v>
          </cell>
          <cell r="CZ530" t="str">
            <v/>
          </cell>
          <cell r="DA530" t="str">
            <v/>
          </cell>
          <cell r="DB530" t="str">
            <v/>
          </cell>
          <cell r="DC530" t="str">
            <v/>
          </cell>
          <cell r="DD530">
            <v>1</v>
          </cell>
          <cell r="DE530" t="str">
            <v/>
          </cell>
        </row>
        <row r="531">
          <cell r="C531" t="str">
            <v>PR19UUW_G01-WWN</v>
          </cell>
          <cell r="D531" t="str">
            <v>The risk of sewer flooding for homes and businesses is reduced</v>
          </cell>
          <cell r="E531" t="str">
            <v>PR19 new</v>
          </cell>
          <cell r="F531" t="str">
            <v>G01-WWN</v>
          </cell>
          <cell r="G531" t="str">
            <v>Risk of sewer flooding in a storm</v>
          </cell>
          <cell r="H531" t="str">
            <v>As per Ofwat definition</v>
          </cell>
          <cell r="K531">
            <v>1</v>
          </cell>
          <cell r="Q531">
            <v>1</v>
          </cell>
          <cell r="R531" t="str">
            <v>NFI</v>
          </cell>
          <cell r="S531" t="str">
            <v/>
          </cell>
          <cell r="T531" t="str">
            <v/>
          </cell>
          <cell r="U531" t="str">
            <v>Sewer flooding</v>
          </cell>
          <cell r="V531" t="str">
            <v>%</v>
          </cell>
          <cell r="W531" t="str">
            <v>Percentage of population at risk of hydraulic internal sewer flooding in a 1-in-50 year storm</v>
          </cell>
          <cell r="X531">
            <v>2</v>
          </cell>
          <cell r="Y531" t="str">
            <v>Down</v>
          </cell>
          <cell r="Z531" t="str">
            <v>Risk of sewer flooding in a storm</v>
          </cell>
        </row>
        <row r="532">
          <cell r="C532" t="str">
            <v>PR19UUW_G02-WWN</v>
          </cell>
          <cell r="D532" t="str">
            <v>The risk of sewer flooding for homes and businesses is reduced</v>
          </cell>
          <cell r="E532" t="str">
            <v>PR14 revision</v>
          </cell>
          <cell r="F532" t="str">
            <v>G02-WWN</v>
          </cell>
          <cell r="G532" t="str">
            <v>Internal sewer flooding</v>
          </cell>
          <cell r="H532" t="str">
            <v>As per Ofwat definition</v>
          </cell>
          <cell r="K532">
            <v>1</v>
          </cell>
          <cell r="Q532">
            <v>1</v>
          </cell>
          <cell r="R532" t="str">
            <v>Out &amp; under</v>
          </cell>
          <cell r="S532" t="str">
            <v>Revenue</v>
          </cell>
          <cell r="T532" t="str">
            <v>In-period</v>
          </cell>
          <cell r="U532" t="str">
            <v>Sewer flooding</v>
          </cell>
          <cell r="V532" t="str">
            <v>nr</v>
          </cell>
          <cell r="W532" t="str">
            <v>Number of internal flooding incidents that have occurred in each financial year</v>
          </cell>
          <cell r="X532">
            <v>2</v>
          </cell>
          <cell r="Y532" t="str">
            <v>Down</v>
          </cell>
          <cell r="Z532" t="str">
            <v>Internal sewer flooding</v>
          </cell>
        </row>
        <row r="533">
          <cell r="C533" t="str">
            <v>PR19UUW_G03-WWN</v>
          </cell>
          <cell r="D533" t="str">
            <v>The risk of sewer flooding for homes and businesses is reduced</v>
          </cell>
          <cell r="E533" t="str">
            <v>PR14 revision</v>
          </cell>
          <cell r="F533" t="str">
            <v>G03-WWN</v>
          </cell>
          <cell r="G533" t="str">
            <v>External flooding Incidents</v>
          </cell>
          <cell r="H533" t="str">
            <v>This measure will count the number of external flooding incidents which occur each financial year.  An external flooding incident is defined as flooding within the curtilage of a building normally used for residential, public, community or business purposes. It includes any buildings in those curtilages which do not comply with the definition for internal flooding e.g. sheds, detached garages or attached garages with no door access to the living accommodation.  A flooding incident is defined as an event of external flooding from a public or transferred sewer (whether foul, combined or surface water).</v>
          </cell>
          <cell r="K533">
            <v>1</v>
          </cell>
          <cell r="Q533">
            <v>1</v>
          </cell>
          <cell r="R533" t="str">
            <v>Out &amp; under</v>
          </cell>
          <cell r="S533" t="str">
            <v>Revenue</v>
          </cell>
          <cell r="T533" t="str">
            <v>In-period</v>
          </cell>
          <cell r="U533" t="str">
            <v>Sewer flooding</v>
          </cell>
          <cell r="V533" t="str">
            <v>nr</v>
          </cell>
          <cell r="W533" t="str">
            <v>Number of external flooding incidents that have occurred in each financial year</v>
          </cell>
          <cell r="X533">
            <v>0</v>
          </cell>
          <cell r="Y533" t="str">
            <v>Down</v>
          </cell>
          <cell r="Z533" t="str">
            <v>External sewer flooding</v>
          </cell>
          <cell r="AQ533">
            <v>6845</v>
          </cell>
          <cell r="AR533">
            <v>6599</v>
          </cell>
          <cell r="AS533">
            <v>6352</v>
          </cell>
          <cell r="AT533">
            <v>6106</v>
          </cell>
          <cell r="AU533">
            <v>5859</v>
          </cell>
          <cell r="BL533" t="str">
            <v>Yes</v>
          </cell>
          <cell r="BM533" t="str">
            <v>Yes</v>
          </cell>
          <cell r="BN533" t="str">
            <v>Yes</v>
          </cell>
          <cell r="BO533" t="str">
            <v>Yes</v>
          </cell>
          <cell r="BP533" t="str">
            <v>Yes</v>
          </cell>
          <cell r="BQ533" t="str">
            <v/>
          </cell>
          <cell r="BR533" t="str">
            <v/>
          </cell>
          <cell r="BS533" t="str">
            <v/>
          </cell>
          <cell r="BT533" t="str">
            <v/>
          </cell>
          <cell r="BU533" t="str">
            <v/>
          </cell>
          <cell r="BV533">
            <v>10268</v>
          </cell>
          <cell r="BW533">
            <v>10268</v>
          </cell>
          <cell r="BX533">
            <v>10268</v>
          </cell>
          <cell r="BY533">
            <v>10268</v>
          </cell>
          <cell r="BZ533">
            <v>10268</v>
          </cell>
          <cell r="CA533" t="str">
            <v/>
          </cell>
          <cell r="CB533" t="str">
            <v/>
          </cell>
          <cell r="CC533" t="str">
            <v/>
          </cell>
          <cell r="CD533" t="str">
            <v/>
          </cell>
          <cell r="CE533" t="str">
            <v/>
          </cell>
          <cell r="CF533" t="str">
            <v/>
          </cell>
          <cell r="CG533" t="str">
            <v/>
          </cell>
          <cell r="CH533" t="str">
            <v/>
          </cell>
          <cell r="CI533" t="str">
            <v/>
          </cell>
          <cell r="CJ533" t="str">
            <v/>
          </cell>
          <cell r="CK533">
            <v>6221</v>
          </cell>
          <cell r="CL533">
            <v>6017</v>
          </cell>
          <cell r="CM533">
            <v>5843</v>
          </cell>
          <cell r="CN533">
            <v>5662</v>
          </cell>
          <cell r="CO533">
            <v>5476</v>
          </cell>
          <cell r="CP533" t="str">
            <v/>
          </cell>
          <cell r="CQ533" t="str">
            <v/>
          </cell>
          <cell r="CR533" t="str">
            <v/>
          </cell>
          <cell r="CS533" t="str">
            <v/>
          </cell>
          <cell r="CT533" t="str">
            <v/>
          </cell>
          <cell r="CU533">
            <v>-6.4400000000000004E-3</v>
          </cell>
          <cell r="CV533" t="str">
            <v/>
          </cell>
          <cell r="CW533" t="str">
            <v/>
          </cell>
          <cell r="CX533" t="str">
            <v/>
          </cell>
          <cell r="CY533">
            <v>5.3699999999999998E-3</v>
          </cell>
          <cell r="CZ533" t="str">
            <v/>
          </cell>
          <cell r="DA533" t="str">
            <v/>
          </cell>
          <cell r="DB533" t="str">
            <v/>
          </cell>
          <cell r="DC533" t="str">
            <v/>
          </cell>
          <cell r="DD533">
            <v>1</v>
          </cell>
          <cell r="DE533" t="str">
            <v/>
          </cell>
        </row>
        <row r="534">
          <cell r="C534" t="str">
            <v>PR19UUW_G04-WWN</v>
          </cell>
          <cell r="D534" t="str">
            <v>The risk of sewer flooding for homes and businesses is reduced</v>
          </cell>
          <cell r="E534" t="str">
            <v>PR19 new</v>
          </cell>
          <cell r="F534" t="str">
            <v>G04-WWN</v>
          </cell>
          <cell r="G534" t="str">
            <v>Raising customer awareness to reduce the risk of flooding</v>
          </cell>
          <cell r="H534" t="str">
            <v xml:space="preserve">This measure assesses delivery of a change in customer awareness aimed at changing behaviour on items that should not be flushed down the toilet. The baseline awareness will be set using a comprehensive approach of interviews and online surveys that will be co-designed and conducted by a 3rd party customer research company.  From the baseline, set in 2018 (in time for full submission in September 2018), we will seek to improve awareness which we believe will lead to a behavioural change subsequently reducing the number of restricted flushing events and improving overall performance of the wastewater network.  </v>
          </cell>
          <cell r="K534">
            <v>1</v>
          </cell>
          <cell r="Q534">
            <v>1</v>
          </cell>
          <cell r="R534" t="str">
            <v>Out &amp; under</v>
          </cell>
          <cell r="S534" t="str">
            <v>Revenue</v>
          </cell>
          <cell r="T534" t="str">
            <v>In-period</v>
          </cell>
          <cell r="U534" t="str">
            <v>Customer education/awareness</v>
          </cell>
          <cell r="V534" t="str">
            <v>%</v>
          </cell>
          <cell r="W534" t="str">
            <v xml:space="preserve">Increase in customer awareness from the 2018/19 baseline (%) </v>
          </cell>
          <cell r="X534">
            <v>1</v>
          </cell>
          <cell r="Y534" t="str">
            <v>Up</v>
          </cell>
          <cell r="Z534" t="str">
            <v/>
          </cell>
          <cell r="AQ534">
            <v>2</v>
          </cell>
          <cell r="AR534">
            <v>4</v>
          </cell>
          <cell r="AS534">
            <v>6</v>
          </cell>
          <cell r="AT534">
            <v>8</v>
          </cell>
          <cell r="AU534">
            <v>10</v>
          </cell>
          <cell r="BL534" t="str">
            <v>Yes</v>
          </cell>
          <cell r="BM534" t="str">
            <v>Yes</v>
          </cell>
          <cell r="BN534" t="str">
            <v>Yes</v>
          </cell>
          <cell r="BO534" t="str">
            <v>Yes</v>
          </cell>
          <cell r="BP534" t="str">
            <v>Yes</v>
          </cell>
          <cell r="BQ534" t="str">
            <v/>
          </cell>
          <cell r="BR534" t="str">
            <v/>
          </cell>
          <cell r="BS534" t="str">
            <v/>
          </cell>
          <cell r="BT534" t="str">
            <v/>
          </cell>
          <cell r="BU534" t="str">
            <v/>
          </cell>
          <cell r="BV534" t="str">
            <v/>
          </cell>
          <cell r="BW534" t="str">
            <v/>
          </cell>
          <cell r="BX534" t="str">
            <v/>
          </cell>
          <cell r="BY534" t="str">
            <v/>
          </cell>
          <cell r="BZ534" t="str">
            <v/>
          </cell>
          <cell r="CA534" t="str">
            <v/>
          </cell>
          <cell r="CB534" t="str">
            <v/>
          </cell>
          <cell r="CC534" t="str">
            <v/>
          </cell>
          <cell r="CD534" t="str">
            <v/>
          </cell>
          <cell r="CE534" t="str">
            <v/>
          </cell>
          <cell r="CF534" t="str">
            <v/>
          </cell>
          <cell r="CG534" t="str">
            <v/>
          </cell>
          <cell r="CH534" t="str">
            <v/>
          </cell>
          <cell r="CI534" t="str">
            <v/>
          </cell>
          <cell r="CJ534" t="str">
            <v/>
          </cell>
          <cell r="CK534" t="str">
            <v/>
          </cell>
          <cell r="CL534" t="str">
            <v/>
          </cell>
          <cell r="CM534" t="str">
            <v/>
          </cell>
          <cell r="CN534" t="str">
            <v/>
          </cell>
          <cell r="CO534" t="str">
            <v/>
          </cell>
          <cell r="CP534" t="str">
            <v/>
          </cell>
          <cell r="CQ534" t="str">
            <v/>
          </cell>
          <cell r="CR534" t="str">
            <v/>
          </cell>
          <cell r="CS534" t="str">
            <v/>
          </cell>
          <cell r="CT534" t="str">
            <v/>
          </cell>
          <cell r="CU534">
            <v>-8.5999999999999993E-2</v>
          </cell>
          <cell r="CV534" t="str">
            <v/>
          </cell>
          <cell r="CW534" t="str">
            <v/>
          </cell>
          <cell r="CX534" t="str">
            <v/>
          </cell>
          <cell r="CY534">
            <v>8.5999999999999993E-2</v>
          </cell>
          <cell r="CZ534" t="str">
            <v/>
          </cell>
          <cell r="DA534" t="str">
            <v/>
          </cell>
          <cell r="DB534" t="str">
            <v/>
          </cell>
          <cell r="DC534" t="str">
            <v/>
          </cell>
          <cell r="DD534">
            <v>1</v>
          </cell>
          <cell r="DE534" t="str">
            <v/>
          </cell>
        </row>
        <row r="535">
          <cell r="C535" t="str">
            <v>PR19UUW_G05-WWN</v>
          </cell>
          <cell r="D535" t="str">
            <v>The risk of sewer flooding for homes and businesses is reduced</v>
          </cell>
          <cell r="E535" t="str">
            <v>PR19 new</v>
          </cell>
          <cell r="F535" t="str">
            <v>G05-WWN</v>
          </cell>
          <cell r="G535" t="str">
            <v>Hydraulic internal flood risk resilience</v>
          </cell>
          <cell r="H535" t="str">
            <v>The aim of this measure is to reduce the flood risk to customers from internal hydraulic flooding and particularly those that are impacted by repeat incidents. It will measure modelled flooding incident reduction at known flooding properties following the construction of permanent solutions that will improve the resilience of the drainage system serving the customers of the North West.</v>
          </cell>
          <cell r="K535">
            <v>1</v>
          </cell>
          <cell r="Q535">
            <v>1</v>
          </cell>
          <cell r="R535" t="str">
            <v>Out &amp; under</v>
          </cell>
          <cell r="S535" t="str">
            <v>Revenue</v>
          </cell>
          <cell r="T535" t="str">
            <v>In-period</v>
          </cell>
          <cell r="U535" t="str">
            <v>Sewer flooding</v>
          </cell>
          <cell r="V535" t="str">
            <v>nr</v>
          </cell>
          <cell r="W535" t="str">
            <v>Annual number of modelled incidents at high risk properties</v>
          </cell>
          <cell r="X535">
            <v>2</v>
          </cell>
          <cell r="Y535" t="str">
            <v>Down</v>
          </cell>
          <cell r="Z535" t="str">
            <v/>
          </cell>
          <cell r="AQ535">
            <v>60.04</v>
          </cell>
          <cell r="AR535">
            <v>59.04</v>
          </cell>
          <cell r="AS535">
            <v>58.04</v>
          </cell>
          <cell r="AT535">
            <v>57.04</v>
          </cell>
          <cell r="AU535">
            <v>56.04</v>
          </cell>
          <cell r="BL535" t="str">
            <v>Yes</v>
          </cell>
          <cell r="BM535" t="str">
            <v>Yes</v>
          </cell>
          <cell r="BN535" t="str">
            <v>Yes</v>
          </cell>
          <cell r="BO535" t="str">
            <v>Yes</v>
          </cell>
          <cell r="BP535" t="str">
            <v>Yes</v>
          </cell>
          <cell r="BQ535" t="str">
            <v/>
          </cell>
          <cell r="BR535" t="str">
            <v/>
          </cell>
          <cell r="BS535" t="str">
            <v/>
          </cell>
          <cell r="BT535" t="str">
            <v/>
          </cell>
          <cell r="BU535" t="str">
            <v/>
          </cell>
          <cell r="BV535">
            <v>78.040000000000006</v>
          </cell>
          <cell r="BW535">
            <v>78.540000000000006</v>
          </cell>
          <cell r="BX535">
            <v>79.040000000000006</v>
          </cell>
          <cell r="BY535">
            <v>79.540000000000006</v>
          </cell>
          <cell r="BZ535">
            <v>80.040000000000006</v>
          </cell>
          <cell r="CA535" t="str">
            <v/>
          </cell>
          <cell r="CB535" t="str">
            <v/>
          </cell>
          <cell r="CC535" t="str">
            <v/>
          </cell>
          <cell r="CD535" t="str">
            <v/>
          </cell>
          <cell r="CE535" t="str">
            <v/>
          </cell>
          <cell r="CF535" t="str">
            <v/>
          </cell>
          <cell r="CG535" t="str">
            <v/>
          </cell>
          <cell r="CH535" t="str">
            <v/>
          </cell>
          <cell r="CI535" t="str">
            <v/>
          </cell>
          <cell r="CJ535" t="str">
            <v/>
          </cell>
          <cell r="CK535">
            <v>37.9</v>
          </cell>
          <cell r="CL535">
            <v>36.9</v>
          </cell>
          <cell r="CM535">
            <v>35.9</v>
          </cell>
          <cell r="CN535">
            <v>34.9</v>
          </cell>
          <cell r="CO535">
            <v>33.9</v>
          </cell>
          <cell r="CP535" t="str">
            <v/>
          </cell>
          <cell r="CQ535" t="str">
            <v/>
          </cell>
          <cell r="CR535" t="str">
            <v/>
          </cell>
          <cell r="CS535" t="str">
            <v/>
          </cell>
          <cell r="CT535" t="str">
            <v/>
          </cell>
          <cell r="CU535">
            <v>-0.41499999999999998</v>
          </cell>
          <cell r="CV535" t="str">
            <v/>
          </cell>
          <cell r="CW535" t="str">
            <v/>
          </cell>
          <cell r="CX535" t="str">
            <v/>
          </cell>
          <cell r="CY535">
            <v>0.41499999999999998</v>
          </cell>
          <cell r="CZ535" t="str">
            <v/>
          </cell>
          <cell r="DA535" t="str">
            <v/>
          </cell>
          <cell r="DB535" t="str">
            <v/>
          </cell>
          <cell r="DC535" t="str">
            <v/>
          </cell>
          <cell r="DD535">
            <v>1</v>
          </cell>
          <cell r="DE535" t="str">
            <v/>
          </cell>
        </row>
        <row r="536">
          <cell r="C536" t="str">
            <v>PR19UUW_G06-WWN</v>
          </cell>
          <cell r="D536" t="str">
            <v>The risk of sewer flooding for homes and businesses is reduced</v>
          </cell>
          <cell r="E536" t="str">
            <v>PR19 new</v>
          </cell>
          <cell r="F536" t="str">
            <v>G06-WWN</v>
          </cell>
          <cell r="G536" t="str">
            <v>Hydraulic external flood risk resilience</v>
          </cell>
          <cell r="H536" t="str">
            <v>The aim of this measure is to reduce the flood risk to customers from external hydraulic flooding and particularly those that are impacted by repeat incidents. It will measure modelled flooding incident reduction at known flooding properties following the construction of permanent solutions that will improve the resilience of the drainage system serving the customers of the North West.</v>
          </cell>
          <cell r="K536">
            <v>1</v>
          </cell>
          <cell r="Q536">
            <v>1</v>
          </cell>
          <cell r="R536" t="str">
            <v>Out &amp; under</v>
          </cell>
          <cell r="S536" t="str">
            <v>Revenue</v>
          </cell>
          <cell r="T536" t="str">
            <v>In-period</v>
          </cell>
          <cell r="U536" t="str">
            <v>Sewer flooding</v>
          </cell>
          <cell r="V536" t="str">
            <v>nr</v>
          </cell>
          <cell r="W536" t="str">
            <v>Annual number of modelled incidents at high risk properties</v>
          </cell>
          <cell r="X536">
            <v>2</v>
          </cell>
          <cell r="Y536" t="str">
            <v>Down</v>
          </cell>
          <cell r="Z536" t="str">
            <v/>
          </cell>
          <cell r="AQ536">
            <v>254.53</v>
          </cell>
          <cell r="AR536">
            <v>232.33</v>
          </cell>
          <cell r="AS536">
            <v>210.13</v>
          </cell>
          <cell r="AT536">
            <v>187.93</v>
          </cell>
          <cell r="AU536">
            <v>165.73</v>
          </cell>
          <cell r="BL536" t="str">
            <v>Yes</v>
          </cell>
          <cell r="BM536" t="str">
            <v>Yes</v>
          </cell>
          <cell r="BN536" t="str">
            <v>Yes</v>
          </cell>
          <cell r="BO536" t="str">
            <v>Yes</v>
          </cell>
          <cell r="BP536" t="str">
            <v>Yes</v>
          </cell>
          <cell r="BQ536" t="str">
            <v/>
          </cell>
          <cell r="BR536" t="str">
            <v/>
          </cell>
          <cell r="BS536" t="str">
            <v/>
          </cell>
          <cell r="BT536" t="str">
            <v/>
          </cell>
          <cell r="BU536" t="str">
            <v/>
          </cell>
          <cell r="BV536">
            <v>289.93</v>
          </cell>
          <cell r="BW536">
            <v>301.02999999999997</v>
          </cell>
          <cell r="BX536">
            <v>312.13</v>
          </cell>
          <cell r="BY536">
            <v>323.23</v>
          </cell>
          <cell r="BZ536">
            <v>334.33</v>
          </cell>
          <cell r="CA536" t="str">
            <v/>
          </cell>
          <cell r="CB536" t="str">
            <v/>
          </cell>
          <cell r="CC536" t="str">
            <v/>
          </cell>
          <cell r="CD536" t="str">
            <v/>
          </cell>
          <cell r="CE536" t="str">
            <v/>
          </cell>
          <cell r="CF536" t="str">
            <v/>
          </cell>
          <cell r="CG536" t="str">
            <v/>
          </cell>
          <cell r="CH536" t="str">
            <v/>
          </cell>
          <cell r="CI536" t="str">
            <v/>
          </cell>
          <cell r="CJ536" t="str">
            <v/>
          </cell>
          <cell r="CK536">
            <v>153.43</v>
          </cell>
          <cell r="CL536">
            <v>131.22999999999999</v>
          </cell>
          <cell r="CM536">
            <v>109.03</v>
          </cell>
          <cell r="CN536">
            <v>86.83</v>
          </cell>
          <cell r="CO536">
            <v>64.63</v>
          </cell>
          <cell r="CP536" t="str">
            <v/>
          </cell>
          <cell r="CQ536" t="str">
            <v/>
          </cell>
          <cell r="CR536" t="str">
            <v/>
          </cell>
          <cell r="CS536" t="str">
            <v/>
          </cell>
          <cell r="CT536" t="str">
            <v/>
          </cell>
          <cell r="CU536">
            <v>-4.2000000000000003E-2</v>
          </cell>
          <cell r="CV536" t="str">
            <v/>
          </cell>
          <cell r="CW536" t="str">
            <v/>
          </cell>
          <cell r="CX536" t="str">
            <v/>
          </cell>
          <cell r="CY536">
            <v>4.2000000000000003E-2</v>
          </cell>
          <cell r="CZ536" t="str">
            <v/>
          </cell>
          <cell r="DA536" t="str">
            <v/>
          </cell>
          <cell r="DB536" t="str">
            <v/>
          </cell>
          <cell r="DC536" t="str">
            <v/>
          </cell>
          <cell r="DD536">
            <v>1</v>
          </cell>
          <cell r="DE536" t="str">
            <v/>
          </cell>
        </row>
        <row r="537">
          <cell r="C537" t="str">
            <v>PR19WSH_Wt1</v>
          </cell>
          <cell r="D537" t="str">
            <v>Safe, clean water for all</v>
          </cell>
          <cell r="E537" t="str">
            <v>PR19 new</v>
          </cell>
          <cell r="F537" t="str">
            <v>Wt1</v>
          </cell>
          <cell r="G537" t="str">
            <v>Water quality compliance (CRI)</v>
          </cell>
          <cell r="H537" t="str">
            <v>The DWI's Compliance Risk Index</v>
          </cell>
          <cell r="J537">
            <v>1</v>
          </cell>
          <cell r="Q537">
            <v>1</v>
          </cell>
          <cell r="R537" t="str">
            <v>Under</v>
          </cell>
          <cell r="S537" t="str">
            <v>Revenue</v>
          </cell>
          <cell r="T537" t="str">
            <v>In-period</v>
          </cell>
          <cell r="U537" t="str">
            <v>Water quality compliance</v>
          </cell>
          <cell r="V537" t="str">
            <v>nr</v>
          </cell>
          <cell r="X537">
            <v>2</v>
          </cell>
          <cell r="Y537" t="str">
            <v>Down</v>
          </cell>
          <cell r="Z537" t="str">
            <v>Water quality compliance (CRI)</v>
          </cell>
        </row>
        <row r="538">
          <cell r="C538" t="str">
            <v>PR19WSH_Wt2</v>
          </cell>
          <cell r="D538" t="str">
            <v>Safe, clean water for all</v>
          </cell>
          <cell r="E538" t="str">
            <v>PR14 continuation</v>
          </cell>
          <cell r="F538" t="str">
            <v>Wt2</v>
          </cell>
          <cell r="G538" t="str">
            <v>Water supply interruptions</v>
          </cell>
          <cell r="H538" t="str">
            <v>Supply interruptions greater than three hours (expressed in minutes per property).</v>
          </cell>
          <cell r="J538">
            <v>1</v>
          </cell>
          <cell r="Q538">
            <v>1</v>
          </cell>
          <cell r="R538" t="str">
            <v>Out &amp; under</v>
          </cell>
          <cell r="S538" t="str">
            <v>Revenue</v>
          </cell>
          <cell r="T538" t="str">
            <v>In-period</v>
          </cell>
          <cell r="U538" t="str">
            <v>Supply interruptions</v>
          </cell>
          <cell r="V538" t="str">
            <v>nr</v>
          </cell>
          <cell r="W538" t="str">
            <v>Minutes</v>
          </cell>
          <cell r="X538">
            <v>0</v>
          </cell>
          <cell r="Y538" t="str">
            <v>Down</v>
          </cell>
          <cell r="Z538" t="str">
            <v>Water supply interruptions</v>
          </cell>
        </row>
        <row r="539">
          <cell r="C539" t="str">
            <v>PR19WSH_Wt3</v>
          </cell>
          <cell r="D539" t="str">
            <v>Safe, clean water for all</v>
          </cell>
          <cell r="E539" t="str">
            <v>PR14 revision</v>
          </cell>
          <cell r="F539" t="str">
            <v>Wt3</v>
          </cell>
          <cell r="G539" t="str">
            <v>Acceptability of drinking water</v>
          </cell>
          <cell r="H539" t="str">
            <v>The number of contacts received from customers in the calendar year regarding the appearance, taste or odour of drinking water, per 1,000 population served.</v>
          </cell>
          <cell r="J539">
            <v>1</v>
          </cell>
          <cell r="Q539">
            <v>1</v>
          </cell>
          <cell r="R539" t="str">
            <v>Out &amp; under</v>
          </cell>
          <cell r="S539" t="str">
            <v>Revenue</v>
          </cell>
          <cell r="T539" t="str">
            <v>In-period</v>
          </cell>
          <cell r="U539" t="str">
            <v>Customer contacts - water quality</v>
          </cell>
          <cell r="V539" t="str">
            <v>nr</v>
          </cell>
          <cell r="W539" t="str">
            <v>Contacts per 1,000 population served</v>
          </cell>
          <cell r="X539">
            <v>2</v>
          </cell>
          <cell r="Y539" t="str">
            <v>Down</v>
          </cell>
          <cell r="Z539" t="str">
            <v>Customer contacts about water quality</v>
          </cell>
          <cell r="AQ539">
            <v>2.2400000000000002</v>
          </cell>
          <cell r="AR539">
            <v>2.0699999999999998</v>
          </cell>
          <cell r="AS539">
            <v>1.91</v>
          </cell>
          <cell r="AT539">
            <v>1.75</v>
          </cell>
          <cell r="AU539">
            <v>1.58</v>
          </cell>
          <cell r="BL539" t="str">
            <v>Yes</v>
          </cell>
          <cell r="BM539" t="str">
            <v>Yes</v>
          </cell>
          <cell r="BN539" t="str">
            <v>Yes</v>
          </cell>
          <cell r="BO539" t="str">
            <v>Yes</v>
          </cell>
          <cell r="BP539" t="str">
            <v>Yes</v>
          </cell>
          <cell r="BQ539" t="str">
            <v/>
          </cell>
          <cell r="BR539" t="str">
            <v/>
          </cell>
          <cell r="BS539" t="str">
            <v/>
          </cell>
          <cell r="BT539" t="str">
            <v/>
          </cell>
          <cell r="BU539" t="str">
            <v/>
          </cell>
          <cell r="BV539">
            <v>4.4800000000000004</v>
          </cell>
          <cell r="BW539">
            <v>4.4800000000000004</v>
          </cell>
          <cell r="BX539">
            <v>4.4800000000000004</v>
          </cell>
          <cell r="BY539">
            <v>4.4800000000000004</v>
          </cell>
          <cell r="BZ539">
            <v>4.4800000000000004</v>
          </cell>
          <cell r="CA539" t="str">
            <v/>
          </cell>
          <cell r="CB539" t="str">
            <v/>
          </cell>
          <cell r="CC539" t="str">
            <v/>
          </cell>
          <cell r="CD539" t="str">
            <v/>
          </cell>
          <cell r="CE539" t="str">
            <v/>
          </cell>
          <cell r="CF539" t="str">
            <v/>
          </cell>
          <cell r="CG539" t="str">
            <v/>
          </cell>
          <cell r="CH539" t="str">
            <v/>
          </cell>
          <cell r="CI539" t="str">
            <v/>
          </cell>
          <cell r="CJ539" t="str">
            <v/>
          </cell>
          <cell r="CK539">
            <v>1.08</v>
          </cell>
          <cell r="CL539">
            <v>0.95</v>
          </cell>
          <cell r="CM539">
            <v>0.83</v>
          </cell>
          <cell r="CN539">
            <v>0.71</v>
          </cell>
          <cell r="CO539">
            <v>0.57999999999999996</v>
          </cell>
          <cell r="CP539" t="str">
            <v/>
          </cell>
          <cell r="CQ539" t="str">
            <v/>
          </cell>
          <cell r="CR539" t="str">
            <v/>
          </cell>
          <cell r="CS539" t="str">
            <v/>
          </cell>
          <cell r="CT539" t="str">
            <v/>
          </cell>
          <cell r="CU539">
            <v>-2.407</v>
          </cell>
          <cell r="CV539" t="str">
            <v/>
          </cell>
          <cell r="CW539" t="str">
            <v/>
          </cell>
          <cell r="CX539" t="str">
            <v/>
          </cell>
          <cell r="CY539">
            <v>2.407</v>
          </cell>
          <cell r="CZ539" t="str">
            <v/>
          </cell>
          <cell r="DA539" t="str">
            <v/>
          </cell>
          <cell r="DB539" t="str">
            <v/>
          </cell>
          <cell r="DD539">
            <v>1</v>
          </cell>
        </row>
        <row r="540">
          <cell r="C540" t="str">
            <v>PR19WSH_Wt4</v>
          </cell>
          <cell r="D540" t="str">
            <v>Safe, clean water for all</v>
          </cell>
          <cell r="E540" t="str">
            <v>PR19 new</v>
          </cell>
          <cell r="F540" t="str">
            <v>Wt4</v>
          </cell>
          <cell r="G540" t="str">
            <v>Mains repairs</v>
          </cell>
          <cell r="H540" t="str">
            <v>The number of bursts of water mains per 1000km.</v>
          </cell>
          <cell r="J540">
            <v>1</v>
          </cell>
          <cell r="Q540">
            <v>1</v>
          </cell>
          <cell r="R540" t="str">
            <v>Under</v>
          </cell>
          <cell r="S540" t="str">
            <v>Revenue</v>
          </cell>
          <cell r="T540" t="str">
            <v>In-period</v>
          </cell>
          <cell r="U540" t="str">
            <v>Water mains bursts</v>
          </cell>
          <cell r="V540" t="str">
            <v>nr</v>
          </cell>
          <cell r="W540" t="str">
            <v>Bursts per 1,00km of mains</v>
          </cell>
          <cell r="X540">
            <v>1</v>
          </cell>
          <cell r="Y540" t="str">
            <v>Down</v>
          </cell>
          <cell r="Z540" t="str">
            <v>Mains repairs</v>
          </cell>
        </row>
        <row r="541">
          <cell r="C541" t="str">
            <v>PR19WSH_Wt5</v>
          </cell>
          <cell r="D541" t="str">
            <v>Safe, clean water for all</v>
          </cell>
          <cell r="E541" t="str">
            <v>PR19 new</v>
          </cell>
          <cell r="F541" t="str">
            <v>Wt5</v>
          </cell>
          <cell r="G541" t="str">
            <v>Unplanned outage</v>
          </cell>
          <cell r="H541" t="str">
            <v>The company’s total unplanned outage as a proportion of the company’s total production capacity (%); where unplanned outage is a temporary loss of maximum production capacity.</v>
          </cell>
          <cell r="J541">
            <v>1</v>
          </cell>
          <cell r="Q541">
            <v>1</v>
          </cell>
          <cell r="R541" t="str">
            <v>Under</v>
          </cell>
          <cell r="S541" t="str">
            <v>Revenue</v>
          </cell>
          <cell r="T541" t="str">
            <v>In-period</v>
          </cell>
          <cell r="U541" t="str">
            <v>Water outage</v>
          </cell>
          <cell r="V541" t="str">
            <v>%</v>
          </cell>
          <cell r="X541">
            <v>2</v>
          </cell>
          <cell r="Y541" t="str">
            <v>Down</v>
          </cell>
          <cell r="Z541" t="str">
            <v>Unplanned outage</v>
          </cell>
        </row>
        <row r="542">
          <cell r="C542" t="str">
            <v>PR19WSH_Wt6</v>
          </cell>
          <cell r="D542" t="str">
            <v>Safe, clean water for all</v>
          </cell>
          <cell r="E542" t="str">
            <v>PR19 new</v>
          </cell>
          <cell r="F542" t="str">
            <v>Wt6</v>
          </cell>
          <cell r="G542" t="str">
            <v>Tap water quality event risk index</v>
          </cell>
          <cell r="H542" t="str">
            <v>The quality of tap water supplied as defined by the Drinking Water Inspectorate’s Event Risk Index (ERI).</v>
          </cell>
          <cell r="J542">
            <v>1</v>
          </cell>
          <cell r="Q542">
            <v>1</v>
          </cell>
          <cell r="R542" t="str">
            <v>NFI</v>
          </cell>
          <cell r="U542" t="str">
            <v>Water quality compliance</v>
          </cell>
          <cell r="V542" t="str">
            <v>nr</v>
          </cell>
          <cell r="X542">
            <v>3</v>
          </cell>
          <cell r="Y542" t="str">
            <v>Down</v>
          </cell>
          <cell r="AQ542">
            <v>10</v>
          </cell>
          <cell r="AR542">
            <v>10</v>
          </cell>
          <cell r="AS542">
            <v>10</v>
          </cell>
          <cell r="AT542">
            <v>10</v>
          </cell>
          <cell r="AU542">
            <v>10</v>
          </cell>
          <cell r="BQ542" t="str">
            <v/>
          </cell>
          <cell r="BR542" t="str">
            <v/>
          </cell>
          <cell r="BS542" t="str">
            <v/>
          </cell>
          <cell r="BT542" t="str">
            <v/>
          </cell>
          <cell r="BU542" t="str">
            <v/>
          </cell>
          <cell r="BV542" t="str">
            <v/>
          </cell>
          <cell r="BW542" t="str">
            <v/>
          </cell>
          <cell r="BX542" t="str">
            <v/>
          </cell>
          <cell r="BY542" t="str">
            <v/>
          </cell>
          <cell r="BZ542" t="str">
            <v/>
          </cell>
          <cell r="CA542" t="str">
            <v/>
          </cell>
          <cell r="CB542" t="str">
            <v/>
          </cell>
          <cell r="CC542" t="str">
            <v/>
          </cell>
          <cell r="CD542" t="str">
            <v/>
          </cell>
          <cell r="CE542" t="str">
            <v/>
          </cell>
          <cell r="CF542" t="str">
            <v/>
          </cell>
          <cell r="CG542" t="str">
            <v/>
          </cell>
          <cell r="CH542" t="str">
            <v/>
          </cell>
          <cell r="CI542" t="str">
            <v/>
          </cell>
          <cell r="CJ542" t="str">
            <v/>
          </cell>
          <cell r="CK542" t="str">
            <v/>
          </cell>
          <cell r="CL542" t="str">
            <v/>
          </cell>
          <cell r="CM542" t="str">
            <v/>
          </cell>
          <cell r="CN542" t="str">
            <v/>
          </cell>
          <cell r="CO542" t="str">
            <v/>
          </cell>
          <cell r="CP542" t="str">
            <v/>
          </cell>
          <cell r="CQ542" t="str">
            <v/>
          </cell>
          <cell r="CR542" t="str">
            <v/>
          </cell>
          <cell r="CS542" t="str">
            <v/>
          </cell>
          <cell r="CT542" t="str">
            <v/>
          </cell>
          <cell r="CU542" t="str">
            <v/>
          </cell>
          <cell r="CV542" t="str">
            <v/>
          </cell>
          <cell r="CW542" t="str">
            <v/>
          </cell>
          <cell r="CX542" t="str">
            <v/>
          </cell>
          <cell r="CY542" t="str">
            <v/>
          </cell>
          <cell r="CZ542" t="str">
            <v/>
          </cell>
          <cell r="DA542" t="str">
            <v/>
          </cell>
          <cell r="DB542" t="str">
            <v/>
          </cell>
          <cell r="DD542">
            <v>1</v>
          </cell>
        </row>
        <row r="543">
          <cell r="C543" t="str">
            <v>PR19WSH_Wt7</v>
          </cell>
          <cell r="D543" t="str">
            <v>Safe, clean water for all</v>
          </cell>
          <cell r="E543" t="str">
            <v>PR19 new</v>
          </cell>
          <cell r="F543" t="str">
            <v>Wt7</v>
          </cell>
          <cell r="G543" t="str">
            <v>Water catchments improved</v>
          </cell>
          <cell r="H543" t="str">
            <v>The number of our Water Treatment Works with catchments designated as Safeguard Zones under the Water Framework Directive.</v>
          </cell>
          <cell r="I543">
            <v>1</v>
          </cell>
          <cell r="Q543">
            <v>1</v>
          </cell>
          <cell r="R543" t="str">
            <v>NFI</v>
          </cell>
          <cell r="U543" t="str">
            <v>Catchment management</v>
          </cell>
          <cell r="V543" t="str">
            <v>nr</v>
          </cell>
          <cell r="X543">
            <v>0</v>
          </cell>
          <cell r="Y543" t="str">
            <v>Down</v>
          </cell>
          <cell r="AQ543">
            <v>23</v>
          </cell>
          <cell r="AR543">
            <v>23</v>
          </cell>
          <cell r="AS543">
            <v>23</v>
          </cell>
          <cell r="AT543">
            <v>23</v>
          </cell>
          <cell r="AU543">
            <v>18</v>
          </cell>
          <cell r="BQ543" t="str">
            <v/>
          </cell>
          <cell r="BR543" t="str">
            <v/>
          </cell>
          <cell r="BS543" t="str">
            <v/>
          </cell>
          <cell r="BT543" t="str">
            <v/>
          </cell>
          <cell r="BU543" t="str">
            <v/>
          </cell>
          <cell r="BV543" t="str">
            <v/>
          </cell>
          <cell r="BW543" t="str">
            <v/>
          </cell>
          <cell r="BX543" t="str">
            <v/>
          </cell>
          <cell r="BY543" t="str">
            <v/>
          </cell>
          <cell r="BZ543" t="str">
            <v/>
          </cell>
          <cell r="CA543" t="str">
            <v/>
          </cell>
          <cell r="CB543" t="str">
            <v/>
          </cell>
          <cell r="CC543" t="str">
            <v/>
          </cell>
          <cell r="CD543" t="str">
            <v/>
          </cell>
          <cell r="CE543" t="str">
            <v/>
          </cell>
          <cell r="CF543" t="str">
            <v/>
          </cell>
          <cell r="CG543" t="str">
            <v/>
          </cell>
          <cell r="CH543" t="str">
            <v/>
          </cell>
          <cell r="CI543" t="str">
            <v/>
          </cell>
          <cell r="CJ543" t="str">
            <v/>
          </cell>
          <cell r="CK543" t="str">
            <v/>
          </cell>
          <cell r="CL543" t="str">
            <v/>
          </cell>
          <cell r="CM543" t="str">
            <v/>
          </cell>
          <cell r="CN543" t="str">
            <v/>
          </cell>
          <cell r="CO543" t="str">
            <v/>
          </cell>
          <cell r="CP543" t="str">
            <v/>
          </cell>
          <cell r="CQ543" t="str">
            <v/>
          </cell>
          <cell r="CR543" t="str">
            <v/>
          </cell>
          <cell r="CS543" t="str">
            <v/>
          </cell>
          <cell r="CT543" t="str">
            <v/>
          </cell>
          <cell r="CU543" t="str">
            <v/>
          </cell>
          <cell r="CV543" t="str">
            <v/>
          </cell>
          <cell r="CW543" t="str">
            <v/>
          </cell>
          <cell r="CX543" t="str">
            <v/>
          </cell>
          <cell r="CY543" t="str">
            <v/>
          </cell>
          <cell r="CZ543" t="str">
            <v/>
          </cell>
          <cell r="DA543" t="str">
            <v/>
          </cell>
          <cell r="DB543" t="str">
            <v/>
          </cell>
          <cell r="DD543">
            <v>1</v>
          </cell>
        </row>
        <row r="544">
          <cell r="C544" t="str">
            <v>PR19WSH_Wt8</v>
          </cell>
          <cell r="D544" t="str">
            <v>Safe, clean water for all</v>
          </cell>
          <cell r="E544" t="str">
            <v>PR19 new</v>
          </cell>
          <cell r="F544" t="str">
            <v>Wt8</v>
          </cell>
          <cell r="G544" t="str">
            <v>Lead pipes replaced</v>
          </cell>
          <cell r="H544" t="str">
            <v>Number of lead pipes replaced (cumulative over an AMP).</v>
          </cell>
          <cell r="J544">
            <v>1</v>
          </cell>
          <cell r="Q544">
            <v>1</v>
          </cell>
          <cell r="R544" t="str">
            <v>Out &amp; under</v>
          </cell>
          <cell r="S544" t="str">
            <v>Revenue</v>
          </cell>
          <cell r="T544" t="str">
            <v>In-period</v>
          </cell>
          <cell r="U544" t="str">
            <v>Water quality compliance</v>
          </cell>
          <cell r="V544" t="str">
            <v>nr</v>
          </cell>
          <cell r="X544">
            <v>0</v>
          </cell>
          <cell r="Y544" t="str">
            <v>Up</v>
          </cell>
          <cell r="AQ544">
            <v>1400</v>
          </cell>
          <cell r="AR544">
            <v>2800</v>
          </cell>
          <cell r="AS544">
            <v>4200</v>
          </cell>
          <cell r="AT544">
            <v>5600</v>
          </cell>
          <cell r="AU544">
            <v>7000</v>
          </cell>
          <cell r="BL544" t="str">
            <v/>
          </cell>
          <cell r="BM544" t="str">
            <v/>
          </cell>
          <cell r="BN544" t="str">
            <v/>
          </cell>
          <cell r="BO544" t="str">
            <v/>
          </cell>
          <cell r="BP544" t="str">
            <v>Yes</v>
          </cell>
          <cell r="BQ544" t="str">
            <v/>
          </cell>
          <cell r="BR544" t="str">
            <v/>
          </cell>
          <cell r="BS544" t="str">
            <v/>
          </cell>
          <cell r="BT544" t="str">
            <v/>
          </cell>
          <cell r="BU544" t="str">
            <v/>
          </cell>
          <cell r="BV544" t="str">
            <v/>
          </cell>
          <cell r="BW544" t="str">
            <v/>
          </cell>
          <cell r="BX544" t="str">
            <v/>
          </cell>
          <cell r="BY544" t="str">
            <v/>
          </cell>
          <cell r="BZ544" t="str">
            <v/>
          </cell>
          <cell r="CA544" t="str">
            <v/>
          </cell>
          <cell r="CB544" t="str">
            <v/>
          </cell>
          <cell r="CC544" t="str">
            <v/>
          </cell>
          <cell r="CD544" t="str">
            <v/>
          </cell>
          <cell r="CE544" t="str">
            <v/>
          </cell>
          <cell r="CF544" t="str">
            <v/>
          </cell>
          <cell r="CG544" t="str">
            <v/>
          </cell>
          <cell r="CH544" t="str">
            <v/>
          </cell>
          <cell r="CI544" t="str">
            <v/>
          </cell>
          <cell r="CJ544" t="str">
            <v/>
          </cell>
          <cell r="CK544">
            <v>0</v>
          </cell>
          <cell r="CL544">
            <v>0</v>
          </cell>
          <cell r="CM544">
            <v>0</v>
          </cell>
          <cell r="CN544">
            <v>0</v>
          </cell>
          <cell r="CO544">
            <v>14000</v>
          </cell>
          <cell r="CP544" t="str">
            <v/>
          </cell>
          <cell r="CQ544" t="str">
            <v/>
          </cell>
          <cell r="CR544" t="str">
            <v/>
          </cell>
          <cell r="CS544" t="str">
            <v/>
          </cell>
          <cell r="CT544" t="str">
            <v/>
          </cell>
          <cell r="CU544">
            <v>-8.9999999999999998E-4</v>
          </cell>
          <cell r="CV544" t="str">
            <v/>
          </cell>
          <cell r="CW544" t="str">
            <v/>
          </cell>
          <cell r="CX544" t="str">
            <v/>
          </cell>
          <cell r="CY544">
            <v>1.1000000000000001E-3</v>
          </cell>
          <cell r="CZ544" t="str">
            <v/>
          </cell>
          <cell r="DA544" t="str">
            <v/>
          </cell>
          <cell r="DB544" t="str">
            <v/>
          </cell>
          <cell r="DD544">
            <v>1</v>
          </cell>
        </row>
        <row r="545">
          <cell r="C545" t="str">
            <v>PR19WSH_En1</v>
          </cell>
          <cell r="D545" t="str">
            <v>Safeguard our environment for future generations</v>
          </cell>
          <cell r="E545" t="str">
            <v>PR14 revision</v>
          </cell>
          <cell r="F545" t="str">
            <v>En1</v>
          </cell>
          <cell r="G545" t="str">
            <v>Treatment works compliance</v>
          </cell>
          <cell r="H545" t="str">
            <v>Percentage of sewage treatment works and water treatment works that are compliant with their discharge consents, as defined in the Environment Agency’s Environmental Performance Assessment (EPA) methodology</v>
          </cell>
          <cell r="K545">
            <v>1</v>
          </cell>
          <cell r="Q545">
            <v>1</v>
          </cell>
          <cell r="R545" t="str">
            <v>Under</v>
          </cell>
          <cell r="S545" t="str">
            <v>Revenue</v>
          </cell>
          <cell r="T545" t="str">
            <v>In-period</v>
          </cell>
          <cell r="U545" t="str">
            <v>WwTW numeric consents</v>
          </cell>
          <cell r="V545" t="str">
            <v>%</v>
          </cell>
          <cell r="X545">
            <v>2</v>
          </cell>
          <cell r="Y545" t="str">
            <v>Up</v>
          </cell>
          <cell r="Z545" t="str">
            <v>Treatment works compliance</v>
          </cell>
        </row>
        <row r="546">
          <cell r="C546" t="str">
            <v>PR19WSH_En2</v>
          </cell>
          <cell r="F546" t="str">
            <v>En2</v>
          </cell>
          <cell r="G546" t="str">
            <v xml:space="preserve">Wastewater treatment works 'look-up table' compliance </v>
          </cell>
          <cell r="Q546">
            <v>0</v>
          </cell>
          <cell r="R546" t="str">
            <v>NFI</v>
          </cell>
          <cell r="V546" t="str">
            <v>%</v>
          </cell>
          <cell r="X546">
            <v>2</v>
          </cell>
          <cell r="Y546" t="str">
            <v>Up</v>
          </cell>
          <cell r="AQ546">
            <v>100</v>
          </cell>
          <cell r="AR546">
            <v>100</v>
          </cell>
          <cell r="AS546">
            <v>100</v>
          </cell>
          <cell r="AT546">
            <v>100</v>
          </cell>
          <cell r="AU546">
            <v>100</v>
          </cell>
          <cell r="BQ546" t="str">
            <v/>
          </cell>
          <cell r="BR546" t="str">
            <v/>
          </cell>
          <cell r="BS546" t="str">
            <v/>
          </cell>
          <cell r="BT546" t="str">
            <v/>
          </cell>
          <cell r="BU546" t="str">
            <v/>
          </cell>
          <cell r="BV546" t="str">
            <v/>
          </cell>
          <cell r="BW546" t="str">
            <v/>
          </cell>
          <cell r="BX546" t="str">
            <v/>
          </cell>
          <cell r="BY546" t="str">
            <v/>
          </cell>
          <cell r="BZ546" t="str">
            <v/>
          </cell>
          <cell r="CA546" t="str">
            <v/>
          </cell>
          <cell r="CB546" t="str">
            <v/>
          </cell>
          <cell r="CC546" t="str">
            <v/>
          </cell>
          <cell r="CD546" t="str">
            <v/>
          </cell>
          <cell r="CE546" t="str">
            <v/>
          </cell>
          <cell r="CF546" t="str">
            <v/>
          </cell>
          <cell r="CG546" t="str">
            <v/>
          </cell>
          <cell r="CH546" t="str">
            <v/>
          </cell>
          <cell r="CI546" t="str">
            <v/>
          </cell>
          <cell r="CJ546" t="str">
            <v/>
          </cell>
          <cell r="CK546" t="str">
            <v/>
          </cell>
          <cell r="CL546" t="str">
            <v/>
          </cell>
          <cell r="CM546" t="str">
            <v/>
          </cell>
          <cell r="CN546" t="str">
            <v/>
          </cell>
          <cell r="CO546" t="str">
            <v/>
          </cell>
          <cell r="CP546" t="str">
            <v/>
          </cell>
          <cell r="CQ546" t="str">
            <v/>
          </cell>
          <cell r="CR546" t="str">
            <v/>
          </cell>
          <cell r="CS546" t="str">
            <v/>
          </cell>
          <cell r="CT546" t="str">
            <v/>
          </cell>
          <cell r="CU546" t="str">
            <v/>
          </cell>
          <cell r="CV546" t="str">
            <v/>
          </cell>
          <cell r="CW546" t="str">
            <v/>
          </cell>
          <cell r="CX546" t="str">
            <v/>
          </cell>
          <cell r="CY546" t="str">
            <v/>
          </cell>
          <cell r="CZ546" t="str">
            <v/>
          </cell>
          <cell r="DA546" t="str">
            <v/>
          </cell>
          <cell r="DB546" t="str">
            <v/>
          </cell>
        </row>
        <row r="547">
          <cell r="C547" t="str">
            <v>PR19WSH_En3</v>
          </cell>
          <cell r="D547" t="str">
            <v>Safeguard our environment for future generations</v>
          </cell>
          <cell r="E547" t="str">
            <v>PR14 revision</v>
          </cell>
          <cell r="F547" t="str">
            <v>En3</v>
          </cell>
          <cell r="G547" t="str">
            <v>Pollution incidents</v>
          </cell>
          <cell r="H547" t="str">
            <v>Category 1 - 3 pollution incidents per 10,000km of sewer, as reported to the Environment Agency and Natural Resources Wales.</v>
          </cell>
          <cell r="J547">
            <v>0</v>
          </cell>
          <cell r="K547">
            <v>1</v>
          </cell>
          <cell r="Q547">
            <v>1</v>
          </cell>
          <cell r="R547" t="str">
            <v>Out &amp; under</v>
          </cell>
          <cell r="S547" t="str">
            <v>Revenue</v>
          </cell>
          <cell r="T547" t="str">
            <v>In-period</v>
          </cell>
          <cell r="U547" t="str">
            <v>Pollution incidents</v>
          </cell>
          <cell r="V547" t="str">
            <v>nr</v>
          </cell>
          <cell r="W547" t="str">
            <v>Pollution incidents per 10,000 km of sewers</v>
          </cell>
          <cell r="X547">
            <v>2</v>
          </cell>
          <cell r="Y547" t="str">
            <v>Down</v>
          </cell>
          <cell r="Z547" t="str">
            <v>Pollution incidents</v>
          </cell>
        </row>
        <row r="548">
          <cell r="C548" t="str">
            <v>PR19WSH_En4</v>
          </cell>
          <cell r="D548" t="str">
            <v>Safeguard our environment for future generations</v>
          </cell>
          <cell r="E548" t="str">
            <v>PR14 revision</v>
          </cell>
          <cell r="F548" t="str">
            <v>En4</v>
          </cell>
          <cell r="G548" t="str">
            <v>Leakage</v>
          </cell>
          <cell r="H548" t="str">
            <v xml:space="preserve">Leakage in mega-litres per day (Ml/d). Three-year average. </v>
          </cell>
          <cell r="J548">
            <v>1</v>
          </cell>
          <cell r="Q548">
            <v>1</v>
          </cell>
          <cell r="R548" t="str">
            <v>Out &amp; under</v>
          </cell>
          <cell r="S548" t="str">
            <v>Revenue</v>
          </cell>
          <cell r="T548" t="str">
            <v>In-period</v>
          </cell>
          <cell r="U548" t="str">
            <v>Leakage</v>
          </cell>
          <cell r="V548" t="str">
            <v>nr</v>
          </cell>
          <cell r="W548" t="str">
            <v>Ml/D</v>
          </cell>
          <cell r="X548">
            <v>1</v>
          </cell>
          <cell r="Y548" t="str">
            <v>Down</v>
          </cell>
          <cell r="Z548" t="str">
            <v>Leakage</v>
          </cell>
        </row>
        <row r="549">
          <cell r="C549" t="str">
            <v>PR19WSH_En5</v>
          </cell>
          <cell r="D549" t="str">
            <v>Safeguard our environment for future generations</v>
          </cell>
          <cell r="E549" t="str">
            <v>PR19 new</v>
          </cell>
          <cell r="F549" t="str">
            <v>En5</v>
          </cell>
          <cell r="G549" t="str">
            <v>Per capita consumption</v>
          </cell>
          <cell r="H549" t="str">
            <v>Average amount of water used by each person that lives in a residential property (litres per head per day). Three-year average.</v>
          </cell>
          <cell r="J549">
            <v>1</v>
          </cell>
          <cell r="Q549">
            <v>1</v>
          </cell>
          <cell r="R549" t="str">
            <v>Under</v>
          </cell>
          <cell r="S549" t="str">
            <v>Revenue</v>
          </cell>
          <cell r="T549" t="str">
            <v>End of period</v>
          </cell>
          <cell r="U549" t="str">
            <v>Water consumption</v>
          </cell>
          <cell r="V549" t="str">
            <v>nr</v>
          </cell>
          <cell r="W549" t="str">
            <v>Litres per head per day</v>
          </cell>
          <cell r="X549">
            <v>1</v>
          </cell>
          <cell r="Y549" t="str">
            <v>Down</v>
          </cell>
          <cell r="Z549" t="str">
            <v>Per capita consumption</v>
          </cell>
        </row>
        <row r="550">
          <cell r="C550" t="str">
            <v>PR19WSH_En6</v>
          </cell>
          <cell r="D550" t="str">
            <v>Safeguard our environment for future generations</v>
          </cell>
          <cell r="E550" t="str">
            <v>PR19 new</v>
          </cell>
          <cell r="F550" t="str">
            <v>En6</v>
          </cell>
          <cell r="G550" t="str">
            <v>km of river improved</v>
          </cell>
          <cell r="H550" t="str">
            <v>The length (in km) of river with improved water quality, as a result of Welsh Water action (cumulative within an AMP).</v>
          </cell>
          <cell r="I550">
            <v>0.28999999999999998</v>
          </cell>
          <cell r="K550">
            <v>0.71</v>
          </cell>
          <cell r="Q550">
            <v>1</v>
          </cell>
          <cell r="R550" t="str">
            <v>Out &amp; under</v>
          </cell>
          <cell r="S550" t="str">
            <v>Revenue</v>
          </cell>
          <cell r="T550" t="str">
            <v>End of period</v>
          </cell>
          <cell r="U550" t="str">
            <v>Environmental</v>
          </cell>
          <cell r="V550" t="str">
            <v>km</v>
          </cell>
          <cell r="W550" t="str">
            <v>km of river</v>
          </cell>
          <cell r="X550">
            <v>0</v>
          </cell>
          <cell r="Y550" t="str">
            <v>Up</v>
          </cell>
          <cell r="AQ550">
            <v>0</v>
          </cell>
          <cell r="AR550">
            <v>5</v>
          </cell>
          <cell r="AS550">
            <v>25</v>
          </cell>
          <cell r="AT550">
            <v>25</v>
          </cell>
          <cell r="AU550">
            <v>418</v>
          </cell>
          <cell r="BL550" t="str">
            <v>Yes</v>
          </cell>
          <cell r="BM550" t="str">
            <v>Yes</v>
          </cell>
          <cell r="BN550" t="str">
            <v>Yes</v>
          </cell>
          <cell r="BO550" t="str">
            <v>Yes</v>
          </cell>
          <cell r="BP550" t="str">
            <v>Yes</v>
          </cell>
          <cell r="BQ550" t="str">
            <v/>
          </cell>
          <cell r="BR550" t="str">
            <v/>
          </cell>
          <cell r="BS550" t="str">
            <v/>
          </cell>
          <cell r="BT550" t="str">
            <v/>
          </cell>
          <cell r="BU550" t="str">
            <v/>
          </cell>
          <cell r="BV550" t="str">
            <v/>
          </cell>
          <cell r="BW550" t="str">
            <v/>
          </cell>
          <cell r="BX550" t="str">
            <v/>
          </cell>
          <cell r="BY550" t="str">
            <v/>
          </cell>
          <cell r="BZ550" t="str">
            <v/>
          </cell>
          <cell r="CA550" t="str">
            <v/>
          </cell>
          <cell r="CB550" t="str">
            <v/>
          </cell>
          <cell r="CC550" t="str">
            <v/>
          </cell>
          <cell r="CD550" t="str">
            <v/>
          </cell>
          <cell r="CE550" t="str">
            <v/>
          </cell>
          <cell r="CF550" t="str">
            <v/>
          </cell>
          <cell r="CG550" t="str">
            <v/>
          </cell>
          <cell r="CH550" t="str">
            <v/>
          </cell>
          <cell r="CI550" t="str">
            <v/>
          </cell>
          <cell r="CJ550" t="str">
            <v/>
          </cell>
          <cell r="CK550">
            <v>5</v>
          </cell>
          <cell r="CL550">
            <v>50</v>
          </cell>
          <cell r="CM550">
            <v>100</v>
          </cell>
          <cell r="CN550">
            <v>250</v>
          </cell>
          <cell r="CO550">
            <v>478</v>
          </cell>
          <cell r="CP550" t="str">
            <v/>
          </cell>
          <cell r="CQ550" t="str">
            <v/>
          </cell>
          <cell r="CR550" t="str">
            <v/>
          </cell>
          <cell r="CS550" t="str">
            <v/>
          </cell>
          <cell r="CT550" t="str">
            <v/>
          </cell>
          <cell r="CU550">
            <v>-1.8932999999999998E-2</v>
          </cell>
          <cell r="CV550" t="str">
            <v/>
          </cell>
          <cell r="CW550" t="str">
            <v/>
          </cell>
          <cell r="CX550" t="str">
            <v/>
          </cell>
          <cell r="CY550">
            <v>1.8932999999999998E-2</v>
          </cell>
          <cell r="CZ550" t="str">
            <v/>
          </cell>
          <cell r="DA550" t="str">
            <v/>
          </cell>
          <cell r="DB550" t="str">
            <v/>
          </cell>
          <cell r="DD550">
            <v>1</v>
          </cell>
        </row>
        <row r="551">
          <cell r="C551" t="str">
            <v>PR19WSH_En7</v>
          </cell>
          <cell r="D551" t="str">
            <v>Safeguard our environment for future generations</v>
          </cell>
          <cell r="E551" t="str">
            <v>PR19 new</v>
          </cell>
          <cell r="F551" t="str">
            <v>En7</v>
          </cell>
          <cell r="G551" t="str">
            <v>Bioresources product quality</v>
          </cell>
          <cell r="H551" t="str">
            <v>The percentage of our total Waste Water sludge processed through our Advanced Anaerobic Digestion facilities, producing an Enhanced Treated biosolids product and meeting the Biosolids Accreditation Scheme (BAS) accredited standard.</v>
          </cell>
          <cell r="L551">
            <v>1</v>
          </cell>
          <cell r="Q551">
            <v>1</v>
          </cell>
          <cell r="R551" t="str">
            <v>Out &amp; under</v>
          </cell>
          <cell r="S551" t="str">
            <v>Revenue</v>
          </cell>
          <cell r="T551" t="str">
            <v>In-period</v>
          </cell>
          <cell r="U551" t="str">
            <v>Bioresources (sludge)</v>
          </cell>
          <cell r="V551" t="str">
            <v>%</v>
          </cell>
          <cell r="X551">
            <v>1</v>
          </cell>
          <cell r="Y551" t="str">
            <v>Up</v>
          </cell>
          <cell r="AQ551">
            <v>95</v>
          </cell>
          <cell r="AR551">
            <v>97.3</v>
          </cell>
          <cell r="AS551">
            <v>97.3</v>
          </cell>
          <cell r="AT551">
            <v>97.3</v>
          </cell>
          <cell r="AU551">
            <v>97.3</v>
          </cell>
          <cell r="BL551" t="str">
            <v>Yes</v>
          </cell>
          <cell r="BM551" t="str">
            <v>Yes</v>
          </cell>
          <cell r="BN551" t="str">
            <v>Yes</v>
          </cell>
          <cell r="BO551" t="str">
            <v>Yes</v>
          </cell>
          <cell r="BP551" t="str">
            <v>Yes</v>
          </cell>
          <cell r="BQ551" t="str">
            <v/>
          </cell>
          <cell r="BR551" t="str">
            <v/>
          </cell>
          <cell r="BS551" t="str">
            <v/>
          </cell>
          <cell r="BT551" t="str">
            <v/>
          </cell>
          <cell r="BU551" t="str">
            <v/>
          </cell>
          <cell r="BV551">
            <v>90.4</v>
          </cell>
          <cell r="BW551">
            <v>92.7</v>
          </cell>
          <cell r="BX551">
            <v>92.7</v>
          </cell>
          <cell r="BY551">
            <v>92.7</v>
          </cell>
          <cell r="BZ551">
            <v>92.7</v>
          </cell>
          <cell r="CA551" t="str">
            <v/>
          </cell>
          <cell r="CB551" t="str">
            <v/>
          </cell>
          <cell r="CC551" t="str">
            <v/>
          </cell>
          <cell r="CD551" t="str">
            <v/>
          </cell>
          <cell r="CE551" t="str">
            <v/>
          </cell>
          <cell r="CF551" t="str">
            <v/>
          </cell>
          <cell r="CG551" t="str">
            <v/>
          </cell>
          <cell r="CH551" t="str">
            <v/>
          </cell>
          <cell r="CI551" t="str">
            <v/>
          </cell>
          <cell r="CJ551" t="str">
            <v/>
          </cell>
          <cell r="CK551">
            <v>96.1</v>
          </cell>
          <cell r="CL551">
            <v>98.4</v>
          </cell>
          <cell r="CM551">
            <v>98.4</v>
          </cell>
          <cell r="CN551">
            <v>98.4</v>
          </cell>
          <cell r="CO551">
            <v>98.4</v>
          </cell>
          <cell r="CP551" t="str">
            <v/>
          </cell>
          <cell r="CQ551" t="str">
            <v/>
          </cell>
          <cell r="CR551" t="str">
            <v/>
          </cell>
          <cell r="CS551" t="str">
            <v/>
          </cell>
          <cell r="CT551" t="str">
            <v/>
          </cell>
          <cell r="CU551">
            <v>-0.41299999999999998</v>
          </cell>
          <cell r="CV551" t="str">
            <v/>
          </cell>
          <cell r="CW551" t="str">
            <v/>
          </cell>
          <cell r="CX551" t="str">
            <v/>
          </cell>
          <cell r="CY551">
            <v>0.41299999999999998</v>
          </cell>
          <cell r="CZ551" t="str">
            <v/>
          </cell>
          <cell r="DA551" t="str">
            <v/>
          </cell>
          <cell r="DB551" t="str">
            <v/>
          </cell>
          <cell r="DD551">
            <v>1</v>
          </cell>
        </row>
        <row r="552">
          <cell r="C552" t="str">
            <v>PR19WSH_En8</v>
          </cell>
          <cell r="D552" t="str">
            <v>Safeguard our environment for future generations</v>
          </cell>
          <cell r="E552" t="str">
            <v>PR19 new</v>
          </cell>
          <cell r="F552" t="str">
            <v>En8</v>
          </cell>
          <cell r="G552" t="str">
            <v>Bioresources disposal compliance</v>
          </cell>
          <cell r="H552" t="str">
            <v>The percentage of wastewater sludge disposed of satisfactorily.</v>
          </cell>
          <cell r="L552">
            <v>1</v>
          </cell>
          <cell r="Q552">
            <v>1</v>
          </cell>
          <cell r="R552" t="str">
            <v>Under</v>
          </cell>
          <cell r="S552" t="str">
            <v>Revenue</v>
          </cell>
          <cell r="T552" t="str">
            <v>In-period</v>
          </cell>
          <cell r="U552" t="str">
            <v>Bioresources (sludge)</v>
          </cell>
          <cell r="V552" t="str">
            <v>%</v>
          </cell>
          <cell r="X552">
            <v>2</v>
          </cell>
          <cell r="Y552" t="str">
            <v>Up</v>
          </cell>
          <cell r="AQ552">
            <v>100</v>
          </cell>
          <cell r="AR552">
            <v>100</v>
          </cell>
          <cell r="AS552">
            <v>100</v>
          </cell>
          <cell r="AT552">
            <v>100</v>
          </cell>
          <cell r="AU552">
            <v>100</v>
          </cell>
          <cell r="BL552" t="str">
            <v>Yes</v>
          </cell>
          <cell r="BM552" t="str">
            <v>Yes</v>
          </cell>
          <cell r="BN552" t="str">
            <v>Yes</v>
          </cell>
          <cell r="BO552" t="str">
            <v>Yes</v>
          </cell>
          <cell r="BP552" t="str">
            <v>Yes</v>
          </cell>
          <cell r="BQ552" t="str">
            <v/>
          </cell>
          <cell r="BR552" t="str">
            <v/>
          </cell>
          <cell r="BS552" t="str">
            <v/>
          </cell>
          <cell r="BT552" t="str">
            <v/>
          </cell>
          <cell r="BU552" t="str">
            <v/>
          </cell>
          <cell r="BV552">
            <v>96.6</v>
          </cell>
          <cell r="BW552">
            <v>96.6</v>
          </cell>
          <cell r="BX552">
            <v>96.6</v>
          </cell>
          <cell r="BY552">
            <v>96.6</v>
          </cell>
          <cell r="BZ552">
            <v>96.6</v>
          </cell>
          <cell r="CA552" t="str">
            <v/>
          </cell>
          <cell r="CB552" t="str">
            <v/>
          </cell>
          <cell r="CC552" t="str">
            <v/>
          </cell>
          <cell r="CD552" t="str">
            <v/>
          </cell>
          <cell r="CE552" t="str">
            <v/>
          </cell>
          <cell r="CF552" t="str">
            <v/>
          </cell>
          <cell r="CG552" t="str">
            <v/>
          </cell>
          <cell r="CH552" t="str">
            <v/>
          </cell>
          <cell r="CI552" t="str">
            <v/>
          </cell>
          <cell r="CJ552" t="str">
            <v/>
          </cell>
          <cell r="CK552" t="str">
            <v/>
          </cell>
          <cell r="CL552" t="str">
            <v/>
          </cell>
          <cell r="CM552" t="str">
            <v/>
          </cell>
          <cell r="CN552" t="str">
            <v/>
          </cell>
          <cell r="CO552" t="str">
            <v/>
          </cell>
          <cell r="CP552" t="str">
            <v/>
          </cell>
          <cell r="CQ552" t="str">
            <v/>
          </cell>
          <cell r="CR552" t="str">
            <v/>
          </cell>
          <cell r="CS552" t="str">
            <v/>
          </cell>
          <cell r="CT552" t="str">
            <v/>
          </cell>
          <cell r="CU552">
            <v>-9.8000000000000004E-2</v>
          </cell>
          <cell r="CV552" t="str">
            <v/>
          </cell>
          <cell r="CW552" t="str">
            <v/>
          </cell>
          <cell r="CX552" t="str">
            <v/>
          </cell>
          <cell r="CY552" t="str">
            <v/>
          </cell>
          <cell r="CZ552" t="str">
            <v/>
          </cell>
          <cell r="DA552" t="str">
            <v/>
          </cell>
          <cell r="DB552" t="str">
            <v/>
          </cell>
          <cell r="DD552">
            <v>1</v>
          </cell>
        </row>
        <row r="553">
          <cell r="C553" t="str">
            <v>PR19WSH_Sv1</v>
          </cell>
          <cell r="D553" t="str">
            <v>Personal service that's right for you</v>
          </cell>
          <cell r="E553" t="str">
            <v>PR19 new</v>
          </cell>
          <cell r="F553" t="str">
            <v>Sv1</v>
          </cell>
          <cell r="G553" t="str">
            <v>C-MeX: Customer measure of experience</v>
          </cell>
          <cell r="H553" t="str">
            <v>Customer Experience Measure of satisfaction</v>
          </cell>
          <cell r="M553">
            <v>1</v>
          </cell>
          <cell r="Q553">
            <v>1</v>
          </cell>
          <cell r="R553" t="str">
            <v>Out &amp; under</v>
          </cell>
          <cell r="S553" t="str">
            <v>Revenue</v>
          </cell>
          <cell r="T553" t="str">
            <v>In-period</v>
          </cell>
          <cell r="U553" t="str">
            <v>Customer measure of experience (C-MeX)</v>
          </cell>
          <cell r="V553" t="str">
            <v>score</v>
          </cell>
          <cell r="W553" t="str">
            <v>C-MeX score</v>
          </cell>
          <cell r="X553">
            <v>2</v>
          </cell>
          <cell r="Y553" t="str">
            <v>Up</v>
          </cell>
          <cell r="Z553" t="str">
            <v>C-MeX: Customer measure of experience</v>
          </cell>
        </row>
        <row r="554">
          <cell r="C554" t="str">
            <v>PR19WSH_Sv2</v>
          </cell>
          <cell r="D554" t="str">
            <v>Personal service that's right for you</v>
          </cell>
          <cell r="E554" t="str">
            <v>PR19 new</v>
          </cell>
          <cell r="F554" t="str">
            <v>Sv2</v>
          </cell>
          <cell r="G554" t="str">
            <v>D-MeX: Developer services measure of experience</v>
          </cell>
          <cell r="H554" t="str">
            <v>Developer Services Experience Measure of satisfaction</v>
          </cell>
          <cell r="J554">
            <v>0.6</v>
          </cell>
          <cell r="K554">
            <v>0.4</v>
          </cell>
          <cell r="Q554">
            <v>1</v>
          </cell>
          <cell r="R554" t="str">
            <v>Out &amp; under</v>
          </cell>
          <cell r="S554" t="str">
            <v>Revenue</v>
          </cell>
          <cell r="T554" t="str">
            <v>In-period</v>
          </cell>
          <cell r="U554" t="str">
            <v>Developer services measure of experience (D-MeX)</v>
          </cell>
          <cell r="V554" t="str">
            <v>score</v>
          </cell>
          <cell r="W554" t="str">
            <v>D-MeX score</v>
          </cell>
          <cell r="X554">
            <v>2</v>
          </cell>
          <cell r="Y554" t="str">
            <v>Up</v>
          </cell>
          <cell r="Z554" t="str">
            <v>D-MeX: Developer services measure of experience</v>
          </cell>
        </row>
        <row r="555">
          <cell r="C555" t="str">
            <v>PR19WSH_Sv3</v>
          </cell>
          <cell r="D555" t="str">
            <v>Personal service that's right for you</v>
          </cell>
          <cell r="E555" t="str">
            <v>PR14 revision</v>
          </cell>
          <cell r="F555" t="str">
            <v>Sv3</v>
          </cell>
          <cell r="G555" t="str">
            <v>Customer trust</v>
          </cell>
          <cell r="H555" t="str">
            <v>The customer trust score is calculated from the CCWater’s survey question: “How much do you trust your water and sewerage company?”.</v>
          </cell>
          <cell r="I555">
            <v>4.3999999999999997E-2</v>
          </cell>
          <cell r="J555">
            <v>0.34200000000000003</v>
          </cell>
          <cell r="K555">
            <v>0.48399999999999999</v>
          </cell>
          <cell r="L555">
            <v>4.4999999999999998E-2</v>
          </cell>
          <cell r="M555">
            <v>8.5000000000000006E-2</v>
          </cell>
          <cell r="Q555">
            <v>1</v>
          </cell>
          <cell r="R555" t="str">
            <v>NFI</v>
          </cell>
          <cell r="U555" t="str">
            <v>Customer service/satisfaction (exc. billing etc.)</v>
          </cell>
          <cell r="V555" t="str">
            <v>score</v>
          </cell>
          <cell r="W555" t="str">
            <v>Score out of 10</v>
          </cell>
          <cell r="X555">
            <v>2</v>
          </cell>
          <cell r="Y555" t="str">
            <v>Up</v>
          </cell>
          <cell r="AQ555">
            <v>8.15</v>
          </cell>
          <cell r="AR555">
            <v>8.15</v>
          </cell>
          <cell r="AS555">
            <v>8.15</v>
          </cell>
          <cell r="AT555">
            <v>8.15</v>
          </cell>
          <cell r="AU555">
            <v>8.15</v>
          </cell>
          <cell r="BQ555" t="str">
            <v/>
          </cell>
          <cell r="BR555" t="str">
            <v/>
          </cell>
          <cell r="BS555" t="str">
            <v/>
          </cell>
          <cell r="BT555" t="str">
            <v/>
          </cell>
          <cell r="BU555" t="str">
            <v/>
          </cell>
          <cell r="BV555" t="str">
            <v/>
          </cell>
          <cell r="BW555" t="str">
            <v/>
          </cell>
          <cell r="BX555" t="str">
            <v/>
          </cell>
          <cell r="BY555" t="str">
            <v/>
          </cell>
          <cell r="BZ555" t="str">
            <v/>
          </cell>
          <cell r="CA555" t="str">
            <v/>
          </cell>
          <cell r="CB555" t="str">
            <v/>
          </cell>
          <cell r="CC555" t="str">
            <v/>
          </cell>
          <cell r="CD555" t="str">
            <v/>
          </cell>
          <cell r="CE555" t="str">
            <v/>
          </cell>
          <cell r="CF555" t="str">
            <v/>
          </cell>
          <cell r="CG555" t="str">
            <v/>
          </cell>
          <cell r="CH555" t="str">
            <v/>
          </cell>
          <cell r="CI555" t="str">
            <v/>
          </cell>
          <cell r="CJ555" t="str">
            <v/>
          </cell>
          <cell r="CK555" t="str">
            <v/>
          </cell>
          <cell r="CL555" t="str">
            <v/>
          </cell>
          <cell r="CM555" t="str">
            <v/>
          </cell>
          <cell r="CN555" t="str">
            <v/>
          </cell>
          <cell r="CO555" t="str">
            <v/>
          </cell>
          <cell r="CP555" t="str">
            <v/>
          </cell>
          <cell r="CQ555" t="str">
            <v/>
          </cell>
          <cell r="CR555" t="str">
            <v/>
          </cell>
          <cell r="CS555" t="str">
            <v/>
          </cell>
          <cell r="CT555" t="str">
            <v/>
          </cell>
          <cell r="CU555" t="str">
            <v/>
          </cell>
          <cell r="CV555" t="str">
            <v/>
          </cell>
          <cell r="CW555" t="str">
            <v/>
          </cell>
          <cell r="CX555" t="str">
            <v/>
          </cell>
          <cell r="CY555" t="str">
            <v/>
          </cell>
          <cell r="CZ555" t="str">
            <v/>
          </cell>
          <cell r="DA555" t="str">
            <v/>
          </cell>
          <cell r="DB555" t="str">
            <v/>
          </cell>
          <cell r="DD555">
            <v>1</v>
          </cell>
        </row>
        <row r="556">
          <cell r="C556" t="str">
            <v>PR19WSH_Sv4</v>
          </cell>
          <cell r="D556" t="str">
            <v>Personal service that's right for you</v>
          </cell>
          <cell r="E556" t="str">
            <v>PR14 revision</v>
          </cell>
          <cell r="F556" t="str">
            <v>Sv4</v>
          </cell>
          <cell r="G556" t="str">
            <v>Business customer satisfaction</v>
          </cell>
          <cell r="H556" t="str">
            <v>The average customer score out of 5 from four quarterly business customer satisfaction surveys.</v>
          </cell>
          <cell r="N556">
            <v>1</v>
          </cell>
          <cell r="Q556">
            <v>1</v>
          </cell>
          <cell r="R556" t="str">
            <v>Out &amp; under</v>
          </cell>
          <cell r="S556" t="str">
            <v>Revenue</v>
          </cell>
          <cell r="T556" t="str">
            <v>In-period</v>
          </cell>
          <cell r="U556" t="str">
            <v>Customer service/satisfaction (exc. billing etc.)</v>
          </cell>
          <cell r="V556" t="str">
            <v>score</v>
          </cell>
          <cell r="W556" t="str">
            <v>Score out of 5</v>
          </cell>
          <cell r="X556">
            <v>1</v>
          </cell>
          <cell r="Y556" t="str">
            <v>Up</v>
          </cell>
          <cell r="AQ556">
            <v>4.5</v>
          </cell>
          <cell r="AR556">
            <v>4.5</v>
          </cell>
          <cell r="AS556">
            <v>4.5</v>
          </cell>
          <cell r="AT556">
            <v>4.5</v>
          </cell>
          <cell r="AU556">
            <v>4.5</v>
          </cell>
          <cell r="BL556" t="str">
            <v>Yes</v>
          </cell>
          <cell r="BM556" t="str">
            <v>Yes</v>
          </cell>
          <cell r="BN556" t="str">
            <v>Yes</v>
          </cell>
          <cell r="BO556" t="str">
            <v>Yes</v>
          </cell>
          <cell r="BP556" t="str">
            <v>Yes</v>
          </cell>
          <cell r="BQ556" t="str">
            <v/>
          </cell>
          <cell r="BR556" t="str">
            <v/>
          </cell>
          <cell r="BS556" t="str">
            <v/>
          </cell>
          <cell r="BT556" t="str">
            <v/>
          </cell>
          <cell r="BU556" t="str">
            <v/>
          </cell>
          <cell r="BV556">
            <v>4</v>
          </cell>
          <cell r="BW556">
            <v>4</v>
          </cell>
          <cell r="BX556">
            <v>4</v>
          </cell>
          <cell r="BY556">
            <v>4</v>
          </cell>
          <cell r="BZ556">
            <v>4</v>
          </cell>
          <cell r="CA556" t="str">
            <v/>
          </cell>
          <cell r="CB556" t="str">
            <v/>
          </cell>
          <cell r="CC556" t="str">
            <v/>
          </cell>
          <cell r="CD556" t="str">
            <v/>
          </cell>
          <cell r="CE556" t="str">
            <v/>
          </cell>
          <cell r="CF556" t="str">
            <v/>
          </cell>
          <cell r="CG556" t="str">
            <v/>
          </cell>
          <cell r="CH556" t="str">
            <v/>
          </cell>
          <cell r="CI556" t="str">
            <v/>
          </cell>
          <cell r="CJ556" t="str">
            <v/>
          </cell>
          <cell r="CK556">
            <v>4.7</v>
          </cell>
          <cell r="CL556">
            <v>4.7</v>
          </cell>
          <cell r="CM556">
            <v>4.7</v>
          </cell>
          <cell r="CN556">
            <v>4.7</v>
          </cell>
          <cell r="CO556">
            <v>4.7</v>
          </cell>
          <cell r="CP556" t="str">
            <v/>
          </cell>
          <cell r="CQ556" t="str">
            <v/>
          </cell>
          <cell r="CR556" t="str">
            <v/>
          </cell>
          <cell r="CS556" t="str">
            <v/>
          </cell>
          <cell r="CT556" t="str">
            <v/>
          </cell>
          <cell r="CU556">
            <v>-1.25</v>
          </cell>
          <cell r="CV556" t="str">
            <v/>
          </cell>
          <cell r="CW556" t="str">
            <v/>
          </cell>
          <cell r="CX556" t="str">
            <v/>
          </cell>
          <cell r="CY556">
            <v>1.25</v>
          </cell>
          <cell r="CZ556" t="str">
            <v/>
          </cell>
          <cell r="DA556" t="str">
            <v/>
          </cell>
          <cell r="DB556" t="str">
            <v/>
          </cell>
          <cell r="DD556">
            <v>1</v>
          </cell>
        </row>
        <row r="557">
          <cell r="C557" t="str">
            <v>PR19WSH_Sv5</v>
          </cell>
          <cell r="F557" t="str">
            <v>Sv5</v>
          </cell>
          <cell r="G557" t="str">
            <v>Priority services for customers in vulnerable circumstances</v>
          </cell>
          <cell r="Q557">
            <v>0</v>
          </cell>
          <cell r="R557" t="str">
            <v>NFI</v>
          </cell>
          <cell r="X557">
            <v>1</v>
          </cell>
          <cell r="Z557" t="str">
            <v>Priority services for customers in vulnerable circumstances</v>
          </cell>
        </row>
        <row r="558">
          <cell r="C558" t="str">
            <v>PR19WSH_Sv6</v>
          </cell>
          <cell r="D558" t="str">
            <v>Personal service that's right for you</v>
          </cell>
          <cell r="E558" t="str">
            <v>PR19 new</v>
          </cell>
          <cell r="F558" t="str">
            <v>Sv6</v>
          </cell>
          <cell r="G558" t="str">
            <v xml:space="preserve">Customers on Welsh language register </v>
          </cell>
          <cell r="H558" t="str">
            <v>Number of customers registered for our Welsh language services (e.g. proactive text alert/correspondence, etc.).</v>
          </cell>
          <cell r="M558">
            <v>1</v>
          </cell>
          <cell r="Q558">
            <v>1</v>
          </cell>
          <cell r="R558" t="str">
            <v>NFI</v>
          </cell>
          <cell r="U558" t="str">
            <v>Community/partnerships</v>
          </cell>
          <cell r="V558" t="str">
            <v>nr</v>
          </cell>
          <cell r="X558">
            <v>0</v>
          </cell>
          <cell r="Y558" t="str">
            <v>Up</v>
          </cell>
          <cell r="AQ558">
            <v>13000</v>
          </cell>
          <cell r="AR558">
            <v>16000</v>
          </cell>
          <cell r="AS558">
            <v>19000</v>
          </cell>
          <cell r="AT558">
            <v>22000</v>
          </cell>
          <cell r="AU558">
            <v>25000</v>
          </cell>
          <cell r="BQ558" t="str">
            <v/>
          </cell>
          <cell r="BR558" t="str">
            <v/>
          </cell>
          <cell r="BS558" t="str">
            <v/>
          </cell>
          <cell r="BT558" t="str">
            <v/>
          </cell>
          <cell r="BU558" t="str">
            <v/>
          </cell>
          <cell r="BV558" t="str">
            <v/>
          </cell>
          <cell r="BW558" t="str">
            <v/>
          </cell>
          <cell r="BX558" t="str">
            <v/>
          </cell>
          <cell r="BY558" t="str">
            <v/>
          </cell>
          <cell r="BZ558" t="str">
            <v/>
          </cell>
          <cell r="CA558" t="str">
            <v/>
          </cell>
          <cell r="CB558" t="str">
            <v/>
          </cell>
          <cell r="CC558" t="str">
            <v/>
          </cell>
          <cell r="CD558" t="str">
            <v/>
          </cell>
          <cell r="CE558" t="str">
            <v/>
          </cell>
          <cell r="CF558" t="str">
            <v/>
          </cell>
          <cell r="CG558" t="str">
            <v/>
          </cell>
          <cell r="CH558" t="str">
            <v/>
          </cell>
          <cell r="CI558" t="str">
            <v/>
          </cell>
          <cell r="CJ558" t="str">
            <v/>
          </cell>
          <cell r="CK558" t="str">
            <v/>
          </cell>
          <cell r="CL558" t="str">
            <v/>
          </cell>
          <cell r="CM558" t="str">
            <v/>
          </cell>
          <cell r="CN558" t="str">
            <v/>
          </cell>
          <cell r="CO558" t="str">
            <v/>
          </cell>
          <cell r="CP558" t="str">
            <v/>
          </cell>
          <cell r="CQ558" t="str">
            <v/>
          </cell>
          <cell r="CR558" t="str">
            <v/>
          </cell>
          <cell r="CS558" t="str">
            <v/>
          </cell>
          <cell r="CT558" t="str">
            <v/>
          </cell>
          <cell r="CU558" t="str">
            <v/>
          </cell>
          <cell r="CV558" t="str">
            <v/>
          </cell>
          <cell r="CW558" t="str">
            <v/>
          </cell>
          <cell r="CX558" t="str">
            <v/>
          </cell>
          <cell r="CY558" t="str">
            <v/>
          </cell>
          <cell r="CZ558" t="str">
            <v/>
          </cell>
          <cell r="DA558" t="str">
            <v/>
          </cell>
          <cell r="DB558" t="str">
            <v/>
          </cell>
          <cell r="DD558">
            <v>1</v>
          </cell>
        </row>
        <row r="559">
          <cell r="C559" t="str">
            <v>PR19WSH_Rt1</v>
          </cell>
          <cell r="D559" t="str">
            <v>Put things right if they go wrong</v>
          </cell>
          <cell r="E559" t="str">
            <v>PR14 revision</v>
          </cell>
          <cell r="F559" t="str">
            <v>Rt1</v>
          </cell>
          <cell r="G559" t="str">
            <v>Internal sewer flooding</v>
          </cell>
          <cell r="H559" t="str">
            <v>The number of internal flooding incidents per year, including sewer flooding due to severe weather events</v>
          </cell>
          <cell r="K559">
            <v>1</v>
          </cell>
          <cell r="Q559">
            <v>1</v>
          </cell>
          <cell r="R559" t="str">
            <v>Out &amp; under</v>
          </cell>
          <cell r="S559" t="str">
            <v>Revenue</v>
          </cell>
          <cell r="T559" t="str">
            <v>In-period</v>
          </cell>
          <cell r="U559" t="str">
            <v>Sewer flooding</v>
          </cell>
          <cell r="V559" t="str">
            <v>nr</v>
          </cell>
          <cell r="W559" t="str">
            <v>Incidents per 10,000 sewer connections</v>
          </cell>
          <cell r="X559">
            <v>2</v>
          </cell>
          <cell r="Y559" t="str">
            <v>Down</v>
          </cell>
          <cell r="Z559" t="str">
            <v>Internal sewer flooding</v>
          </cell>
        </row>
        <row r="560">
          <cell r="C560" t="str">
            <v>PR19WSH_Rt2</v>
          </cell>
          <cell r="D560" t="str">
            <v>Put things right if they go wrong</v>
          </cell>
          <cell r="E560" t="str">
            <v>PR19 new</v>
          </cell>
          <cell r="F560" t="str">
            <v>Rt2</v>
          </cell>
          <cell r="G560" t="str">
            <v>Sewer flooding on customer property (external)</v>
          </cell>
          <cell r="H560" t="str">
            <v>The number of external flooding incidents per year within property curtilage.</v>
          </cell>
          <cell r="K560">
            <v>1</v>
          </cell>
          <cell r="Q560">
            <v>1</v>
          </cell>
          <cell r="R560" t="str">
            <v>Out &amp; under</v>
          </cell>
          <cell r="S560" t="str">
            <v>Revenue</v>
          </cell>
          <cell r="T560" t="str">
            <v>In-period</v>
          </cell>
          <cell r="U560" t="str">
            <v>Sewer flooding</v>
          </cell>
          <cell r="V560" t="str">
            <v>nr</v>
          </cell>
          <cell r="W560" t="str">
            <v>Incidents per 10,000 sewer connections</v>
          </cell>
          <cell r="X560">
            <v>2</v>
          </cell>
          <cell r="Y560" t="str">
            <v>Down</v>
          </cell>
          <cell r="Z560" t="str">
            <v>External sewer flooding</v>
          </cell>
          <cell r="AQ560">
            <v>26.7</v>
          </cell>
          <cell r="AR560">
            <v>25.29</v>
          </cell>
          <cell r="AS560">
            <v>23.89</v>
          </cell>
          <cell r="AT560">
            <v>22.48</v>
          </cell>
          <cell r="AU560">
            <v>21.08</v>
          </cell>
          <cell r="BL560" t="str">
            <v>Yes</v>
          </cell>
          <cell r="BM560" t="str">
            <v>Yes</v>
          </cell>
          <cell r="BN560" t="str">
            <v>Yes</v>
          </cell>
          <cell r="BO560" t="str">
            <v>Yes</v>
          </cell>
          <cell r="BP560" t="str">
            <v>Yes</v>
          </cell>
          <cell r="BQ560" t="str">
            <v/>
          </cell>
          <cell r="BR560" t="str">
            <v/>
          </cell>
          <cell r="BS560" t="str">
            <v/>
          </cell>
          <cell r="BT560" t="str">
            <v/>
          </cell>
          <cell r="BU560" t="str">
            <v/>
          </cell>
          <cell r="BV560">
            <v>40.049999999999997</v>
          </cell>
          <cell r="BW560">
            <v>40.049999999999997</v>
          </cell>
          <cell r="BX560">
            <v>40.049999999999997</v>
          </cell>
          <cell r="BY560">
            <v>40.049999999999997</v>
          </cell>
          <cell r="BZ560">
            <v>40.049999999999997</v>
          </cell>
          <cell r="CA560" t="str">
            <v/>
          </cell>
          <cell r="CB560" t="str">
            <v/>
          </cell>
          <cell r="CC560" t="str">
            <v/>
          </cell>
          <cell r="CD560" t="str">
            <v/>
          </cell>
          <cell r="CE560" t="str">
            <v/>
          </cell>
          <cell r="CF560" t="str">
            <v/>
          </cell>
          <cell r="CG560" t="str">
            <v/>
          </cell>
          <cell r="CH560" t="str">
            <v/>
          </cell>
          <cell r="CI560" t="str">
            <v/>
          </cell>
          <cell r="CJ560" t="str">
            <v/>
          </cell>
          <cell r="CK560">
            <v>22.4</v>
          </cell>
          <cell r="CL560">
            <v>20.99</v>
          </cell>
          <cell r="CM560">
            <v>19.59</v>
          </cell>
          <cell r="CN560">
            <v>18.28</v>
          </cell>
          <cell r="CO560">
            <v>16.88</v>
          </cell>
          <cell r="CP560" t="str">
            <v/>
          </cell>
          <cell r="CQ560" t="str">
            <v/>
          </cell>
          <cell r="CR560" t="str">
            <v/>
          </cell>
          <cell r="CS560" t="str">
            <v/>
          </cell>
          <cell r="CT560" t="str">
            <v/>
          </cell>
          <cell r="CU560">
            <v>-0.89900000000000002</v>
          </cell>
          <cell r="CV560" t="str">
            <v/>
          </cell>
          <cell r="CW560" t="str">
            <v/>
          </cell>
          <cell r="CX560" t="str">
            <v/>
          </cell>
          <cell r="CY560">
            <v>0.75</v>
          </cell>
          <cell r="CZ560" t="str">
            <v/>
          </cell>
          <cell r="DA560" t="str">
            <v/>
          </cell>
          <cell r="DB560" t="str">
            <v/>
          </cell>
          <cell r="DD560">
            <v>1</v>
          </cell>
        </row>
        <row r="561">
          <cell r="C561" t="str">
            <v>PR19WSH_Rt3</v>
          </cell>
          <cell r="D561" t="str">
            <v>Put things right if they go wrong</v>
          </cell>
          <cell r="E561" t="str">
            <v>PR19 new</v>
          </cell>
          <cell r="F561" t="str">
            <v>Rt3</v>
          </cell>
          <cell r="G561" t="str">
            <v>Sewer collapses</v>
          </cell>
          <cell r="H561" t="str">
            <v>The number of collapses on sewers per 1000km.</v>
          </cell>
          <cell r="K561">
            <v>1</v>
          </cell>
          <cell r="Q561">
            <v>1</v>
          </cell>
          <cell r="R561" t="str">
            <v>Under</v>
          </cell>
          <cell r="S561" t="str">
            <v>Revenue</v>
          </cell>
          <cell r="T561" t="str">
            <v>In-period</v>
          </cell>
          <cell r="U561" t="str">
            <v>Asset/equipment failure</v>
          </cell>
          <cell r="V561" t="str">
            <v>nr</v>
          </cell>
          <cell r="W561" t="str">
            <v>Collapses per 1,00km</v>
          </cell>
          <cell r="X561">
            <v>2</v>
          </cell>
          <cell r="Y561" t="str">
            <v>Down</v>
          </cell>
          <cell r="Z561" t="str">
            <v>Sewer collapses</v>
          </cell>
        </row>
        <row r="562">
          <cell r="C562" t="str">
            <v>PR19WSH_Rt4</v>
          </cell>
          <cell r="D562" t="str">
            <v>Put things right if they go wrong</v>
          </cell>
          <cell r="E562" t="str">
            <v>PR19 new</v>
          </cell>
          <cell r="F562" t="str">
            <v>Rt4</v>
          </cell>
          <cell r="G562" t="str">
            <v>Total complaints</v>
          </cell>
          <cell r="H562" t="str">
            <v>The number of household written and telephone complaints per 10,000 customers.</v>
          </cell>
          <cell r="J562">
            <v>0.375</v>
          </cell>
          <cell r="K562">
            <v>0.53200000000000003</v>
          </cell>
          <cell r="M562">
            <v>9.2999999999999999E-2</v>
          </cell>
          <cell r="Q562">
            <v>1</v>
          </cell>
          <cell r="R562" t="str">
            <v>Out &amp; under</v>
          </cell>
          <cell r="S562" t="str">
            <v>Revenue</v>
          </cell>
          <cell r="T562" t="str">
            <v>In-period</v>
          </cell>
          <cell r="U562" t="str">
            <v>Customer contacts - other</v>
          </cell>
          <cell r="V562" t="str">
            <v>nr</v>
          </cell>
          <cell r="W562" t="str">
            <v>Complaints per 10,000 connections</v>
          </cell>
          <cell r="X562">
            <v>1</v>
          </cell>
          <cell r="Y562" t="str">
            <v>Down</v>
          </cell>
          <cell r="AQ562" t="str">
            <v>2019-20 Upper Quartile</v>
          </cell>
          <cell r="AR562" t="str">
            <v>2020-21 Upper Quartile</v>
          </cell>
          <cell r="AS562" t="str">
            <v>2021-22 Upper Quartile</v>
          </cell>
          <cell r="AT562" t="str">
            <v>2022-23 Upper Quartile</v>
          </cell>
          <cell r="AU562" t="str">
            <v>2023-24 Upper Quartile</v>
          </cell>
          <cell r="BL562" t="str">
            <v>Yes</v>
          </cell>
          <cell r="BM562" t="str">
            <v>Yes</v>
          </cell>
          <cell r="BN562" t="str">
            <v>Yes</v>
          </cell>
          <cell r="BO562" t="str">
            <v>Yes</v>
          </cell>
          <cell r="BP562" t="str">
            <v>Yes</v>
          </cell>
          <cell r="BQ562" t="str">
            <v/>
          </cell>
          <cell r="BR562" t="str">
            <v/>
          </cell>
          <cell r="BS562" t="str">
            <v/>
          </cell>
          <cell r="BT562" t="str">
            <v/>
          </cell>
          <cell r="BU562" t="str">
            <v/>
          </cell>
          <cell r="BV562" t="str">
            <v/>
          </cell>
          <cell r="BW562" t="str">
            <v/>
          </cell>
          <cell r="BX562" t="str">
            <v/>
          </cell>
          <cell r="BY562" t="str">
            <v/>
          </cell>
          <cell r="BZ562" t="str">
            <v/>
          </cell>
          <cell r="CA562" t="str">
            <v/>
          </cell>
          <cell r="CB562" t="str">
            <v/>
          </cell>
          <cell r="CC562" t="str">
            <v/>
          </cell>
          <cell r="CD562" t="str">
            <v/>
          </cell>
          <cell r="CE562" t="str">
            <v/>
          </cell>
          <cell r="CF562" t="str">
            <v/>
          </cell>
          <cell r="CG562" t="str">
            <v/>
          </cell>
          <cell r="CH562" t="str">
            <v/>
          </cell>
          <cell r="CI562" t="str">
            <v/>
          </cell>
          <cell r="CJ562" t="str">
            <v/>
          </cell>
          <cell r="CK562" t="str">
            <v/>
          </cell>
          <cell r="CL562" t="str">
            <v/>
          </cell>
          <cell r="CM562" t="str">
            <v/>
          </cell>
          <cell r="CN562" t="str">
            <v/>
          </cell>
          <cell r="CO562" t="str">
            <v/>
          </cell>
          <cell r="CP562" t="str">
            <v/>
          </cell>
          <cell r="CQ562" t="str">
            <v/>
          </cell>
          <cell r="CR562" t="str">
            <v/>
          </cell>
          <cell r="CS562" t="str">
            <v/>
          </cell>
          <cell r="CT562" t="str">
            <v/>
          </cell>
          <cell r="CU562">
            <v>-1.5200000000000001E-3</v>
          </cell>
          <cell r="CV562" t="str">
            <v/>
          </cell>
          <cell r="CW562" t="str">
            <v/>
          </cell>
          <cell r="CX562" t="str">
            <v/>
          </cell>
          <cell r="CY562">
            <v>1.5200000000000001E-3</v>
          </cell>
          <cell r="CZ562" t="str">
            <v/>
          </cell>
          <cell r="DA562" t="str">
            <v/>
          </cell>
          <cell r="DB562" t="str">
            <v/>
          </cell>
          <cell r="DD562">
            <v>1</v>
          </cell>
        </row>
        <row r="563">
          <cell r="C563" t="str">
            <v>PR19WSH_Rt5</v>
          </cell>
          <cell r="D563" t="str">
            <v>Put things right if they go wrong</v>
          </cell>
          <cell r="E563" t="str">
            <v>PR14 revision</v>
          </cell>
          <cell r="F563" t="str">
            <v>Rt5</v>
          </cell>
          <cell r="G563" t="str">
            <v>Worst served customer for water service</v>
          </cell>
          <cell r="H563" t="str">
            <v>The number of customers that have had repeat incidents of low water pressure or interruptions to water supply.</v>
          </cell>
          <cell r="J563">
            <v>1</v>
          </cell>
          <cell r="Q563">
            <v>1</v>
          </cell>
          <cell r="R563" t="str">
            <v>NFI</v>
          </cell>
          <cell r="U563" t="str">
            <v>Supply interruptions</v>
          </cell>
          <cell r="V563" t="str">
            <v>nr</v>
          </cell>
          <cell r="W563" t="str">
            <v>Number of customers</v>
          </cell>
          <cell r="X563">
            <v>0</v>
          </cell>
          <cell r="Y563" t="str">
            <v>Down</v>
          </cell>
          <cell r="AQ563">
            <v>2148</v>
          </cell>
          <cell r="AR563">
            <v>2025</v>
          </cell>
          <cell r="AS563">
            <v>1901</v>
          </cell>
          <cell r="AT563">
            <v>1778</v>
          </cell>
          <cell r="AU563">
            <v>1654</v>
          </cell>
          <cell r="BQ563" t="str">
            <v/>
          </cell>
          <cell r="BR563" t="str">
            <v/>
          </cell>
          <cell r="BS563" t="str">
            <v/>
          </cell>
          <cell r="BT563" t="str">
            <v/>
          </cell>
          <cell r="BU563" t="str">
            <v/>
          </cell>
          <cell r="BV563" t="str">
            <v/>
          </cell>
          <cell r="BW563" t="str">
            <v/>
          </cell>
          <cell r="BX563" t="str">
            <v/>
          </cell>
          <cell r="BY563" t="str">
            <v/>
          </cell>
          <cell r="BZ563" t="str">
            <v/>
          </cell>
          <cell r="CA563" t="str">
            <v/>
          </cell>
          <cell r="CB563" t="str">
            <v/>
          </cell>
          <cell r="CC563" t="str">
            <v/>
          </cell>
          <cell r="CD563" t="str">
            <v/>
          </cell>
          <cell r="CE563" t="str">
            <v/>
          </cell>
          <cell r="CF563" t="str">
            <v/>
          </cell>
          <cell r="CG563" t="str">
            <v/>
          </cell>
          <cell r="CH563" t="str">
            <v/>
          </cell>
          <cell r="CI563" t="str">
            <v/>
          </cell>
          <cell r="CJ563" t="str">
            <v/>
          </cell>
          <cell r="CK563" t="str">
            <v/>
          </cell>
          <cell r="CL563" t="str">
            <v/>
          </cell>
          <cell r="CM563" t="str">
            <v/>
          </cell>
          <cell r="CN563" t="str">
            <v/>
          </cell>
          <cell r="CO563" t="str">
            <v/>
          </cell>
          <cell r="CP563" t="str">
            <v/>
          </cell>
          <cell r="CQ563" t="str">
            <v/>
          </cell>
          <cell r="CR563" t="str">
            <v/>
          </cell>
          <cell r="CS563" t="str">
            <v/>
          </cell>
          <cell r="CT563" t="str">
            <v/>
          </cell>
          <cell r="CU563" t="str">
            <v/>
          </cell>
          <cell r="CV563" t="str">
            <v/>
          </cell>
          <cell r="CW563" t="str">
            <v/>
          </cell>
          <cell r="CX563" t="str">
            <v/>
          </cell>
          <cell r="CY563" t="str">
            <v/>
          </cell>
          <cell r="CZ563" t="str">
            <v/>
          </cell>
          <cell r="DA563" t="str">
            <v/>
          </cell>
          <cell r="DB563" t="str">
            <v/>
          </cell>
          <cell r="DD563">
            <v>1</v>
          </cell>
        </row>
        <row r="564">
          <cell r="C564" t="str">
            <v>PR19WSH_Rt6</v>
          </cell>
          <cell r="D564" t="str">
            <v>Put things right if they go wrong</v>
          </cell>
          <cell r="E564" t="str">
            <v>PR14 revision</v>
          </cell>
          <cell r="F564" t="str">
            <v>Rt6</v>
          </cell>
          <cell r="G564" t="str">
            <v>Worst served customer for wastewater service</v>
          </cell>
          <cell r="H564" t="str">
            <v>The number of properties at risk of repeat internal or serious external flooding.</v>
          </cell>
          <cell r="K564">
            <v>1</v>
          </cell>
          <cell r="Q564">
            <v>1</v>
          </cell>
          <cell r="R564" t="str">
            <v>NFI</v>
          </cell>
          <cell r="U564" t="str">
            <v>Sewer flooding</v>
          </cell>
          <cell r="V564" t="str">
            <v>nr</v>
          </cell>
          <cell r="X564">
            <v>0</v>
          </cell>
          <cell r="Y564" t="str">
            <v>Down</v>
          </cell>
          <cell r="AQ564">
            <v>374</v>
          </cell>
          <cell r="AR564">
            <v>371</v>
          </cell>
          <cell r="AS564">
            <v>371</v>
          </cell>
          <cell r="AT564">
            <v>357</v>
          </cell>
          <cell r="AU564">
            <v>357</v>
          </cell>
          <cell r="BQ564" t="str">
            <v/>
          </cell>
          <cell r="BR564" t="str">
            <v/>
          </cell>
          <cell r="BS564" t="str">
            <v/>
          </cell>
          <cell r="BT564" t="str">
            <v/>
          </cell>
          <cell r="BU564" t="str">
            <v/>
          </cell>
          <cell r="BV564" t="str">
            <v/>
          </cell>
          <cell r="BW564" t="str">
            <v/>
          </cell>
          <cell r="BX564" t="str">
            <v/>
          </cell>
          <cell r="BY564" t="str">
            <v/>
          </cell>
          <cell r="BZ564" t="str">
            <v/>
          </cell>
          <cell r="CA564" t="str">
            <v/>
          </cell>
          <cell r="CB564" t="str">
            <v/>
          </cell>
          <cell r="CC564" t="str">
            <v/>
          </cell>
          <cell r="CD564" t="str">
            <v/>
          </cell>
          <cell r="CE564" t="str">
            <v/>
          </cell>
          <cell r="CF564" t="str">
            <v/>
          </cell>
          <cell r="CG564" t="str">
            <v/>
          </cell>
          <cell r="CH564" t="str">
            <v/>
          </cell>
          <cell r="CI564" t="str">
            <v/>
          </cell>
          <cell r="CJ564" t="str">
            <v/>
          </cell>
          <cell r="CK564" t="str">
            <v/>
          </cell>
          <cell r="CL564" t="str">
            <v/>
          </cell>
          <cell r="CM564" t="str">
            <v/>
          </cell>
          <cell r="CN564" t="str">
            <v/>
          </cell>
          <cell r="CO564" t="str">
            <v/>
          </cell>
          <cell r="CP564" t="str">
            <v/>
          </cell>
          <cell r="CQ564" t="str">
            <v/>
          </cell>
          <cell r="CR564" t="str">
            <v/>
          </cell>
          <cell r="CS564" t="str">
            <v/>
          </cell>
          <cell r="CT564" t="str">
            <v/>
          </cell>
          <cell r="CU564" t="str">
            <v/>
          </cell>
          <cell r="CV564" t="str">
            <v/>
          </cell>
          <cell r="CW564" t="str">
            <v/>
          </cell>
          <cell r="CX564" t="str">
            <v/>
          </cell>
          <cell r="CY564" t="str">
            <v/>
          </cell>
          <cell r="CZ564" t="str">
            <v/>
          </cell>
          <cell r="DA564" t="str">
            <v/>
          </cell>
          <cell r="DB564" t="str">
            <v/>
          </cell>
          <cell r="DD564">
            <v>1</v>
          </cell>
        </row>
        <row r="565">
          <cell r="C565" t="str">
            <v>PR19WSH_Bl1</v>
          </cell>
          <cell r="D565" t="str">
            <v>Fair bills for everyone</v>
          </cell>
          <cell r="E565" t="str">
            <v>PR14 continuation</v>
          </cell>
          <cell r="F565" t="str">
            <v>Bl1</v>
          </cell>
          <cell r="G565" t="str">
            <v>Change in average household bill</v>
          </cell>
          <cell r="H565" t="str">
            <v>The percentage annual increase in the average household bill.</v>
          </cell>
          <cell r="M565">
            <v>1</v>
          </cell>
          <cell r="Q565">
            <v>1</v>
          </cell>
          <cell r="R565" t="str">
            <v>NFI</v>
          </cell>
          <cell r="U565" t="str">
            <v>Billing, debt, vfm, affordability, vulnerability</v>
          </cell>
          <cell r="V565" t="str">
            <v>%</v>
          </cell>
          <cell r="X565">
            <v>1</v>
          </cell>
          <cell r="Y565" t="str">
            <v>Down</v>
          </cell>
          <cell r="AQ565" t="str">
            <v>&lt;CPIH</v>
          </cell>
          <cell r="AR565" t="str">
            <v>&lt;CPIH</v>
          </cell>
          <cell r="AS565" t="str">
            <v>&lt;CPIH</v>
          </cell>
          <cell r="AT565" t="str">
            <v>&lt;CPIH</v>
          </cell>
          <cell r="AU565" t="str">
            <v>&lt;CPIH</v>
          </cell>
          <cell r="BQ565" t="str">
            <v/>
          </cell>
          <cell r="BR565" t="str">
            <v/>
          </cell>
          <cell r="BS565" t="str">
            <v/>
          </cell>
          <cell r="BT565" t="str">
            <v/>
          </cell>
          <cell r="BU565" t="str">
            <v/>
          </cell>
          <cell r="BV565" t="str">
            <v/>
          </cell>
          <cell r="BW565" t="str">
            <v/>
          </cell>
          <cell r="BX565" t="str">
            <v/>
          </cell>
          <cell r="BY565" t="str">
            <v/>
          </cell>
          <cell r="BZ565" t="str">
            <v/>
          </cell>
          <cell r="CA565" t="str">
            <v/>
          </cell>
          <cell r="CB565" t="str">
            <v/>
          </cell>
          <cell r="CC565" t="str">
            <v/>
          </cell>
          <cell r="CD565" t="str">
            <v/>
          </cell>
          <cell r="CE565" t="str">
            <v/>
          </cell>
          <cell r="CF565" t="str">
            <v/>
          </cell>
          <cell r="CG565" t="str">
            <v/>
          </cell>
          <cell r="CH565" t="str">
            <v/>
          </cell>
          <cell r="CI565" t="str">
            <v/>
          </cell>
          <cell r="CJ565" t="str">
            <v/>
          </cell>
          <cell r="CK565" t="str">
            <v/>
          </cell>
          <cell r="CL565" t="str">
            <v/>
          </cell>
          <cell r="CM565" t="str">
            <v/>
          </cell>
          <cell r="CN565" t="str">
            <v/>
          </cell>
          <cell r="CO565" t="str">
            <v/>
          </cell>
          <cell r="CP565" t="str">
            <v/>
          </cell>
          <cell r="CQ565" t="str">
            <v/>
          </cell>
          <cell r="CR565" t="str">
            <v/>
          </cell>
          <cell r="CS565" t="str">
            <v/>
          </cell>
          <cell r="CT565" t="str">
            <v/>
          </cell>
          <cell r="CU565" t="str">
            <v/>
          </cell>
          <cell r="CV565" t="str">
            <v/>
          </cell>
          <cell r="CW565" t="str">
            <v/>
          </cell>
          <cell r="CX565" t="str">
            <v/>
          </cell>
          <cell r="CY565" t="str">
            <v/>
          </cell>
          <cell r="CZ565" t="str">
            <v/>
          </cell>
          <cell r="DA565" t="str">
            <v/>
          </cell>
          <cell r="DB565" t="str">
            <v/>
          </cell>
          <cell r="DD565">
            <v>1</v>
          </cell>
        </row>
        <row r="566">
          <cell r="C566" t="str">
            <v>PR19WSH_Bl2</v>
          </cell>
          <cell r="D566" t="str">
            <v>Fair bills for everyone</v>
          </cell>
          <cell r="E566" t="str">
            <v>PR14 revision</v>
          </cell>
          <cell r="F566" t="str">
            <v>Bl2</v>
          </cell>
          <cell r="G566" t="str">
            <v>Vulnerable customers on social tariffs</v>
          </cell>
          <cell r="H566" t="str">
            <v xml:space="preserve">The unique number of customers who are benefiting from our financial assistance schemes. </v>
          </cell>
          <cell r="M566">
            <v>1</v>
          </cell>
          <cell r="Q566">
            <v>1</v>
          </cell>
          <cell r="R566" t="str">
            <v>NFI</v>
          </cell>
          <cell r="U566" t="str">
            <v>Billing, debt, vfm, affordability, vulnerability</v>
          </cell>
          <cell r="V566" t="str">
            <v>nr</v>
          </cell>
          <cell r="X566">
            <v>0</v>
          </cell>
          <cell r="Y566" t="str">
            <v>Up</v>
          </cell>
          <cell r="AQ566">
            <v>133000</v>
          </cell>
          <cell r="AR566">
            <v>133000</v>
          </cell>
          <cell r="AS566">
            <v>133000</v>
          </cell>
          <cell r="AT566">
            <v>133000</v>
          </cell>
          <cell r="AU566">
            <v>133000</v>
          </cell>
          <cell r="BQ566" t="str">
            <v/>
          </cell>
          <cell r="BR566" t="str">
            <v/>
          </cell>
          <cell r="BS566" t="str">
            <v/>
          </cell>
          <cell r="BT566" t="str">
            <v/>
          </cell>
          <cell r="BU566" t="str">
            <v/>
          </cell>
          <cell r="BV566" t="str">
            <v/>
          </cell>
          <cell r="BW566" t="str">
            <v/>
          </cell>
          <cell r="BX566" t="str">
            <v/>
          </cell>
          <cell r="BY566" t="str">
            <v/>
          </cell>
          <cell r="BZ566" t="str">
            <v/>
          </cell>
          <cell r="CA566" t="str">
            <v/>
          </cell>
          <cell r="CB566" t="str">
            <v/>
          </cell>
          <cell r="CC566" t="str">
            <v/>
          </cell>
          <cell r="CD566" t="str">
            <v/>
          </cell>
          <cell r="CE566" t="str">
            <v/>
          </cell>
          <cell r="CF566" t="str">
            <v/>
          </cell>
          <cell r="CG566" t="str">
            <v/>
          </cell>
          <cell r="CH566" t="str">
            <v/>
          </cell>
          <cell r="CI566" t="str">
            <v/>
          </cell>
          <cell r="CJ566" t="str">
            <v/>
          </cell>
          <cell r="CK566" t="str">
            <v/>
          </cell>
          <cell r="CL566" t="str">
            <v/>
          </cell>
          <cell r="CM566" t="str">
            <v/>
          </cell>
          <cell r="CN566" t="str">
            <v/>
          </cell>
          <cell r="CO566" t="str">
            <v/>
          </cell>
          <cell r="CP566" t="str">
            <v/>
          </cell>
          <cell r="CQ566" t="str">
            <v/>
          </cell>
          <cell r="CR566" t="str">
            <v/>
          </cell>
          <cell r="CS566" t="str">
            <v/>
          </cell>
          <cell r="CT566" t="str">
            <v/>
          </cell>
          <cell r="CU566" t="str">
            <v/>
          </cell>
          <cell r="CV566" t="str">
            <v/>
          </cell>
          <cell r="CW566" t="str">
            <v/>
          </cell>
          <cell r="CX566" t="str">
            <v/>
          </cell>
          <cell r="CY566" t="str">
            <v/>
          </cell>
          <cell r="CZ566" t="str">
            <v/>
          </cell>
          <cell r="DA566" t="str">
            <v/>
          </cell>
          <cell r="DB566" t="str">
            <v/>
          </cell>
          <cell r="DD566">
            <v>1</v>
          </cell>
        </row>
        <row r="567">
          <cell r="C567" t="str">
            <v>PR19WSH_Bl3</v>
          </cell>
          <cell r="D567" t="str">
            <v>Fair bills for everyone</v>
          </cell>
          <cell r="E567" t="str">
            <v>PR19 new</v>
          </cell>
          <cell r="F567" t="str">
            <v>Bl3</v>
          </cell>
          <cell r="G567" t="str">
            <v xml:space="preserve">Company level of bad debt </v>
          </cell>
          <cell r="H567" t="str">
            <v>The annual doubtful debt charge as a proportion of total revenue.</v>
          </cell>
          <cell r="M567">
            <v>0.89200000000000002</v>
          </cell>
          <cell r="N567">
            <v>0.108</v>
          </cell>
          <cell r="Q567">
            <v>1</v>
          </cell>
          <cell r="R567" t="str">
            <v>NFI</v>
          </cell>
          <cell r="U567" t="str">
            <v>Billing, debt, vfm, affordability, vulnerability</v>
          </cell>
          <cell r="V567" t="str">
            <v>%</v>
          </cell>
          <cell r="X567">
            <v>1</v>
          </cell>
          <cell r="Y567" t="str">
            <v>Down</v>
          </cell>
          <cell r="AQ567">
            <v>2.2999999999999998</v>
          </cell>
          <cell r="AR567">
            <v>2.2000000000000002</v>
          </cell>
          <cell r="AS567">
            <v>2.1</v>
          </cell>
          <cell r="AT567">
            <v>2</v>
          </cell>
          <cell r="AU567">
            <v>2</v>
          </cell>
          <cell r="BQ567" t="str">
            <v/>
          </cell>
          <cell r="BR567" t="str">
            <v/>
          </cell>
          <cell r="BS567" t="str">
            <v/>
          </cell>
          <cell r="BT567" t="str">
            <v/>
          </cell>
          <cell r="BU567" t="str">
            <v/>
          </cell>
          <cell r="BV567" t="str">
            <v/>
          </cell>
          <cell r="BW567" t="str">
            <v/>
          </cell>
          <cell r="BX567" t="str">
            <v/>
          </cell>
          <cell r="BY567" t="str">
            <v/>
          </cell>
          <cell r="BZ567" t="str">
            <v/>
          </cell>
          <cell r="CA567" t="str">
            <v/>
          </cell>
          <cell r="CB567" t="str">
            <v/>
          </cell>
          <cell r="CC567" t="str">
            <v/>
          </cell>
          <cell r="CD567" t="str">
            <v/>
          </cell>
          <cell r="CE567" t="str">
            <v/>
          </cell>
          <cell r="CF567" t="str">
            <v/>
          </cell>
          <cell r="CG567" t="str">
            <v/>
          </cell>
          <cell r="CH567" t="str">
            <v/>
          </cell>
          <cell r="CI567" t="str">
            <v/>
          </cell>
          <cell r="CJ567" t="str">
            <v/>
          </cell>
          <cell r="CK567" t="str">
            <v/>
          </cell>
          <cell r="CL567" t="str">
            <v/>
          </cell>
          <cell r="CM567" t="str">
            <v/>
          </cell>
          <cell r="CN567" t="str">
            <v/>
          </cell>
          <cell r="CO567" t="str">
            <v/>
          </cell>
          <cell r="CP567" t="str">
            <v/>
          </cell>
          <cell r="CQ567" t="str">
            <v/>
          </cell>
          <cell r="CR567" t="str">
            <v/>
          </cell>
          <cell r="CS567" t="str">
            <v/>
          </cell>
          <cell r="CT567" t="str">
            <v/>
          </cell>
          <cell r="CU567" t="str">
            <v/>
          </cell>
          <cell r="CV567" t="str">
            <v/>
          </cell>
          <cell r="CW567" t="str">
            <v/>
          </cell>
          <cell r="CX567" t="str">
            <v/>
          </cell>
          <cell r="CY567" t="str">
            <v/>
          </cell>
          <cell r="CZ567" t="str">
            <v/>
          </cell>
          <cell r="DA567" t="str">
            <v/>
          </cell>
          <cell r="DB567" t="str">
            <v/>
          </cell>
        </row>
        <row r="568">
          <cell r="C568" t="str">
            <v>PR19WSH_Bl4</v>
          </cell>
          <cell r="D568" t="str">
            <v>Fair bills for everyone</v>
          </cell>
          <cell r="E568" t="str">
            <v>PR19 new</v>
          </cell>
          <cell r="F568" t="str">
            <v>Bl4</v>
          </cell>
          <cell r="G568" t="str">
            <v>Unbilled properties</v>
          </cell>
          <cell r="H568" t="str">
            <v>The percentage of connected properties (both household and non-household) that are void. Voids are vacant properties which are not billed for water and/or waste water services.</v>
          </cell>
          <cell r="M568">
            <v>0.89200000000000002</v>
          </cell>
          <cell r="N568">
            <v>0.108</v>
          </cell>
          <cell r="Q568">
            <v>1</v>
          </cell>
          <cell r="R568" t="str">
            <v>Out &amp; under</v>
          </cell>
          <cell r="S568" t="str">
            <v>Revenue</v>
          </cell>
          <cell r="T568" t="str">
            <v>In-period</v>
          </cell>
          <cell r="U568" t="str">
            <v>Billing, debt, vfm, affordability, vulnerability</v>
          </cell>
          <cell r="V568" t="str">
            <v>%</v>
          </cell>
          <cell r="X568">
            <v>2</v>
          </cell>
          <cell r="Y568" t="str">
            <v>Down</v>
          </cell>
          <cell r="AQ568">
            <v>3.9</v>
          </cell>
          <cell r="AR568">
            <v>3.8</v>
          </cell>
          <cell r="AS568">
            <v>3.7</v>
          </cell>
          <cell r="AT568">
            <v>3.6</v>
          </cell>
          <cell r="AU568">
            <v>3.5</v>
          </cell>
          <cell r="BL568" t="str">
            <v>Yes</v>
          </cell>
          <cell r="BM568" t="str">
            <v>Yes</v>
          </cell>
          <cell r="BN568" t="str">
            <v>Yes</v>
          </cell>
          <cell r="BO568" t="str">
            <v>Yes</v>
          </cell>
          <cell r="BP568" t="str">
            <v>Yes</v>
          </cell>
          <cell r="BQ568" t="str">
            <v/>
          </cell>
          <cell r="BR568" t="str">
            <v/>
          </cell>
          <cell r="BS568" t="str">
            <v/>
          </cell>
          <cell r="BT568" t="str">
            <v/>
          </cell>
          <cell r="BU568" t="str">
            <v/>
          </cell>
          <cell r="BV568">
            <v>4.4000000000000004</v>
          </cell>
          <cell r="BW568">
            <v>4.3</v>
          </cell>
          <cell r="BX568">
            <v>4.28</v>
          </cell>
          <cell r="BY568">
            <v>4.28</v>
          </cell>
          <cell r="BZ568">
            <v>4.28</v>
          </cell>
          <cell r="CA568" t="str">
            <v/>
          </cell>
          <cell r="CB568" t="str">
            <v/>
          </cell>
          <cell r="CC568" t="str">
            <v/>
          </cell>
          <cell r="CD568" t="str">
            <v/>
          </cell>
          <cell r="CE568" t="str">
            <v/>
          </cell>
          <cell r="CF568" t="str">
            <v/>
          </cell>
          <cell r="CG568" t="str">
            <v/>
          </cell>
          <cell r="CH568" t="str">
            <v/>
          </cell>
          <cell r="CI568" t="str">
            <v/>
          </cell>
          <cell r="CJ568" t="str">
            <v/>
          </cell>
          <cell r="CK568">
            <v>3.4</v>
          </cell>
          <cell r="CL568">
            <v>3.3</v>
          </cell>
          <cell r="CM568">
            <v>3.2</v>
          </cell>
          <cell r="CN568">
            <v>3.1</v>
          </cell>
          <cell r="CO568">
            <v>3</v>
          </cell>
          <cell r="CP568" t="str">
            <v/>
          </cell>
          <cell r="CQ568" t="str">
            <v/>
          </cell>
          <cell r="CR568" t="str">
            <v/>
          </cell>
          <cell r="CS568" t="str">
            <v/>
          </cell>
          <cell r="CT568" t="str">
            <v/>
          </cell>
          <cell r="CU568">
            <v>-2.6139999999999999</v>
          </cell>
          <cell r="CV568" t="str">
            <v/>
          </cell>
          <cell r="CW568" t="str">
            <v/>
          </cell>
          <cell r="CX568" t="str">
            <v/>
          </cell>
          <cell r="CY568">
            <v>2.6139999999999999</v>
          </cell>
          <cell r="CZ568" t="str">
            <v/>
          </cell>
          <cell r="DA568" t="str">
            <v/>
          </cell>
          <cell r="DB568" t="str">
            <v/>
          </cell>
          <cell r="DD568">
            <v>1</v>
          </cell>
        </row>
        <row r="569">
          <cell r="C569" t="str">
            <v>PR19WSH_Bl5</v>
          </cell>
          <cell r="D569" t="str">
            <v>Fair bills for everyone</v>
          </cell>
          <cell r="E569" t="str">
            <v>PR19 new</v>
          </cell>
          <cell r="F569" t="str">
            <v>Bl5</v>
          </cell>
          <cell r="G569" t="str">
            <v xml:space="preserve">Financial resilience </v>
          </cell>
          <cell r="H569" t="str">
            <v>Our overall financial resilience as reflected in the credit ratings given by the three main credit rating agencies: Moody’s, Standard &amp; Poor’s (S&amp;P) and Fitch.</v>
          </cell>
          <cell r="I569">
            <v>4.3999999999999997E-2</v>
          </cell>
          <cell r="J569">
            <v>0.33800000000000002</v>
          </cell>
          <cell r="K569">
            <v>0.48</v>
          </cell>
          <cell r="L569">
            <v>4.3999999999999997E-2</v>
          </cell>
          <cell r="M569">
            <v>8.4000000000000005E-2</v>
          </cell>
          <cell r="N569">
            <v>0.01</v>
          </cell>
          <cell r="Q569">
            <v>1</v>
          </cell>
          <cell r="R569" t="str">
            <v>NFI</v>
          </cell>
          <cell r="U569" t="str">
            <v>Resilience</v>
          </cell>
          <cell r="V569" t="str">
            <v>category</v>
          </cell>
          <cell r="X569">
            <v>0</v>
          </cell>
          <cell r="Y569" t="str">
            <v>Up</v>
          </cell>
          <cell r="AQ569" t="str">
            <v>High</v>
          </cell>
          <cell r="AR569" t="str">
            <v>High</v>
          </cell>
          <cell r="AS569" t="str">
            <v>High</v>
          </cell>
          <cell r="AT569" t="str">
            <v>High</v>
          </cell>
          <cell r="AU569" t="str">
            <v>High</v>
          </cell>
          <cell r="BQ569" t="str">
            <v/>
          </cell>
          <cell r="BR569" t="str">
            <v/>
          </cell>
          <cell r="BS569" t="str">
            <v/>
          </cell>
          <cell r="BT569" t="str">
            <v/>
          </cell>
          <cell r="BU569" t="str">
            <v/>
          </cell>
          <cell r="BV569" t="str">
            <v/>
          </cell>
          <cell r="BW569" t="str">
            <v/>
          </cell>
          <cell r="BX569" t="str">
            <v/>
          </cell>
          <cell r="BY569" t="str">
            <v/>
          </cell>
          <cell r="BZ569" t="str">
            <v/>
          </cell>
          <cell r="CA569" t="str">
            <v/>
          </cell>
          <cell r="CB569" t="str">
            <v/>
          </cell>
          <cell r="CC569" t="str">
            <v/>
          </cell>
          <cell r="CD569" t="str">
            <v/>
          </cell>
          <cell r="CE569" t="str">
            <v/>
          </cell>
          <cell r="CF569" t="str">
            <v/>
          </cell>
          <cell r="CG569" t="str">
            <v/>
          </cell>
          <cell r="CH569" t="str">
            <v/>
          </cell>
          <cell r="CI569" t="str">
            <v/>
          </cell>
          <cell r="CJ569" t="str">
            <v/>
          </cell>
          <cell r="CK569" t="str">
            <v/>
          </cell>
          <cell r="CL569" t="str">
            <v/>
          </cell>
          <cell r="CM569" t="str">
            <v/>
          </cell>
          <cell r="CN569" t="str">
            <v/>
          </cell>
          <cell r="CO569" t="str">
            <v/>
          </cell>
          <cell r="CP569" t="str">
            <v/>
          </cell>
          <cell r="CQ569" t="str">
            <v/>
          </cell>
          <cell r="CR569" t="str">
            <v/>
          </cell>
          <cell r="CS569" t="str">
            <v/>
          </cell>
          <cell r="CT569" t="str">
            <v/>
          </cell>
          <cell r="CU569" t="str">
            <v/>
          </cell>
          <cell r="CV569" t="str">
            <v/>
          </cell>
          <cell r="CW569" t="str">
            <v/>
          </cell>
          <cell r="CX569" t="str">
            <v/>
          </cell>
          <cell r="CY569" t="str">
            <v/>
          </cell>
          <cell r="CZ569" t="str">
            <v/>
          </cell>
          <cell r="DA569" t="str">
            <v/>
          </cell>
          <cell r="DB569" t="str">
            <v/>
          </cell>
          <cell r="DD569">
            <v>1</v>
          </cell>
        </row>
        <row r="570">
          <cell r="C570" t="str">
            <v>PR19WSH_Ft1</v>
          </cell>
          <cell r="D570" t="str">
            <v>Create a better future for all our communities</v>
          </cell>
          <cell r="E570" t="str">
            <v>PR19 new</v>
          </cell>
          <cell r="F570" t="str">
            <v>Ft1</v>
          </cell>
          <cell r="G570" t="str">
            <v>Risk of severe restrictions in a drought</v>
          </cell>
          <cell r="H570" t="str">
            <v>Percentage of the population the company serves, that would experience severe supply restrictions (e.g. standpipes or rota cuts) in a 1-in-200 year drought.</v>
          </cell>
          <cell r="I570">
            <v>0.115</v>
          </cell>
          <cell r="J570">
            <v>0.88500000000000001</v>
          </cell>
          <cell r="Q570">
            <v>1</v>
          </cell>
          <cell r="R570" t="str">
            <v>NFI</v>
          </cell>
          <cell r="U570" t="str">
            <v>Resilience</v>
          </cell>
          <cell r="V570" t="str">
            <v>%</v>
          </cell>
          <cell r="X570">
            <v>1</v>
          </cell>
          <cell r="Y570" t="str">
            <v>Down</v>
          </cell>
          <cell r="Z570" t="str">
            <v>Risk of severe restrictions in a drought</v>
          </cell>
        </row>
        <row r="571">
          <cell r="C571" t="str">
            <v>PR19WSH_Ft2</v>
          </cell>
          <cell r="D571" t="str">
            <v>Create a better future for all our communities</v>
          </cell>
          <cell r="E571" t="str">
            <v>PR19 new</v>
          </cell>
          <cell r="F571" t="str">
            <v>Ft2</v>
          </cell>
          <cell r="G571" t="str">
            <v>Risk of sewer flooding in a storm</v>
          </cell>
          <cell r="H571" t="str">
            <v>Percentage of population at risk of sewer flooding in a 1-in-50 year storm.</v>
          </cell>
          <cell r="K571">
            <v>1</v>
          </cell>
          <cell r="Q571">
            <v>1</v>
          </cell>
          <cell r="R571" t="str">
            <v>NFI</v>
          </cell>
          <cell r="U571" t="str">
            <v>Resilience</v>
          </cell>
          <cell r="V571" t="str">
            <v>%</v>
          </cell>
          <cell r="W571" t="str">
            <v>% customers</v>
          </cell>
          <cell r="X571">
            <v>2</v>
          </cell>
          <cell r="Y571" t="str">
            <v>Down</v>
          </cell>
          <cell r="Z571" t="str">
            <v>Risk of sewer flooding in a storm</v>
          </cell>
        </row>
        <row r="572">
          <cell r="C572" t="str">
            <v>PR19WSH_Ft3</v>
          </cell>
          <cell r="D572" t="str">
            <v>Create a better future for all our communities</v>
          </cell>
          <cell r="E572" t="str">
            <v>PR14 revision</v>
          </cell>
          <cell r="F572" t="str">
            <v>Ft3</v>
          </cell>
          <cell r="G572" t="str">
            <v>Energy self-sufficiency</v>
          </cell>
          <cell r="H572" t="str">
            <v xml:space="preserve">Electricity generated and gas injected to grid as a percentage of all electricity and gas consumed (gas expressed as an electricity equivalent). </v>
          </cell>
          <cell r="I572">
            <v>4.3999999999999997E-2</v>
          </cell>
          <cell r="J572">
            <v>0.33800000000000002</v>
          </cell>
          <cell r="K572">
            <v>0.48</v>
          </cell>
          <cell r="L572">
            <v>4.3999999999999997E-2</v>
          </cell>
          <cell r="M572">
            <v>8.4000000000000005E-2</v>
          </cell>
          <cell r="N572">
            <v>0.01</v>
          </cell>
          <cell r="Q572">
            <v>1</v>
          </cell>
          <cell r="R572" t="str">
            <v>NFI</v>
          </cell>
          <cell r="U572" t="str">
            <v>Energy/emissions</v>
          </cell>
          <cell r="V572" t="str">
            <v>%</v>
          </cell>
          <cell r="X572">
            <v>0</v>
          </cell>
          <cell r="Y572" t="str">
            <v>Up</v>
          </cell>
          <cell r="AQ572">
            <v>31</v>
          </cell>
          <cell r="AR572">
            <v>32</v>
          </cell>
          <cell r="AS572">
            <v>33</v>
          </cell>
          <cell r="AT572">
            <v>34</v>
          </cell>
          <cell r="AU572">
            <v>35</v>
          </cell>
          <cell r="BQ572" t="str">
            <v/>
          </cell>
          <cell r="BR572" t="str">
            <v/>
          </cell>
          <cell r="BS572" t="str">
            <v/>
          </cell>
          <cell r="BT572" t="str">
            <v/>
          </cell>
          <cell r="BU572" t="str">
            <v/>
          </cell>
          <cell r="BV572" t="str">
            <v/>
          </cell>
          <cell r="BW572" t="str">
            <v/>
          </cell>
          <cell r="BX572" t="str">
            <v/>
          </cell>
          <cell r="BY572" t="str">
            <v/>
          </cell>
          <cell r="BZ572" t="str">
            <v/>
          </cell>
          <cell r="CA572" t="str">
            <v/>
          </cell>
          <cell r="CB572" t="str">
            <v/>
          </cell>
          <cell r="CC572" t="str">
            <v/>
          </cell>
          <cell r="CD572" t="str">
            <v/>
          </cell>
          <cell r="CE572" t="str">
            <v/>
          </cell>
          <cell r="CF572" t="str">
            <v/>
          </cell>
          <cell r="CG572" t="str">
            <v/>
          </cell>
          <cell r="CH572" t="str">
            <v/>
          </cell>
          <cell r="CI572" t="str">
            <v/>
          </cell>
          <cell r="CJ572" t="str">
            <v/>
          </cell>
          <cell r="CK572" t="str">
            <v/>
          </cell>
          <cell r="CL572" t="str">
            <v/>
          </cell>
          <cell r="CM572" t="str">
            <v/>
          </cell>
          <cell r="CN572" t="str">
            <v/>
          </cell>
          <cell r="CO572" t="str">
            <v/>
          </cell>
          <cell r="CP572" t="str">
            <v/>
          </cell>
          <cell r="CQ572" t="str">
            <v/>
          </cell>
          <cell r="CR572" t="str">
            <v/>
          </cell>
          <cell r="CS572" t="str">
            <v/>
          </cell>
          <cell r="CT572" t="str">
            <v/>
          </cell>
          <cell r="CU572" t="str">
            <v/>
          </cell>
          <cell r="CV572" t="str">
            <v/>
          </cell>
          <cell r="CW572" t="str">
            <v/>
          </cell>
          <cell r="CX572" t="str">
            <v/>
          </cell>
          <cell r="CY572" t="str">
            <v/>
          </cell>
          <cell r="CZ572" t="str">
            <v/>
          </cell>
          <cell r="DA572" t="str">
            <v/>
          </cell>
          <cell r="DB572" t="str">
            <v/>
          </cell>
          <cell r="DD572">
            <v>1</v>
          </cell>
        </row>
        <row r="573">
          <cell r="C573" t="str">
            <v>PR19WSH_Ft4</v>
          </cell>
          <cell r="D573" t="str">
            <v>Create a better future for all our communities</v>
          </cell>
          <cell r="E573" t="str">
            <v>PR14 continuation</v>
          </cell>
          <cell r="F573" t="str">
            <v>Ft4</v>
          </cell>
          <cell r="G573" t="str">
            <v>Surface water removed from sewers</v>
          </cell>
          <cell r="H573" t="str">
            <v>The volume of surface water removed from the sewers (measured in metres cubed)</v>
          </cell>
          <cell r="K573">
            <v>1</v>
          </cell>
          <cell r="Q573">
            <v>1</v>
          </cell>
          <cell r="R573" t="str">
            <v>Out &amp; under</v>
          </cell>
          <cell r="S573" t="str">
            <v>Revenue</v>
          </cell>
          <cell r="T573" t="str">
            <v>In-period</v>
          </cell>
          <cell r="U573" t="str">
            <v>Environmental</v>
          </cell>
          <cell r="V573" t="str">
            <v>nr</v>
          </cell>
          <cell r="W573" t="str">
            <v>per m3 of water removed from sewers</v>
          </cell>
          <cell r="X573">
            <v>0</v>
          </cell>
          <cell r="Y573" t="str">
            <v>Up</v>
          </cell>
          <cell r="AQ573">
            <v>141900</v>
          </cell>
          <cell r="AR573">
            <v>141900</v>
          </cell>
          <cell r="AS573">
            <v>141900</v>
          </cell>
          <cell r="AT573">
            <v>862150</v>
          </cell>
          <cell r="AU573">
            <v>862150</v>
          </cell>
          <cell r="BL573" t="str">
            <v>Yes</v>
          </cell>
          <cell r="BM573" t="str">
            <v>Yes</v>
          </cell>
          <cell r="BN573" t="str">
            <v>Yes</v>
          </cell>
          <cell r="BO573" t="str">
            <v>Yes</v>
          </cell>
          <cell r="BP573" t="str">
            <v>Yes</v>
          </cell>
          <cell r="BQ573" t="str">
            <v/>
          </cell>
          <cell r="BR573" t="str">
            <v/>
          </cell>
          <cell r="BS573" t="str">
            <v/>
          </cell>
          <cell r="BT573" t="str">
            <v/>
          </cell>
          <cell r="BU573" t="str">
            <v/>
          </cell>
          <cell r="BV573">
            <v>117810</v>
          </cell>
          <cell r="BW573">
            <v>117810</v>
          </cell>
          <cell r="BX573">
            <v>117810</v>
          </cell>
          <cell r="BY573">
            <v>715785</v>
          </cell>
          <cell r="BZ573">
            <v>715785</v>
          </cell>
          <cell r="CA573" t="str">
            <v/>
          </cell>
          <cell r="CB573" t="str">
            <v/>
          </cell>
          <cell r="CC573" t="str">
            <v/>
          </cell>
          <cell r="CD573" t="str">
            <v/>
          </cell>
          <cell r="CE573" t="str">
            <v/>
          </cell>
          <cell r="CF573" t="str">
            <v/>
          </cell>
          <cell r="CG573" t="str">
            <v/>
          </cell>
          <cell r="CH573" t="str">
            <v/>
          </cell>
          <cell r="CI573" t="str">
            <v/>
          </cell>
          <cell r="CJ573" t="str">
            <v/>
          </cell>
          <cell r="CK573">
            <v>165990</v>
          </cell>
          <cell r="CL573">
            <v>165990</v>
          </cell>
          <cell r="CM573">
            <v>165990</v>
          </cell>
          <cell r="CN573">
            <v>1008515</v>
          </cell>
          <cell r="CO573">
            <v>1008515</v>
          </cell>
          <cell r="CP573" t="str">
            <v/>
          </cell>
          <cell r="CQ573" t="str">
            <v/>
          </cell>
          <cell r="CR573" t="str">
            <v/>
          </cell>
          <cell r="CS573" t="str">
            <v/>
          </cell>
          <cell r="CT573" t="str">
            <v/>
          </cell>
          <cell r="CU573">
            <v>-2.08E-6</v>
          </cell>
          <cell r="CV573" t="str">
            <v/>
          </cell>
          <cell r="CW573" t="str">
            <v/>
          </cell>
          <cell r="CX573" t="str">
            <v/>
          </cell>
          <cell r="CY573">
            <v>2.08E-6</v>
          </cell>
          <cell r="CZ573" t="str">
            <v/>
          </cell>
          <cell r="DA573" t="str">
            <v/>
          </cell>
          <cell r="DB573" t="str">
            <v/>
          </cell>
          <cell r="DD573">
            <v>1</v>
          </cell>
        </row>
        <row r="574">
          <cell r="C574" t="str">
            <v>PR19WSH_Ft5</v>
          </cell>
          <cell r="D574" t="str">
            <v>Create a better future for all our communities</v>
          </cell>
          <cell r="E574" t="str">
            <v>PR14 revision</v>
          </cell>
          <cell r="F574" t="str">
            <v>Ft5</v>
          </cell>
          <cell r="G574" t="str">
            <v>Asset Resilience (reservoirs)</v>
          </cell>
          <cell r="H574" t="str">
            <v xml:space="preserve">A score for critical water resources assets based on the company resilience scorecard. Critical assets are those for which failure would have a major impact on service to customers or on the environment. </v>
          </cell>
          <cell r="I574">
            <v>1</v>
          </cell>
          <cell r="Q574">
            <v>1</v>
          </cell>
          <cell r="R574" t="str">
            <v>NFI</v>
          </cell>
          <cell r="U574" t="str">
            <v>Resilience</v>
          </cell>
          <cell r="V574" t="str">
            <v>%</v>
          </cell>
          <cell r="X574">
            <v>1</v>
          </cell>
          <cell r="Y574" t="str">
            <v>Up</v>
          </cell>
          <cell r="AQ574">
            <v>92.2</v>
          </cell>
          <cell r="AR574">
            <v>92.2</v>
          </cell>
          <cell r="AS574">
            <v>93.3</v>
          </cell>
          <cell r="AT574">
            <v>94.4</v>
          </cell>
          <cell r="AU574">
            <v>95.5</v>
          </cell>
          <cell r="BQ574" t="str">
            <v/>
          </cell>
          <cell r="BR574" t="str">
            <v/>
          </cell>
          <cell r="BS574" t="str">
            <v/>
          </cell>
          <cell r="BT574" t="str">
            <v/>
          </cell>
          <cell r="BU574" t="str">
            <v/>
          </cell>
          <cell r="BV574" t="str">
            <v/>
          </cell>
          <cell r="BW574" t="str">
            <v/>
          </cell>
          <cell r="BX574" t="str">
            <v/>
          </cell>
          <cell r="BY574" t="str">
            <v/>
          </cell>
          <cell r="BZ574" t="str">
            <v/>
          </cell>
          <cell r="CA574" t="str">
            <v/>
          </cell>
          <cell r="CB574" t="str">
            <v/>
          </cell>
          <cell r="CC574" t="str">
            <v/>
          </cell>
          <cell r="CD574" t="str">
            <v/>
          </cell>
          <cell r="CE574" t="str">
            <v/>
          </cell>
          <cell r="CF574" t="str">
            <v/>
          </cell>
          <cell r="CG574" t="str">
            <v/>
          </cell>
          <cell r="CH574" t="str">
            <v/>
          </cell>
          <cell r="CI574" t="str">
            <v/>
          </cell>
          <cell r="CJ574" t="str">
            <v/>
          </cell>
          <cell r="CK574" t="str">
            <v/>
          </cell>
          <cell r="CL574" t="str">
            <v/>
          </cell>
          <cell r="CM574" t="str">
            <v/>
          </cell>
          <cell r="CN574" t="str">
            <v/>
          </cell>
          <cell r="CO574" t="str">
            <v/>
          </cell>
          <cell r="CP574" t="str">
            <v/>
          </cell>
          <cell r="CQ574" t="str">
            <v/>
          </cell>
          <cell r="CR574" t="str">
            <v/>
          </cell>
          <cell r="CS574" t="str">
            <v/>
          </cell>
          <cell r="CT574" t="str">
            <v/>
          </cell>
          <cell r="CU574" t="str">
            <v/>
          </cell>
          <cell r="CV574" t="str">
            <v/>
          </cell>
          <cell r="CW574" t="str">
            <v/>
          </cell>
          <cell r="CX574" t="str">
            <v/>
          </cell>
          <cell r="CY574" t="str">
            <v/>
          </cell>
          <cell r="CZ574" t="str">
            <v/>
          </cell>
          <cell r="DA574" t="str">
            <v/>
          </cell>
          <cell r="DB574" t="str">
            <v/>
          </cell>
          <cell r="DD574">
            <v>1</v>
          </cell>
        </row>
        <row r="575">
          <cell r="C575" t="str">
            <v>PR19WSH_Ft6</v>
          </cell>
          <cell r="D575" t="str">
            <v>Create a better future for all our communities</v>
          </cell>
          <cell r="E575" t="str">
            <v>PR14 revision</v>
          </cell>
          <cell r="F575" t="str">
            <v>Ft6</v>
          </cell>
          <cell r="G575" t="str">
            <v>Asset Resilience (water network+ above ground)</v>
          </cell>
          <cell r="H575" t="str">
            <v xml:space="preserve">A score for critical water network plus above ground assets based on the company resilience scorecard. Critical assets are those for which failure would have a major impact on service to customers or on the environment. </v>
          </cell>
          <cell r="J575">
            <v>1</v>
          </cell>
          <cell r="Q575">
            <v>1</v>
          </cell>
          <cell r="R575" t="str">
            <v>NFI</v>
          </cell>
          <cell r="U575" t="str">
            <v>Resilience</v>
          </cell>
          <cell r="V575" t="str">
            <v>%</v>
          </cell>
          <cell r="X575">
            <v>1</v>
          </cell>
          <cell r="Y575" t="str">
            <v>Up</v>
          </cell>
          <cell r="AQ575">
            <v>84</v>
          </cell>
          <cell r="AR575">
            <v>84</v>
          </cell>
          <cell r="AS575">
            <v>84.8</v>
          </cell>
          <cell r="AT575">
            <v>85.6</v>
          </cell>
          <cell r="AU575">
            <v>86.5</v>
          </cell>
          <cell r="BQ575" t="str">
            <v/>
          </cell>
          <cell r="BR575" t="str">
            <v/>
          </cell>
          <cell r="BS575" t="str">
            <v/>
          </cell>
          <cell r="BT575" t="str">
            <v/>
          </cell>
          <cell r="BU575" t="str">
            <v/>
          </cell>
          <cell r="BV575" t="str">
            <v/>
          </cell>
          <cell r="BW575" t="str">
            <v/>
          </cell>
          <cell r="BX575" t="str">
            <v/>
          </cell>
          <cell r="BY575" t="str">
            <v/>
          </cell>
          <cell r="BZ575" t="str">
            <v/>
          </cell>
          <cell r="CA575" t="str">
            <v/>
          </cell>
          <cell r="CB575" t="str">
            <v/>
          </cell>
          <cell r="CC575" t="str">
            <v/>
          </cell>
          <cell r="CD575" t="str">
            <v/>
          </cell>
          <cell r="CE575" t="str">
            <v/>
          </cell>
          <cell r="CF575" t="str">
            <v/>
          </cell>
          <cell r="CG575" t="str">
            <v/>
          </cell>
          <cell r="CH575" t="str">
            <v/>
          </cell>
          <cell r="CI575" t="str">
            <v/>
          </cell>
          <cell r="CJ575" t="str">
            <v/>
          </cell>
          <cell r="CK575" t="str">
            <v/>
          </cell>
          <cell r="CL575" t="str">
            <v/>
          </cell>
          <cell r="CM575" t="str">
            <v/>
          </cell>
          <cell r="CN575" t="str">
            <v/>
          </cell>
          <cell r="CO575" t="str">
            <v/>
          </cell>
          <cell r="CP575" t="str">
            <v/>
          </cell>
          <cell r="CQ575" t="str">
            <v/>
          </cell>
          <cell r="CR575" t="str">
            <v/>
          </cell>
          <cell r="CS575" t="str">
            <v/>
          </cell>
          <cell r="CT575" t="str">
            <v/>
          </cell>
          <cell r="CU575" t="str">
            <v/>
          </cell>
          <cell r="CV575" t="str">
            <v/>
          </cell>
          <cell r="CW575" t="str">
            <v/>
          </cell>
          <cell r="CX575" t="str">
            <v/>
          </cell>
          <cell r="CY575" t="str">
            <v/>
          </cell>
          <cell r="CZ575" t="str">
            <v/>
          </cell>
          <cell r="DA575" t="str">
            <v/>
          </cell>
          <cell r="DB575" t="str">
            <v/>
          </cell>
          <cell r="DD575">
            <v>1</v>
          </cell>
        </row>
        <row r="576">
          <cell r="C576" t="str">
            <v>PR19WSH_Ft7</v>
          </cell>
          <cell r="D576" t="str">
            <v>Create a better future for all our communities</v>
          </cell>
          <cell r="E576" t="str">
            <v>PR14 revision</v>
          </cell>
          <cell r="F576" t="str">
            <v>Ft7</v>
          </cell>
          <cell r="G576" t="str">
            <v>Asset Resilience (water network+ below ground)</v>
          </cell>
          <cell r="H576" t="str">
            <v xml:space="preserve">A score for critical water network plus below ground assets based on the company resilience scorecard. Critical assets are those for which failure would have a major impact on service to customers or on the environment. </v>
          </cell>
          <cell r="J576">
            <v>1</v>
          </cell>
          <cell r="Q576">
            <v>1</v>
          </cell>
          <cell r="R576" t="str">
            <v>NFI</v>
          </cell>
          <cell r="U576" t="str">
            <v>Resilience</v>
          </cell>
          <cell r="V576" t="str">
            <v>%</v>
          </cell>
          <cell r="X576">
            <v>1</v>
          </cell>
          <cell r="Y576" t="str">
            <v>Up</v>
          </cell>
          <cell r="AQ576">
            <v>68</v>
          </cell>
          <cell r="AR576">
            <v>68</v>
          </cell>
          <cell r="AS576">
            <v>70</v>
          </cell>
          <cell r="AT576">
            <v>71</v>
          </cell>
          <cell r="AU576">
            <v>73</v>
          </cell>
          <cell r="BQ576" t="str">
            <v/>
          </cell>
          <cell r="BR576" t="str">
            <v/>
          </cell>
          <cell r="BS576" t="str">
            <v/>
          </cell>
          <cell r="BT576" t="str">
            <v/>
          </cell>
          <cell r="BU576" t="str">
            <v/>
          </cell>
          <cell r="BV576" t="str">
            <v/>
          </cell>
          <cell r="BW576" t="str">
            <v/>
          </cell>
          <cell r="BX576" t="str">
            <v/>
          </cell>
          <cell r="BY576" t="str">
            <v/>
          </cell>
          <cell r="BZ576" t="str">
            <v/>
          </cell>
          <cell r="CA576" t="str">
            <v/>
          </cell>
          <cell r="CB576" t="str">
            <v/>
          </cell>
          <cell r="CC576" t="str">
            <v/>
          </cell>
          <cell r="CD576" t="str">
            <v/>
          </cell>
          <cell r="CE576" t="str">
            <v/>
          </cell>
          <cell r="CF576" t="str">
            <v/>
          </cell>
          <cell r="CG576" t="str">
            <v/>
          </cell>
          <cell r="CH576" t="str">
            <v/>
          </cell>
          <cell r="CI576" t="str">
            <v/>
          </cell>
          <cell r="CJ576" t="str">
            <v/>
          </cell>
          <cell r="CK576" t="str">
            <v/>
          </cell>
          <cell r="CL576" t="str">
            <v/>
          </cell>
          <cell r="CM576" t="str">
            <v/>
          </cell>
          <cell r="CN576" t="str">
            <v/>
          </cell>
          <cell r="CO576" t="str">
            <v/>
          </cell>
          <cell r="CP576" t="str">
            <v/>
          </cell>
          <cell r="CQ576" t="str">
            <v/>
          </cell>
          <cell r="CR576" t="str">
            <v/>
          </cell>
          <cell r="CS576" t="str">
            <v/>
          </cell>
          <cell r="CT576" t="str">
            <v/>
          </cell>
          <cell r="CU576" t="str">
            <v/>
          </cell>
          <cell r="CV576" t="str">
            <v/>
          </cell>
          <cell r="CW576" t="str">
            <v/>
          </cell>
          <cell r="CX576" t="str">
            <v/>
          </cell>
          <cell r="CY576" t="str">
            <v/>
          </cell>
          <cell r="CZ576" t="str">
            <v/>
          </cell>
          <cell r="DA576" t="str">
            <v/>
          </cell>
          <cell r="DB576" t="str">
            <v/>
          </cell>
          <cell r="DD576">
            <v>1</v>
          </cell>
        </row>
        <row r="577">
          <cell r="C577" t="str">
            <v>PR19WSH_Ft8</v>
          </cell>
          <cell r="D577" t="str">
            <v>Create a better future for all our communities</v>
          </cell>
          <cell r="E577" t="str">
            <v>PR14 revision</v>
          </cell>
          <cell r="F577" t="str">
            <v>Ft8</v>
          </cell>
          <cell r="G577" t="str">
            <v>Asset Resilience (waste network+ above ground)</v>
          </cell>
          <cell r="H577" t="str">
            <v xml:space="preserve">A score for critical wastewater network plus above ground assets based on the company resilience scorecard. Critical assets are those for which failure would have a major impact on service to customers or on the environment. </v>
          </cell>
          <cell r="K577">
            <v>1</v>
          </cell>
          <cell r="Q577">
            <v>1</v>
          </cell>
          <cell r="R577" t="str">
            <v>NFI</v>
          </cell>
          <cell r="U577" t="str">
            <v>Resilience</v>
          </cell>
          <cell r="V577" t="str">
            <v>%</v>
          </cell>
          <cell r="X577">
            <v>1</v>
          </cell>
          <cell r="Y577" t="str">
            <v>Up</v>
          </cell>
          <cell r="AQ577">
            <v>77.7</v>
          </cell>
          <cell r="AR577">
            <v>77.7</v>
          </cell>
          <cell r="AS577">
            <v>78.5</v>
          </cell>
          <cell r="AT577">
            <v>79.3</v>
          </cell>
          <cell r="AU577">
            <v>80</v>
          </cell>
          <cell r="BQ577" t="str">
            <v/>
          </cell>
          <cell r="BR577" t="str">
            <v/>
          </cell>
          <cell r="BS577" t="str">
            <v/>
          </cell>
          <cell r="BT577" t="str">
            <v/>
          </cell>
          <cell r="BU577" t="str">
            <v/>
          </cell>
          <cell r="BV577" t="str">
            <v/>
          </cell>
          <cell r="BW577" t="str">
            <v/>
          </cell>
          <cell r="BX577" t="str">
            <v/>
          </cell>
          <cell r="BY577" t="str">
            <v/>
          </cell>
          <cell r="BZ577" t="str">
            <v/>
          </cell>
          <cell r="CA577" t="str">
            <v/>
          </cell>
          <cell r="CB577" t="str">
            <v/>
          </cell>
          <cell r="CC577" t="str">
            <v/>
          </cell>
          <cell r="CD577" t="str">
            <v/>
          </cell>
          <cell r="CE577" t="str">
            <v/>
          </cell>
          <cell r="CF577" t="str">
            <v/>
          </cell>
          <cell r="CG577" t="str">
            <v/>
          </cell>
          <cell r="CH577" t="str">
            <v/>
          </cell>
          <cell r="CI577" t="str">
            <v/>
          </cell>
          <cell r="CJ577" t="str">
            <v/>
          </cell>
          <cell r="CK577" t="str">
            <v/>
          </cell>
          <cell r="CL577" t="str">
            <v/>
          </cell>
          <cell r="CM577" t="str">
            <v/>
          </cell>
          <cell r="CN577" t="str">
            <v/>
          </cell>
          <cell r="CO577" t="str">
            <v/>
          </cell>
          <cell r="CP577" t="str">
            <v/>
          </cell>
          <cell r="CQ577" t="str">
            <v/>
          </cell>
          <cell r="CR577" t="str">
            <v/>
          </cell>
          <cell r="CS577" t="str">
            <v/>
          </cell>
          <cell r="CT577" t="str">
            <v/>
          </cell>
          <cell r="CU577" t="str">
            <v/>
          </cell>
          <cell r="CV577" t="str">
            <v/>
          </cell>
          <cell r="CW577" t="str">
            <v/>
          </cell>
          <cell r="CX577" t="str">
            <v/>
          </cell>
          <cell r="CY577" t="str">
            <v/>
          </cell>
          <cell r="CZ577" t="str">
            <v/>
          </cell>
          <cell r="DA577" t="str">
            <v/>
          </cell>
          <cell r="DB577" t="str">
            <v/>
          </cell>
          <cell r="DD577">
            <v>1</v>
          </cell>
        </row>
        <row r="578">
          <cell r="C578" t="str">
            <v>PR19WSH_Ft9</v>
          </cell>
          <cell r="D578" t="str">
            <v>Create a better future for all our communities</v>
          </cell>
          <cell r="E578" t="str">
            <v>PR14 revision</v>
          </cell>
          <cell r="F578" t="str">
            <v>Ft9</v>
          </cell>
          <cell r="G578" t="str">
            <v>Asset Resilience (waste network+ below ground)</v>
          </cell>
          <cell r="H578" t="str">
            <v xml:space="preserve">A score for critical wastewater network plus below ground assets based on the company resilience scorecard. Critical assets are those for which failure would have a major impact on service to customers or on the environment. </v>
          </cell>
          <cell r="K578">
            <v>1</v>
          </cell>
          <cell r="Q578">
            <v>1</v>
          </cell>
          <cell r="R578" t="str">
            <v>NFI</v>
          </cell>
          <cell r="U578" t="str">
            <v>Resilience</v>
          </cell>
          <cell r="V578" t="str">
            <v>%</v>
          </cell>
          <cell r="X578">
            <v>1</v>
          </cell>
          <cell r="Y578" t="str">
            <v>Up</v>
          </cell>
          <cell r="AQ578">
            <v>28.3</v>
          </cell>
          <cell r="AR578">
            <v>28.3</v>
          </cell>
          <cell r="AS578">
            <v>33.9</v>
          </cell>
          <cell r="AT578">
            <v>39.5</v>
          </cell>
          <cell r="AU578">
            <v>45</v>
          </cell>
          <cell r="BQ578" t="str">
            <v/>
          </cell>
          <cell r="BR578" t="str">
            <v/>
          </cell>
          <cell r="BS578" t="str">
            <v/>
          </cell>
          <cell r="BT578" t="str">
            <v/>
          </cell>
          <cell r="BU578" t="str">
            <v/>
          </cell>
          <cell r="BV578" t="str">
            <v/>
          </cell>
          <cell r="BW578" t="str">
            <v/>
          </cell>
          <cell r="BX578" t="str">
            <v/>
          </cell>
          <cell r="BY578" t="str">
            <v/>
          </cell>
          <cell r="BZ578" t="str">
            <v/>
          </cell>
          <cell r="CA578" t="str">
            <v/>
          </cell>
          <cell r="CB578" t="str">
            <v/>
          </cell>
          <cell r="CC578" t="str">
            <v/>
          </cell>
          <cell r="CD578" t="str">
            <v/>
          </cell>
          <cell r="CE578" t="str">
            <v/>
          </cell>
          <cell r="CF578" t="str">
            <v/>
          </cell>
          <cell r="CG578" t="str">
            <v/>
          </cell>
          <cell r="CH578" t="str">
            <v/>
          </cell>
          <cell r="CI578" t="str">
            <v/>
          </cell>
          <cell r="CJ578" t="str">
            <v/>
          </cell>
          <cell r="CK578" t="str">
            <v/>
          </cell>
          <cell r="CL578" t="str">
            <v/>
          </cell>
          <cell r="CM578" t="str">
            <v/>
          </cell>
          <cell r="CN578" t="str">
            <v/>
          </cell>
          <cell r="CO578" t="str">
            <v/>
          </cell>
          <cell r="CP578" t="str">
            <v/>
          </cell>
          <cell r="CQ578" t="str">
            <v/>
          </cell>
          <cell r="CR578" t="str">
            <v/>
          </cell>
          <cell r="CS578" t="str">
            <v/>
          </cell>
          <cell r="CT578" t="str">
            <v/>
          </cell>
          <cell r="CU578" t="str">
            <v/>
          </cell>
          <cell r="CV578" t="str">
            <v/>
          </cell>
          <cell r="CW578" t="str">
            <v/>
          </cell>
          <cell r="CX578" t="str">
            <v/>
          </cell>
          <cell r="CY578" t="str">
            <v/>
          </cell>
          <cell r="CZ578" t="str">
            <v/>
          </cell>
          <cell r="DA578" t="str">
            <v/>
          </cell>
          <cell r="DB578" t="str">
            <v/>
          </cell>
          <cell r="DD578">
            <v>1</v>
          </cell>
        </row>
        <row r="579">
          <cell r="C579" t="str">
            <v>PR19WSH_Ft10</v>
          </cell>
          <cell r="D579" t="str">
            <v>Create a better future for all our communities</v>
          </cell>
          <cell r="E579" t="str">
            <v>PR19 new</v>
          </cell>
          <cell r="F579" t="str">
            <v>Ft10</v>
          </cell>
          <cell r="G579" t="str">
            <v>Community education</v>
          </cell>
          <cell r="H579" t="str">
            <v>The total number of children and adults who have participated in our educational activities.</v>
          </cell>
          <cell r="J579">
            <v>0.41399999999999998</v>
          </cell>
          <cell r="K579">
            <v>0.58599999999999997</v>
          </cell>
          <cell r="Q579">
            <v>1</v>
          </cell>
          <cell r="R579" t="str">
            <v>Out &amp; under</v>
          </cell>
          <cell r="S579" t="str">
            <v>Revenue</v>
          </cell>
          <cell r="T579" t="str">
            <v>In-period</v>
          </cell>
          <cell r="U579" t="str">
            <v>Customer education/awareness</v>
          </cell>
          <cell r="V579" t="str">
            <v>nr</v>
          </cell>
          <cell r="X579">
            <v>0</v>
          </cell>
          <cell r="Y579" t="str">
            <v>Up</v>
          </cell>
          <cell r="AQ579">
            <v>70000</v>
          </cell>
          <cell r="AR579">
            <v>72000</v>
          </cell>
          <cell r="AS579">
            <v>73000</v>
          </cell>
          <cell r="AT579">
            <v>74000</v>
          </cell>
          <cell r="AU579">
            <v>75000</v>
          </cell>
          <cell r="BL579" t="str">
            <v>Yes</v>
          </cell>
          <cell r="BM579" t="str">
            <v>Yes</v>
          </cell>
          <cell r="BN579" t="str">
            <v>Yes</v>
          </cell>
          <cell r="BO579" t="str">
            <v>Yes</v>
          </cell>
          <cell r="BP579" t="str">
            <v>Yes</v>
          </cell>
          <cell r="BQ579" t="str">
            <v/>
          </cell>
          <cell r="BR579" t="str">
            <v/>
          </cell>
          <cell r="BS579" t="str">
            <v/>
          </cell>
          <cell r="BT579" t="str">
            <v/>
          </cell>
          <cell r="BU579" t="str">
            <v/>
          </cell>
          <cell r="BV579">
            <v>42000</v>
          </cell>
          <cell r="BW579">
            <v>43200</v>
          </cell>
          <cell r="BX579">
            <v>43800</v>
          </cell>
          <cell r="BY579">
            <v>44400</v>
          </cell>
          <cell r="BZ579">
            <v>45000</v>
          </cell>
          <cell r="CA579" t="str">
            <v/>
          </cell>
          <cell r="CB579" t="str">
            <v/>
          </cell>
          <cell r="CC579" t="str">
            <v/>
          </cell>
          <cell r="CD579" t="str">
            <v/>
          </cell>
          <cell r="CE579" t="str">
            <v/>
          </cell>
          <cell r="CF579" t="str">
            <v/>
          </cell>
          <cell r="CG579" t="str">
            <v/>
          </cell>
          <cell r="CH579" t="str">
            <v/>
          </cell>
          <cell r="CI579" t="str">
            <v/>
          </cell>
          <cell r="CJ579" t="str">
            <v/>
          </cell>
          <cell r="CK579">
            <v>98000</v>
          </cell>
          <cell r="CL579">
            <v>100800</v>
          </cell>
          <cell r="CM579">
            <v>102200</v>
          </cell>
          <cell r="CN579">
            <v>103600</v>
          </cell>
          <cell r="CO579">
            <v>105000</v>
          </cell>
          <cell r="CP579" t="str">
            <v/>
          </cell>
          <cell r="CQ579" t="str">
            <v/>
          </cell>
          <cell r="CR579" t="str">
            <v/>
          </cell>
          <cell r="CS579" t="str">
            <v/>
          </cell>
          <cell r="CT579" t="str">
            <v/>
          </cell>
          <cell r="CU579">
            <v>-3.9999999999999998E-6</v>
          </cell>
          <cell r="CV579" t="str">
            <v/>
          </cell>
          <cell r="CW579" t="str">
            <v/>
          </cell>
          <cell r="CX579" t="str">
            <v/>
          </cell>
          <cell r="CY579">
            <v>1.9999999999999999E-6</v>
          </cell>
          <cell r="CZ579" t="str">
            <v/>
          </cell>
          <cell r="DA579" t="str">
            <v/>
          </cell>
          <cell r="DB579" t="str">
            <v/>
          </cell>
          <cell r="DD579">
            <v>1E-3</v>
          </cell>
        </row>
        <row r="580">
          <cell r="C580" t="str">
            <v>PR19WSH_Ft11</v>
          </cell>
          <cell r="D580" t="str">
            <v>Create a better future for all our communities</v>
          </cell>
          <cell r="E580" t="str">
            <v>PR19 new</v>
          </cell>
          <cell r="F580" t="str">
            <v>Ft11</v>
          </cell>
          <cell r="G580" t="str">
            <v>Visitors to recreational facilities</v>
          </cell>
          <cell r="H580" t="str">
            <v>The number of visitors to our recreational sites across Wales.</v>
          </cell>
          <cell r="I580">
            <v>1</v>
          </cell>
          <cell r="Q580">
            <v>1</v>
          </cell>
          <cell r="R580" t="str">
            <v>Out &amp; Under</v>
          </cell>
          <cell r="S580" t="str">
            <v>Revenue</v>
          </cell>
          <cell r="T580" t="str">
            <v>In-period</v>
          </cell>
          <cell r="U580" t="str">
            <v>Customer education/awareness</v>
          </cell>
          <cell r="V580" t="str">
            <v>nr</v>
          </cell>
          <cell r="X580">
            <v>0</v>
          </cell>
          <cell r="Y580" t="str">
            <v>Up</v>
          </cell>
          <cell r="AQ580">
            <v>560000</v>
          </cell>
          <cell r="AR580">
            <v>675000</v>
          </cell>
          <cell r="AS580">
            <v>720000</v>
          </cell>
          <cell r="AT580">
            <v>775000</v>
          </cell>
          <cell r="AU580">
            <v>830000</v>
          </cell>
          <cell r="BL580" t="str">
            <v>Yes</v>
          </cell>
          <cell r="BM580" t="str">
            <v>Yes</v>
          </cell>
          <cell r="BN580" t="str">
            <v>Yes</v>
          </cell>
          <cell r="BO580" t="str">
            <v>Yes</v>
          </cell>
          <cell r="BP580" t="str">
            <v>Yes</v>
          </cell>
          <cell r="BQ580" t="str">
            <v/>
          </cell>
          <cell r="BR580" t="str">
            <v/>
          </cell>
          <cell r="BS580" t="str">
            <v/>
          </cell>
          <cell r="BT580" t="str">
            <v/>
          </cell>
          <cell r="BU580" t="str">
            <v/>
          </cell>
          <cell r="BV580">
            <v>230000</v>
          </cell>
          <cell r="BW580">
            <v>332000</v>
          </cell>
          <cell r="BX580">
            <v>361000</v>
          </cell>
          <cell r="BY580">
            <v>406000</v>
          </cell>
          <cell r="BZ580">
            <v>450000</v>
          </cell>
          <cell r="CA580" t="str">
            <v/>
          </cell>
          <cell r="CB580" t="str">
            <v/>
          </cell>
          <cell r="CC580" t="str">
            <v/>
          </cell>
          <cell r="CD580" t="str">
            <v/>
          </cell>
          <cell r="CE580" t="str">
            <v/>
          </cell>
          <cell r="CF580" t="str">
            <v/>
          </cell>
          <cell r="CG580" t="str">
            <v/>
          </cell>
          <cell r="CH580" t="str">
            <v/>
          </cell>
          <cell r="CI580" t="str">
            <v/>
          </cell>
          <cell r="CJ580" t="str">
            <v/>
          </cell>
          <cell r="CK580">
            <v>890000</v>
          </cell>
          <cell r="CL580">
            <v>1018000</v>
          </cell>
          <cell r="CM580">
            <v>1079000</v>
          </cell>
          <cell r="CN580">
            <v>1144000</v>
          </cell>
          <cell r="CO580">
            <v>1210000</v>
          </cell>
          <cell r="CP580" t="str">
            <v/>
          </cell>
          <cell r="CQ580" t="str">
            <v/>
          </cell>
          <cell r="CR580" t="str">
            <v/>
          </cell>
          <cell r="CS580" t="str">
            <v/>
          </cell>
          <cell r="CT580" t="str">
            <v/>
          </cell>
          <cell r="CU580">
            <v>-1.9999999999999999E-6</v>
          </cell>
          <cell r="CV580" t="str">
            <v/>
          </cell>
          <cell r="CW580" t="str">
            <v/>
          </cell>
          <cell r="CX580" t="str">
            <v/>
          </cell>
          <cell r="CY580">
            <v>9.9999999999999995E-7</v>
          </cell>
          <cell r="CZ580" t="str">
            <v/>
          </cell>
          <cell r="DA580" t="str">
            <v/>
          </cell>
          <cell r="DB580" t="str">
            <v/>
          </cell>
          <cell r="DD580">
            <v>1E-4</v>
          </cell>
        </row>
        <row r="581">
          <cell r="C581" t="str">
            <v>PR19WSH_Co1</v>
          </cell>
          <cell r="D581" t="str">
            <v>Colleague Promises</v>
          </cell>
          <cell r="E581" t="str">
            <v>PR14 new</v>
          </cell>
          <cell r="F581" t="str">
            <v>Co1</v>
          </cell>
          <cell r="G581" t="str">
            <v>Reportable injuries</v>
          </cell>
          <cell r="H581" t="str">
            <v>The number of RIDDOR (Reporting of Injuries, Diseases and Dangerous Occurrences Regulations) injuries recorded per year.</v>
          </cell>
          <cell r="I581">
            <v>0.04</v>
          </cell>
          <cell r="J581">
            <v>0.39</v>
          </cell>
          <cell r="K581">
            <v>0.31</v>
          </cell>
          <cell r="L581">
            <v>7.0000000000000007E-2</v>
          </cell>
          <cell r="M581">
            <v>0.17</v>
          </cell>
          <cell r="N581">
            <v>0.02</v>
          </cell>
          <cell r="Q581">
            <v>1</v>
          </cell>
          <cell r="R581" t="str">
            <v>NFI</v>
          </cell>
          <cell r="U581" t="str">
            <v>Health &amp; safety</v>
          </cell>
          <cell r="V581" t="str">
            <v>nr</v>
          </cell>
          <cell r="X581">
            <v>0</v>
          </cell>
          <cell r="Y581" t="str">
            <v>Down</v>
          </cell>
          <cell r="AQ581">
            <v>9</v>
          </cell>
          <cell r="AR581">
            <v>8</v>
          </cell>
          <cell r="AS581">
            <v>7</v>
          </cell>
          <cell r="AT581">
            <v>6</v>
          </cell>
          <cell r="AU581">
            <v>5</v>
          </cell>
          <cell r="BQ581" t="str">
            <v/>
          </cell>
          <cell r="BR581" t="str">
            <v/>
          </cell>
          <cell r="BS581" t="str">
            <v/>
          </cell>
          <cell r="BT581" t="str">
            <v/>
          </cell>
          <cell r="BU581" t="str">
            <v/>
          </cell>
          <cell r="BV581" t="str">
            <v/>
          </cell>
          <cell r="BW581" t="str">
            <v/>
          </cell>
          <cell r="BX581" t="str">
            <v/>
          </cell>
          <cell r="BY581" t="str">
            <v/>
          </cell>
          <cell r="BZ581" t="str">
            <v/>
          </cell>
          <cell r="CA581" t="str">
            <v/>
          </cell>
          <cell r="CB581" t="str">
            <v/>
          </cell>
          <cell r="CC581" t="str">
            <v/>
          </cell>
          <cell r="CD581" t="str">
            <v/>
          </cell>
          <cell r="CE581" t="str">
            <v/>
          </cell>
          <cell r="CF581" t="str">
            <v/>
          </cell>
          <cell r="CG581" t="str">
            <v/>
          </cell>
          <cell r="CH581" t="str">
            <v/>
          </cell>
          <cell r="CI581" t="str">
            <v/>
          </cell>
          <cell r="CJ581" t="str">
            <v/>
          </cell>
          <cell r="CK581" t="str">
            <v/>
          </cell>
          <cell r="CL581" t="str">
            <v/>
          </cell>
          <cell r="CM581" t="str">
            <v/>
          </cell>
          <cell r="CN581" t="str">
            <v/>
          </cell>
          <cell r="CO581" t="str">
            <v/>
          </cell>
          <cell r="CP581" t="str">
            <v/>
          </cell>
          <cell r="CQ581" t="str">
            <v/>
          </cell>
          <cell r="CR581" t="str">
            <v/>
          </cell>
          <cell r="CS581" t="str">
            <v/>
          </cell>
          <cell r="CT581" t="str">
            <v/>
          </cell>
          <cell r="CU581" t="str">
            <v/>
          </cell>
          <cell r="CV581" t="str">
            <v/>
          </cell>
          <cell r="CW581" t="str">
            <v/>
          </cell>
          <cell r="CX581" t="str">
            <v/>
          </cell>
          <cell r="CY581" t="str">
            <v/>
          </cell>
          <cell r="CZ581" t="str">
            <v/>
          </cell>
          <cell r="DA581" t="str">
            <v/>
          </cell>
          <cell r="DB581" t="str">
            <v/>
          </cell>
          <cell r="DD581">
            <v>1</v>
          </cell>
        </row>
        <row r="582">
          <cell r="C582" t="str">
            <v>PR19WSH_Co2</v>
          </cell>
          <cell r="D582" t="str">
            <v>Colleague Promises</v>
          </cell>
          <cell r="E582" t="str">
            <v>PR19 new</v>
          </cell>
          <cell r="F582" t="str">
            <v>Co2</v>
          </cell>
          <cell r="G582" t="str">
            <v>Employee training and expertise</v>
          </cell>
          <cell r="H582" t="str">
            <v>The percentage of our employees who are evaluated as having the necessary skills, experience and knowledge to carry out their specific role safely.</v>
          </cell>
          <cell r="I582">
            <v>0.04</v>
          </cell>
          <cell r="J582">
            <v>0.39</v>
          </cell>
          <cell r="K582">
            <v>0.31</v>
          </cell>
          <cell r="L582">
            <v>7.0000000000000007E-2</v>
          </cell>
          <cell r="M582">
            <v>0.17</v>
          </cell>
          <cell r="N582">
            <v>0.02</v>
          </cell>
          <cell r="Q582">
            <v>1</v>
          </cell>
          <cell r="R582" t="str">
            <v>NFI</v>
          </cell>
          <cell r="U582" t="str">
            <v>*** new primary category required ***</v>
          </cell>
          <cell r="V582" t="str">
            <v>%</v>
          </cell>
          <cell r="X582">
            <v>1</v>
          </cell>
          <cell r="Y582" t="str">
            <v>Up</v>
          </cell>
          <cell r="AQ582">
            <v>95</v>
          </cell>
          <cell r="AR582">
            <v>95</v>
          </cell>
          <cell r="AS582">
            <v>95</v>
          </cell>
          <cell r="AT582">
            <v>95</v>
          </cell>
          <cell r="AU582">
            <v>95</v>
          </cell>
          <cell r="BQ582" t="str">
            <v/>
          </cell>
          <cell r="BR582" t="str">
            <v/>
          </cell>
          <cell r="BS582" t="str">
            <v/>
          </cell>
          <cell r="BT582" t="str">
            <v/>
          </cell>
          <cell r="BU582" t="str">
            <v/>
          </cell>
          <cell r="BV582" t="str">
            <v/>
          </cell>
          <cell r="BW582" t="str">
            <v/>
          </cell>
          <cell r="BX582" t="str">
            <v/>
          </cell>
          <cell r="BY582" t="str">
            <v/>
          </cell>
          <cell r="BZ582" t="str">
            <v/>
          </cell>
          <cell r="CA582" t="str">
            <v/>
          </cell>
          <cell r="CB582" t="str">
            <v/>
          </cell>
          <cell r="CC582" t="str">
            <v/>
          </cell>
          <cell r="CD582" t="str">
            <v/>
          </cell>
          <cell r="CE582" t="str">
            <v/>
          </cell>
          <cell r="CF582" t="str">
            <v/>
          </cell>
          <cell r="CG582" t="str">
            <v/>
          </cell>
          <cell r="CH582" t="str">
            <v/>
          </cell>
          <cell r="CI582" t="str">
            <v/>
          </cell>
          <cell r="CJ582" t="str">
            <v/>
          </cell>
          <cell r="CK582" t="str">
            <v/>
          </cell>
          <cell r="CL582" t="str">
            <v/>
          </cell>
          <cell r="CM582" t="str">
            <v/>
          </cell>
          <cell r="CN582" t="str">
            <v/>
          </cell>
          <cell r="CO582" t="str">
            <v/>
          </cell>
          <cell r="CP582" t="str">
            <v/>
          </cell>
          <cell r="CQ582" t="str">
            <v/>
          </cell>
          <cell r="CR582" t="str">
            <v/>
          </cell>
          <cell r="CS582" t="str">
            <v/>
          </cell>
          <cell r="CT582" t="str">
            <v/>
          </cell>
          <cell r="CU582" t="str">
            <v/>
          </cell>
          <cell r="CV582" t="str">
            <v/>
          </cell>
          <cell r="CW582" t="str">
            <v/>
          </cell>
          <cell r="CX582" t="str">
            <v/>
          </cell>
          <cell r="CY582" t="str">
            <v/>
          </cell>
          <cell r="CZ582" t="str">
            <v/>
          </cell>
          <cell r="DA582" t="str">
            <v/>
          </cell>
          <cell r="DB582" t="str">
            <v/>
          </cell>
          <cell r="DD582">
            <v>1</v>
          </cell>
        </row>
        <row r="583">
          <cell r="C583" t="str">
            <v>PR19WSH_Co3</v>
          </cell>
          <cell r="D583" t="str">
            <v>Colleague Promises</v>
          </cell>
          <cell r="E583" t="str">
            <v>PR19 new</v>
          </cell>
          <cell r="F583" t="str">
            <v>Co3</v>
          </cell>
          <cell r="G583" t="str">
            <v>Employee Engagement</v>
          </cell>
          <cell r="H583" t="str">
            <v>The employee engagement score derived from an annual survey of colleague sentiment.</v>
          </cell>
          <cell r="I583">
            <v>0.04</v>
          </cell>
          <cell r="J583">
            <v>0.39</v>
          </cell>
          <cell r="K583">
            <v>0.31</v>
          </cell>
          <cell r="L583">
            <v>7.0000000000000007E-2</v>
          </cell>
          <cell r="M583">
            <v>0.17</v>
          </cell>
          <cell r="N583">
            <v>0.02</v>
          </cell>
          <cell r="Q583">
            <v>1</v>
          </cell>
          <cell r="R583" t="str">
            <v>NFI</v>
          </cell>
          <cell r="U583" t="str">
            <v>*** new primary category required ***</v>
          </cell>
          <cell r="V583" t="str">
            <v>%</v>
          </cell>
          <cell r="X583">
            <v>0</v>
          </cell>
          <cell r="Y583" t="str">
            <v>Up</v>
          </cell>
          <cell r="AQ583">
            <v>80</v>
          </cell>
          <cell r="AR583">
            <v>80</v>
          </cell>
          <cell r="AS583">
            <v>80</v>
          </cell>
          <cell r="AT583">
            <v>80</v>
          </cell>
          <cell r="AU583">
            <v>80</v>
          </cell>
          <cell r="BQ583" t="str">
            <v/>
          </cell>
          <cell r="BR583" t="str">
            <v/>
          </cell>
          <cell r="BS583" t="str">
            <v/>
          </cell>
          <cell r="BT583" t="str">
            <v/>
          </cell>
          <cell r="BU583" t="str">
            <v/>
          </cell>
          <cell r="BV583" t="str">
            <v/>
          </cell>
          <cell r="BW583" t="str">
            <v/>
          </cell>
          <cell r="BX583" t="str">
            <v/>
          </cell>
          <cell r="BY583" t="str">
            <v/>
          </cell>
          <cell r="BZ583" t="str">
            <v/>
          </cell>
          <cell r="CA583" t="str">
            <v/>
          </cell>
          <cell r="CB583" t="str">
            <v/>
          </cell>
          <cell r="CC583" t="str">
            <v/>
          </cell>
          <cell r="CD583" t="str">
            <v/>
          </cell>
          <cell r="CE583" t="str">
            <v/>
          </cell>
          <cell r="CF583" t="str">
            <v/>
          </cell>
          <cell r="CG583" t="str">
            <v/>
          </cell>
          <cell r="CH583" t="str">
            <v/>
          </cell>
          <cell r="CI583" t="str">
            <v/>
          </cell>
          <cell r="CJ583" t="str">
            <v/>
          </cell>
          <cell r="CK583" t="str">
            <v/>
          </cell>
          <cell r="CL583" t="str">
            <v/>
          </cell>
          <cell r="CM583" t="str">
            <v/>
          </cell>
          <cell r="CN583" t="str">
            <v/>
          </cell>
          <cell r="CO583" t="str">
            <v/>
          </cell>
          <cell r="CP583" t="str">
            <v/>
          </cell>
          <cell r="CQ583" t="str">
            <v/>
          </cell>
          <cell r="CR583" t="str">
            <v/>
          </cell>
          <cell r="CS583" t="str">
            <v/>
          </cell>
          <cell r="CT583" t="str">
            <v/>
          </cell>
          <cell r="CU583" t="str">
            <v/>
          </cell>
          <cell r="CV583" t="str">
            <v/>
          </cell>
          <cell r="CW583" t="str">
            <v/>
          </cell>
          <cell r="CX583" t="str">
            <v/>
          </cell>
          <cell r="CY583" t="str">
            <v/>
          </cell>
          <cell r="CZ583" t="str">
            <v/>
          </cell>
          <cell r="DA583" t="str">
            <v/>
          </cell>
          <cell r="DB583" t="str">
            <v/>
          </cell>
          <cell r="DD583">
            <v>1</v>
          </cell>
        </row>
        <row r="584">
          <cell r="C584" t="str">
            <v>PR19WSH_Bl6</v>
          </cell>
          <cell r="D584" t="str">
            <v>Fair bills for everyone</v>
          </cell>
          <cell r="E584" t="str">
            <v>PR19 new</v>
          </cell>
          <cell r="F584" t="str">
            <v>Bl6</v>
          </cell>
          <cell r="G584" t="str">
            <v>Delivery of our reservoirs enhancement programme</v>
          </cell>
          <cell r="H584" t="str">
            <v>The cumulative total of schemes delivered in our impounding reservoirs enhancement programme.</v>
          </cell>
          <cell r="I584">
            <v>1</v>
          </cell>
          <cell r="Q584">
            <v>1</v>
          </cell>
          <cell r="R584" t="str">
            <v>Under</v>
          </cell>
          <cell r="S584" t="str">
            <v>Revenue</v>
          </cell>
          <cell r="T584" t="str">
            <v>In-period</v>
          </cell>
          <cell r="U584" t="str">
            <v>Billing, debt, vfm, affordability, vulnerability</v>
          </cell>
          <cell r="V584" t="str">
            <v>nr</v>
          </cell>
          <cell r="X584">
            <v>0</v>
          </cell>
          <cell r="Y584" t="str">
            <v>Up</v>
          </cell>
          <cell r="AQ584">
            <v>0</v>
          </cell>
          <cell r="AR584">
            <v>8</v>
          </cell>
          <cell r="AS584">
            <v>13</v>
          </cell>
          <cell r="AT584">
            <v>17</v>
          </cell>
          <cell r="AU584">
            <v>26</v>
          </cell>
          <cell r="BL584" t="str">
            <v>Yes</v>
          </cell>
          <cell r="BM584" t="str">
            <v>Yes</v>
          </cell>
          <cell r="BN584" t="str">
            <v>Yes</v>
          </cell>
          <cell r="BO584" t="str">
            <v>Yes</v>
          </cell>
          <cell r="BP584" t="str">
            <v>Yes</v>
          </cell>
          <cell r="BQ584" t="str">
            <v/>
          </cell>
          <cell r="BR584" t="str">
            <v/>
          </cell>
          <cell r="BS584" t="str">
            <v/>
          </cell>
          <cell r="BT584" t="str">
            <v/>
          </cell>
          <cell r="BU584" t="str">
            <v/>
          </cell>
          <cell r="BV584" t="str">
            <v/>
          </cell>
          <cell r="BW584" t="str">
            <v/>
          </cell>
          <cell r="BX584" t="str">
            <v/>
          </cell>
          <cell r="BY584" t="str">
            <v/>
          </cell>
          <cell r="BZ584" t="str">
            <v/>
          </cell>
          <cell r="CA584" t="str">
            <v/>
          </cell>
          <cell r="CB584" t="str">
            <v/>
          </cell>
          <cell r="CC584" t="str">
            <v/>
          </cell>
          <cell r="CD584" t="str">
            <v/>
          </cell>
          <cell r="CE584" t="str">
            <v/>
          </cell>
          <cell r="CF584" t="str">
            <v/>
          </cell>
          <cell r="CG584" t="str">
            <v/>
          </cell>
          <cell r="CH584" t="str">
            <v/>
          </cell>
          <cell r="CI584" t="str">
            <v/>
          </cell>
          <cell r="CJ584" t="str">
            <v/>
          </cell>
          <cell r="CK584" t="str">
            <v/>
          </cell>
          <cell r="CL584" t="str">
            <v/>
          </cell>
          <cell r="CM584" t="str">
            <v/>
          </cell>
          <cell r="CN584" t="str">
            <v/>
          </cell>
          <cell r="CO584" t="str">
            <v/>
          </cell>
          <cell r="CP584" t="str">
            <v/>
          </cell>
          <cell r="CQ584" t="str">
            <v/>
          </cell>
          <cell r="CR584" t="str">
            <v/>
          </cell>
          <cell r="CS584" t="str">
            <v/>
          </cell>
          <cell r="CT584" t="str">
            <v/>
          </cell>
          <cell r="CU584">
            <v>-0.1961</v>
          </cell>
          <cell r="CV584" t="str">
            <v/>
          </cell>
          <cell r="CW584" t="str">
            <v/>
          </cell>
          <cell r="CX584" t="str">
            <v/>
          </cell>
          <cell r="CY584" t="str">
            <v/>
          </cell>
          <cell r="CZ584" t="str">
            <v/>
          </cell>
          <cell r="DA584" t="str">
            <v/>
          </cell>
          <cell r="DB584" t="str">
            <v/>
          </cell>
          <cell r="DD584">
            <v>1</v>
          </cell>
        </row>
        <row r="585">
          <cell r="C585" t="str">
            <v>PR19WSH_Bl8</v>
          </cell>
          <cell r="D585" t="str">
            <v>Fair bills for everyone</v>
          </cell>
          <cell r="E585" t="str">
            <v>PR19 new</v>
          </cell>
          <cell r="F585" t="str">
            <v>Bl8</v>
          </cell>
          <cell r="G585" t="str">
            <v>Delivery of our water network improvement programme</v>
          </cell>
          <cell r="H585" t="str">
            <v xml:space="preserve">The totex value spent against our programme to improve the performance of our water networks in response to the DWI notices. </v>
          </cell>
          <cell r="J585">
            <v>1</v>
          </cell>
          <cell r="Q585">
            <v>1</v>
          </cell>
          <cell r="R585" t="str">
            <v>Under</v>
          </cell>
          <cell r="S585" t="str">
            <v>Revenue</v>
          </cell>
          <cell r="T585" t="str">
            <v>End of period</v>
          </cell>
          <cell r="U585" t="str">
            <v>Billing, debt, vfm, affordability, vulnerability</v>
          </cell>
          <cell r="V585" t="str">
            <v>nr</v>
          </cell>
          <cell r="X585">
            <v>0</v>
          </cell>
          <cell r="Y585" t="str">
            <v>Up</v>
          </cell>
          <cell r="AQ585">
            <v>0</v>
          </cell>
          <cell r="AR585">
            <v>0</v>
          </cell>
          <cell r="AS585">
            <v>0</v>
          </cell>
          <cell r="AT585">
            <v>0</v>
          </cell>
          <cell r="AU585">
            <v>17</v>
          </cell>
          <cell r="BP585" t="str">
            <v>Yes</v>
          </cell>
          <cell r="BQ585" t="str">
            <v/>
          </cell>
          <cell r="BR585" t="str">
            <v/>
          </cell>
          <cell r="BS585" t="str">
            <v/>
          </cell>
          <cell r="BT585" t="str">
            <v/>
          </cell>
          <cell r="BU585" t="str">
            <v/>
          </cell>
          <cell r="BV585" t="str">
            <v/>
          </cell>
          <cell r="BW585" t="str">
            <v/>
          </cell>
          <cell r="BX585" t="str">
            <v/>
          </cell>
          <cell r="BY585" t="str">
            <v/>
          </cell>
          <cell r="BZ585" t="str">
            <v/>
          </cell>
          <cell r="CA585" t="str">
            <v/>
          </cell>
          <cell r="CB585" t="str">
            <v/>
          </cell>
          <cell r="CC585" t="str">
            <v/>
          </cell>
          <cell r="CD585" t="str">
            <v/>
          </cell>
          <cell r="CE585" t="str">
            <v/>
          </cell>
          <cell r="CF585" t="str">
            <v/>
          </cell>
          <cell r="CG585" t="str">
            <v/>
          </cell>
          <cell r="CH585" t="str">
            <v/>
          </cell>
          <cell r="CI585" t="str">
            <v/>
          </cell>
          <cell r="CJ585" t="str">
            <v/>
          </cell>
          <cell r="CK585" t="str">
            <v/>
          </cell>
          <cell r="CL585" t="str">
            <v/>
          </cell>
          <cell r="CM585" t="str">
            <v/>
          </cell>
          <cell r="CN585" t="str">
            <v/>
          </cell>
          <cell r="CO585" t="str">
            <v/>
          </cell>
          <cell r="CP585" t="str">
            <v/>
          </cell>
          <cell r="CQ585" t="str">
            <v/>
          </cell>
          <cell r="CR585" t="str">
            <v/>
          </cell>
          <cell r="CS585" t="str">
            <v/>
          </cell>
          <cell r="CT585" t="str">
            <v/>
          </cell>
          <cell r="CU585">
            <v>-2.4308000000000001</v>
          </cell>
          <cell r="CV585" t="str">
            <v/>
          </cell>
          <cell r="CW585" t="str">
            <v/>
          </cell>
          <cell r="CX585" t="str">
            <v/>
          </cell>
          <cell r="CY585" t="str">
            <v/>
          </cell>
          <cell r="CZ585" t="str">
            <v/>
          </cell>
          <cell r="DA585" t="str">
            <v/>
          </cell>
          <cell r="DB585" t="str">
            <v/>
          </cell>
          <cell r="DD585">
            <v>1</v>
          </cell>
        </row>
        <row r="586">
          <cell r="C586" t="str">
            <v>PR19WSH_En9</v>
          </cell>
          <cell r="F586" t="str">
            <v>En9</v>
          </cell>
          <cell r="G586" t="str">
            <v>Combined sewer overflow storage systems</v>
          </cell>
          <cell r="K586">
            <v>1</v>
          </cell>
          <cell r="Q586">
            <v>1</v>
          </cell>
          <cell r="R586" t="str">
            <v>Under</v>
          </cell>
          <cell r="S586" t="str">
            <v>Revenue</v>
          </cell>
          <cell r="T586" t="str">
            <v>End of period</v>
          </cell>
          <cell r="V586" t="str">
            <v>m3</v>
          </cell>
          <cell r="W586" t="str">
            <v>Cubic metres of equivalent storage volume</v>
          </cell>
          <cell r="X586">
            <v>0</v>
          </cell>
          <cell r="Y586" t="str">
            <v>Up</v>
          </cell>
          <cell r="AQ586">
            <v>0</v>
          </cell>
          <cell r="AR586">
            <v>0</v>
          </cell>
          <cell r="AS586">
            <v>0</v>
          </cell>
          <cell r="AT586">
            <v>13500</v>
          </cell>
          <cell r="AU586">
            <v>27049</v>
          </cell>
          <cell r="BP586" t="str">
            <v>Yes</v>
          </cell>
          <cell r="BQ586" t="str">
            <v/>
          </cell>
          <cell r="BR586" t="str">
            <v/>
          </cell>
          <cell r="BS586" t="str">
            <v/>
          </cell>
          <cell r="BT586" t="str">
            <v/>
          </cell>
          <cell r="BU586" t="str">
            <v/>
          </cell>
          <cell r="BV586" t="str">
            <v/>
          </cell>
          <cell r="BW586" t="str">
            <v/>
          </cell>
          <cell r="BX586" t="str">
            <v/>
          </cell>
          <cell r="BY586" t="str">
            <v/>
          </cell>
          <cell r="BZ586" t="str">
            <v/>
          </cell>
          <cell r="CA586" t="str">
            <v/>
          </cell>
          <cell r="CB586" t="str">
            <v/>
          </cell>
          <cell r="CC586" t="str">
            <v/>
          </cell>
          <cell r="CD586" t="str">
            <v/>
          </cell>
          <cell r="CE586" t="str">
            <v/>
          </cell>
          <cell r="CF586" t="str">
            <v/>
          </cell>
          <cell r="CG586" t="str">
            <v/>
          </cell>
          <cell r="CH586" t="str">
            <v/>
          </cell>
          <cell r="CI586" t="str">
            <v/>
          </cell>
          <cell r="CJ586" t="str">
            <v/>
          </cell>
          <cell r="CK586" t="str">
            <v/>
          </cell>
          <cell r="CL586" t="str">
            <v/>
          </cell>
          <cell r="CM586" t="str">
            <v/>
          </cell>
          <cell r="CN586" t="str">
            <v/>
          </cell>
          <cell r="CO586" t="str">
            <v/>
          </cell>
          <cell r="CP586" t="str">
            <v/>
          </cell>
          <cell r="CQ586" t="str">
            <v/>
          </cell>
          <cell r="CR586" t="str">
            <v/>
          </cell>
          <cell r="CS586" t="str">
            <v/>
          </cell>
          <cell r="CT586" t="str">
            <v/>
          </cell>
          <cell r="CU586">
            <v>-7.6000000000000004E-4</v>
          </cell>
          <cell r="CV586" t="str">
            <v/>
          </cell>
          <cell r="CW586" t="str">
            <v/>
          </cell>
          <cell r="CX586" t="str">
            <v/>
          </cell>
          <cell r="CY586" t="str">
            <v/>
          </cell>
          <cell r="CZ586" t="str">
            <v/>
          </cell>
          <cell r="DA586" t="str">
            <v/>
          </cell>
          <cell r="DB586" t="str">
            <v/>
          </cell>
        </row>
        <row r="587">
          <cell r="C587" t="str">
            <v>PR19WSH_NEP01</v>
          </cell>
          <cell r="F587" t="str">
            <v>NEP01</v>
          </cell>
          <cell r="G587" t="str">
            <v>WINEP Delivery</v>
          </cell>
          <cell r="Q587">
            <v>0</v>
          </cell>
          <cell r="R587" t="str">
            <v>NFI</v>
          </cell>
          <cell r="V587" t="str">
            <v>text</v>
          </cell>
          <cell r="W587" t="str">
            <v>WINEP requirements met or not met in each year</v>
          </cell>
          <cell r="X587">
            <v>0</v>
          </cell>
          <cell r="AQ587" t="str">
            <v>Met</v>
          </cell>
          <cell r="AR587" t="str">
            <v>Met</v>
          </cell>
          <cell r="AS587" t="str">
            <v>Met</v>
          </cell>
          <cell r="AT587" t="str">
            <v>Met</v>
          </cell>
          <cell r="AU587" t="str">
            <v>Met</v>
          </cell>
          <cell r="BQ587" t="str">
            <v/>
          </cell>
          <cell r="BR587" t="str">
            <v/>
          </cell>
          <cell r="BS587" t="str">
            <v/>
          </cell>
          <cell r="BT587" t="str">
            <v/>
          </cell>
          <cell r="BU587" t="str">
            <v/>
          </cell>
          <cell r="BV587" t="str">
            <v/>
          </cell>
          <cell r="BW587" t="str">
            <v/>
          </cell>
          <cell r="BX587" t="str">
            <v/>
          </cell>
          <cell r="BY587" t="str">
            <v/>
          </cell>
          <cell r="BZ587" t="str">
            <v/>
          </cell>
          <cell r="CA587" t="str">
            <v/>
          </cell>
          <cell r="CB587" t="str">
            <v/>
          </cell>
          <cell r="CC587" t="str">
            <v/>
          </cell>
          <cell r="CD587" t="str">
            <v/>
          </cell>
          <cell r="CE587" t="str">
            <v/>
          </cell>
          <cell r="CF587" t="str">
            <v/>
          </cell>
          <cell r="CG587" t="str">
            <v/>
          </cell>
          <cell r="CH587" t="str">
            <v/>
          </cell>
          <cell r="CI587" t="str">
            <v/>
          </cell>
          <cell r="CJ587" t="str">
            <v/>
          </cell>
          <cell r="CK587" t="str">
            <v/>
          </cell>
          <cell r="CL587" t="str">
            <v/>
          </cell>
          <cell r="CM587" t="str">
            <v/>
          </cell>
          <cell r="CN587" t="str">
            <v/>
          </cell>
          <cell r="CO587" t="str">
            <v/>
          </cell>
          <cell r="CP587" t="str">
            <v/>
          </cell>
          <cell r="CQ587" t="str">
            <v/>
          </cell>
          <cell r="CR587" t="str">
            <v/>
          </cell>
          <cell r="CS587" t="str">
            <v/>
          </cell>
          <cell r="CT587" t="str">
            <v/>
          </cell>
          <cell r="CU587" t="str">
            <v/>
          </cell>
          <cell r="CV587" t="str">
            <v/>
          </cell>
          <cell r="CW587" t="str">
            <v/>
          </cell>
          <cell r="CX587" t="str">
            <v/>
          </cell>
          <cell r="CY587" t="str">
            <v/>
          </cell>
          <cell r="CZ587" t="str">
            <v/>
          </cell>
          <cell r="DA587" t="str">
            <v/>
          </cell>
          <cell r="DB587" t="str">
            <v/>
          </cell>
        </row>
        <row r="588">
          <cell r="C588" t="str">
            <v>PR19WSH_BI10</v>
          </cell>
          <cell r="F588" t="str">
            <v>BI10</v>
          </cell>
          <cell r="G588" t="str">
            <v>Delivery of our South Wales Grid water supply resilience scheme</v>
          </cell>
          <cell r="J588">
            <v>1</v>
          </cell>
          <cell r="Q588">
            <v>1</v>
          </cell>
          <cell r="R588" t="str">
            <v>Under</v>
          </cell>
          <cell r="S588" t="str">
            <v>Revenue</v>
          </cell>
          <cell r="T588" t="str">
            <v>End of period</v>
          </cell>
          <cell r="V588" t="str">
            <v>%</v>
          </cell>
          <cell r="W588" t="str">
            <v>Cumulative proportion of total expenditure</v>
          </cell>
          <cell r="X588">
            <v>0</v>
          </cell>
          <cell r="Y588" t="str">
            <v>Up</v>
          </cell>
          <cell r="AQ588">
            <v>0</v>
          </cell>
          <cell r="AR588">
            <v>3</v>
          </cell>
          <cell r="AS588">
            <v>10</v>
          </cell>
          <cell r="AT588">
            <v>95</v>
          </cell>
          <cell r="AU588">
            <v>100</v>
          </cell>
          <cell r="BP588" t="str">
            <v>Yes</v>
          </cell>
          <cell r="BQ588" t="str">
            <v/>
          </cell>
          <cell r="BR588" t="str">
            <v/>
          </cell>
          <cell r="BS588" t="str">
            <v/>
          </cell>
          <cell r="BT588" t="str">
            <v/>
          </cell>
          <cell r="BU588" t="str">
            <v/>
          </cell>
          <cell r="BV588" t="str">
            <v/>
          </cell>
          <cell r="BW588" t="str">
            <v/>
          </cell>
          <cell r="BX588" t="str">
            <v/>
          </cell>
          <cell r="BY588" t="str">
            <v/>
          </cell>
          <cell r="BZ588" t="str">
            <v/>
          </cell>
          <cell r="CA588" t="str">
            <v/>
          </cell>
          <cell r="CB588" t="str">
            <v/>
          </cell>
          <cell r="CC588" t="str">
            <v/>
          </cell>
          <cell r="CD588" t="str">
            <v/>
          </cell>
          <cell r="CE588" t="str">
            <v/>
          </cell>
          <cell r="CF588" t="str">
            <v/>
          </cell>
          <cell r="CG588" t="str">
            <v/>
          </cell>
          <cell r="CH588" t="str">
            <v/>
          </cell>
          <cell r="CI588" t="str">
            <v/>
          </cell>
          <cell r="CJ588" t="str">
            <v/>
          </cell>
          <cell r="CK588" t="str">
            <v/>
          </cell>
          <cell r="CL588" t="str">
            <v/>
          </cell>
          <cell r="CM588" t="str">
            <v/>
          </cell>
          <cell r="CN588" t="str">
            <v/>
          </cell>
          <cell r="CO588" t="str">
            <v/>
          </cell>
          <cell r="CP588" t="str">
            <v/>
          </cell>
          <cell r="CQ588" t="str">
            <v/>
          </cell>
          <cell r="CR588" t="str">
            <v/>
          </cell>
          <cell r="CS588" t="str">
            <v/>
          </cell>
          <cell r="CT588" t="str">
            <v/>
          </cell>
          <cell r="CU588">
            <v>-1.12E-2</v>
          </cell>
          <cell r="CV588" t="str">
            <v/>
          </cell>
          <cell r="CW588" t="str">
            <v/>
          </cell>
          <cell r="CX588" t="str">
            <v/>
          </cell>
          <cell r="CY588" t="str">
            <v/>
          </cell>
          <cell r="CZ588" t="str">
            <v/>
          </cell>
          <cell r="DA588" t="str">
            <v/>
          </cell>
          <cell r="DB588" t="str">
            <v/>
          </cell>
        </row>
        <row r="589">
          <cell r="C589" t="str">
            <v>PR19WSH_DWMP</v>
          </cell>
          <cell r="F589" t="str">
            <v>DWMP</v>
          </cell>
          <cell r="G589" t="str">
            <v>Delivery of DWMPs</v>
          </cell>
          <cell r="Q589">
            <v>0</v>
          </cell>
          <cell r="R589" t="str">
            <v>NFI</v>
          </cell>
          <cell r="V589" t="str">
            <v>%</v>
          </cell>
          <cell r="W589" t="str">
            <v>The cumulative percentage of catchments</v>
          </cell>
          <cell r="X589">
            <v>0</v>
          </cell>
          <cell r="Y589" t="str">
            <v>Up</v>
          </cell>
          <cell r="AQ589">
            <v>0</v>
          </cell>
          <cell r="AR589">
            <v>0</v>
          </cell>
          <cell r="AS589">
            <v>100</v>
          </cell>
          <cell r="AT589">
            <v>100</v>
          </cell>
          <cell r="AU589">
            <v>100</v>
          </cell>
          <cell r="BQ589" t="str">
            <v/>
          </cell>
          <cell r="BR589" t="str">
            <v/>
          </cell>
          <cell r="BS589" t="str">
            <v/>
          </cell>
          <cell r="BT589" t="str">
            <v/>
          </cell>
          <cell r="BU589" t="str">
            <v/>
          </cell>
          <cell r="BV589" t="str">
            <v/>
          </cell>
          <cell r="BW589" t="str">
            <v/>
          </cell>
          <cell r="BX589" t="str">
            <v/>
          </cell>
          <cell r="BY589" t="str">
            <v/>
          </cell>
          <cell r="BZ589" t="str">
            <v/>
          </cell>
          <cell r="CA589" t="str">
            <v/>
          </cell>
          <cell r="CB589" t="str">
            <v/>
          </cell>
          <cell r="CC589" t="str">
            <v/>
          </cell>
          <cell r="CD589" t="str">
            <v/>
          </cell>
          <cell r="CE589" t="str">
            <v/>
          </cell>
          <cell r="CF589" t="str">
            <v/>
          </cell>
          <cell r="CG589" t="str">
            <v/>
          </cell>
          <cell r="CH589" t="str">
            <v/>
          </cell>
          <cell r="CI589" t="str">
            <v/>
          </cell>
          <cell r="CJ589" t="str">
            <v/>
          </cell>
          <cell r="CK589" t="str">
            <v/>
          </cell>
          <cell r="CL589" t="str">
            <v/>
          </cell>
          <cell r="CM589" t="str">
            <v/>
          </cell>
          <cell r="CN589" t="str">
            <v/>
          </cell>
          <cell r="CO589" t="str">
            <v/>
          </cell>
          <cell r="CP589" t="str">
            <v/>
          </cell>
          <cell r="CQ589" t="str">
            <v/>
          </cell>
          <cell r="CR589" t="str">
            <v/>
          </cell>
          <cell r="CS589" t="str">
            <v/>
          </cell>
          <cell r="CT589" t="str">
            <v/>
          </cell>
          <cell r="CU589" t="str">
            <v/>
          </cell>
          <cell r="CV589" t="str">
            <v/>
          </cell>
          <cell r="CW589" t="str">
            <v/>
          </cell>
          <cell r="CX589" t="str">
            <v/>
          </cell>
          <cell r="CY589" t="str">
            <v/>
          </cell>
          <cell r="CZ589" t="str">
            <v/>
          </cell>
          <cell r="DA589" t="str">
            <v/>
          </cell>
          <cell r="DB589" t="str">
            <v/>
          </cell>
        </row>
        <row r="590">
          <cell r="C590" t="str">
            <v>PR19WSH_VIS01</v>
          </cell>
          <cell r="F590" t="str">
            <v>VIS01</v>
          </cell>
          <cell r="G590" t="str">
            <v xml:space="preserve">Delivery of our new visitor centre </v>
          </cell>
          <cell r="I590">
            <v>1</v>
          </cell>
          <cell r="Q590">
            <v>1</v>
          </cell>
          <cell r="R590" t="str">
            <v>Under</v>
          </cell>
          <cell r="S590" t="str">
            <v>Revenue</v>
          </cell>
          <cell r="T590" t="str">
            <v>End of period</v>
          </cell>
          <cell r="V590" t="str">
            <v>text</v>
          </cell>
          <cell r="X590">
            <v>0</v>
          </cell>
          <cell r="Y590" t="str">
            <v>Down</v>
          </cell>
          <cell r="AQ590" t="str">
            <v>NA</v>
          </cell>
          <cell r="AR590" t="str">
            <v>NA</v>
          </cell>
          <cell r="AS590" t="str">
            <v>NA</v>
          </cell>
          <cell r="AT590" t="str">
            <v>NA</v>
          </cell>
          <cell r="AU590" t="str">
            <v>Delivered</v>
          </cell>
          <cell r="BP590" t="str">
            <v>Yes</v>
          </cell>
          <cell r="BQ590" t="str">
            <v/>
          </cell>
          <cell r="BR590" t="str">
            <v/>
          </cell>
          <cell r="BS590" t="str">
            <v/>
          </cell>
          <cell r="BT590" t="str">
            <v/>
          </cell>
          <cell r="BU590" t="str">
            <v/>
          </cell>
          <cell r="BV590" t="str">
            <v/>
          </cell>
          <cell r="BW590" t="str">
            <v/>
          </cell>
          <cell r="BX590" t="str">
            <v/>
          </cell>
          <cell r="BY590" t="str">
            <v/>
          </cell>
          <cell r="BZ590" t="str">
            <v/>
          </cell>
          <cell r="CA590" t="str">
            <v/>
          </cell>
          <cell r="CB590" t="str">
            <v/>
          </cell>
          <cell r="CC590" t="str">
            <v/>
          </cell>
          <cell r="CD590" t="str">
            <v/>
          </cell>
          <cell r="CE590" t="str">
            <v/>
          </cell>
          <cell r="CF590" t="str">
            <v/>
          </cell>
          <cell r="CG590" t="str">
            <v/>
          </cell>
          <cell r="CH590" t="str">
            <v/>
          </cell>
          <cell r="CI590" t="str">
            <v/>
          </cell>
          <cell r="CJ590" t="str">
            <v/>
          </cell>
          <cell r="CK590" t="str">
            <v/>
          </cell>
          <cell r="CL590" t="str">
            <v/>
          </cell>
          <cell r="CM590" t="str">
            <v/>
          </cell>
          <cell r="CN590" t="str">
            <v/>
          </cell>
          <cell r="CO590" t="str">
            <v/>
          </cell>
          <cell r="CP590" t="str">
            <v/>
          </cell>
          <cell r="CQ590" t="str">
            <v/>
          </cell>
          <cell r="CR590" t="str">
            <v/>
          </cell>
          <cell r="CS590" t="str">
            <v/>
          </cell>
          <cell r="CT590" t="str">
            <v/>
          </cell>
          <cell r="CU590">
            <v>-2.1185</v>
          </cell>
          <cell r="CV590" t="str">
            <v/>
          </cell>
          <cell r="CW590" t="str">
            <v/>
          </cell>
          <cell r="CX590" t="str">
            <v/>
          </cell>
          <cell r="CY590" t="str">
            <v/>
          </cell>
          <cell r="CZ590" t="str">
            <v/>
          </cell>
          <cell r="DA590" t="str">
            <v/>
          </cell>
          <cell r="DB590" t="str">
            <v/>
          </cell>
        </row>
        <row r="591">
          <cell r="C591" t="str">
            <v>PR19WSH_DPC01</v>
          </cell>
          <cell r="F591" t="str">
            <v>DPC01</v>
          </cell>
          <cell r="G591" t="str">
            <v>Cwm Taf Water Supply Strategy Scheme (Underperformance)</v>
          </cell>
          <cell r="J591">
            <v>1</v>
          </cell>
          <cell r="Q591">
            <v>1</v>
          </cell>
          <cell r="R591" t="str">
            <v>Under</v>
          </cell>
          <cell r="S591" t="str">
            <v>Revenue</v>
          </cell>
          <cell r="T591" t="str">
            <v>End of period</v>
          </cell>
          <cell r="V591" t="str">
            <v>nr</v>
          </cell>
          <cell r="W591" t="str">
            <v>Number of control points delivered</v>
          </cell>
          <cell r="X591">
            <v>0</v>
          </cell>
          <cell r="Y591" t="str">
            <v>TBC</v>
          </cell>
          <cell r="AQ591" t="str">
            <v/>
          </cell>
          <cell r="AR591" t="str">
            <v/>
          </cell>
          <cell r="AS591" t="str">
            <v/>
          </cell>
          <cell r="AT591" t="str">
            <v/>
          </cell>
          <cell r="AU591" t="str">
            <v/>
          </cell>
          <cell r="BP591" t="str">
            <v>Yes</v>
          </cell>
          <cell r="BQ591" t="str">
            <v/>
          </cell>
          <cell r="BR591" t="str">
            <v/>
          </cell>
          <cell r="BS591" t="str">
            <v/>
          </cell>
          <cell r="BT591" t="str">
            <v/>
          </cell>
          <cell r="BU591" t="str">
            <v/>
          </cell>
          <cell r="BV591" t="str">
            <v/>
          </cell>
          <cell r="BW591" t="str">
            <v/>
          </cell>
          <cell r="BX591" t="str">
            <v/>
          </cell>
          <cell r="BY591" t="str">
            <v/>
          </cell>
          <cell r="BZ591" t="str">
            <v/>
          </cell>
          <cell r="CA591" t="str">
            <v/>
          </cell>
          <cell r="CB591" t="str">
            <v/>
          </cell>
          <cell r="CC591" t="str">
            <v/>
          </cell>
          <cell r="CD591" t="str">
            <v/>
          </cell>
          <cell r="CE591" t="str">
            <v/>
          </cell>
          <cell r="CF591" t="str">
            <v/>
          </cell>
          <cell r="CG591" t="str">
            <v/>
          </cell>
          <cell r="CH591" t="str">
            <v/>
          </cell>
          <cell r="CI591" t="str">
            <v/>
          </cell>
          <cell r="CJ591" t="str">
            <v/>
          </cell>
          <cell r="CK591" t="str">
            <v/>
          </cell>
          <cell r="CL591" t="str">
            <v/>
          </cell>
          <cell r="CM591" t="str">
            <v/>
          </cell>
          <cell r="CN591" t="str">
            <v/>
          </cell>
          <cell r="CO591" t="str">
            <v/>
          </cell>
          <cell r="CP591" t="str">
            <v/>
          </cell>
          <cell r="CQ591" t="str">
            <v/>
          </cell>
          <cell r="CR591" t="str">
            <v/>
          </cell>
          <cell r="CS591" t="str">
            <v/>
          </cell>
          <cell r="CT591" t="str">
            <v/>
          </cell>
          <cell r="CU591">
            <v>-0.68</v>
          </cell>
          <cell r="CV591" t="str">
            <v/>
          </cell>
          <cell r="CW591" t="str">
            <v/>
          </cell>
          <cell r="CX591" t="str">
            <v/>
          </cell>
          <cell r="CY591" t="str">
            <v/>
          </cell>
          <cell r="CZ591" t="str">
            <v/>
          </cell>
          <cell r="DA591" t="str">
            <v/>
          </cell>
          <cell r="DB591" t="str">
            <v/>
          </cell>
        </row>
        <row r="592">
          <cell r="C592" t="str">
            <v>PR19WSH_DPC02</v>
          </cell>
          <cell r="F592" t="str">
            <v>DPC02</v>
          </cell>
          <cell r="G592" t="str">
            <v>Cwm Taf Water Supply Strategy Scheme (Outperformance)</v>
          </cell>
          <cell r="J592">
            <v>1</v>
          </cell>
          <cell r="Q592">
            <v>1</v>
          </cell>
          <cell r="R592" t="str">
            <v>Out</v>
          </cell>
          <cell r="S592" t="str">
            <v>Revenue</v>
          </cell>
          <cell r="T592" t="str">
            <v>End of period</v>
          </cell>
          <cell r="V592" t="str">
            <v>text</v>
          </cell>
          <cell r="W592" t="str">
            <v>Appointment of third party provider where the direct procurement for customers scheme meets the qualifying criteria</v>
          </cell>
          <cell r="X592">
            <v>0</v>
          </cell>
          <cell r="Y592" t="str">
            <v>TBC</v>
          </cell>
          <cell r="AQ592" t="str">
            <v/>
          </cell>
          <cell r="AR592" t="str">
            <v/>
          </cell>
          <cell r="AS592" t="str">
            <v/>
          </cell>
          <cell r="AT592" t="str">
            <v/>
          </cell>
          <cell r="AU592" t="str">
            <v/>
          </cell>
          <cell r="BP592" t="str">
            <v>Yes</v>
          </cell>
          <cell r="BQ592" t="str">
            <v/>
          </cell>
          <cell r="BR592" t="str">
            <v/>
          </cell>
          <cell r="BS592" t="str">
            <v/>
          </cell>
          <cell r="BT592" t="str">
            <v/>
          </cell>
          <cell r="BU592" t="str">
            <v/>
          </cell>
          <cell r="BV592" t="str">
            <v/>
          </cell>
          <cell r="BW592" t="str">
            <v/>
          </cell>
          <cell r="BX592" t="str">
            <v/>
          </cell>
          <cell r="BY592" t="str">
            <v/>
          </cell>
          <cell r="BZ592" t="str">
            <v/>
          </cell>
          <cell r="CA592" t="str">
            <v/>
          </cell>
          <cell r="CB592" t="str">
            <v/>
          </cell>
          <cell r="CC592" t="str">
            <v/>
          </cell>
          <cell r="CD592" t="str">
            <v/>
          </cell>
          <cell r="CE592" t="str">
            <v/>
          </cell>
          <cell r="CF592" t="str">
            <v/>
          </cell>
          <cell r="CG592" t="str">
            <v/>
          </cell>
          <cell r="CH592" t="str">
            <v/>
          </cell>
          <cell r="CI592" t="str">
            <v/>
          </cell>
          <cell r="CJ592" t="str">
            <v/>
          </cell>
          <cell r="CK592" t="str">
            <v/>
          </cell>
          <cell r="CL592" t="str">
            <v/>
          </cell>
          <cell r="CM592" t="str">
            <v/>
          </cell>
          <cell r="CN592" t="str">
            <v/>
          </cell>
          <cell r="CO592" t="str">
            <v/>
          </cell>
          <cell r="CP592" t="str">
            <v/>
          </cell>
          <cell r="CQ592" t="str">
            <v/>
          </cell>
          <cell r="CR592" t="str">
            <v/>
          </cell>
          <cell r="CS592" t="str">
            <v/>
          </cell>
          <cell r="CT592" t="str">
            <v/>
          </cell>
          <cell r="CU592" t="str">
            <v/>
          </cell>
          <cell r="CV592" t="str">
            <v/>
          </cell>
          <cell r="CW592" t="str">
            <v/>
          </cell>
          <cell r="CX592" t="str">
            <v/>
          </cell>
          <cell r="CY592">
            <v>1.36</v>
          </cell>
          <cell r="CZ592" t="str">
            <v/>
          </cell>
          <cell r="DA592" t="str">
            <v/>
          </cell>
          <cell r="DB592" t="str">
            <v/>
          </cell>
        </row>
        <row r="593">
          <cell r="C593" t="str">
            <v>PR19WSX_A1</v>
          </cell>
          <cell r="D593" t="str">
            <v>Affordable bills</v>
          </cell>
          <cell r="E593" t="str">
            <v>PR19 new</v>
          </cell>
          <cell r="F593" t="str">
            <v>A1</v>
          </cell>
          <cell r="G593" t="str">
            <v>Total bill reduction to customers on social tariffs per 10,000 households</v>
          </cell>
          <cell r="H593" t="str">
            <v>Total bill reduction to customers receiving a social tariff, divided by the number of residential customers, expressed as £ per 10,000 households</v>
          </cell>
          <cell r="M593">
            <v>1</v>
          </cell>
          <cell r="Q593">
            <v>1</v>
          </cell>
          <cell r="R593" t="str">
            <v>Out &amp; under</v>
          </cell>
          <cell r="S593" t="str">
            <v>Revenue</v>
          </cell>
          <cell r="T593" t="str">
            <v>In-period</v>
          </cell>
          <cell r="U593" t="str">
            <v>Affordability/vulnerability</v>
          </cell>
          <cell r="V593" t="str">
            <v>nr</v>
          </cell>
          <cell r="W593" t="str">
            <v>£ per 10,000 households</v>
          </cell>
          <cell r="X593">
            <v>0</v>
          </cell>
          <cell r="Y593" t="str">
            <v>Up</v>
          </cell>
          <cell r="AQ593">
            <v>61767</v>
          </cell>
          <cell r="AR593">
            <v>68246</v>
          </cell>
          <cell r="AS593">
            <v>74606</v>
          </cell>
          <cell r="AT593">
            <v>80858</v>
          </cell>
          <cell r="AU593">
            <v>87029</v>
          </cell>
          <cell r="BL593" t="str">
            <v>Yes</v>
          </cell>
          <cell r="BM593" t="str">
            <v>Yes</v>
          </cell>
          <cell r="BN593" t="str">
            <v>Yes</v>
          </cell>
          <cell r="BO593" t="str">
            <v>Yes</v>
          </cell>
          <cell r="BP593" t="str">
            <v>Yes</v>
          </cell>
          <cell r="BQ593" t="str">
            <v/>
          </cell>
          <cell r="BR593" t="str">
            <v/>
          </cell>
          <cell r="BS593" t="str">
            <v/>
          </cell>
          <cell r="BT593" t="str">
            <v/>
          </cell>
          <cell r="BU593" t="str">
            <v/>
          </cell>
          <cell r="BV593">
            <v>53642</v>
          </cell>
          <cell r="BW593">
            <v>57524</v>
          </cell>
          <cell r="BX593">
            <v>61338</v>
          </cell>
          <cell r="BY593">
            <v>65092</v>
          </cell>
          <cell r="BZ593">
            <v>68804</v>
          </cell>
          <cell r="CA593" t="str">
            <v/>
          </cell>
          <cell r="CB593" t="str">
            <v/>
          </cell>
          <cell r="CC593" t="str">
            <v/>
          </cell>
          <cell r="CD593" t="str">
            <v/>
          </cell>
          <cell r="CE593" t="str">
            <v/>
          </cell>
          <cell r="CF593" t="str">
            <v/>
          </cell>
          <cell r="CG593" t="str">
            <v/>
          </cell>
          <cell r="CH593" t="str">
            <v/>
          </cell>
          <cell r="CI593" t="str">
            <v/>
          </cell>
          <cell r="CJ593" t="str">
            <v/>
          </cell>
          <cell r="CK593">
            <v>69942</v>
          </cell>
          <cell r="CL593">
            <v>79032</v>
          </cell>
          <cell r="CM593">
            <v>87953</v>
          </cell>
          <cell r="CN593">
            <v>96719</v>
          </cell>
          <cell r="CO593">
            <v>105363</v>
          </cell>
          <cell r="CP593" t="str">
            <v/>
          </cell>
          <cell r="CQ593" t="str">
            <v/>
          </cell>
          <cell r="CR593" t="str">
            <v/>
          </cell>
          <cell r="CS593" t="str">
            <v/>
          </cell>
          <cell r="CT593" t="str">
            <v/>
          </cell>
          <cell r="CU593">
            <v>-1.2999999999999999E-5</v>
          </cell>
          <cell r="CV593" t="str">
            <v/>
          </cell>
          <cell r="CW593" t="str">
            <v/>
          </cell>
          <cell r="CX593" t="str">
            <v/>
          </cell>
          <cell r="CY593">
            <v>1.1E-5</v>
          </cell>
          <cell r="CZ593" t="str">
            <v/>
          </cell>
          <cell r="DA593" t="str">
            <v/>
          </cell>
          <cell r="DB593" t="str">
            <v/>
          </cell>
          <cell r="DD593">
            <v>1</v>
          </cell>
        </row>
        <row r="594">
          <cell r="C594" t="str">
            <v>PR19WSX_A2</v>
          </cell>
          <cell r="D594" t="str">
            <v>Affordable bills</v>
          </cell>
          <cell r="E594" t="str">
            <v>PR19 new</v>
          </cell>
          <cell r="F594" t="str">
            <v>A2</v>
          </cell>
          <cell r="G594" t="str">
            <v>Successful applications for assistance received by the independent advice sector/third parties</v>
          </cell>
          <cell r="H594" t="str">
            <v>Number of successful applications for assistance received by the independent advice sector/third parties that are funded</v>
          </cell>
          <cell r="M594">
            <v>1</v>
          </cell>
          <cell r="Q594">
            <v>1</v>
          </cell>
          <cell r="R594" t="str">
            <v>NFI</v>
          </cell>
          <cell r="U594" t="str">
            <v>Affordability/vulnerability</v>
          </cell>
          <cell r="V594" t="str">
            <v>nr</v>
          </cell>
          <cell r="W594" t="str">
            <v>Number of applications</v>
          </cell>
          <cell r="X594">
            <v>0</v>
          </cell>
          <cell r="Y594" t="str">
            <v>Up</v>
          </cell>
          <cell r="AQ594">
            <v>2300</v>
          </cell>
          <cell r="AR594">
            <v>2300</v>
          </cell>
          <cell r="AS594">
            <v>2300</v>
          </cell>
          <cell r="AT594">
            <v>2300</v>
          </cell>
          <cell r="AU594">
            <v>2300</v>
          </cell>
          <cell r="BQ594" t="str">
            <v/>
          </cell>
          <cell r="BR594" t="str">
            <v/>
          </cell>
          <cell r="BS594" t="str">
            <v/>
          </cell>
          <cell r="BT594" t="str">
            <v/>
          </cell>
          <cell r="BU594" t="str">
            <v/>
          </cell>
          <cell r="BV594" t="str">
            <v/>
          </cell>
          <cell r="BW594" t="str">
            <v/>
          </cell>
          <cell r="BX594" t="str">
            <v/>
          </cell>
          <cell r="BY594" t="str">
            <v/>
          </cell>
          <cell r="BZ594" t="str">
            <v/>
          </cell>
          <cell r="CA594" t="str">
            <v/>
          </cell>
          <cell r="CB594" t="str">
            <v/>
          </cell>
          <cell r="CC594" t="str">
            <v/>
          </cell>
          <cell r="CD594" t="str">
            <v/>
          </cell>
          <cell r="CE594" t="str">
            <v/>
          </cell>
          <cell r="CF594" t="str">
            <v/>
          </cell>
          <cell r="CG594" t="str">
            <v/>
          </cell>
          <cell r="CH594" t="str">
            <v/>
          </cell>
          <cell r="CI594" t="str">
            <v/>
          </cell>
          <cell r="CJ594" t="str">
            <v/>
          </cell>
          <cell r="CK594" t="str">
            <v/>
          </cell>
          <cell r="CL594" t="str">
            <v/>
          </cell>
          <cell r="CM594" t="str">
            <v/>
          </cell>
          <cell r="CN594" t="str">
            <v/>
          </cell>
          <cell r="CO594" t="str">
            <v/>
          </cell>
          <cell r="CP594" t="str">
            <v/>
          </cell>
          <cell r="CQ594" t="str">
            <v/>
          </cell>
          <cell r="CR594" t="str">
            <v/>
          </cell>
          <cell r="CS594" t="str">
            <v/>
          </cell>
          <cell r="CT594" t="str">
            <v/>
          </cell>
          <cell r="CU594" t="str">
            <v/>
          </cell>
          <cell r="CV594" t="str">
            <v/>
          </cell>
          <cell r="CW594" t="str">
            <v/>
          </cell>
          <cell r="CX594" t="str">
            <v/>
          </cell>
          <cell r="CY594" t="str">
            <v/>
          </cell>
          <cell r="CZ594" t="str">
            <v/>
          </cell>
          <cell r="DA594" t="str">
            <v/>
          </cell>
          <cell r="DB594" t="str">
            <v/>
          </cell>
          <cell r="DD594">
            <v>1</v>
          </cell>
        </row>
        <row r="595">
          <cell r="C595" t="str">
            <v>PR19WSX_A3</v>
          </cell>
          <cell r="D595" t="str">
            <v>Affordable bills</v>
          </cell>
          <cell r="E595" t="str">
            <v>PR19 new</v>
          </cell>
          <cell r="F595" t="str">
            <v>A3</v>
          </cell>
          <cell r="G595" t="str">
            <v>Void sites</v>
          </cell>
          <cell r="H595" t="str">
            <v>Percentage of all connected properties that are void</v>
          </cell>
          <cell r="M595">
            <v>1</v>
          </cell>
          <cell r="Q595">
            <v>1</v>
          </cell>
          <cell r="R595" t="str">
            <v>Out &amp; under</v>
          </cell>
          <cell r="S595" t="str">
            <v>Revenue</v>
          </cell>
          <cell r="T595" t="str">
            <v>In-period</v>
          </cell>
          <cell r="U595" t="str">
            <v>Voids and gap sites</v>
          </cell>
          <cell r="V595" t="str">
            <v>%</v>
          </cell>
          <cell r="W595" t="str">
            <v>Percentage of properties</v>
          </cell>
          <cell r="X595">
            <v>2</v>
          </cell>
          <cell r="Y595" t="str">
            <v>Down</v>
          </cell>
          <cell r="AQ595">
            <v>2</v>
          </cell>
          <cell r="AR595">
            <v>2</v>
          </cell>
          <cell r="AS595">
            <v>2</v>
          </cell>
          <cell r="AT595">
            <v>2</v>
          </cell>
          <cell r="AU595">
            <v>2</v>
          </cell>
          <cell r="BL595" t="str">
            <v>Yes</v>
          </cell>
          <cell r="BM595" t="str">
            <v>Yes</v>
          </cell>
          <cell r="BN595" t="str">
            <v>Yes</v>
          </cell>
          <cell r="BO595" t="str">
            <v>Yes</v>
          </cell>
          <cell r="BP595" t="str">
            <v>Yes</v>
          </cell>
          <cell r="BQ595" t="str">
            <v/>
          </cell>
          <cell r="BR595" t="str">
            <v/>
          </cell>
          <cell r="BS595" t="str">
            <v/>
          </cell>
          <cell r="BT595" t="str">
            <v/>
          </cell>
          <cell r="BU595" t="str">
            <v/>
          </cell>
          <cell r="BV595">
            <v>2.56</v>
          </cell>
          <cell r="BW595">
            <v>2.56</v>
          </cell>
          <cell r="BX595">
            <v>2.56</v>
          </cell>
          <cell r="BY595">
            <v>2.56</v>
          </cell>
          <cell r="BZ595">
            <v>2.56</v>
          </cell>
          <cell r="CA595" t="str">
            <v/>
          </cell>
          <cell r="CB595" t="str">
            <v/>
          </cell>
          <cell r="CC595" t="str">
            <v/>
          </cell>
          <cell r="CD595" t="str">
            <v/>
          </cell>
          <cell r="CE595" t="str">
            <v/>
          </cell>
          <cell r="CF595" t="str">
            <v/>
          </cell>
          <cell r="CG595" t="str">
            <v/>
          </cell>
          <cell r="CH595" t="str">
            <v/>
          </cell>
          <cell r="CI595" t="str">
            <v/>
          </cell>
          <cell r="CJ595" t="str">
            <v/>
          </cell>
          <cell r="CK595">
            <v>1.5</v>
          </cell>
          <cell r="CL595">
            <v>1.5</v>
          </cell>
          <cell r="CM595">
            <v>1.5</v>
          </cell>
          <cell r="CN595">
            <v>1.5</v>
          </cell>
          <cell r="CO595">
            <v>1.5</v>
          </cell>
          <cell r="CP595" t="str">
            <v/>
          </cell>
          <cell r="CQ595" t="str">
            <v/>
          </cell>
          <cell r="CR595" t="str">
            <v/>
          </cell>
          <cell r="CS595" t="str">
            <v/>
          </cell>
          <cell r="CT595" t="str">
            <v/>
          </cell>
          <cell r="CU595">
            <v>-1.931</v>
          </cell>
          <cell r="CV595" t="str">
            <v/>
          </cell>
          <cell r="CW595" t="str">
            <v/>
          </cell>
          <cell r="CX595" t="str">
            <v/>
          </cell>
          <cell r="CY595">
            <v>1.931</v>
          </cell>
          <cell r="CZ595" t="str">
            <v/>
          </cell>
          <cell r="DA595" t="str">
            <v/>
          </cell>
          <cell r="DB595" t="str">
            <v/>
          </cell>
          <cell r="DD595">
            <v>1</v>
          </cell>
        </row>
        <row r="596">
          <cell r="C596" t="str">
            <v>PR19WSX_A4</v>
          </cell>
          <cell r="D596" t="str">
            <v>Affordable bills</v>
          </cell>
          <cell r="E596" t="str">
            <v>PR19 new</v>
          </cell>
          <cell r="F596" t="str">
            <v>A4</v>
          </cell>
          <cell r="G596" t="str">
            <v>Gap sites</v>
          </cell>
          <cell r="H596" t="str">
            <v>Number of properties newly billed over the year that were connected to our water supply and/or sewerage systems more than two financial years previously</v>
          </cell>
          <cell r="M596">
            <v>1</v>
          </cell>
          <cell r="Q596">
            <v>1</v>
          </cell>
          <cell r="R596" t="str">
            <v>Out &amp; under</v>
          </cell>
          <cell r="S596" t="str">
            <v>Revenue</v>
          </cell>
          <cell r="T596" t="str">
            <v>In-period</v>
          </cell>
          <cell r="U596" t="str">
            <v>Voids and gap sites</v>
          </cell>
          <cell r="V596" t="str">
            <v>nr</v>
          </cell>
          <cell r="W596" t="str">
            <v>Number of gap sites discovered</v>
          </cell>
          <cell r="X596">
            <v>0</v>
          </cell>
          <cell r="Y596" t="str">
            <v>Up</v>
          </cell>
          <cell r="AQ596">
            <v>112</v>
          </cell>
          <cell r="AR596">
            <v>112</v>
          </cell>
          <cell r="AS596">
            <v>112</v>
          </cell>
          <cell r="AT596">
            <v>112</v>
          </cell>
          <cell r="AU596">
            <v>112</v>
          </cell>
          <cell r="BL596" t="str">
            <v>Yes</v>
          </cell>
          <cell r="BM596" t="str">
            <v>Yes</v>
          </cell>
          <cell r="BN596" t="str">
            <v>Yes</v>
          </cell>
          <cell r="BO596" t="str">
            <v>Yes</v>
          </cell>
          <cell r="BP596" t="str">
            <v>Yes</v>
          </cell>
          <cell r="BQ596" t="str">
            <v/>
          </cell>
          <cell r="BR596" t="str">
            <v/>
          </cell>
          <cell r="BS596" t="str">
            <v/>
          </cell>
          <cell r="BT596" t="str">
            <v/>
          </cell>
          <cell r="BU596" t="str">
            <v/>
          </cell>
          <cell r="BV596" t="str">
            <v/>
          </cell>
          <cell r="BW596" t="str">
            <v/>
          </cell>
          <cell r="BX596" t="str">
            <v/>
          </cell>
          <cell r="BY596" t="str">
            <v/>
          </cell>
          <cell r="BZ596" t="str">
            <v/>
          </cell>
          <cell r="CA596" t="str">
            <v/>
          </cell>
          <cell r="CB596" t="str">
            <v/>
          </cell>
          <cell r="CC596" t="str">
            <v/>
          </cell>
          <cell r="CD596" t="str">
            <v/>
          </cell>
          <cell r="CE596" t="str">
            <v/>
          </cell>
          <cell r="CF596" t="str">
            <v/>
          </cell>
          <cell r="CG596" t="str">
            <v/>
          </cell>
          <cell r="CH596" t="str">
            <v/>
          </cell>
          <cell r="CI596" t="str">
            <v/>
          </cell>
          <cell r="CJ596" t="str">
            <v/>
          </cell>
          <cell r="CK596" t="str">
            <v/>
          </cell>
          <cell r="CL596" t="str">
            <v/>
          </cell>
          <cell r="CM596" t="str">
            <v/>
          </cell>
          <cell r="CN596" t="str">
            <v/>
          </cell>
          <cell r="CO596" t="str">
            <v/>
          </cell>
          <cell r="CP596" t="str">
            <v/>
          </cell>
          <cell r="CQ596" t="str">
            <v/>
          </cell>
          <cell r="CR596" t="str">
            <v/>
          </cell>
          <cell r="CS596" t="str">
            <v/>
          </cell>
          <cell r="CT596" t="str">
            <v/>
          </cell>
          <cell r="CU596">
            <v>-2.5999999999999998E-4</v>
          </cell>
          <cell r="CV596" t="str">
            <v/>
          </cell>
          <cell r="CW596" t="str">
            <v/>
          </cell>
          <cell r="CX596" t="str">
            <v/>
          </cell>
          <cell r="CY596">
            <v>1.45E-4</v>
          </cell>
          <cell r="CZ596" t="str">
            <v/>
          </cell>
          <cell r="DA596" t="str">
            <v/>
          </cell>
          <cell r="DB596" t="str">
            <v/>
          </cell>
          <cell r="DD596">
            <v>1</v>
          </cell>
        </row>
        <row r="597">
          <cell r="C597" t="str">
            <v>PR19WSX_X1</v>
          </cell>
          <cell r="D597" t="str">
            <v>Excellent service for customers</v>
          </cell>
          <cell r="E597" t="str">
            <v>PR19 new</v>
          </cell>
          <cell r="F597" t="str">
            <v>X1</v>
          </cell>
          <cell r="G597" t="str">
            <v>C-MeX: Customer measure of experience</v>
          </cell>
          <cell r="H597" t="str">
            <v>Customer measure of experience (C-MeX)</v>
          </cell>
          <cell r="M597">
            <v>1</v>
          </cell>
          <cell r="Q597">
            <v>1</v>
          </cell>
          <cell r="R597" t="str">
            <v>Out &amp; under</v>
          </cell>
          <cell r="S597" t="str">
            <v>Revenue</v>
          </cell>
          <cell r="T597" t="str">
            <v>In-period</v>
          </cell>
          <cell r="U597" t="str">
            <v>Customer measure of experience (C-MeX)</v>
          </cell>
          <cell r="V597" t="str">
            <v>score</v>
          </cell>
          <cell r="W597" t="str">
            <v>C-MeX score</v>
          </cell>
          <cell r="X597">
            <v>2</v>
          </cell>
          <cell r="Y597" t="str">
            <v>Up</v>
          </cell>
          <cell r="Z597" t="str">
            <v>C-MeX: Customer measure of experience</v>
          </cell>
        </row>
        <row r="598">
          <cell r="C598" t="str">
            <v>PR19WSX_X2</v>
          </cell>
          <cell r="D598" t="str">
            <v>Excellent service for customers</v>
          </cell>
          <cell r="E598" t="str">
            <v>PR19 new</v>
          </cell>
          <cell r="F598" t="str">
            <v>X2</v>
          </cell>
          <cell r="G598" t="str">
            <v>D-MeX: Developer services measure of experience</v>
          </cell>
          <cell r="H598" t="str">
            <v>Developer services measure of experience (D-MeX)</v>
          </cell>
          <cell r="J598">
            <v>0.37</v>
          </cell>
          <cell r="K598">
            <v>0.63</v>
          </cell>
          <cell r="Q598">
            <v>1</v>
          </cell>
          <cell r="R598" t="str">
            <v>Out &amp; under</v>
          </cell>
          <cell r="S598" t="str">
            <v>Revenue</v>
          </cell>
          <cell r="T598" t="str">
            <v>In-period</v>
          </cell>
          <cell r="U598" t="str">
            <v>Developer services measure of experience (D-MeX)</v>
          </cell>
          <cell r="V598" t="str">
            <v>score</v>
          </cell>
          <cell r="W598" t="str">
            <v>D-MeX Score</v>
          </cell>
          <cell r="X598">
            <v>2</v>
          </cell>
          <cell r="Y598" t="str">
            <v>Up</v>
          </cell>
          <cell r="Z598" t="str">
            <v>D-MeX: Developer services measure of experience</v>
          </cell>
        </row>
        <row r="599">
          <cell r="C599" t="str">
            <v>PR19WSX_X3</v>
          </cell>
          <cell r="D599" t="str">
            <v>Excellent service for customers</v>
          </cell>
          <cell r="E599" t="str">
            <v>PR14 continuation</v>
          </cell>
          <cell r="F599" t="str">
            <v>X3</v>
          </cell>
          <cell r="G599" t="str">
            <v>Value for money</v>
          </cell>
          <cell r="H599" t="str">
            <v>The percentage of customers rating overall service as good value for money when asked in an annual tracking telephone survey</v>
          </cell>
          <cell r="M599">
            <v>1</v>
          </cell>
          <cell r="Q599">
            <v>1</v>
          </cell>
          <cell r="R599" t="str">
            <v>NFI</v>
          </cell>
          <cell r="U599" t="str">
            <v>Affordability/vulnerability</v>
          </cell>
          <cell r="V599" t="str">
            <v>%</v>
          </cell>
          <cell r="W599" t="str">
            <v>Percentage rating the service as good value for money</v>
          </cell>
          <cell r="X599">
            <v>0</v>
          </cell>
          <cell r="Y599" t="str">
            <v>Up</v>
          </cell>
          <cell r="AQ599">
            <v>77</v>
          </cell>
          <cell r="AR599">
            <v>79</v>
          </cell>
          <cell r="AS599">
            <v>81</v>
          </cell>
          <cell r="AT599">
            <v>83</v>
          </cell>
          <cell r="AU599">
            <v>84</v>
          </cell>
          <cell r="BQ599" t="str">
            <v/>
          </cell>
          <cell r="BR599" t="str">
            <v/>
          </cell>
          <cell r="BS599" t="str">
            <v/>
          </cell>
          <cell r="BT599" t="str">
            <v/>
          </cell>
          <cell r="BU599" t="str">
            <v/>
          </cell>
          <cell r="BV599" t="str">
            <v/>
          </cell>
          <cell r="BW599" t="str">
            <v/>
          </cell>
          <cell r="BX599" t="str">
            <v/>
          </cell>
          <cell r="BY599" t="str">
            <v/>
          </cell>
          <cell r="BZ599" t="str">
            <v/>
          </cell>
          <cell r="CA599" t="str">
            <v/>
          </cell>
          <cell r="CB599" t="str">
            <v/>
          </cell>
          <cell r="CC599" t="str">
            <v/>
          </cell>
          <cell r="CD599" t="str">
            <v/>
          </cell>
          <cell r="CE599" t="str">
            <v/>
          </cell>
          <cell r="CF599" t="str">
            <v/>
          </cell>
          <cell r="CG599" t="str">
            <v/>
          </cell>
          <cell r="CH599" t="str">
            <v/>
          </cell>
          <cell r="CI599" t="str">
            <v/>
          </cell>
          <cell r="CJ599" t="str">
            <v/>
          </cell>
          <cell r="CK599" t="str">
            <v/>
          </cell>
          <cell r="CL599" t="str">
            <v/>
          </cell>
          <cell r="CM599" t="str">
            <v/>
          </cell>
          <cell r="CN599" t="str">
            <v/>
          </cell>
          <cell r="CO599" t="str">
            <v/>
          </cell>
          <cell r="CP599" t="str">
            <v/>
          </cell>
          <cell r="CQ599" t="str">
            <v/>
          </cell>
          <cell r="CR599" t="str">
            <v/>
          </cell>
          <cell r="CS599" t="str">
            <v/>
          </cell>
          <cell r="CT599" t="str">
            <v/>
          </cell>
          <cell r="CU599" t="str">
            <v/>
          </cell>
          <cell r="CV599" t="str">
            <v/>
          </cell>
          <cell r="CW599" t="str">
            <v/>
          </cell>
          <cell r="CX599" t="str">
            <v/>
          </cell>
          <cell r="CY599" t="str">
            <v/>
          </cell>
          <cell r="CZ599" t="str">
            <v/>
          </cell>
          <cell r="DA599" t="str">
            <v/>
          </cell>
          <cell r="DB599" t="str">
            <v/>
          </cell>
          <cell r="DD599">
            <v>1</v>
          </cell>
        </row>
        <row r="600">
          <cell r="C600" t="str">
            <v>PR19WSX_C1</v>
          </cell>
          <cell r="D600" t="str">
            <v>Better relationships with customers and communities</v>
          </cell>
          <cell r="E600" t="str">
            <v>PR19 new</v>
          </cell>
          <cell r="F600" t="str">
            <v>C1</v>
          </cell>
          <cell r="G600" t="str">
            <v>Priority services for customers in vulnerable circumstances</v>
          </cell>
          <cell r="H600" t="str">
            <v>The percentage of households that the company supplies with water and/or wastewater services which have at least one individual registered on the company's PSR/ The percentage of distinct households with individuals on the company's PSR that have been contacted at least once over the previous two years to ensure they are still receiving the right support</v>
          </cell>
          <cell r="M600">
            <v>1</v>
          </cell>
          <cell r="Q600">
            <v>1</v>
          </cell>
          <cell r="R600" t="str">
            <v>NFI</v>
          </cell>
          <cell r="U600" t="str">
            <v>Affordability/vulnerability</v>
          </cell>
          <cell r="V600" t="str">
            <v>%</v>
          </cell>
          <cell r="W600" t="str">
            <v>Percentage of households</v>
          </cell>
          <cell r="X600">
            <v>1</v>
          </cell>
          <cell r="Y600" t="str">
            <v>Up</v>
          </cell>
          <cell r="Z600" t="str">
            <v>Priority services for customers in vulnerable circumstances</v>
          </cell>
        </row>
        <row r="601">
          <cell r="C601" t="str">
            <v>PR19WSX_C2</v>
          </cell>
          <cell r="D601" t="str">
            <v>Better relationships with customers and communities</v>
          </cell>
          <cell r="E601" t="str">
            <v>PR14 continuation</v>
          </cell>
          <cell r="F601" t="str">
            <v>C2</v>
          </cell>
          <cell r="G601" t="str">
            <v>Delivering for customers in vulnerable circumstances</v>
          </cell>
          <cell r="H601" t="str">
            <v>The accessibility and inclusivity of the company's services to customers, specifically meeting the BS 18477 British Standard on inclusive service provision and retaining our Customer Service Excellence Award</v>
          </cell>
          <cell r="M601">
            <v>1</v>
          </cell>
          <cell r="Q601">
            <v>1</v>
          </cell>
          <cell r="R601" t="str">
            <v>NFI</v>
          </cell>
          <cell r="U601" t="str">
            <v>Affordability/vulnerability</v>
          </cell>
          <cell r="V601" t="str">
            <v>text</v>
          </cell>
          <cell r="W601" t="str">
            <v>Compliance with BS 18477 and achievement of the Customer Service Excellence award/ Non-compliance with BS 18477 and no achievement of the Customer Service Excellence Award</v>
          </cell>
          <cell r="X601">
            <v>0</v>
          </cell>
          <cell r="AQ601" t="str">
            <v>Maintain</v>
          </cell>
          <cell r="AR601" t="str">
            <v>Maintain</v>
          </cell>
          <cell r="AS601" t="str">
            <v>Maintain</v>
          </cell>
          <cell r="AT601" t="str">
            <v>Maintain</v>
          </cell>
          <cell r="AU601" t="str">
            <v>Maintain</v>
          </cell>
          <cell r="BQ601" t="str">
            <v/>
          </cell>
          <cell r="BR601" t="str">
            <v/>
          </cell>
          <cell r="BS601" t="str">
            <v/>
          </cell>
          <cell r="BT601" t="str">
            <v/>
          </cell>
          <cell r="BU601" t="str">
            <v/>
          </cell>
          <cell r="BV601" t="str">
            <v/>
          </cell>
          <cell r="BW601" t="str">
            <v/>
          </cell>
          <cell r="BX601" t="str">
            <v/>
          </cell>
          <cell r="BY601" t="str">
            <v/>
          </cell>
          <cell r="BZ601" t="str">
            <v/>
          </cell>
          <cell r="CA601" t="str">
            <v/>
          </cell>
          <cell r="CB601" t="str">
            <v/>
          </cell>
          <cell r="CC601" t="str">
            <v/>
          </cell>
          <cell r="CD601" t="str">
            <v/>
          </cell>
          <cell r="CE601" t="str">
            <v/>
          </cell>
          <cell r="CF601" t="str">
            <v/>
          </cell>
          <cell r="CG601" t="str">
            <v/>
          </cell>
          <cell r="CH601" t="str">
            <v/>
          </cell>
          <cell r="CI601" t="str">
            <v/>
          </cell>
          <cell r="CJ601" t="str">
            <v/>
          </cell>
          <cell r="CK601" t="str">
            <v/>
          </cell>
          <cell r="CL601" t="str">
            <v/>
          </cell>
          <cell r="CM601" t="str">
            <v/>
          </cell>
          <cell r="CN601" t="str">
            <v/>
          </cell>
          <cell r="CO601" t="str">
            <v/>
          </cell>
          <cell r="CP601" t="str">
            <v/>
          </cell>
          <cell r="CQ601" t="str">
            <v/>
          </cell>
          <cell r="CR601" t="str">
            <v/>
          </cell>
          <cell r="CS601" t="str">
            <v/>
          </cell>
          <cell r="CT601" t="str">
            <v/>
          </cell>
          <cell r="CU601" t="str">
            <v/>
          </cell>
          <cell r="CV601" t="str">
            <v/>
          </cell>
          <cell r="CW601" t="str">
            <v/>
          </cell>
          <cell r="CX601" t="str">
            <v/>
          </cell>
          <cell r="CY601" t="str">
            <v/>
          </cell>
          <cell r="CZ601" t="str">
            <v/>
          </cell>
          <cell r="DA601" t="str">
            <v/>
          </cell>
          <cell r="DB601" t="str">
            <v/>
          </cell>
          <cell r="DD601">
            <v>1</v>
          </cell>
        </row>
        <row r="602">
          <cell r="C602" t="str">
            <v>PR19WSX_C3</v>
          </cell>
          <cell r="D602" t="str">
            <v>Better relationships with customers and communities</v>
          </cell>
          <cell r="E602" t="str">
            <v>PR19 new</v>
          </cell>
          <cell r="F602" t="str">
            <v>C3</v>
          </cell>
          <cell r="G602" t="str">
            <v>Number of children/students engaged</v>
          </cell>
          <cell r="H602" t="str">
            <v xml:space="preserve">Number of children/students directly engaged on subjects that will help us achieve our other objectives e.g. water efficiency and sewer misuse. </v>
          </cell>
          <cell r="I602">
            <v>0.25</v>
          </cell>
          <cell r="J602">
            <v>0.25</v>
          </cell>
          <cell r="K602">
            <v>0.25</v>
          </cell>
          <cell r="L602">
            <v>0.25</v>
          </cell>
          <cell r="Q602">
            <v>1</v>
          </cell>
          <cell r="R602" t="str">
            <v>Out &amp; under</v>
          </cell>
          <cell r="S602" t="str">
            <v>Revenue</v>
          </cell>
          <cell r="T602" t="str">
            <v>In-period</v>
          </cell>
          <cell r="U602" t="str">
            <v>Customer education/awareness</v>
          </cell>
          <cell r="V602" t="str">
            <v>nr</v>
          </cell>
          <cell r="W602" t="str">
            <v>Number of children/students engaged</v>
          </cell>
          <cell r="X602">
            <v>0</v>
          </cell>
          <cell r="Y602" t="str">
            <v>Up</v>
          </cell>
          <cell r="AQ602">
            <v>24370</v>
          </cell>
          <cell r="AR602">
            <v>24370</v>
          </cell>
          <cell r="AS602">
            <v>24370</v>
          </cell>
          <cell r="AT602">
            <v>24370</v>
          </cell>
          <cell r="AU602">
            <v>24370</v>
          </cell>
          <cell r="BL602" t="str">
            <v>Yes</v>
          </cell>
          <cell r="BM602" t="str">
            <v>Yes</v>
          </cell>
          <cell r="BN602" t="str">
            <v>Yes</v>
          </cell>
          <cell r="BO602" t="str">
            <v>Yes</v>
          </cell>
          <cell r="BP602" t="str">
            <v>Yes</v>
          </cell>
          <cell r="BQ602" t="str">
            <v/>
          </cell>
          <cell r="BR602" t="str">
            <v/>
          </cell>
          <cell r="BS602" t="str">
            <v/>
          </cell>
          <cell r="BT602" t="str">
            <v/>
          </cell>
          <cell r="BU602" t="str">
            <v/>
          </cell>
          <cell r="BV602" t="str">
            <v/>
          </cell>
          <cell r="BW602" t="str">
            <v/>
          </cell>
          <cell r="BX602" t="str">
            <v/>
          </cell>
          <cell r="BY602" t="str">
            <v/>
          </cell>
          <cell r="BZ602" t="str">
            <v/>
          </cell>
          <cell r="CA602" t="str">
            <v/>
          </cell>
          <cell r="CB602" t="str">
            <v/>
          </cell>
          <cell r="CC602" t="str">
            <v/>
          </cell>
          <cell r="CD602" t="str">
            <v/>
          </cell>
          <cell r="CE602" t="str">
            <v/>
          </cell>
          <cell r="CF602" t="str">
            <v/>
          </cell>
          <cell r="CG602" t="str">
            <v/>
          </cell>
          <cell r="CH602" t="str">
            <v/>
          </cell>
          <cell r="CI602" t="str">
            <v/>
          </cell>
          <cell r="CJ602" t="str">
            <v/>
          </cell>
          <cell r="CK602" t="str">
            <v/>
          </cell>
          <cell r="CL602" t="str">
            <v/>
          </cell>
          <cell r="CM602" t="str">
            <v/>
          </cell>
          <cell r="CN602" t="str">
            <v/>
          </cell>
          <cell r="CO602" t="str">
            <v/>
          </cell>
          <cell r="CP602" t="str">
            <v/>
          </cell>
          <cell r="CQ602" t="str">
            <v/>
          </cell>
          <cell r="CR602" t="str">
            <v/>
          </cell>
          <cell r="CS602" t="str">
            <v/>
          </cell>
          <cell r="CT602" t="str">
            <v/>
          </cell>
          <cell r="CU602">
            <v>-3.9999999999999998E-6</v>
          </cell>
          <cell r="CV602" t="str">
            <v/>
          </cell>
          <cell r="CW602" t="str">
            <v/>
          </cell>
          <cell r="CX602" t="str">
            <v/>
          </cell>
          <cell r="CY602">
            <v>3.9999999999999998E-6</v>
          </cell>
          <cell r="CZ602" t="str">
            <v/>
          </cell>
          <cell r="DA602" t="str">
            <v/>
          </cell>
          <cell r="DB602" t="str">
            <v/>
          </cell>
          <cell r="DD602">
            <v>1</v>
          </cell>
        </row>
        <row r="603">
          <cell r="C603" t="str">
            <v>PR19WSX_W1</v>
          </cell>
          <cell r="D603" t="str">
            <v>Efficient use of water</v>
          </cell>
          <cell r="E603" t="str">
            <v>PR14 revision</v>
          </cell>
          <cell r="F603" t="str">
            <v>W1</v>
          </cell>
          <cell r="G603" t="str">
            <v>Leakage</v>
          </cell>
          <cell r="H603" t="str">
            <v>Percentage reduction in leakage expressed as a three year average</v>
          </cell>
          <cell r="J603">
            <v>1</v>
          </cell>
          <cell r="Q603">
            <v>1</v>
          </cell>
          <cell r="R603" t="str">
            <v>Out &amp; under</v>
          </cell>
          <cell r="S603" t="str">
            <v>Revenue</v>
          </cell>
          <cell r="T603" t="str">
            <v>In-period</v>
          </cell>
          <cell r="U603" t="str">
            <v>Leakage</v>
          </cell>
          <cell r="V603" t="str">
            <v>%</v>
          </cell>
          <cell r="W603" t="str">
            <v>Percentage change - cumulative</v>
          </cell>
          <cell r="X603">
            <v>1</v>
          </cell>
          <cell r="Y603" t="str">
            <v>Up</v>
          </cell>
          <cell r="Z603" t="str">
            <v>Leakage</v>
          </cell>
        </row>
        <row r="604">
          <cell r="C604" t="str">
            <v>PR19WSX_W2</v>
          </cell>
          <cell r="D604" t="str">
            <v>Efficient use of water</v>
          </cell>
          <cell r="E604" t="str">
            <v>PR14 revision</v>
          </cell>
          <cell r="F604" t="str">
            <v>W2</v>
          </cell>
          <cell r="G604" t="str">
            <v>Per capita consumption</v>
          </cell>
          <cell r="H604" t="str">
            <v>Average amount of water used by each person that lives in a residential property (litres per person per day)</v>
          </cell>
          <cell r="J604">
            <v>1</v>
          </cell>
          <cell r="Q604">
            <v>1</v>
          </cell>
          <cell r="R604" t="str">
            <v>Out &amp; under</v>
          </cell>
          <cell r="S604" t="str">
            <v>Revenue</v>
          </cell>
          <cell r="T604" t="str">
            <v>End of period</v>
          </cell>
          <cell r="U604" t="str">
            <v>Water consumption</v>
          </cell>
          <cell r="V604" t="str">
            <v>nr</v>
          </cell>
          <cell r="W604" t="str">
            <v>Litres per person per day</v>
          </cell>
          <cell r="X604">
            <v>1</v>
          </cell>
          <cell r="Y604" t="str">
            <v>Down</v>
          </cell>
          <cell r="Z604" t="str">
            <v>Per capita consumption</v>
          </cell>
        </row>
        <row r="605">
          <cell r="C605" t="str">
            <v>PR19WSX_W3</v>
          </cell>
          <cell r="D605" t="str">
            <v>Efficient use of water</v>
          </cell>
          <cell r="E605" t="str">
            <v>PR14 continuation</v>
          </cell>
          <cell r="F605" t="str">
            <v>W3</v>
          </cell>
          <cell r="G605" t="str">
            <v>Customer reported leaks fixed within a day</v>
          </cell>
          <cell r="H605" t="str">
            <v>Percentage of customer reported leaks fixed by the end of the next working day (on water mains - excludes service pipes)</v>
          </cell>
          <cell r="J605">
            <v>1</v>
          </cell>
          <cell r="Q605">
            <v>1</v>
          </cell>
          <cell r="R605" t="str">
            <v>Out &amp; under</v>
          </cell>
          <cell r="S605" t="str">
            <v>Revenue</v>
          </cell>
          <cell r="T605" t="str">
            <v>In-period</v>
          </cell>
          <cell r="U605" t="str">
            <v>Leakage</v>
          </cell>
          <cell r="V605" t="str">
            <v>%</v>
          </cell>
          <cell r="W605" t="str">
            <v>Percentage of leaks fixed</v>
          </cell>
          <cell r="X605">
            <v>0</v>
          </cell>
          <cell r="Y605" t="str">
            <v>Up</v>
          </cell>
          <cell r="AQ605">
            <v>90</v>
          </cell>
          <cell r="AR605">
            <v>90</v>
          </cell>
          <cell r="AS605">
            <v>90</v>
          </cell>
          <cell r="AT605">
            <v>90</v>
          </cell>
          <cell r="AU605">
            <v>90</v>
          </cell>
          <cell r="BL605" t="str">
            <v>Yes</v>
          </cell>
          <cell r="BM605" t="str">
            <v>Yes</v>
          </cell>
          <cell r="BN605" t="str">
            <v>Yes</v>
          </cell>
          <cell r="BO605" t="str">
            <v>Yes</v>
          </cell>
          <cell r="BP605" t="str">
            <v>Yes</v>
          </cell>
          <cell r="BQ605" t="str">
            <v/>
          </cell>
          <cell r="BR605" t="str">
            <v/>
          </cell>
          <cell r="BS605" t="str">
            <v/>
          </cell>
          <cell r="BT605" t="str">
            <v/>
          </cell>
          <cell r="BU605" t="str">
            <v/>
          </cell>
          <cell r="BV605">
            <v>75</v>
          </cell>
          <cell r="BW605">
            <v>75</v>
          </cell>
          <cell r="BX605">
            <v>75</v>
          </cell>
          <cell r="BY605">
            <v>75</v>
          </cell>
          <cell r="BZ605">
            <v>75</v>
          </cell>
          <cell r="CA605" t="str">
            <v/>
          </cell>
          <cell r="CB605" t="str">
            <v/>
          </cell>
          <cell r="CC605" t="str">
            <v/>
          </cell>
          <cell r="CD605" t="str">
            <v/>
          </cell>
          <cell r="CE605" t="str">
            <v/>
          </cell>
          <cell r="CF605" t="str">
            <v/>
          </cell>
          <cell r="CG605" t="str">
            <v/>
          </cell>
          <cell r="CH605" t="str">
            <v/>
          </cell>
          <cell r="CI605" t="str">
            <v/>
          </cell>
          <cell r="CJ605" t="str">
            <v/>
          </cell>
          <cell r="CK605">
            <v>97</v>
          </cell>
          <cell r="CL605">
            <v>97</v>
          </cell>
          <cell r="CM605">
            <v>97</v>
          </cell>
          <cell r="CN605">
            <v>97</v>
          </cell>
          <cell r="CO605">
            <v>97</v>
          </cell>
          <cell r="CP605" t="str">
            <v/>
          </cell>
          <cell r="CQ605" t="str">
            <v/>
          </cell>
          <cell r="CR605" t="str">
            <v/>
          </cell>
          <cell r="CS605" t="str">
            <v/>
          </cell>
          <cell r="CT605" t="str">
            <v/>
          </cell>
          <cell r="CU605">
            <v>-0.12</v>
          </cell>
          <cell r="CV605" t="str">
            <v/>
          </cell>
          <cell r="CW605" t="str">
            <v/>
          </cell>
          <cell r="CX605" t="str">
            <v/>
          </cell>
          <cell r="CY605">
            <v>6.3E-2</v>
          </cell>
          <cell r="CZ605" t="str">
            <v/>
          </cell>
          <cell r="DA605" t="str">
            <v/>
          </cell>
          <cell r="DB605" t="str">
            <v/>
          </cell>
          <cell r="DD605">
            <v>1</v>
          </cell>
        </row>
        <row r="606">
          <cell r="C606" t="str">
            <v>PR19WSX_W4</v>
          </cell>
          <cell r="D606" t="str">
            <v>Efficient use of water</v>
          </cell>
          <cell r="E606" t="str">
            <v>PR14 revision</v>
          </cell>
          <cell r="F606" t="str">
            <v>W4</v>
          </cell>
          <cell r="G606" t="str">
            <v>Volume of water saved by water efficiency engagement</v>
          </cell>
          <cell r="H606" t="str">
            <v>Volume of water saved by helping customers reduce the amount of water they use because of our engagement programme</v>
          </cell>
          <cell r="J606">
            <v>1</v>
          </cell>
          <cell r="Q606">
            <v>1</v>
          </cell>
          <cell r="R606" t="str">
            <v>NFI</v>
          </cell>
          <cell r="U606" t="str">
            <v>Water consumption</v>
          </cell>
          <cell r="V606" t="str">
            <v>nr</v>
          </cell>
          <cell r="W606" t="str">
            <v>Megalitres per day - cumulative</v>
          </cell>
          <cell r="X606">
            <v>1</v>
          </cell>
          <cell r="Y606" t="str">
            <v>Up</v>
          </cell>
          <cell r="AQ606">
            <v>1</v>
          </cell>
          <cell r="AR606">
            <v>2</v>
          </cell>
          <cell r="AS606">
            <v>3</v>
          </cell>
          <cell r="AT606">
            <v>4</v>
          </cell>
          <cell r="AU606">
            <v>5</v>
          </cell>
          <cell r="BQ606" t="str">
            <v/>
          </cell>
          <cell r="BR606" t="str">
            <v/>
          </cell>
          <cell r="BS606" t="str">
            <v/>
          </cell>
          <cell r="BT606" t="str">
            <v/>
          </cell>
          <cell r="BU606" t="str">
            <v/>
          </cell>
          <cell r="BV606" t="str">
            <v/>
          </cell>
          <cell r="BW606" t="str">
            <v/>
          </cell>
          <cell r="BX606" t="str">
            <v/>
          </cell>
          <cell r="BY606" t="str">
            <v/>
          </cell>
          <cell r="BZ606" t="str">
            <v/>
          </cell>
          <cell r="CA606" t="str">
            <v/>
          </cell>
          <cell r="CB606" t="str">
            <v/>
          </cell>
          <cell r="CC606" t="str">
            <v/>
          </cell>
          <cell r="CD606" t="str">
            <v/>
          </cell>
          <cell r="CE606" t="str">
            <v/>
          </cell>
          <cell r="CF606" t="str">
            <v/>
          </cell>
          <cell r="CG606" t="str">
            <v/>
          </cell>
          <cell r="CH606" t="str">
            <v/>
          </cell>
          <cell r="CI606" t="str">
            <v/>
          </cell>
          <cell r="CJ606" t="str">
            <v/>
          </cell>
          <cell r="CK606" t="str">
            <v/>
          </cell>
          <cell r="CL606" t="str">
            <v/>
          </cell>
          <cell r="CM606" t="str">
            <v/>
          </cell>
          <cell r="CN606" t="str">
            <v/>
          </cell>
          <cell r="CO606" t="str">
            <v/>
          </cell>
          <cell r="CP606" t="str">
            <v/>
          </cell>
          <cell r="CQ606" t="str">
            <v/>
          </cell>
          <cell r="CR606" t="str">
            <v/>
          </cell>
          <cell r="CS606" t="str">
            <v/>
          </cell>
          <cell r="CT606" t="str">
            <v/>
          </cell>
          <cell r="CU606" t="str">
            <v/>
          </cell>
          <cell r="CV606" t="str">
            <v/>
          </cell>
          <cell r="CW606" t="str">
            <v/>
          </cell>
          <cell r="CX606" t="str">
            <v/>
          </cell>
          <cell r="CY606" t="str">
            <v/>
          </cell>
          <cell r="CZ606" t="str">
            <v/>
          </cell>
          <cell r="DA606" t="str">
            <v/>
          </cell>
          <cell r="DB606" t="str">
            <v/>
          </cell>
          <cell r="DD606">
            <v>1</v>
          </cell>
        </row>
        <row r="607">
          <cell r="C607" t="str">
            <v>PR19WSX_Q1</v>
          </cell>
          <cell r="D607" t="str">
            <v>Excellent drinking water quality</v>
          </cell>
          <cell r="E607" t="str">
            <v>PR19 new</v>
          </cell>
          <cell r="F607" t="str">
            <v>Q1</v>
          </cell>
          <cell r="G607" t="str">
            <v>Water quality compliance (CRI)</v>
          </cell>
          <cell r="H607" t="str">
            <v>The DWI's Compliance Risk Index (CRI)</v>
          </cell>
          <cell r="J607">
            <v>1</v>
          </cell>
          <cell r="Q607">
            <v>1</v>
          </cell>
          <cell r="R607" t="str">
            <v>Under</v>
          </cell>
          <cell r="S607" t="str">
            <v>Revenue</v>
          </cell>
          <cell r="T607" t="str">
            <v>In-period</v>
          </cell>
          <cell r="U607" t="str">
            <v>Water quality compliance</v>
          </cell>
          <cell r="V607" t="str">
            <v>score</v>
          </cell>
          <cell r="W607" t="str">
            <v>Index</v>
          </cell>
          <cell r="X607">
            <v>2</v>
          </cell>
          <cell r="Y607" t="str">
            <v>Down</v>
          </cell>
          <cell r="Z607" t="str">
            <v>Water quality compliance (CRI)</v>
          </cell>
        </row>
        <row r="608">
          <cell r="C608" t="str">
            <v>PR19WSX_Q2</v>
          </cell>
          <cell r="D608" t="str">
            <v>Excellent drinking water quality</v>
          </cell>
          <cell r="E608" t="str">
            <v>PR14 revision</v>
          </cell>
          <cell r="F608" t="str">
            <v>Q2</v>
          </cell>
          <cell r="G608" t="str">
            <v>Water quality customer contacts (appearance, taste and odour)</v>
          </cell>
          <cell r="H608" t="str">
            <v>Number of times companies contact us about the appearance, taste or odour of their tap water</v>
          </cell>
          <cell r="J608">
            <v>1</v>
          </cell>
          <cell r="Q608">
            <v>1</v>
          </cell>
          <cell r="R608" t="str">
            <v>Out &amp; under</v>
          </cell>
          <cell r="S608" t="str">
            <v>Revenue</v>
          </cell>
          <cell r="T608" t="str">
            <v>In-period</v>
          </cell>
          <cell r="U608" t="str">
            <v>Customer contacts - water quality</v>
          </cell>
          <cell r="V608" t="str">
            <v>nr</v>
          </cell>
          <cell r="W608" t="str">
            <v>Number of contacts per 1,000 population</v>
          </cell>
          <cell r="X608">
            <v>2</v>
          </cell>
          <cell r="Y608" t="str">
            <v>Down</v>
          </cell>
          <cell r="Z608" t="str">
            <v>Customer contacts about water quality</v>
          </cell>
          <cell r="AQ608">
            <v>1.31</v>
          </cell>
          <cell r="AR608">
            <v>1.22</v>
          </cell>
          <cell r="AS608">
            <v>1.1200000000000001</v>
          </cell>
          <cell r="AT608">
            <v>1.03</v>
          </cell>
          <cell r="AU608">
            <v>0.93</v>
          </cell>
          <cell r="BL608" t="str">
            <v>Yes</v>
          </cell>
          <cell r="BM608" t="str">
            <v>Yes</v>
          </cell>
          <cell r="BN608" t="str">
            <v>Yes</v>
          </cell>
          <cell r="BO608" t="str">
            <v>Yes</v>
          </cell>
          <cell r="BP608" t="str">
            <v>Yes</v>
          </cell>
          <cell r="BQ608" t="str">
            <v/>
          </cell>
          <cell r="BR608" t="str">
            <v/>
          </cell>
          <cell r="BS608" t="str">
            <v/>
          </cell>
          <cell r="BT608" t="str">
            <v/>
          </cell>
          <cell r="BU608" t="str">
            <v/>
          </cell>
          <cell r="BV608" t="str">
            <v/>
          </cell>
          <cell r="BW608" t="str">
            <v/>
          </cell>
          <cell r="BX608" t="str">
            <v/>
          </cell>
          <cell r="BY608" t="str">
            <v/>
          </cell>
          <cell r="BZ608" t="str">
            <v/>
          </cell>
          <cell r="CA608" t="str">
            <v/>
          </cell>
          <cell r="CB608" t="str">
            <v/>
          </cell>
          <cell r="CC608" t="str">
            <v/>
          </cell>
          <cell r="CD608" t="str">
            <v/>
          </cell>
          <cell r="CE608" t="str">
            <v/>
          </cell>
          <cell r="CF608" t="str">
            <v/>
          </cell>
          <cell r="CG608" t="str">
            <v/>
          </cell>
          <cell r="CH608" t="str">
            <v/>
          </cell>
          <cell r="CI608" t="str">
            <v/>
          </cell>
          <cell r="CJ608" t="str">
            <v/>
          </cell>
          <cell r="CK608" t="str">
            <v/>
          </cell>
          <cell r="CL608" t="str">
            <v/>
          </cell>
          <cell r="CM608" t="str">
            <v/>
          </cell>
          <cell r="CN608" t="str">
            <v/>
          </cell>
          <cell r="CO608" t="str">
            <v/>
          </cell>
          <cell r="CP608" t="str">
            <v/>
          </cell>
          <cell r="CQ608" t="str">
            <v/>
          </cell>
          <cell r="CR608" t="str">
            <v/>
          </cell>
          <cell r="CS608" t="str">
            <v/>
          </cell>
          <cell r="CT608" t="str">
            <v/>
          </cell>
          <cell r="CU608">
            <v>-0.60299999999999998</v>
          </cell>
          <cell r="CV608" t="str">
            <v/>
          </cell>
          <cell r="CW608" t="str">
            <v/>
          </cell>
          <cell r="CX608" t="str">
            <v/>
          </cell>
          <cell r="CY608">
            <v>0.503</v>
          </cell>
          <cell r="CZ608" t="str">
            <v/>
          </cell>
          <cell r="DA608" t="str">
            <v/>
          </cell>
          <cell r="DB608" t="str">
            <v/>
          </cell>
          <cell r="DD608">
            <v>1</v>
          </cell>
        </row>
        <row r="609">
          <cell r="C609" t="str">
            <v>PR19WSX_Q3</v>
          </cell>
          <cell r="D609" t="str">
            <v>Excellent drinking water quality</v>
          </cell>
          <cell r="E609" t="str">
            <v>PR19 new</v>
          </cell>
          <cell r="F609" t="str">
            <v>Q3</v>
          </cell>
          <cell r="G609" t="str">
            <v>Tackling water quality at home and in the work place</v>
          </cell>
          <cell r="H609" t="str">
            <v>Inspections and customer lead pipe replacement aimed at improvement of water quality</v>
          </cell>
          <cell r="J609">
            <v>1</v>
          </cell>
          <cell r="Q609">
            <v>1</v>
          </cell>
          <cell r="R609" t="str">
            <v>Out &amp; under</v>
          </cell>
          <cell r="S609" t="str">
            <v>Revenue</v>
          </cell>
          <cell r="T609" t="str">
            <v>In-period</v>
          </cell>
          <cell r="U609" t="str">
            <v>Water quality compliance</v>
          </cell>
          <cell r="V609" t="str">
            <v>score</v>
          </cell>
          <cell r="W609" t="str">
            <v>Index - cumulative</v>
          </cell>
          <cell r="X609">
            <v>0</v>
          </cell>
          <cell r="Y609" t="str">
            <v>Up</v>
          </cell>
          <cell r="AQ609">
            <v>18297</v>
          </cell>
          <cell r="AR609">
            <v>18297</v>
          </cell>
          <cell r="AS609">
            <v>18297</v>
          </cell>
          <cell r="AT609">
            <v>18297</v>
          </cell>
          <cell r="AU609">
            <v>18297</v>
          </cell>
          <cell r="BL609" t="str">
            <v>Yes</v>
          </cell>
          <cell r="BM609" t="str">
            <v>Yes</v>
          </cell>
          <cell r="BN609" t="str">
            <v>Yes</v>
          </cell>
          <cell r="BO609" t="str">
            <v>Yes</v>
          </cell>
          <cell r="BP609" t="str">
            <v>Yes</v>
          </cell>
          <cell r="BQ609" t="str">
            <v/>
          </cell>
          <cell r="BR609" t="str">
            <v/>
          </cell>
          <cell r="BS609" t="str">
            <v/>
          </cell>
          <cell r="BT609" t="str">
            <v/>
          </cell>
          <cell r="BU609" t="str">
            <v/>
          </cell>
          <cell r="BV609" t="str">
            <v/>
          </cell>
          <cell r="BW609" t="str">
            <v/>
          </cell>
          <cell r="BX609" t="str">
            <v/>
          </cell>
          <cell r="BY609" t="str">
            <v/>
          </cell>
          <cell r="BZ609" t="str">
            <v/>
          </cell>
          <cell r="CA609" t="str">
            <v/>
          </cell>
          <cell r="CB609" t="str">
            <v/>
          </cell>
          <cell r="CC609" t="str">
            <v/>
          </cell>
          <cell r="CD609" t="str">
            <v/>
          </cell>
          <cell r="CE609" t="str">
            <v/>
          </cell>
          <cell r="CF609" t="str">
            <v/>
          </cell>
          <cell r="CG609" t="str">
            <v/>
          </cell>
          <cell r="CH609" t="str">
            <v/>
          </cell>
          <cell r="CI609" t="str">
            <v/>
          </cell>
          <cell r="CJ609" t="str">
            <v/>
          </cell>
          <cell r="CK609" t="str">
            <v/>
          </cell>
          <cell r="CL609" t="str">
            <v/>
          </cell>
          <cell r="CM609" t="str">
            <v/>
          </cell>
          <cell r="CN609" t="str">
            <v/>
          </cell>
          <cell r="CO609" t="str">
            <v/>
          </cell>
          <cell r="CP609" t="str">
            <v/>
          </cell>
          <cell r="CQ609" t="str">
            <v/>
          </cell>
          <cell r="CR609" t="str">
            <v/>
          </cell>
          <cell r="CS609" t="str">
            <v/>
          </cell>
          <cell r="CT609" t="str">
            <v/>
          </cell>
          <cell r="CU609">
            <v>-1.2999999999999999E-5</v>
          </cell>
          <cell r="CV609" t="str">
            <v/>
          </cell>
          <cell r="CW609" t="str">
            <v/>
          </cell>
          <cell r="CX609" t="str">
            <v/>
          </cell>
          <cell r="CY609">
            <v>1.1E-5</v>
          </cell>
          <cell r="CZ609" t="str">
            <v/>
          </cell>
          <cell r="DA609" t="str">
            <v/>
          </cell>
          <cell r="DB609" t="str">
            <v/>
          </cell>
          <cell r="DD609">
            <v>1</v>
          </cell>
        </row>
        <row r="610">
          <cell r="C610" t="str">
            <v>PR19WSX_Q4</v>
          </cell>
          <cell r="D610" t="str">
            <v>Excellent drinking water quality</v>
          </cell>
          <cell r="E610" t="str">
            <v>PR19 new</v>
          </cell>
          <cell r="F610" t="str">
            <v>Q4</v>
          </cell>
          <cell r="G610" t="str">
            <v>Lead communication service pipes replaced (Wessex Water assets)</v>
          </cell>
          <cell r="H610" t="str">
            <v>Number of lead communication pipes replaced, including galvanised and other metallic pipes that include lead</v>
          </cell>
          <cell r="J610">
            <v>1</v>
          </cell>
          <cell r="Q610">
            <v>1</v>
          </cell>
          <cell r="R610" t="str">
            <v>Out &amp; under</v>
          </cell>
          <cell r="S610" t="str">
            <v>Revenue</v>
          </cell>
          <cell r="T610" t="str">
            <v>In-period</v>
          </cell>
          <cell r="U610" t="str">
            <v>Water quality compliance</v>
          </cell>
          <cell r="V610" t="str">
            <v>nr</v>
          </cell>
          <cell r="W610" t="str">
            <v>Number of lead pipes replaced each year</v>
          </cell>
          <cell r="X610">
            <v>0</v>
          </cell>
          <cell r="Y610" t="str">
            <v>Up</v>
          </cell>
          <cell r="AQ610">
            <v>1160</v>
          </cell>
          <cell r="AR610">
            <v>1410</v>
          </cell>
          <cell r="AS610">
            <v>2010</v>
          </cell>
          <cell r="AT610">
            <v>2210</v>
          </cell>
          <cell r="AU610">
            <v>2210</v>
          </cell>
          <cell r="BL610" t="str">
            <v>Yes</v>
          </cell>
          <cell r="BM610" t="str">
            <v>Yes</v>
          </cell>
          <cell r="BN610" t="str">
            <v>Yes</v>
          </cell>
          <cell r="BO610" t="str">
            <v>Yes</v>
          </cell>
          <cell r="BP610" t="str">
            <v>Yes</v>
          </cell>
          <cell r="BQ610" t="str">
            <v/>
          </cell>
          <cell r="BR610" t="str">
            <v/>
          </cell>
          <cell r="BS610" t="str">
            <v/>
          </cell>
          <cell r="BT610" t="str">
            <v/>
          </cell>
          <cell r="BU610" t="str">
            <v/>
          </cell>
          <cell r="BV610" t="str">
            <v/>
          </cell>
          <cell r="BW610" t="str">
            <v/>
          </cell>
          <cell r="BX610" t="str">
            <v/>
          </cell>
          <cell r="BY610" t="str">
            <v/>
          </cell>
          <cell r="BZ610" t="str">
            <v/>
          </cell>
          <cell r="CA610" t="str">
            <v/>
          </cell>
          <cell r="CB610" t="str">
            <v/>
          </cell>
          <cell r="CC610" t="str">
            <v/>
          </cell>
          <cell r="CD610" t="str">
            <v/>
          </cell>
          <cell r="CE610" t="str">
            <v/>
          </cell>
          <cell r="CF610" t="str">
            <v/>
          </cell>
          <cell r="CG610" t="str">
            <v/>
          </cell>
          <cell r="CH610" t="str">
            <v/>
          </cell>
          <cell r="CI610" t="str">
            <v/>
          </cell>
          <cell r="CJ610" t="str">
            <v/>
          </cell>
          <cell r="CK610">
            <v>9900</v>
          </cell>
          <cell r="CL610">
            <v>9900</v>
          </cell>
          <cell r="CM610">
            <v>9900</v>
          </cell>
          <cell r="CN610">
            <v>9900</v>
          </cell>
          <cell r="CO610">
            <v>9900</v>
          </cell>
          <cell r="CP610" t="str">
            <v/>
          </cell>
          <cell r="CQ610" t="str">
            <v/>
          </cell>
          <cell r="CR610" t="str">
            <v/>
          </cell>
          <cell r="CS610" t="str">
            <v/>
          </cell>
          <cell r="CT610" t="str">
            <v/>
          </cell>
          <cell r="CU610">
            <v>-5.9999999999999995E-4</v>
          </cell>
          <cell r="CV610" t="str">
            <v/>
          </cell>
          <cell r="CW610" t="str">
            <v/>
          </cell>
          <cell r="CX610" t="str">
            <v/>
          </cell>
          <cell r="CY610">
            <v>6.9999999999999999E-4</v>
          </cell>
          <cell r="CZ610" t="str">
            <v/>
          </cell>
          <cell r="DA610" t="str">
            <v/>
          </cell>
          <cell r="DB610" t="str">
            <v/>
          </cell>
          <cell r="DD610">
            <v>1</v>
          </cell>
        </row>
        <row r="611">
          <cell r="C611" t="str">
            <v>PR19WSX_Q5</v>
          </cell>
          <cell r="D611" t="str">
            <v>Excellent drinking water quality</v>
          </cell>
          <cell r="E611" t="str">
            <v>PR19 new</v>
          </cell>
          <cell r="F611" t="str">
            <v>Q5</v>
          </cell>
          <cell r="G611" t="str">
            <v>Event risk index (Wessex Water) (ERI WW)</v>
          </cell>
          <cell r="H611" t="str">
            <v>The DWI's Event Risk Index (ERI)</v>
          </cell>
          <cell r="J611">
            <v>1</v>
          </cell>
          <cell r="Q611">
            <v>1</v>
          </cell>
          <cell r="R611" t="str">
            <v>NFI</v>
          </cell>
          <cell r="U611" t="str">
            <v>Water quality compliance</v>
          </cell>
          <cell r="V611" t="str">
            <v>score</v>
          </cell>
          <cell r="W611" t="str">
            <v>Index</v>
          </cell>
          <cell r="X611">
            <v>3</v>
          </cell>
          <cell r="Y611" t="str">
            <v>Down</v>
          </cell>
          <cell r="AQ611">
            <v>12.8</v>
          </cell>
          <cell r="AR611">
            <v>12.8</v>
          </cell>
          <cell r="AS611">
            <v>12.8</v>
          </cell>
          <cell r="AT611">
            <v>12.8</v>
          </cell>
          <cell r="AU611">
            <v>12.8</v>
          </cell>
          <cell r="BL611" t="str">
            <v>Yes</v>
          </cell>
          <cell r="BM611" t="str">
            <v>Yes</v>
          </cell>
          <cell r="BN611" t="str">
            <v>Yes</v>
          </cell>
          <cell r="BO611" t="str">
            <v>Yes</v>
          </cell>
          <cell r="BP611" t="str">
            <v>Yes</v>
          </cell>
          <cell r="BQ611" t="str">
            <v/>
          </cell>
          <cell r="BR611" t="str">
            <v/>
          </cell>
          <cell r="BS611" t="str">
            <v/>
          </cell>
          <cell r="BT611" t="str">
            <v/>
          </cell>
          <cell r="BU611" t="str">
            <v/>
          </cell>
          <cell r="BV611" t="str">
            <v/>
          </cell>
          <cell r="BW611" t="str">
            <v/>
          </cell>
          <cell r="BX611" t="str">
            <v/>
          </cell>
          <cell r="BY611" t="str">
            <v/>
          </cell>
          <cell r="BZ611" t="str">
            <v/>
          </cell>
          <cell r="CA611" t="str">
            <v/>
          </cell>
          <cell r="CB611" t="str">
            <v/>
          </cell>
          <cell r="CC611" t="str">
            <v/>
          </cell>
          <cell r="CD611" t="str">
            <v/>
          </cell>
          <cell r="CE611" t="str">
            <v/>
          </cell>
          <cell r="CF611" t="str">
            <v/>
          </cell>
          <cell r="CG611" t="str">
            <v/>
          </cell>
          <cell r="CH611" t="str">
            <v/>
          </cell>
          <cell r="CI611" t="str">
            <v/>
          </cell>
          <cell r="CJ611" t="str">
            <v/>
          </cell>
          <cell r="CK611" t="str">
            <v/>
          </cell>
          <cell r="CL611" t="str">
            <v/>
          </cell>
          <cell r="CM611" t="str">
            <v/>
          </cell>
          <cell r="CN611" t="str">
            <v/>
          </cell>
          <cell r="CO611" t="str">
            <v/>
          </cell>
          <cell r="CP611" t="str">
            <v/>
          </cell>
          <cell r="CQ611" t="str">
            <v/>
          </cell>
          <cell r="CR611" t="str">
            <v/>
          </cell>
          <cell r="CS611" t="str">
            <v/>
          </cell>
          <cell r="CT611" t="str">
            <v/>
          </cell>
          <cell r="CU611" t="str">
            <v/>
          </cell>
          <cell r="CV611" t="str">
            <v/>
          </cell>
          <cell r="CW611" t="str">
            <v/>
          </cell>
          <cell r="CX611" t="str">
            <v/>
          </cell>
          <cell r="CY611" t="str">
            <v/>
          </cell>
          <cell r="CZ611" t="str">
            <v/>
          </cell>
          <cell r="DA611" t="str">
            <v/>
          </cell>
          <cell r="DB611" t="str">
            <v/>
          </cell>
          <cell r="DD611">
            <v>1</v>
          </cell>
        </row>
        <row r="612">
          <cell r="C612" t="str">
            <v>PR19WSX_F1</v>
          </cell>
          <cell r="D612" t="str">
            <v>Minimise sewer flooding</v>
          </cell>
          <cell r="E612" t="str">
            <v>PR14 revision</v>
          </cell>
          <cell r="F612" t="str">
            <v>F1</v>
          </cell>
          <cell r="G612" t="str">
            <v>Internal sewer flooding</v>
          </cell>
          <cell r="H612" t="str">
            <v>The number of internal flooding incidents per year, including all incident causes and sewer flooding due to severe weather events per 10,000 sewer connections</v>
          </cell>
          <cell r="K612">
            <v>1</v>
          </cell>
          <cell r="Q612">
            <v>1</v>
          </cell>
          <cell r="R612" t="str">
            <v>Out &amp; under</v>
          </cell>
          <cell r="S612" t="str">
            <v>Revenue</v>
          </cell>
          <cell r="T612" t="str">
            <v>In-period</v>
          </cell>
          <cell r="U612" t="str">
            <v>Sewer flooding</v>
          </cell>
          <cell r="V612" t="str">
            <v>nr</v>
          </cell>
          <cell r="W612" t="str">
            <v>Number of incidents per 10,000 sewer connections</v>
          </cell>
          <cell r="X612">
            <v>2</v>
          </cell>
          <cell r="Y612" t="str">
            <v>Down</v>
          </cell>
          <cell r="Z612" t="str">
            <v>Internal sewer flooding</v>
          </cell>
        </row>
        <row r="613">
          <cell r="C613" t="str">
            <v>PR19WSX_F2</v>
          </cell>
          <cell r="D613" t="str">
            <v>Minimise sewer flooding</v>
          </cell>
          <cell r="E613" t="str">
            <v>PR19 new</v>
          </cell>
          <cell r="F613" t="str">
            <v>F2</v>
          </cell>
          <cell r="G613" t="str">
            <v>Customer property sewer flooding (external)</v>
          </cell>
          <cell r="H613" t="str">
            <v>The number of external sewer flooding incidents, including all incident causes and flooding due to severe weather events per 10,000 sewer connections (in line with Ofwat shadow reporting)</v>
          </cell>
          <cell r="K613">
            <v>1</v>
          </cell>
          <cell r="Q613">
            <v>1</v>
          </cell>
          <cell r="R613" t="str">
            <v>Out &amp; under</v>
          </cell>
          <cell r="S613" t="str">
            <v>Revenue</v>
          </cell>
          <cell r="T613" t="str">
            <v>In-period</v>
          </cell>
          <cell r="U613" t="str">
            <v>Sewer flooding</v>
          </cell>
          <cell r="V613" t="str">
            <v>nr</v>
          </cell>
          <cell r="W613" t="str">
            <v>Number of incidents per 10,000 sewer connections</v>
          </cell>
          <cell r="X613">
            <v>2</v>
          </cell>
          <cell r="Y613" t="str">
            <v>Down</v>
          </cell>
          <cell r="Z613" t="str">
            <v>External sewer flooding</v>
          </cell>
          <cell r="AQ613">
            <v>17.07</v>
          </cell>
          <cell r="AR613">
            <v>16.73</v>
          </cell>
          <cell r="AS613">
            <v>16.38</v>
          </cell>
          <cell r="AT613">
            <v>16.03</v>
          </cell>
          <cell r="AU613">
            <v>15.68</v>
          </cell>
          <cell r="BL613" t="str">
            <v>Yes</v>
          </cell>
          <cell r="BM613" t="str">
            <v>Yes</v>
          </cell>
          <cell r="BN613" t="str">
            <v>Yes</v>
          </cell>
          <cell r="BO613" t="str">
            <v>Yes</v>
          </cell>
          <cell r="BP613" t="str">
            <v>Yes</v>
          </cell>
          <cell r="BQ613" t="str">
            <v/>
          </cell>
          <cell r="BR613" t="str">
            <v/>
          </cell>
          <cell r="BS613" t="str">
            <v/>
          </cell>
          <cell r="BT613" t="str">
            <v/>
          </cell>
          <cell r="BU613" t="str">
            <v/>
          </cell>
          <cell r="BV613">
            <v>25.61</v>
          </cell>
          <cell r="BW613">
            <v>25.61</v>
          </cell>
          <cell r="BX613">
            <v>25.61</v>
          </cell>
          <cell r="BY613">
            <v>25.61</v>
          </cell>
          <cell r="BZ613">
            <v>25.61</v>
          </cell>
          <cell r="CA613" t="str">
            <v/>
          </cell>
          <cell r="CB613" t="str">
            <v/>
          </cell>
          <cell r="CC613" t="str">
            <v/>
          </cell>
          <cell r="CD613" t="str">
            <v/>
          </cell>
          <cell r="CE613" t="str">
            <v/>
          </cell>
          <cell r="CF613" t="str">
            <v/>
          </cell>
          <cell r="CG613" t="str">
            <v/>
          </cell>
          <cell r="CH613" t="str">
            <v/>
          </cell>
          <cell r="CI613" t="str">
            <v/>
          </cell>
          <cell r="CJ613" t="str">
            <v/>
          </cell>
          <cell r="CK613">
            <v>13.82</v>
          </cell>
          <cell r="CL613">
            <v>13.82</v>
          </cell>
          <cell r="CM613">
            <v>13.82</v>
          </cell>
          <cell r="CN613">
            <v>13.82</v>
          </cell>
          <cell r="CO613">
            <v>13.82</v>
          </cell>
          <cell r="CP613" t="str">
            <v/>
          </cell>
          <cell r="CQ613" t="str">
            <v/>
          </cell>
          <cell r="CR613" t="str">
            <v/>
          </cell>
          <cell r="CS613" t="str">
            <v/>
          </cell>
          <cell r="CT613" t="str">
            <v/>
          </cell>
          <cell r="CU613">
            <v>-0.8</v>
          </cell>
          <cell r="CV613" t="str">
            <v/>
          </cell>
          <cell r="CW613" t="str">
            <v/>
          </cell>
          <cell r="CX613" t="str">
            <v/>
          </cell>
          <cell r="CY613">
            <v>0.48</v>
          </cell>
          <cell r="CZ613" t="str">
            <v/>
          </cell>
          <cell r="DA613" t="str">
            <v/>
          </cell>
          <cell r="DB613" t="str">
            <v/>
          </cell>
          <cell r="DD613">
            <v>1</v>
          </cell>
        </row>
        <row r="614">
          <cell r="C614" t="str">
            <v>PR19WSX_F3</v>
          </cell>
          <cell r="D614" t="str">
            <v>Minimise sewer flooding</v>
          </cell>
          <cell r="E614" t="str">
            <v>PR14 continuation</v>
          </cell>
          <cell r="F614" t="str">
            <v>F3</v>
          </cell>
          <cell r="G614" t="str">
            <v>Sewer flooding risk</v>
          </cell>
          <cell r="H614" t="str">
            <v>Overall risk of flooding as measured by sewer flooding risk grid</v>
          </cell>
          <cell r="K614">
            <v>1</v>
          </cell>
          <cell r="Q614">
            <v>1</v>
          </cell>
          <cell r="R614" t="str">
            <v>Under</v>
          </cell>
          <cell r="S614" t="str">
            <v>Revenue</v>
          </cell>
          <cell r="T614" t="str">
            <v>In-period</v>
          </cell>
          <cell r="U614" t="str">
            <v>Sewer flooding</v>
          </cell>
          <cell r="V614" t="str">
            <v>score</v>
          </cell>
          <cell r="W614" t="str">
            <v>Index</v>
          </cell>
          <cell r="X614">
            <v>0</v>
          </cell>
          <cell r="Y614" t="str">
            <v>Down</v>
          </cell>
          <cell r="AQ614">
            <v>50651</v>
          </cell>
          <cell r="AR614">
            <v>50651</v>
          </cell>
          <cell r="AS614">
            <v>50651</v>
          </cell>
          <cell r="AT614">
            <v>50651</v>
          </cell>
          <cell r="AU614">
            <v>50651</v>
          </cell>
          <cell r="BL614" t="str">
            <v>Yes</v>
          </cell>
          <cell r="BM614" t="str">
            <v>Yes</v>
          </cell>
          <cell r="BN614" t="str">
            <v>Yes</v>
          </cell>
          <cell r="BO614" t="str">
            <v>Yes</v>
          </cell>
          <cell r="BP614" t="str">
            <v>Yes</v>
          </cell>
          <cell r="BQ614" t="str">
            <v/>
          </cell>
          <cell r="BR614" t="str">
            <v/>
          </cell>
          <cell r="BS614" t="str">
            <v/>
          </cell>
          <cell r="BT614" t="str">
            <v/>
          </cell>
          <cell r="BU614" t="str">
            <v/>
          </cell>
          <cell r="BV614" t="str">
            <v/>
          </cell>
          <cell r="BW614" t="str">
            <v/>
          </cell>
          <cell r="BX614" t="str">
            <v/>
          </cell>
          <cell r="BY614" t="str">
            <v/>
          </cell>
          <cell r="BZ614" t="str">
            <v/>
          </cell>
          <cell r="CA614">
            <v>55716</v>
          </cell>
          <cell r="CB614">
            <v>55716</v>
          </cell>
          <cell r="CC614">
            <v>55716</v>
          </cell>
          <cell r="CD614">
            <v>55716</v>
          </cell>
          <cell r="CE614">
            <v>55716</v>
          </cell>
          <cell r="CF614" t="str">
            <v/>
          </cell>
          <cell r="CG614" t="str">
            <v/>
          </cell>
          <cell r="CH614" t="str">
            <v/>
          </cell>
          <cell r="CI614" t="str">
            <v/>
          </cell>
          <cell r="CJ614" t="str">
            <v/>
          </cell>
          <cell r="CK614" t="str">
            <v/>
          </cell>
          <cell r="CL614" t="str">
            <v/>
          </cell>
          <cell r="CM614" t="str">
            <v/>
          </cell>
          <cell r="CN614" t="str">
            <v/>
          </cell>
          <cell r="CO614" t="str">
            <v/>
          </cell>
          <cell r="CP614" t="str">
            <v/>
          </cell>
          <cell r="CQ614" t="str">
            <v/>
          </cell>
          <cell r="CR614" t="str">
            <v/>
          </cell>
          <cell r="CS614" t="str">
            <v/>
          </cell>
          <cell r="CT614" t="str">
            <v/>
          </cell>
          <cell r="CU614">
            <v>-1.8000000000000001E-4</v>
          </cell>
          <cell r="CV614" t="str">
            <v/>
          </cell>
          <cell r="CW614" t="str">
            <v/>
          </cell>
          <cell r="CX614" t="str">
            <v/>
          </cell>
          <cell r="CY614" t="str">
            <v/>
          </cell>
          <cell r="CZ614" t="str">
            <v/>
          </cell>
          <cell r="DA614" t="str">
            <v/>
          </cell>
          <cell r="DB614" t="str">
            <v/>
          </cell>
          <cell r="DD614">
            <v>1</v>
          </cell>
        </row>
        <row r="615">
          <cell r="C615" t="str">
            <v>PR19WSX_F4</v>
          </cell>
          <cell r="D615" t="str">
            <v>Minimise sewer flooding</v>
          </cell>
          <cell r="E615" t="str">
            <v>PR14 continuation</v>
          </cell>
          <cell r="F615" t="str">
            <v>F4</v>
          </cell>
          <cell r="G615" t="str">
            <v>North Bristol Sewer Scheme - Trym catchment</v>
          </cell>
          <cell r="H615" t="str">
            <v>Delivery of additional capacity for the Trym catchment by 2022/23 in line with the agreed North Bristol Sewerage strategy</v>
          </cell>
          <cell r="K615">
            <v>1</v>
          </cell>
          <cell r="Q615">
            <v>1</v>
          </cell>
          <cell r="R615" t="str">
            <v>Under</v>
          </cell>
          <cell r="S615" t="str">
            <v>Revenue</v>
          </cell>
          <cell r="T615" t="str">
            <v>In-period</v>
          </cell>
          <cell r="U615" t="str">
            <v>Resilience</v>
          </cell>
          <cell r="V615" t="str">
            <v>nr</v>
          </cell>
          <cell r="W615" t="str">
            <v>Months of delays</v>
          </cell>
          <cell r="X615">
            <v>0</v>
          </cell>
          <cell r="Y615" t="str">
            <v>Down</v>
          </cell>
          <cell r="AQ615">
            <v>0</v>
          </cell>
          <cell r="AR615">
            <v>0</v>
          </cell>
          <cell r="AS615">
            <v>0</v>
          </cell>
          <cell r="AT615">
            <v>0</v>
          </cell>
          <cell r="AU615">
            <v>0</v>
          </cell>
          <cell r="BL615" t="str">
            <v>Yes</v>
          </cell>
          <cell r="BM615" t="str">
            <v>Yes</v>
          </cell>
          <cell r="BN615" t="str">
            <v>Yes</v>
          </cell>
          <cell r="BO615" t="str">
            <v>Yes</v>
          </cell>
          <cell r="BP615" t="str">
            <v>Yes</v>
          </cell>
          <cell r="BQ615" t="str">
            <v/>
          </cell>
          <cell r="BR615" t="str">
            <v/>
          </cell>
          <cell r="BS615" t="str">
            <v/>
          </cell>
          <cell r="BT615" t="str">
            <v/>
          </cell>
          <cell r="BU615" t="str">
            <v/>
          </cell>
          <cell r="BV615" t="str">
            <v/>
          </cell>
          <cell r="BW615" t="str">
            <v/>
          </cell>
          <cell r="BX615" t="str">
            <v/>
          </cell>
          <cell r="BY615" t="str">
            <v/>
          </cell>
          <cell r="BZ615" t="str">
            <v/>
          </cell>
          <cell r="CA615" t="str">
            <v/>
          </cell>
          <cell r="CB615" t="str">
            <v/>
          </cell>
          <cell r="CC615" t="str">
            <v/>
          </cell>
          <cell r="CD615" t="str">
            <v/>
          </cell>
          <cell r="CE615" t="str">
            <v/>
          </cell>
          <cell r="CF615" t="str">
            <v/>
          </cell>
          <cell r="CG615" t="str">
            <v/>
          </cell>
          <cell r="CH615" t="str">
            <v/>
          </cell>
          <cell r="CI615" t="str">
            <v/>
          </cell>
          <cell r="CJ615" t="str">
            <v/>
          </cell>
          <cell r="CK615" t="str">
            <v/>
          </cell>
          <cell r="CL615" t="str">
            <v/>
          </cell>
          <cell r="CM615" t="str">
            <v/>
          </cell>
          <cell r="CN615" t="str">
            <v/>
          </cell>
          <cell r="CO615" t="str">
            <v/>
          </cell>
          <cell r="CP615" t="str">
            <v/>
          </cell>
          <cell r="CQ615" t="str">
            <v/>
          </cell>
          <cell r="CR615" t="str">
            <v/>
          </cell>
          <cell r="CS615" t="str">
            <v/>
          </cell>
          <cell r="CT615" t="str">
            <v/>
          </cell>
          <cell r="CU615">
            <v>-0.1326</v>
          </cell>
          <cell r="CV615" t="str">
            <v/>
          </cell>
          <cell r="CW615" t="str">
            <v/>
          </cell>
          <cell r="CX615" t="str">
            <v/>
          </cell>
          <cell r="CY615" t="str">
            <v/>
          </cell>
          <cell r="CZ615" t="str">
            <v/>
          </cell>
          <cell r="DA615" t="str">
            <v/>
          </cell>
          <cell r="DB615" t="str">
            <v/>
          </cell>
          <cell r="DC615" t="str">
            <v>No</v>
          </cell>
          <cell r="DD615">
            <v>1</v>
          </cell>
        </row>
        <row r="616">
          <cell r="C616" t="str">
            <v>PR19WSX_R1</v>
          </cell>
          <cell r="D616" t="str">
            <v>Resilient services</v>
          </cell>
          <cell r="E616" t="str">
            <v>PR14 revision</v>
          </cell>
          <cell r="F616" t="str">
            <v>R1</v>
          </cell>
          <cell r="G616" t="str">
            <v>Water supply interruptions</v>
          </cell>
          <cell r="H616" t="str">
            <v>Number of minutes lost per property with supply interruptions greater than three hours including planned, unplanned and third party interruptions</v>
          </cell>
          <cell r="J616">
            <v>1</v>
          </cell>
          <cell r="Q616">
            <v>1</v>
          </cell>
          <cell r="R616" t="str">
            <v>Out &amp; under</v>
          </cell>
          <cell r="S616" t="str">
            <v>Revenue</v>
          </cell>
          <cell r="T616" t="str">
            <v>In-period</v>
          </cell>
          <cell r="U616" t="str">
            <v>Supply interruptions</v>
          </cell>
          <cell r="V616" t="str">
            <v>time</v>
          </cell>
          <cell r="W616" t="str">
            <v>Minutes per property</v>
          </cell>
          <cell r="X616">
            <v>0</v>
          </cell>
          <cell r="Y616" t="str">
            <v>Down</v>
          </cell>
          <cell r="Z616" t="str">
            <v>Water supply interruptions</v>
          </cell>
        </row>
        <row r="617">
          <cell r="C617" t="str">
            <v>PR19WSX_R2</v>
          </cell>
          <cell r="D617" t="str">
            <v>Resilient services</v>
          </cell>
          <cell r="E617" t="str">
            <v>PR19 new</v>
          </cell>
          <cell r="F617" t="str">
            <v>R2</v>
          </cell>
          <cell r="G617" t="str">
            <v>Risk of severe restrictions in a drought</v>
          </cell>
          <cell r="H617" t="str">
            <v>Percentage of the population the company serves, that would experience severe supply restrictions (e.g. standpipes or rota cuts) in a 1-in-200 year drought</v>
          </cell>
          <cell r="I617">
            <v>1</v>
          </cell>
          <cell r="Q617">
            <v>1</v>
          </cell>
          <cell r="R617" t="str">
            <v>NFI</v>
          </cell>
          <cell r="U617" t="str">
            <v>Supply restrictions</v>
          </cell>
          <cell r="V617" t="str">
            <v>%</v>
          </cell>
          <cell r="W617" t="str">
            <v>Percentage of population</v>
          </cell>
          <cell r="X617">
            <v>1</v>
          </cell>
          <cell r="Y617" t="str">
            <v>Down</v>
          </cell>
          <cell r="Z617" t="str">
            <v>Risk of severe restrictions in a drought</v>
          </cell>
        </row>
        <row r="618">
          <cell r="C618" t="str">
            <v>PR19WSX_R3</v>
          </cell>
          <cell r="D618" t="str">
            <v>Resilient services</v>
          </cell>
          <cell r="E618" t="str">
            <v>PR19 new</v>
          </cell>
          <cell r="F618" t="str">
            <v>R3</v>
          </cell>
          <cell r="G618" t="str">
            <v>Risk of sewer flooding in a storm</v>
          </cell>
          <cell r="H618" t="str">
            <v>Percentage of population at risk of sewer flooding in a 1-in-50 year storm</v>
          </cell>
          <cell r="K618">
            <v>1</v>
          </cell>
          <cell r="Q618">
            <v>1</v>
          </cell>
          <cell r="R618" t="str">
            <v>NFI</v>
          </cell>
          <cell r="U618" t="str">
            <v>Sewer flooding</v>
          </cell>
          <cell r="V618" t="str">
            <v>%</v>
          </cell>
          <cell r="W618" t="str">
            <v>Percentage of population</v>
          </cell>
          <cell r="X618">
            <v>2</v>
          </cell>
          <cell r="Y618" t="str">
            <v>Down</v>
          </cell>
          <cell r="Z618" t="str">
            <v>Risk of sewer flooding in a storm</v>
          </cell>
        </row>
        <row r="619">
          <cell r="C619" t="str">
            <v>PR19WSX_R4</v>
          </cell>
          <cell r="D619" t="str">
            <v>Resilient services</v>
          </cell>
          <cell r="E619" t="str">
            <v>PR14 continuation</v>
          </cell>
          <cell r="F619" t="str">
            <v>R4</v>
          </cell>
          <cell r="G619" t="str">
            <v>Mains repairs</v>
          </cell>
          <cell r="H619" t="str">
            <v>Number of mains bursts/repairs on water mains per year (water mains only - excludes service pipes)</v>
          </cell>
          <cell r="J619">
            <v>1</v>
          </cell>
          <cell r="Q619">
            <v>1</v>
          </cell>
          <cell r="R619" t="str">
            <v>Under</v>
          </cell>
          <cell r="S619" t="str">
            <v>Revenue</v>
          </cell>
          <cell r="T619" t="str">
            <v>In-period</v>
          </cell>
          <cell r="U619" t="str">
            <v>Water mains bursts</v>
          </cell>
          <cell r="V619" t="str">
            <v>nr</v>
          </cell>
          <cell r="W619" t="str">
            <v>Number of bursts per 1,000km mains</v>
          </cell>
          <cell r="X619">
            <v>1</v>
          </cell>
          <cell r="Y619" t="str">
            <v>Down</v>
          </cell>
          <cell r="Z619" t="str">
            <v>Mains repairs</v>
          </cell>
        </row>
        <row r="620">
          <cell r="C620" t="str">
            <v>PR19WSX_R5</v>
          </cell>
          <cell r="D620" t="str">
            <v>Resilient services</v>
          </cell>
          <cell r="E620" t="str">
            <v>PR19 new</v>
          </cell>
          <cell r="F620" t="str">
            <v>R5</v>
          </cell>
          <cell r="G620" t="str">
            <v>Unplanned outage</v>
          </cell>
          <cell r="H620" t="str">
            <v>Annualised unavailable output, based on the peak week production capacity (or PWPC)</v>
          </cell>
          <cell r="J620">
            <v>1</v>
          </cell>
          <cell r="Q620">
            <v>1</v>
          </cell>
          <cell r="R620" t="str">
            <v>Under</v>
          </cell>
          <cell r="S620" t="str">
            <v>Revenue</v>
          </cell>
          <cell r="T620" t="str">
            <v>In-period</v>
          </cell>
          <cell r="U620" t="str">
            <v>Water outage</v>
          </cell>
          <cell r="V620" t="str">
            <v>%</v>
          </cell>
          <cell r="W620" t="str">
            <v>Percentage of production capacity</v>
          </cell>
          <cell r="X620">
            <v>2</v>
          </cell>
          <cell r="Y620" t="str">
            <v>Down</v>
          </cell>
          <cell r="Z620" t="str">
            <v>Unplanned outage</v>
          </cell>
        </row>
        <row r="621">
          <cell r="C621" t="str">
            <v>PR19WSX_R6</v>
          </cell>
          <cell r="D621" t="str">
            <v>Resilient services</v>
          </cell>
          <cell r="E621" t="str">
            <v>PR14 continuation</v>
          </cell>
          <cell r="F621" t="str">
            <v>R6</v>
          </cell>
          <cell r="G621" t="str">
            <v>Sewer collapses</v>
          </cell>
          <cell r="H621" t="str">
            <v>Number of sewer collapses per thousand kilometres of all sewers causing an impact on service to customers or the environment</v>
          </cell>
          <cell r="K621">
            <v>1</v>
          </cell>
          <cell r="Q621">
            <v>1</v>
          </cell>
          <cell r="R621" t="str">
            <v>Under</v>
          </cell>
          <cell r="S621" t="str">
            <v>Revenue</v>
          </cell>
          <cell r="T621" t="str">
            <v>In-period</v>
          </cell>
          <cell r="U621" t="str">
            <v>Resilience</v>
          </cell>
          <cell r="V621" t="str">
            <v>nr</v>
          </cell>
          <cell r="W621" t="str">
            <v>Sewer collapses per 1,000km of sewers</v>
          </cell>
          <cell r="X621">
            <v>2</v>
          </cell>
          <cell r="Y621" t="str">
            <v>Down</v>
          </cell>
          <cell r="Z621" t="str">
            <v>Sewer collapses</v>
          </cell>
        </row>
        <row r="622">
          <cell r="C622" t="str">
            <v>PR19WSX_R7</v>
          </cell>
          <cell r="D622" t="str">
            <v>Resilient services</v>
          </cell>
          <cell r="E622" t="str">
            <v>PR14 continuation</v>
          </cell>
          <cell r="F622" t="str">
            <v>R7</v>
          </cell>
          <cell r="G622" t="str">
            <v>Restrictions on water use (hosepipe bans)</v>
          </cell>
          <cell r="H622" t="str">
            <v>The number of temporary use (hosepipe) bans imposed on customer to restrict their water use</v>
          </cell>
          <cell r="I622">
            <v>1</v>
          </cell>
          <cell r="Q622">
            <v>1</v>
          </cell>
          <cell r="R622" t="str">
            <v>Under</v>
          </cell>
          <cell r="S622" t="str">
            <v>Revenue</v>
          </cell>
          <cell r="T622" t="str">
            <v>In-period</v>
          </cell>
          <cell r="U622" t="str">
            <v>Supply restrictions</v>
          </cell>
          <cell r="V622" t="str">
            <v>nr</v>
          </cell>
          <cell r="W622" t="str">
            <v>Number of hosepipe bans</v>
          </cell>
          <cell r="X622">
            <v>0</v>
          </cell>
          <cell r="Y622" t="str">
            <v>Down</v>
          </cell>
          <cell r="AQ622">
            <v>0</v>
          </cell>
          <cell r="AR622">
            <v>0</v>
          </cell>
          <cell r="AS622">
            <v>0</v>
          </cell>
          <cell r="AT622">
            <v>0</v>
          </cell>
          <cell r="AU622">
            <v>0</v>
          </cell>
          <cell r="BL622" t="str">
            <v>Yes</v>
          </cell>
          <cell r="BM622" t="str">
            <v>Yes</v>
          </cell>
          <cell r="BN622" t="str">
            <v>Yes</v>
          </cell>
          <cell r="BO622" t="str">
            <v>Yes</v>
          </cell>
          <cell r="BP622" t="str">
            <v>Yes</v>
          </cell>
          <cell r="BQ622" t="str">
            <v/>
          </cell>
          <cell r="BR622" t="str">
            <v/>
          </cell>
          <cell r="BS622" t="str">
            <v/>
          </cell>
          <cell r="BT622" t="str">
            <v/>
          </cell>
          <cell r="BU622" t="str">
            <v/>
          </cell>
          <cell r="BV622" t="str">
            <v/>
          </cell>
          <cell r="BW622" t="str">
            <v/>
          </cell>
          <cell r="BX622" t="str">
            <v/>
          </cell>
          <cell r="BY622" t="str">
            <v/>
          </cell>
          <cell r="BZ622" t="str">
            <v/>
          </cell>
          <cell r="CA622">
            <v>0</v>
          </cell>
          <cell r="CB622">
            <v>0</v>
          </cell>
          <cell r="CC622">
            <v>0</v>
          </cell>
          <cell r="CD622">
            <v>0</v>
          </cell>
          <cell r="CE622">
            <v>0</v>
          </cell>
          <cell r="CF622" t="str">
            <v/>
          </cell>
          <cell r="CG622" t="str">
            <v/>
          </cell>
          <cell r="CH622" t="str">
            <v/>
          </cell>
          <cell r="CI622" t="str">
            <v/>
          </cell>
          <cell r="CJ622" t="str">
            <v/>
          </cell>
          <cell r="CK622" t="str">
            <v/>
          </cell>
          <cell r="CL622" t="str">
            <v/>
          </cell>
          <cell r="CM622" t="str">
            <v/>
          </cell>
          <cell r="CN622" t="str">
            <v/>
          </cell>
          <cell r="CO622" t="str">
            <v/>
          </cell>
          <cell r="CP622" t="str">
            <v/>
          </cell>
          <cell r="CQ622" t="str">
            <v/>
          </cell>
          <cell r="CR622" t="str">
            <v/>
          </cell>
          <cell r="CS622" t="str">
            <v/>
          </cell>
          <cell r="CT622" t="str">
            <v/>
          </cell>
          <cell r="CU622">
            <v>-0.16</v>
          </cell>
          <cell r="CV622" t="str">
            <v/>
          </cell>
          <cell r="CW622" t="str">
            <v/>
          </cell>
          <cell r="CX622" t="str">
            <v/>
          </cell>
          <cell r="CY622" t="str">
            <v/>
          </cell>
          <cell r="CZ622" t="str">
            <v/>
          </cell>
          <cell r="DA622" t="str">
            <v/>
          </cell>
          <cell r="DB622" t="str">
            <v/>
          </cell>
          <cell r="DD622">
            <v>1</v>
          </cell>
        </row>
        <row r="623">
          <cell r="C623" t="str">
            <v>PR19WSX_E1</v>
          </cell>
          <cell r="D623" t="str">
            <v>Protecting and enhancing the environment</v>
          </cell>
          <cell r="E623" t="str">
            <v>PR14 revision</v>
          </cell>
          <cell r="F623" t="str">
            <v>E1</v>
          </cell>
          <cell r="G623" t="str">
            <v>Treatment works compliance</v>
          </cell>
          <cell r="H623" t="str">
            <v>Percentage of sewage treatment works and water treatment works that are compliant with their discharge permit as reported to the Environment Agency</v>
          </cell>
          <cell r="K623">
            <v>1</v>
          </cell>
          <cell r="Q623">
            <v>1</v>
          </cell>
          <cell r="R623" t="str">
            <v>Under</v>
          </cell>
          <cell r="S623" t="str">
            <v>Revenue</v>
          </cell>
          <cell r="T623" t="str">
            <v>In-period</v>
          </cell>
          <cell r="U623" t="str">
            <v>Environmental</v>
          </cell>
          <cell r="V623" t="str">
            <v>%</v>
          </cell>
          <cell r="W623" t="str">
            <v>Percentage of works that are compliant</v>
          </cell>
          <cell r="X623">
            <v>2</v>
          </cell>
          <cell r="Y623" t="str">
            <v>Up</v>
          </cell>
          <cell r="Z623" t="str">
            <v>Treatment works compliance</v>
          </cell>
        </row>
        <row r="624">
          <cell r="C624" t="str">
            <v>PR19WSX_E2</v>
          </cell>
          <cell r="D624" t="str">
            <v>Protecting and enhancing the environment</v>
          </cell>
          <cell r="E624" t="str">
            <v>PR14 revision</v>
          </cell>
          <cell r="F624" t="str">
            <v>E2</v>
          </cell>
          <cell r="G624" t="str">
            <v>Pollution incidents</v>
          </cell>
          <cell r="H624" t="str">
            <v>Category 1-3 pollution incidents per 10,000km of wastewater network, as reported to the Environment Agency</v>
          </cell>
          <cell r="K624">
            <v>1</v>
          </cell>
          <cell r="Q624">
            <v>1</v>
          </cell>
          <cell r="R624" t="str">
            <v>Out &amp; under</v>
          </cell>
          <cell r="S624" t="str">
            <v>Revenue</v>
          </cell>
          <cell r="T624" t="str">
            <v>In-period</v>
          </cell>
          <cell r="U624" t="str">
            <v>Pollution incidents</v>
          </cell>
          <cell r="V624" t="str">
            <v>nr</v>
          </cell>
          <cell r="W624" t="str">
            <v>Incidents per 10,000 km of sewers</v>
          </cell>
          <cell r="X624">
            <v>2</v>
          </cell>
          <cell r="Y624" t="str">
            <v>Down</v>
          </cell>
          <cell r="Z624" t="str">
            <v>Pollution incidents</v>
          </cell>
        </row>
        <row r="625">
          <cell r="C625" t="str">
            <v>PR19WSX_E3</v>
          </cell>
          <cell r="D625" t="str">
            <v>Protecting and enhancing the environment</v>
          </cell>
          <cell r="E625" t="str">
            <v>PR14 continuation</v>
          </cell>
          <cell r="F625" t="str">
            <v>E3</v>
          </cell>
          <cell r="G625" t="str">
            <v>Abstraction Incentive Mechanism (Mere)</v>
          </cell>
          <cell r="H625" t="str">
            <v>The volume of water abstracted from the Mere source and exported from the catchment over the course of the year when river flows are low</v>
          </cell>
          <cell r="I625">
            <v>1</v>
          </cell>
          <cell r="Q625">
            <v>1</v>
          </cell>
          <cell r="R625" t="str">
            <v>Out &amp; under</v>
          </cell>
          <cell r="S625" t="str">
            <v>Revenue</v>
          </cell>
          <cell r="T625" t="str">
            <v>In-period</v>
          </cell>
          <cell r="U625" t="str">
            <v>Water resources/ abstraction</v>
          </cell>
          <cell r="V625" t="str">
            <v>nr</v>
          </cell>
          <cell r="W625" t="str">
            <v>Megalitres per year</v>
          </cell>
          <cell r="X625">
            <v>0</v>
          </cell>
          <cell r="Y625" t="str">
            <v>Down</v>
          </cell>
          <cell r="AQ625">
            <v>-100</v>
          </cell>
          <cell r="AR625">
            <v>-100</v>
          </cell>
          <cell r="AS625">
            <v>-100</v>
          </cell>
          <cell r="AT625">
            <v>-100</v>
          </cell>
          <cell r="AU625">
            <v>-100</v>
          </cell>
          <cell r="BL625" t="str">
            <v>Yes</v>
          </cell>
          <cell r="BM625" t="str">
            <v>Yes</v>
          </cell>
          <cell r="BN625" t="str">
            <v>Yes</v>
          </cell>
          <cell r="BO625" t="str">
            <v>Yes</v>
          </cell>
          <cell r="BP625" t="str">
            <v>Yes</v>
          </cell>
          <cell r="BQ625" t="str">
            <v/>
          </cell>
          <cell r="BR625" t="str">
            <v/>
          </cell>
          <cell r="BS625" t="str">
            <v/>
          </cell>
          <cell r="BT625" t="str">
            <v/>
          </cell>
          <cell r="BU625" t="str">
            <v/>
          </cell>
          <cell r="BV625" t="str">
            <v/>
          </cell>
          <cell r="BW625" t="str">
            <v/>
          </cell>
          <cell r="BX625" t="str">
            <v/>
          </cell>
          <cell r="BY625" t="str">
            <v/>
          </cell>
          <cell r="BZ625" t="str">
            <v/>
          </cell>
          <cell r="CA625" t="str">
            <v/>
          </cell>
          <cell r="CB625" t="str">
            <v/>
          </cell>
          <cell r="CC625" t="str">
            <v/>
          </cell>
          <cell r="CD625" t="str">
            <v/>
          </cell>
          <cell r="CE625" t="str">
            <v/>
          </cell>
          <cell r="CF625" t="str">
            <v/>
          </cell>
          <cell r="CG625" t="str">
            <v/>
          </cell>
          <cell r="CH625" t="str">
            <v/>
          </cell>
          <cell r="CI625" t="str">
            <v/>
          </cell>
          <cell r="CJ625" t="str">
            <v/>
          </cell>
          <cell r="CK625" t="str">
            <v/>
          </cell>
          <cell r="CL625" t="str">
            <v/>
          </cell>
          <cell r="CM625" t="str">
            <v/>
          </cell>
          <cell r="CN625" t="str">
            <v/>
          </cell>
          <cell r="CO625" t="str">
            <v/>
          </cell>
          <cell r="CP625" t="str">
            <v/>
          </cell>
          <cell r="CQ625" t="str">
            <v/>
          </cell>
          <cell r="CR625" t="str">
            <v/>
          </cell>
          <cell r="CS625" t="str">
            <v/>
          </cell>
          <cell r="CT625" t="str">
            <v/>
          </cell>
          <cell r="CU625">
            <v>-2.6999999999999999E-5</v>
          </cell>
          <cell r="CV625" t="str">
            <v/>
          </cell>
          <cell r="CW625" t="str">
            <v/>
          </cell>
          <cell r="CX625" t="str">
            <v/>
          </cell>
          <cell r="CY625">
            <v>2.6999999999999999E-5</v>
          </cell>
          <cell r="CZ625" t="str">
            <v/>
          </cell>
          <cell r="DA625" t="str">
            <v/>
          </cell>
          <cell r="DB625" t="str">
            <v/>
          </cell>
          <cell r="DD625">
            <v>1</v>
          </cell>
        </row>
        <row r="626">
          <cell r="C626" t="str">
            <v>PR19WSX_E4</v>
          </cell>
          <cell r="D626" t="str">
            <v>Protecting and enhancing the environment</v>
          </cell>
          <cell r="E626" t="str">
            <v>PR19 new</v>
          </cell>
          <cell r="F626" t="str">
            <v>E4</v>
          </cell>
          <cell r="G626" t="str">
            <v>Natural capital: improve Sites of Special Scientific Interest (SSSI sites)</v>
          </cell>
          <cell r="H626" t="str">
            <v>Percentage of actions delivered to improve SSSI sites on Wessex Water landholding as agreed with Natural England</v>
          </cell>
          <cell r="I626">
            <v>1</v>
          </cell>
          <cell r="Q626">
            <v>1</v>
          </cell>
          <cell r="R626" t="str">
            <v>Out &amp; under</v>
          </cell>
          <cell r="S626" t="str">
            <v>Revenue</v>
          </cell>
          <cell r="T626" t="str">
            <v>In-period</v>
          </cell>
          <cell r="U626" t="str">
            <v>Biodiversity/SSSIs</v>
          </cell>
          <cell r="V626" t="str">
            <v>%</v>
          </cell>
          <cell r="W626" t="str">
            <v>Percentage of agreed actions delivered - cumulative</v>
          </cell>
          <cell r="X626">
            <v>0</v>
          </cell>
          <cell r="Y626" t="str">
            <v>Up</v>
          </cell>
          <cell r="AQ626">
            <v>20</v>
          </cell>
          <cell r="AR626">
            <v>40</v>
          </cell>
          <cell r="AS626">
            <v>60</v>
          </cell>
          <cell r="AT626">
            <v>80</v>
          </cell>
          <cell r="AU626">
            <v>100</v>
          </cell>
          <cell r="BL626" t="str">
            <v>Yes</v>
          </cell>
          <cell r="BM626" t="str">
            <v>Yes</v>
          </cell>
          <cell r="BN626" t="str">
            <v>Yes</v>
          </cell>
          <cell r="BO626" t="str">
            <v>Yes</v>
          </cell>
          <cell r="BP626" t="str">
            <v>Yes</v>
          </cell>
          <cell r="BQ626" t="str">
            <v/>
          </cell>
          <cell r="BR626" t="str">
            <v/>
          </cell>
          <cell r="BS626" t="str">
            <v/>
          </cell>
          <cell r="BT626" t="str">
            <v/>
          </cell>
          <cell r="BU626" t="str">
            <v/>
          </cell>
          <cell r="BV626" t="str">
            <v/>
          </cell>
          <cell r="BW626" t="str">
            <v/>
          </cell>
          <cell r="BX626" t="str">
            <v/>
          </cell>
          <cell r="BY626" t="str">
            <v/>
          </cell>
          <cell r="BZ626" t="str">
            <v/>
          </cell>
          <cell r="CA626" t="str">
            <v/>
          </cell>
          <cell r="CB626" t="str">
            <v/>
          </cell>
          <cell r="CC626" t="str">
            <v/>
          </cell>
          <cell r="CD626" t="str">
            <v/>
          </cell>
          <cell r="CE626" t="str">
            <v/>
          </cell>
          <cell r="CF626" t="str">
            <v/>
          </cell>
          <cell r="CG626" t="str">
            <v/>
          </cell>
          <cell r="CH626" t="str">
            <v/>
          </cell>
          <cell r="CI626" t="str">
            <v/>
          </cell>
          <cell r="CJ626" t="str">
            <v/>
          </cell>
          <cell r="CK626" t="str">
            <v/>
          </cell>
          <cell r="CL626" t="str">
            <v/>
          </cell>
          <cell r="CM626" t="str">
            <v/>
          </cell>
          <cell r="CN626" t="str">
            <v/>
          </cell>
          <cell r="CO626" t="str">
            <v/>
          </cell>
          <cell r="CP626" t="str">
            <v/>
          </cell>
          <cell r="CQ626" t="str">
            <v/>
          </cell>
          <cell r="CR626" t="str">
            <v/>
          </cell>
          <cell r="CS626" t="str">
            <v/>
          </cell>
          <cell r="CT626" t="str">
            <v/>
          </cell>
          <cell r="CU626">
            <v>-2.0000000000000001E-4</v>
          </cell>
          <cell r="CV626" t="str">
            <v/>
          </cell>
          <cell r="CW626" t="str">
            <v/>
          </cell>
          <cell r="CX626" t="str">
            <v/>
          </cell>
          <cell r="CY626">
            <v>1.7000000000000001E-4</v>
          </cell>
          <cell r="CZ626" t="str">
            <v/>
          </cell>
          <cell r="DA626" t="str">
            <v/>
          </cell>
          <cell r="DB626" t="str">
            <v/>
          </cell>
          <cell r="DD626">
            <v>1</v>
          </cell>
        </row>
        <row r="627">
          <cell r="C627" t="str">
            <v>PR19WSX_E5</v>
          </cell>
          <cell r="D627" t="str">
            <v>Protecting and enhancing the environment</v>
          </cell>
          <cell r="E627" t="str">
            <v>PR14 revision</v>
          </cell>
          <cell r="F627" t="str">
            <v>E5</v>
          </cell>
          <cell r="G627" t="str">
            <v>Greenhouse gas emissions</v>
          </cell>
          <cell r="H627" t="str">
            <v>Annual gross greenhouse gas emissions from operational services</v>
          </cell>
          <cell r="I627">
            <v>0.03</v>
          </cell>
          <cell r="J627">
            <v>0.25</v>
          </cell>
          <cell r="K627">
            <v>0.54</v>
          </cell>
          <cell r="L627">
            <v>0.18</v>
          </cell>
          <cell r="Q627">
            <v>1</v>
          </cell>
          <cell r="R627" t="str">
            <v>Under</v>
          </cell>
          <cell r="S627" t="str">
            <v>Revenue</v>
          </cell>
          <cell r="T627" t="str">
            <v>In-period</v>
          </cell>
          <cell r="U627" t="str">
            <v>Energy/emissions</v>
          </cell>
          <cell r="V627" t="str">
            <v>nr</v>
          </cell>
          <cell r="W627" t="str">
            <v>Kiloton of CO2 equivalent (KtCO2e)</v>
          </cell>
          <cell r="X627">
            <v>0</v>
          </cell>
          <cell r="Y627" t="str">
            <v>Down</v>
          </cell>
          <cell r="AQ627">
            <v>111</v>
          </cell>
          <cell r="AR627">
            <v>110</v>
          </cell>
          <cell r="AS627">
            <v>107</v>
          </cell>
          <cell r="AT627">
            <v>105</v>
          </cell>
          <cell r="AU627">
            <v>101</v>
          </cell>
          <cell r="BL627" t="str">
            <v>Yes</v>
          </cell>
          <cell r="BM627" t="str">
            <v>Yes</v>
          </cell>
          <cell r="BN627" t="str">
            <v>Yes</v>
          </cell>
          <cell r="BO627" t="str">
            <v>Yes</v>
          </cell>
          <cell r="BP627" t="str">
            <v>Yes</v>
          </cell>
          <cell r="BQ627" t="str">
            <v/>
          </cell>
          <cell r="BR627" t="str">
            <v/>
          </cell>
          <cell r="BS627" t="str">
            <v/>
          </cell>
          <cell r="BT627" t="str">
            <v/>
          </cell>
          <cell r="BU627" t="str">
            <v/>
          </cell>
          <cell r="BV627" t="str">
            <v/>
          </cell>
          <cell r="BW627" t="str">
            <v/>
          </cell>
          <cell r="BX627" t="str">
            <v/>
          </cell>
          <cell r="BY627" t="str">
            <v/>
          </cell>
          <cell r="BZ627" t="str">
            <v/>
          </cell>
          <cell r="CA627" t="str">
            <v/>
          </cell>
          <cell r="CB627" t="str">
            <v/>
          </cell>
          <cell r="CC627" t="str">
            <v/>
          </cell>
          <cell r="CD627" t="str">
            <v/>
          </cell>
          <cell r="CE627" t="str">
            <v/>
          </cell>
          <cell r="CF627" t="str">
            <v/>
          </cell>
          <cell r="CG627" t="str">
            <v/>
          </cell>
          <cell r="CH627" t="str">
            <v/>
          </cell>
          <cell r="CI627" t="str">
            <v/>
          </cell>
          <cell r="CJ627" t="str">
            <v/>
          </cell>
          <cell r="CK627" t="str">
            <v/>
          </cell>
          <cell r="CL627" t="str">
            <v/>
          </cell>
          <cell r="CM627" t="str">
            <v/>
          </cell>
          <cell r="CN627" t="str">
            <v/>
          </cell>
          <cell r="CO627" t="str">
            <v/>
          </cell>
          <cell r="CP627" t="str">
            <v/>
          </cell>
          <cell r="CQ627" t="str">
            <v/>
          </cell>
          <cell r="CR627" t="str">
            <v/>
          </cell>
          <cell r="CS627" t="str">
            <v/>
          </cell>
          <cell r="CT627" t="str">
            <v/>
          </cell>
          <cell r="CU627">
            <v>-1.95E-2</v>
          </cell>
          <cell r="CV627" t="str">
            <v/>
          </cell>
          <cell r="CW627" t="str">
            <v/>
          </cell>
          <cell r="CX627" t="str">
            <v/>
          </cell>
          <cell r="CY627" t="str">
            <v/>
          </cell>
          <cell r="CZ627" t="str">
            <v/>
          </cell>
          <cell r="DA627" t="str">
            <v/>
          </cell>
          <cell r="DB627" t="str">
            <v/>
          </cell>
          <cell r="DD627">
            <v>1</v>
          </cell>
        </row>
        <row r="628">
          <cell r="C628" t="str">
            <v>PR19WSX_E6</v>
          </cell>
          <cell r="D628" t="str">
            <v>Protecting and enhancing the environment</v>
          </cell>
          <cell r="E628" t="str">
            <v>PR19 new</v>
          </cell>
          <cell r="F628" t="str">
            <v>E6</v>
          </cell>
          <cell r="G628" t="str">
            <v>Working with communities to improve bathing water experience</v>
          </cell>
          <cell r="H628" t="str">
            <v>Number of beaches with community projects that have been agreed by the Catchment Panel which improves bathing water experience</v>
          </cell>
          <cell r="K628">
            <v>1</v>
          </cell>
          <cell r="Q628">
            <v>1</v>
          </cell>
          <cell r="R628" t="str">
            <v>Out &amp; under</v>
          </cell>
          <cell r="S628" t="str">
            <v>Revenue</v>
          </cell>
          <cell r="T628" t="str">
            <v>In-period</v>
          </cell>
          <cell r="U628" t="str">
            <v>Community/partnerships</v>
          </cell>
          <cell r="V628" t="str">
            <v>nr</v>
          </cell>
          <cell r="W628" t="str">
            <v>Number of beaches - cumulative</v>
          </cell>
          <cell r="X628">
            <v>0</v>
          </cell>
          <cell r="Y628" t="str">
            <v>Up</v>
          </cell>
          <cell r="AQ628">
            <v>20</v>
          </cell>
          <cell r="AR628">
            <v>26</v>
          </cell>
          <cell r="AS628">
            <v>33</v>
          </cell>
          <cell r="AT628">
            <v>40</v>
          </cell>
          <cell r="AU628">
            <v>47</v>
          </cell>
          <cell r="BL628" t="str">
            <v>Yes</v>
          </cell>
          <cell r="BM628" t="str">
            <v>Yes</v>
          </cell>
          <cell r="BN628" t="str">
            <v>Yes</v>
          </cell>
          <cell r="BO628" t="str">
            <v>Yes</v>
          </cell>
          <cell r="BP628" t="str">
            <v>Yes</v>
          </cell>
          <cell r="BQ628" t="str">
            <v/>
          </cell>
          <cell r="BR628" t="str">
            <v/>
          </cell>
          <cell r="BS628" t="str">
            <v/>
          </cell>
          <cell r="BT628" t="str">
            <v/>
          </cell>
          <cell r="BU628" t="str">
            <v/>
          </cell>
          <cell r="BV628" t="str">
            <v/>
          </cell>
          <cell r="BW628" t="str">
            <v/>
          </cell>
          <cell r="BX628" t="str">
            <v/>
          </cell>
          <cell r="BY628" t="str">
            <v/>
          </cell>
          <cell r="BZ628" t="str">
            <v/>
          </cell>
          <cell r="CA628" t="str">
            <v/>
          </cell>
          <cell r="CB628" t="str">
            <v/>
          </cell>
          <cell r="CC628" t="str">
            <v/>
          </cell>
          <cell r="CD628" t="str">
            <v/>
          </cell>
          <cell r="CE628" t="str">
            <v/>
          </cell>
          <cell r="CF628" t="str">
            <v/>
          </cell>
          <cell r="CG628" t="str">
            <v/>
          </cell>
          <cell r="CH628" t="str">
            <v/>
          </cell>
          <cell r="CI628" t="str">
            <v/>
          </cell>
          <cell r="CJ628" t="str">
            <v/>
          </cell>
          <cell r="CK628" t="str">
            <v/>
          </cell>
          <cell r="CL628" t="str">
            <v/>
          </cell>
          <cell r="CM628" t="str">
            <v/>
          </cell>
          <cell r="CN628" t="str">
            <v/>
          </cell>
          <cell r="CO628" t="str">
            <v/>
          </cell>
          <cell r="CP628" t="str">
            <v/>
          </cell>
          <cell r="CQ628" t="str">
            <v/>
          </cell>
          <cell r="CR628" t="str">
            <v/>
          </cell>
          <cell r="CS628" t="str">
            <v/>
          </cell>
          <cell r="CT628" t="str">
            <v/>
          </cell>
          <cell r="CU628">
            <v>-8.4999999999999995E-4</v>
          </cell>
          <cell r="CV628" t="str">
            <v/>
          </cell>
          <cell r="CW628" t="str">
            <v/>
          </cell>
          <cell r="CX628" t="str">
            <v/>
          </cell>
          <cell r="CY628">
            <v>6.9999999999999999E-4</v>
          </cell>
          <cell r="CZ628" t="str">
            <v/>
          </cell>
          <cell r="DA628" t="str">
            <v/>
          </cell>
          <cell r="DB628" t="str">
            <v/>
          </cell>
          <cell r="DD628">
            <v>1</v>
          </cell>
        </row>
        <row r="629">
          <cell r="C629" t="str">
            <v>PR19WSX_E7</v>
          </cell>
          <cell r="D629" t="str">
            <v>Protecting and enhancing the environment</v>
          </cell>
          <cell r="E629" t="str">
            <v>PR19 new</v>
          </cell>
          <cell r="F629" t="str">
            <v>E7</v>
          </cell>
          <cell r="G629" t="str">
            <v>Working with catchment partners to improve natural capital</v>
          </cell>
          <cell r="H629" t="str">
            <v>Number of schemes working with catchment partners to improve natural capital on non-Wessex Water landholding (excluding SSSI sites)</v>
          </cell>
          <cell r="K629">
            <v>1</v>
          </cell>
          <cell r="Q629">
            <v>1</v>
          </cell>
          <cell r="R629" t="str">
            <v>Out &amp; under</v>
          </cell>
          <cell r="S629" t="str">
            <v>Revenue</v>
          </cell>
          <cell r="T629" t="str">
            <v>In-period</v>
          </cell>
          <cell r="U629" t="str">
            <v>Community/partnerships</v>
          </cell>
          <cell r="V629" t="str">
            <v>nr</v>
          </cell>
          <cell r="W629" t="str">
            <v>Number of schemes - cumulative</v>
          </cell>
          <cell r="X629">
            <v>0</v>
          </cell>
          <cell r="Y629" t="str">
            <v>Up</v>
          </cell>
          <cell r="AQ629">
            <v>29</v>
          </cell>
          <cell r="AR629">
            <v>37</v>
          </cell>
          <cell r="AS629">
            <v>37</v>
          </cell>
          <cell r="AT629">
            <v>37</v>
          </cell>
          <cell r="AU629">
            <v>37</v>
          </cell>
          <cell r="BL629" t="str">
            <v>Yes</v>
          </cell>
          <cell r="BM629" t="str">
            <v>Yes</v>
          </cell>
          <cell r="BN629" t="str">
            <v>Yes</v>
          </cell>
          <cell r="BO629" t="str">
            <v>Yes</v>
          </cell>
          <cell r="BP629" t="str">
            <v>Yes</v>
          </cell>
          <cell r="BQ629" t="str">
            <v/>
          </cell>
          <cell r="BR629" t="str">
            <v/>
          </cell>
          <cell r="BS629" t="str">
            <v/>
          </cell>
          <cell r="BT629" t="str">
            <v/>
          </cell>
          <cell r="BU629" t="str">
            <v/>
          </cell>
          <cell r="BV629" t="str">
            <v/>
          </cell>
          <cell r="BW629" t="str">
            <v/>
          </cell>
          <cell r="BX629" t="str">
            <v/>
          </cell>
          <cell r="BY629" t="str">
            <v/>
          </cell>
          <cell r="BZ629" t="str">
            <v/>
          </cell>
          <cell r="CA629" t="str">
            <v/>
          </cell>
          <cell r="CB629" t="str">
            <v/>
          </cell>
          <cell r="CC629" t="str">
            <v/>
          </cell>
          <cell r="CD629" t="str">
            <v/>
          </cell>
          <cell r="CE629" t="str">
            <v/>
          </cell>
          <cell r="CF629" t="str">
            <v/>
          </cell>
          <cell r="CG629" t="str">
            <v/>
          </cell>
          <cell r="CH629" t="str">
            <v/>
          </cell>
          <cell r="CI629" t="str">
            <v/>
          </cell>
          <cell r="CJ629" t="str">
            <v/>
          </cell>
          <cell r="CK629" t="str">
            <v/>
          </cell>
          <cell r="CL629" t="str">
            <v/>
          </cell>
          <cell r="CM629" t="str">
            <v/>
          </cell>
          <cell r="CN629" t="str">
            <v/>
          </cell>
          <cell r="CO629" t="str">
            <v/>
          </cell>
          <cell r="CP629" t="str">
            <v/>
          </cell>
          <cell r="CQ629" t="str">
            <v/>
          </cell>
          <cell r="CR629" t="str">
            <v/>
          </cell>
          <cell r="CS629" t="str">
            <v/>
          </cell>
          <cell r="CT629" t="str">
            <v/>
          </cell>
          <cell r="CU629">
            <v>-4.0000000000000001E-3</v>
          </cell>
          <cell r="CV629" t="str">
            <v/>
          </cell>
          <cell r="CW629" t="str">
            <v/>
          </cell>
          <cell r="CX629" t="str">
            <v/>
          </cell>
          <cell r="CY629">
            <v>3.3E-3</v>
          </cell>
          <cell r="CZ629" t="str">
            <v/>
          </cell>
          <cell r="DA629" t="str">
            <v/>
          </cell>
          <cell r="DB629" t="str">
            <v/>
          </cell>
          <cell r="DD629">
            <v>1</v>
          </cell>
        </row>
        <row r="630">
          <cell r="C630" t="str">
            <v>PR19WSX_E8</v>
          </cell>
          <cell r="D630" t="str">
            <v>Protecting and enhancing the environment</v>
          </cell>
          <cell r="E630" t="str">
            <v>PR14 revision</v>
          </cell>
          <cell r="F630" t="str">
            <v>E8</v>
          </cell>
          <cell r="G630" t="str">
            <v>Satisfactory sludge disposal</v>
          </cell>
          <cell r="H630" t="str">
            <v>Percentage of sludge disposed that complies with appropriate legislation and regulation, as reported to the Environment Agency</v>
          </cell>
          <cell r="L630">
            <v>1</v>
          </cell>
          <cell r="Q630">
            <v>1</v>
          </cell>
          <cell r="R630" t="str">
            <v>Under</v>
          </cell>
          <cell r="S630" t="str">
            <v>Revenue</v>
          </cell>
          <cell r="T630" t="str">
            <v>In-period</v>
          </cell>
          <cell r="U630" t="str">
            <v>Bioresources (sludge)</v>
          </cell>
          <cell r="V630" t="str">
            <v>%</v>
          </cell>
          <cell r="W630" t="str">
            <v>Percentage of sludge</v>
          </cell>
          <cell r="X630">
            <v>2</v>
          </cell>
          <cell r="Y630" t="str">
            <v>Up</v>
          </cell>
          <cell r="AQ630">
            <v>100</v>
          </cell>
          <cell r="AR630">
            <v>100</v>
          </cell>
          <cell r="AS630">
            <v>100</v>
          </cell>
          <cell r="AT630">
            <v>100</v>
          </cell>
          <cell r="AU630">
            <v>100</v>
          </cell>
          <cell r="BL630" t="str">
            <v>Yes</v>
          </cell>
          <cell r="BM630" t="str">
            <v>Yes</v>
          </cell>
          <cell r="BN630" t="str">
            <v>Yes</v>
          </cell>
          <cell r="BO630" t="str">
            <v>Yes</v>
          </cell>
          <cell r="BP630" t="str">
            <v>Yes</v>
          </cell>
          <cell r="BQ630" t="str">
            <v/>
          </cell>
          <cell r="BR630" t="str">
            <v/>
          </cell>
          <cell r="BS630" t="str">
            <v/>
          </cell>
          <cell r="BT630" t="str">
            <v/>
          </cell>
          <cell r="BU630" t="str">
            <v/>
          </cell>
          <cell r="BV630" t="str">
            <v/>
          </cell>
          <cell r="BW630" t="str">
            <v/>
          </cell>
          <cell r="BX630" t="str">
            <v/>
          </cell>
          <cell r="BY630" t="str">
            <v/>
          </cell>
          <cell r="BZ630" t="str">
            <v/>
          </cell>
          <cell r="CA630" t="str">
            <v/>
          </cell>
          <cell r="CB630" t="str">
            <v/>
          </cell>
          <cell r="CC630" t="str">
            <v/>
          </cell>
          <cell r="CD630" t="str">
            <v/>
          </cell>
          <cell r="CE630" t="str">
            <v/>
          </cell>
          <cell r="CF630" t="str">
            <v/>
          </cell>
          <cell r="CG630" t="str">
            <v/>
          </cell>
          <cell r="CH630" t="str">
            <v/>
          </cell>
          <cell r="CI630" t="str">
            <v/>
          </cell>
          <cell r="CJ630" t="str">
            <v/>
          </cell>
          <cell r="CK630" t="str">
            <v/>
          </cell>
          <cell r="CL630" t="str">
            <v/>
          </cell>
          <cell r="CM630" t="str">
            <v/>
          </cell>
          <cell r="CN630" t="str">
            <v/>
          </cell>
          <cell r="CO630" t="str">
            <v/>
          </cell>
          <cell r="CP630" t="str">
            <v/>
          </cell>
          <cell r="CQ630" t="str">
            <v/>
          </cell>
          <cell r="CR630" t="str">
            <v/>
          </cell>
          <cell r="CS630" t="str">
            <v/>
          </cell>
          <cell r="CT630" t="str">
            <v/>
          </cell>
          <cell r="CU630">
            <v>-9.8000000000000004E-2</v>
          </cell>
          <cell r="CV630" t="str">
            <v/>
          </cell>
          <cell r="CW630" t="str">
            <v/>
          </cell>
          <cell r="CX630" t="str">
            <v/>
          </cell>
          <cell r="CY630" t="str">
            <v/>
          </cell>
          <cell r="CZ630" t="str">
            <v/>
          </cell>
          <cell r="DA630" t="str">
            <v/>
          </cell>
          <cell r="DB630" t="str">
            <v/>
          </cell>
          <cell r="DD630">
            <v>1</v>
          </cell>
        </row>
        <row r="631">
          <cell r="C631" t="str">
            <v>PR19WSX_E9</v>
          </cell>
          <cell r="D631" t="str">
            <v>Protecting and enhancing the environment</v>
          </cell>
          <cell r="E631" t="str">
            <v>PR19 new</v>
          </cell>
          <cell r="F631" t="str">
            <v>E9</v>
          </cell>
          <cell r="G631" t="str">
            <v>Reduce frequent spilling overflows (non-WINEP)</v>
          </cell>
          <cell r="H631" t="str">
            <v>Number of combined sewer overflows (CSO) improvements achieved in addition to WINEP requirements</v>
          </cell>
          <cell r="K631">
            <v>1</v>
          </cell>
          <cell r="Q631">
            <v>1</v>
          </cell>
          <cell r="R631" t="str">
            <v>Out</v>
          </cell>
          <cell r="S631" t="str">
            <v>Revenue</v>
          </cell>
          <cell r="T631" t="str">
            <v>In-period</v>
          </cell>
          <cell r="U631" t="str">
            <v>Environmental</v>
          </cell>
          <cell r="V631" t="str">
            <v>nr</v>
          </cell>
          <cell r="W631" t="str">
            <v>Number of schemes</v>
          </cell>
          <cell r="X631">
            <v>0</v>
          </cell>
          <cell r="Y631" t="str">
            <v>Up</v>
          </cell>
          <cell r="AQ631">
            <v>0</v>
          </cell>
          <cell r="AR631">
            <v>0</v>
          </cell>
          <cell r="AS631">
            <v>0</v>
          </cell>
          <cell r="AT631">
            <v>0</v>
          </cell>
          <cell r="AU631">
            <v>0</v>
          </cell>
          <cell r="BL631" t="str">
            <v>Yes</v>
          </cell>
          <cell r="BM631" t="str">
            <v>Yes</v>
          </cell>
          <cell r="BN631" t="str">
            <v>Yes</v>
          </cell>
          <cell r="BO631" t="str">
            <v>Yes</v>
          </cell>
          <cell r="BP631" t="str">
            <v>Yes</v>
          </cell>
          <cell r="BQ631" t="str">
            <v/>
          </cell>
          <cell r="BR631" t="str">
            <v/>
          </cell>
          <cell r="BS631" t="str">
            <v/>
          </cell>
          <cell r="BT631" t="str">
            <v/>
          </cell>
          <cell r="BU631" t="str">
            <v/>
          </cell>
          <cell r="BV631" t="str">
            <v/>
          </cell>
          <cell r="BW631" t="str">
            <v/>
          </cell>
          <cell r="BX631" t="str">
            <v/>
          </cell>
          <cell r="BY631" t="str">
            <v/>
          </cell>
          <cell r="BZ631" t="str">
            <v/>
          </cell>
          <cell r="CA631" t="str">
            <v/>
          </cell>
          <cell r="CB631" t="str">
            <v/>
          </cell>
          <cell r="CC631" t="str">
            <v/>
          </cell>
          <cell r="CD631" t="str">
            <v/>
          </cell>
          <cell r="CE631" t="str">
            <v/>
          </cell>
          <cell r="CF631" t="str">
            <v/>
          </cell>
          <cell r="CG631" t="str">
            <v/>
          </cell>
          <cell r="CH631" t="str">
            <v/>
          </cell>
          <cell r="CI631" t="str">
            <v/>
          </cell>
          <cell r="CJ631" t="str">
            <v/>
          </cell>
          <cell r="CK631">
            <v>0</v>
          </cell>
          <cell r="CL631">
            <v>0</v>
          </cell>
          <cell r="CM631">
            <v>0</v>
          </cell>
          <cell r="CN631">
            <v>0</v>
          </cell>
          <cell r="CO631">
            <v>13</v>
          </cell>
          <cell r="CP631" t="str">
            <v/>
          </cell>
          <cell r="CQ631" t="str">
            <v/>
          </cell>
          <cell r="CR631" t="str">
            <v/>
          </cell>
          <cell r="CS631" t="str">
            <v/>
          </cell>
          <cell r="CT631" t="str">
            <v/>
          </cell>
          <cell r="CU631" t="str">
            <v/>
          </cell>
          <cell r="CV631" t="str">
            <v/>
          </cell>
          <cell r="CW631" t="str">
            <v/>
          </cell>
          <cell r="CX631" t="str">
            <v/>
          </cell>
          <cell r="CY631">
            <v>5.5E-2</v>
          </cell>
          <cell r="CZ631">
            <v>0.78</v>
          </cell>
          <cell r="DA631" t="str">
            <v/>
          </cell>
          <cell r="DB631" t="str">
            <v/>
          </cell>
          <cell r="DD631">
            <v>1</v>
          </cell>
        </row>
        <row r="632">
          <cell r="C632" t="str">
            <v>PR19WSX_E10</v>
          </cell>
          <cell r="D632" t="str">
            <v>Protecting and enhancing the environment</v>
          </cell>
          <cell r="E632" t="str">
            <v>PR19 new</v>
          </cell>
          <cell r="F632" t="str">
            <v>E10</v>
          </cell>
          <cell r="G632" t="str">
            <v>Length of river with improved water quality through WINEP delivery</v>
          </cell>
          <cell r="H632" t="str">
            <v>Length of river with improved water quality through WINEP delivery</v>
          </cell>
          <cell r="K632">
            <v>1</v>
          </cell>
          <cell r="Q632">
            <v>1</v>
          </cell>
          <cell r="R632" t="str">
            <v>Under</v>
          </cell>
          <cell r="S632" t="str">
            <v>Revenue</v>
          </cell>
          <cell r="T632" t="str">
            <v>In-period</v>
          </cell>
          <cell r="U632" t="str">
            <v>Environmental</v>
          </cell>
          <cell r="V632" t="str">
            <v>km</v>
          </cell>
          <cell r="W632" t="str">
            <v>Kilometre (Km) of river improved - cumulative</v>
          </cell>
          <cell r="X632">
            <v>1</v>
          </cell>
          <cell r="Y632" t="str">
            <v>Up</v>
          </cell>
          <cell r="AQ632">
            <v>0</v>
          </cell>
          <cell r="AR632">
            <v>159.4</v>
          </cell>
          <cell r="AS632">
            <v>167.4</v>
          </cell>
          <cell r="AT632">
            <v>167.4</v>
          </cell>
          <cell r="AU632">
            <v>399.9</v>
          </cell>
          <cell r="BL632" t="str">
            <v>Yes</v>
          </cell>
          <cell r="BM632" t="str">
            <v>Yes</v>
          </cell>
          <cell r="BN632" t="str">
            <v>Yes</v>
          </cell>
          <cell r="BO632" t="str">
            <v>Yes</v>
          </cell>
          <cell r="BP632" t="str">
            <v>Yes</v>
          </cell>
          <cell r="BQ632" t="str">
            <v/>
          </cell>
          <cell r="BR632" t="str">
            <v/>
          </cell>
          <cell r="BS632" t="str">
            <v/>
          </cell>
          <cell r="BT632" t="str">
            <v/>
          </cell>
          <cell r="BU632" t="str">
            <v/>
          </cell>
          <cell r="BV632" t="str">
            <v/>
          </cell>
          <cell r="BW632" t="str">
            <v/>
          </cell>
          <cell r="BX632" t="str">
            <v/>
          </cell>
          <cell r="BY632" t="str">
            <v/>
          </cell>
          <cell r="BZ632" t="str">
            <v/>
          </cell>
          <cell r="CA632" t="str">
            <v/>
          </cell>
          <cell r="CB632" t="str">
            <v/>
          </cell>
          <cell r="CC632" t="str">
            <v/>
          </cell>
          <cell r="CD632" t="str">
            <v/>
          </cell>
          <cell r="CE632" t="str">
            <v/>
          </cell>
          <cell r="CF632" t="str">
            <v/>
          </cell>
          <cell r="CG632" t="str">
            <v/>
          </cell>
          <cell r="CH632" t="str">
            <v/>
          </cell>
          <cell r="CI632" t="str">
            <v/>
          </cell>
          <cell r="CJ632" t="str">
            <v/>
          </cell>
          <cell r="CK632" t="str">
            <v/>
          </cell>
          <cell r="CL632" t="str">
            <v/>
          </cell>
          <cell r="CM632" t="str">
            <v/>
          </cell>
          <cell r="CN632" t="str">
            <v/>
          </cell>
          <cell r="CO632" t="str">
            <v/>
          </cell>
          <cell r="CP632" t="str">
            <v/>
          </cell>
          <cell r="CQ632" t="str">
            <v/>
          </cell>
          <cell r="CR632" t="str">
            <v/>
          </cell>
          <cell r="CS632" t="str">
            <v/>
          </cell>
          <cell r="CT632" t="str">
            <v/>
          </cell>
          <cell r="CU632">
            <v>-1.7000000000000001E-2</v>
          </cell>
          <cell r="CV632" t="str">
            <v/>
          </cell>
          <cell r="CW632" t="str">
            <v/>
          </cell>
          <cell r="CX632" t="str">
            <v/>
          </cell>
          <cell r="CY632" t="str">
            <v/>
          </cell>
          <cell r="CZ632" t="str">
            <v/>
          </cell>
          <cell r="DA632" t="str">
            <v/>
          </cell>
          <cell r="DB632" t="str">
            <v/>
          </cell>
          <cell r="DD632">
            <v>1</v>
          </cell>
        </row>
        <row r="633">
          <cell r="C633" t="str">
            <v>PR19WSX_E11</v>
          </cell>
          <cell r="D633" t="str">
            <v>Protecting and enhancing the environment</v>
          </cell>
          <cell r="E633" t="str">
            <v>PR19 new</v>
          </cell>
          <cell r="F633" t="str">
            <v>E11</v>
          </cell>
          <cell r="G633" t="str">
            <v>Km of river improved (non-WINEP)</v>
          </cell>
          <cell r="H633" t="str">
            <v>Length of river with improved quality by company action outside of the WINEP. Improvements will include additional nutrient removal through out-performance of our STWs, and/or additional catchment management off-setting</v>
          </cell>
          <cell r="K633">
            <v>1</v>
          </cell>
          <cell r="Q633">
            <v>1</v>
          </cell>
          <cell r="R633" t="str">
            <v>Out</v>
          </cell>
          <cell r="S633" t="str">
            <v>Revenue</v>
          </cell>
          <cell r="T633" t="str">
            <v>In-period</v>
          </cell>
          <cell r="U633" t="str">
            <v>Environmental</v>
          </cell>
          <cell r="V633" t="str">
            <v>km</v>
          </cell>
          <cell r="W633" t="str">
            <v xml:space="preserve">Kilometre (Km) of river improved </v>
          </cell>
          <cell r="X633">
            <v>1</v>
          </cell>
          <cell r="Y633" t="str">
            <v>Up</v>
          </cell>
          <cell r="AQ633">
            <v>0</v>
          </cell>
          <cell r="AR633">
            <v>0</v>
          </cell>
          <cell r="AS633">
            <v>0</v>
          </cell>
          <cell r="AT633">
            <v>0</v>
          </cell>
          <cell r="AU633">
            <v>0</v>
          </cell>
          <cell r="BL633" t="str">
            <v>Yes</v>
          </cell>
          <cell r="BM633" t="str">
            <v>Yes</v>
          </cell>
          <cell r="BN633" t="str">
            <v>Yes</v>
          </cell>
          <cell r="BO633" t="str">
            <v>Yes</v>
          </cell>
          <cell r="BP633" t="str">
            <v>Yes</v>
          </cell>
          <cell r="BQ633" t="str">
            <v/>
          </cell>
          <cell r="BR633" t="str">
            <v/>
          </cell>
          <cell r="BS633" t="str">
            <v/>
          </cell>
          <cell r="BT633" t="str">
            <v/>
          </cell>
          <cell r="BU633" t="str">
            <v/>
          </cell>
          <cell r="BV633" t="str">
            <v/>
          </cell>
          <cell r="BW633" t="str">
            <v/>
          </cell>
          <cell r="BX633" t="str">
            <v/>
          </cell>
          <cell r="BY633" t="str">
            <v/>
          </cell>
          <cell r="BZ633" t="str">
            <v/>
          </cell>
          <cell r="CA633" t="str">
            <v/>
          </cell>
          <cell r="CB633" t="str">
            <v/>
          </cell>
          <cell r="CC633" t="str">
            <v/>
          </cell>
          <cell r="CD633" t="str">
            <v/>
          </cell>
          <cell r="CE633" t="str">
            <v/>
          </cell>
          <cell r="CF633" t="str">
            <v/>
          </cell>
          <cell r="CG633" t="str">
            <v/>
          </cell>
          <cell r="CH633" t="str">
            <v/>
          </cell>
          <cell r="CI633" t="str">
            <v/>
          </cell>
          <cell r="CJ633" t="str">
            <v/>
          </cell>
          <cell r="CK633" t="str">
            <v/>
          </cell>
          <cell r="CL633" t="str">
            <v/>
          </cell>
          <cell r="CM633" t="str">
            <v/>
          </cell>
          <cell r="CN633" t="str">
            <v/>
          </cell>
          <cell r="CO633" t="str">
            <v/>
          </cell>
          <cell r="CP633" t="str">
            <v/>
          </cell>
          <cell r="CQ633" t="str">
            <v/>
          </cell>
          <cell r="CR633" t="str">
            <v/>
          </cell>
          <cell r="CS633" t="str">
            <v/>
          </cell>
          <cell r="CT633" t="str">
            <v/>
          </cell>
          <cell r="CU633" t="str">
            <v/>
          </cell>
          <cell r="CV633" t="str">
            <v/>
          </cell>
          <cell r="CW633" t="str">
            <v/>
          </cell>
          <cell r="CX633" t="str">
            <v/>
          </cell>
          <cell r="CY633">
            <v>0.01</v>
          </cell>
          <cell r="CZ633" t="str">
            <v/>
          </cell>
          <cell r="DA633" t="str">
            <v/>
          </cell>
          <cell r="DB633" t="str">
            <v/>
          </cell>
          <cell r="DD633">
            <v>1</v>
          </cell>
        </row>
        <row r="634">
          <cell r="C634" t="str">
            <v>PR19WSX_E12</v>
          </cell>
          <cell r="D634" t="str">
            <v>Protecting and enhancing the environment</v>
          </cell>
          <cell r="E634" t="str">
            <v>PR19 new</v>
          </cell>
          <cell r="F634" t="str">
            <v>E12</v>
          </cell>
          <cell r="G634" t="str">
            <v>Abstraction Incentive Mechanism (Stubhampton)</v>
          </cell>
          <cell r="H634" t="str">
            <v>The volume of water abstracted from the Stubhampton source over the course of the year when river flows are low</v>
          </cell>
          <cell r="I634">
            <v>1</v>
          </cell>
          <cell r="Q634">
            <v>1</v>
          </cell>
          <cell r="R634" t="str">
            <v>Out &amp; under</v>
          </cell>
          <cell r="S634" t="str">
            <v>Revenue</v>
          </cell>
          <cell r="T634" t="str">
            <v>In-period</v>
          </cell>
          <cell r="U634" t="str">
            <v>Water resources/ abstraction</v>
          </cell>
          <cell r="V634" t="str">
            <v>Ml/a</v>
          </cell>
          <cell r="W634" t="str">
            <v>Megalitres per year</v>
          </cell>
          <cell r="X634">
            <v>0</v>
          </cell>
          <cell r="Y634" t="str">
            <v>Down</v>
          </cell>
          <cell r="AQ634">
            <v>-45</v>
          </cell>
          <cell r="AR634">
            <v>-45</v>
          </cell>
          <cell r="AS634">
            <v>-45</v>
          </cell>
          <cell r="AT634">
            <v>-45</v>
          </cell>
          <cell r="AU634">
            <v>-45</v>
          </cell>
          <cell r="BL634" t="str">
            <v>Yes</v>
          </cell>
          <cell r="BM634" t="str">
            <v>Yes</v>
          </cell>
          <cell r="BN634" t="str">
            <v>Yes</v>
          </cell>
          <cell r="BO634" t="str">
            <v>Yes</v>
          </cell>
          <cell r="BP634" t="str">
            <v>Yes</v>
          </cell>
          <cell r="BQ634" t="str">
            <v/>
          </cell>
          <cell r="BR634" t="str">
            <v/>
          </cell>
          <cell r="BS634" t="str">
            <v/>
          </cell>
          <cell r="BT634" t="str">
            <v/>
          </cell>
          <cell r="BU634" t="str">
            <v/>
          </cell>
          <cell r="BV634" t="str">
            <v/>
          </cell>
          <cell r="BW634" t="str">
            <v/>
          </cell>
          <cell r="BX634" t="str">
            <v/>
          </cell>
          <cell r="BY634" t="str">
            <v/>
          </cell>
          <cell r="BZ634" t="str">
            <v/>
          </cell>
          <cell r="CA634" t="str">
            <v/>
          </cell>
          <cell r="CB634" t="str">
            <v/>
          </cell>
          <cell r="CC634" t="str">
            <v/>
          </cell>
          <cell r="CD634" t="str">
            <v/>
          </cell>
          <cell r="CE634" t="str">
            <v/>
          </cell>
          <cell r="CF634" t="str">
            <v/>
          </cell>
          <cell r="CG634" t="str">
            <v/>
          </cell>
          <cell r="CH634" t="str">
            <v/>
          </cell>
          <cell r="CI634" t="str">
            <v/>
          </cell>
          <cell r="CJ634" t="str">
            <v/>
          </cell>
          <cell r="CK634" t="str">
            <v/>
          </cell>
          <cell r="CL634" t="str">
            <v/>
          </cell>
          <cell r="CM634" t="str">
            <v/>
          </cell>
          <cell r="CN634" t="str">
            <v/>
          </cell>
          <cell r="CO634" t="str">
            <v/>
          </cell>
          <cell r="CP634" t="str">
            <v/>
          </cell>
          <cell r="CQ634" t="str">
            <v/>
          </cell>
          <cell r="CR634" t="str">
            <v/>
          </cell>
          <cell r="CS634" t="str">
            <v/>
          </cell>
          <cell r="CT634" t="str">
            <v/>
          </cell>
          <cell r="CU634">
            <v>-2.0999999999999999E-5</v>
          </cell>
          <cell r="CV634" t="str">
            <v/>
          </cell>
          <cell r="CW634" t="str">
            <v/>
          </cell>
          <cell r="CX634" t="str">
            <v/>
          </cell>
          <cell r="CY634">
            <v>2.0999999999999999E-5</v>
          </cell>
          <cell r="CZ634" t="str">
            <v/>
          </cell>
          <cell r="DA634" t="str">
            <v/>
          </cell>
          <cell r="DB634" t="str">
            <v/>
          </cell>
          <cell r="DD634">
            <v>1</v>
          </cell>
        </row>
        <row r="635">
          <cell r="C635" t="str">
            <v>PR19WSX_NEP01</v>
          </cell>
          <cell r="F635" t="str">
            <v>NEP01</v>
          </cell>
          <cell r="G635" t="str">
            <v>WINEP Delivery</v>
          </cell>
          <cell r="Q635">
            <v>0</v>
          </cell>
          <cell r="R635" t="str">
            <v>NFI</v>
          </cell>
          <cell r="V635" t="str">
            <v>text</v>
          </cell>
          <cell r="W635" t="str">
            <v>WINEP requirements met or not met in each year</v>
          </cell>
          <cell r="X635">
            <v>0</v>
          </cell>
          <cell r="AQ635" t="str">
            <v>Met</v>
          </cell>
          <cell r="AR635" t="str">
            <v>Met</v>
          </cell>
          <cell r="AS635" t="str">
            <v>Met</v>
          </cell>
          <cell r="AT635" t="str">
            <v>Met</v>
          </cell>
          <cell r="AU635" t="str">
            <v>Met</v>
          </cell>
          <cell r="BQ635" t="str">
            <v/>
          </cell>
          <cell r="BR635" t="str">
            <v/>
          </cell>
          <cell r="BS635" t="str">
            <v/>
          </cell>
          <cell r="BT635" t="str">
            <v/>
          </cell>
          <cell r="BU635" t="str">
            <v/>
          </cell>
          <cell r="BV635" t="str">
            <v/>
          </cell>
          <cell r="BW635" t="str">
            <v/>
          </cell>
          <cell r="BX635" t="str">
            <v/>
          </cell>
          <cell r="BY635" t="str">
            <v/>
          </cell>
          <cell r="BZ635" t="str">
            <v/>
          </cell>
          <cell r="CA635" t="str">
            <v/>
          </cell>
          <cell r="CB635" t="str">
            <v/>
          </cell>
          <cell r="CC635" t="str">
            <v/>
          </cell>
          <cell r="CD635" t="str">
            <v/>
          </cell>
          <cell r="CE635" t="str">
            <v/>
          </cell>
          <cell r="CF635" t="str">
            <v/>
          </cell>
          <cell r="CG635" t="str">
            <v/>
          </cell>
          <cell r="CH635" t="str">
            <v/>
          </cell>
          <cell r="CI635" t="str">
            <v/>
          </cell>
          <cell r="CJ635" t="str">
            <v/>
          </cell>
          <cell r="CK635" t="str">
            <v/>
          </cell>
          <cell r="CL635" t="str">
            <v/>
          </cell>
          <cell r="CM635" t="str">
            <v/>
          </cell>
          <cell r="CN635" t="str">
            <v/>
          </cell>
          <cell r="CO635" t="str">
            <v/>
          </cell>
          <cell r="CP635" t="str">
            <v/>
          </cell>
          <cell r="CQ635" t="str">
            <v/>
          </cell>
          <cell r="CR635" t="str">
            <v/>
          </cell>
          <cell r="CS635" t="str">
            <v/>
          </cell>
          <cell r="CT635" t="str">
            <v/>
          </cell>
          <cell r="CU635" t="str">
            <v/>
          </cell>
          <cell r="CV635" t="str">
            <v/>
          </cell>
          <cell r="CW635" t="str">
            <v/>
          </cell>
          <cell r="CX635" t="str">
            <v/>
          </cell>
          <cell r="CY635" t="str">
            <v/>
          </cell>
          <cell r="CZ635" t="str">
            <v/>
          </cell>
          <cell r="DA635" t="str">
            <v/>
          </cell>
          <cell r="DB635" t="str">
            <v/>
          </cell>
        </row>
        <row r="636">
          <cell r="C636" t="str">
            <v>PR19WSX_SEC</v>
          </cell>
          <cell r="F636" t="str">
            <v>SEC</v>
          </cell>
          <cell r="G636" t="str">
            <v>Delivery of security (non-SEMD)</v>
          </cell>
          <cell r="J636">
            <v>1</v>
          </cell>
          <cell r="Q636">
            <v>1</v>
          </cell>
          <cell r="R636" t="str">
            <v>Under</v>
          </cell>
          <cell r="S636" t="str">
            <v>Revenue</v>
          </cell>
          <cell r="T636" t="str">
            <v>In-period</v>
          </cell>
          <cell r="V636" t="str">
            <v>months</v>
          </cell>
          <cell r="W636" t="str">
            <v>cumulative number of deliverables delivered</v>
          </cell>
          <cell r="X636">
            <v>0</v>
          </cell>
          <cell r="Y636" t="str">
            <v>Down</v>
          </cell>
          <cell r="AQ636">
            <v>0</v>
          </cell>
          <cell r="AR636">
            <v>0</v>
          </cell>
          <cell r="AS636">
            <v>0</v>
          </cell>
          <cell r="AT636">
            <v>0</v>
          </cell>
          <cell r="AU636">
            <v>0</v>
          </cell>
          <cell r="BP636" t="str">
            <v>Yes</v>
          </cell>
          <cell r="BQ636" t="str">
            <v/>
          </cell>
          <cell r="BR636" t="str">
            <v/>
          </cell>
          <cell r="BS636" t="str">
            <v/>
          </cell>
          <cell r="BT636" t="str">
            <v/>
          </cell>
          <cell r="BU636" t="str">
            <v/>
          </cell>
          <cell r="BV636" t="str">
            <v/>
          </cell>
          <cell r="BW636" t="str">
            <v/>
          </cell>
          <cell r="BX636" t="str">
            <v/>
          </cell>
          <cell r="BY636" t="str">
            <v/>
          </cell>
          <cell r="BZ636" t="str">
            <v/>
          </cell>
          <cell r="CA636" t="str">
            <v/>
          </cell>
          <cell r="CB636" t="str">
            <v/>
          </cell>
          <cell r="CC636" t="str">
            <v/>
          </cell>
          <cell r="CD636" t="str">
            <v/>
          </cell>
          <cell r="CE636" t="str">
            <v/>
          </cell>
          <cell r="CF636" t="str">
            <v/>
          </cell>
          <cell r="CG636" t="str">
            <v/>
          </cell>
          <cell r="CH636" t="str">
            <v/>
          </cell>
          <cell r="CI636" t="str">
            <v/>
          </cell>
          <cell r="CJ636" t="str">
            <v/>
          </cell>
          <cell r="CK636" t="str">
            <v/>
          </cell>
          <cell r="CL636" t="str">
            <v/>
          </cell>
          <cell r="CM636" t="str">
            <v/>
          </cell>
          <cell r="CN636" t="str">
            <v/>
          </cell>
          <cell r="CO636" t="str">
            <v/>
          </cell>
          <cell r="CP636" t="str">
            <v/>
          </cell>
          <cell r="CQ636" t="str">
            <v/>
          </cell>
          <cell r="CR636" t="str">
            <v/>
          </cell>
          <cell r="CS636" t="str">
            <v/>
          </cell>
          <cell r="CT636" t="str">
            <v/>
          </cell>
          <cell r="CU636">
            <v>-8.8999999999999996E-2</v>
          </cell>
          <cell r="CV636" t="str">
            <v/>
          </cell>
          <cell r="CW636" t="str">
            <v/>
          </cell>
          <cell r="CX636" t="str">
            <v/>
          </cell>
          <cell r="CY636" t="str">
            <v/>
          </cell>
          <cell r="CZ636" t="str">
            <v/>
          </cell>
          <cell r="DA636" t="str">
            <v/>
          </cell>
          <cell r="DB636" t="str">
            <v/>
          </cell>
        </row>
        <row r="637">
          <cell r="C637" t="str">
            <v>PR19WSX_DWMP</v>
          </cell>
          <cell r="F637" t="str">
            <v>DWMP</v>
          </cell>
          <cell r="G637" t="str">
            <v>Delivery of DWMPs</v>
          </cell>
          <cell r="Q637">
            <v>0</v>
          </cell>
          <cell r="R637" t="str">
            <v>NFI</v>
          </cell>
          <cell r="V637" t="str">
            <v>%</v>
          </cell>
          <cell r="W637" t="str">
            <v>The cumulative percentage of catchments</v>
          </cell>
          <cell r="X637">
            <v>0</v>
          </cell>
          <cell r="Y637" t="str">
            <v>Up</v>
          </cell>
          <cell r="AQ637">
            <v>0</v>
          </cell>
          <cell r="AR637">
            <v>0</v>
          </cell>
          <cell r="AS637">
            <v>100</v>
          </cell>
          <cell r="AT637">
            <v>100</v>
          </cell>
          <cell r="AU637">
            <v>100</v>
          </cell>
          <cell r="BQ637" t="str">
            <v/>
          </cell>
          <cell r="BR637" t="str">
            <v/>
          </cell>
          <cell r="BS637" t="str">
            <v/>
          </cell>
          <cell r="BT637" t="str">
            <v/>
          </cell>
          <cell r="BU637" t="str">
            <v/>
          </cell>
          <cell r="BV637" t="str">
            <v/>
          </cell>
          <cell r="BW637" t="str">
            <v/>
          </cell>
          <cell r="BX637" t="str">
            <v/>
          </cell>
          <cell r="BY637" t="str">
            <v/>
          </cell>
          <cell r="BZ637" t="str">
            <v/>
          </cell>
          <cell r="CA637" t="str">
            <v/>
          </cell>
          <cell r="CB637" t="str">
            <v/>
          </cell>
          <cell r="CC637" t="str">
            <v/>
          </cell>
          <cell r="CD637" t="str">
            <v/>
          </cell>
          <cell r="CE637" t="str">
            <v/>
          </cell>
          <cell r="CF637" t="str">
            <v/>
          </cell>
          <cell r="CG637" t="str">
            <v/>
          </cell>
          <cell r="CH637" t="str">
            <v/>
          </cell>
          <cell r="CI637" t="str">
            <v/>
          </cell>
          <cell r="CJ637" t="str">
            <v/>
          </cell>
          <cell r="CK637" t="str">
            <v/>
          </cell>
          <cell r="CL637" t="str">
            <v/>
          </cell>
          <cell r="CM637" t="str">
            <v/>
          </cell>
          <cell r="CN637" t="str">
            <v/>
          </cell>
          <cell r="CO637" t="str">
            <v/>
          </cell>
          <cell r="CP637" t="str">
            <v/>
          </cell>
          <cell r="CQ637" t="str">
            <v/>
          </cell>
          <cell r="CR637" t="str">
            <v/>
          </cell>
          <cell r="CS637" t="str">
            <v/>
          </cell>
          <cell r="CT637" t="str">
            <v/>
          </cell>
          <cell r="CU637" t="str">
            <v/>
          </cell>
          <cell r="CV637" t="str">
            <v/>
          </cell>
          <cell r="CW637" t="str">
            <v/>
          </cell>
          <cell r="CX637" t="str">
            <v/>
          </cell>
          <cell r="CY637" t="str">
            <v/>
          </cell>
          <cell r="CZ637" t="str">
            <v/>
          </cell>
          <cell r="DA637" t="str">
            <v/>
          </cell>
          <cell r="DB637" t="str">
            <v/>
          </cell>
        </row>
        <row r="638">
          <cell r="C638" t="str">
            <v>PR19WSX_E13</v>
          </cell>
          <cell r="F638" t="str">
            <v>E13</v>
          </cell>
          <cell r="G638" t="str">
            <v>WINEP requirements (Bristol (Avonmouth) STW)</v>
          </cell>
          <cell r="K638">
            <v>1</v>
          </cell>
          <cell r="Q638">
            <v>1</v>
          </cell>
          <cell r="R638" t="str">
            <v>Under</v>
          </cell>
          <cell r="S638" t="str">
            <v>Revenue</v>
          </cell>
          <cell r="T638" t="str">
            <v>End of period</v>
          </cell>
          <cell r="V638" t="str">
            <v>months</v>
          </cell>
          <cell r="X638">
            <v>0</v>
          </cell>
          <cell r="Y638" t="str">
            <v>Down</v>
          </cell>
          <cell r="AQ638">
            <v>0</v>
          </cell>
          <cell r="AR638">
            <v>0</v>
          </cell>
          <cell r="AS638">
            <v>0</v>
          </cell>
          <cell r="AT638">
            <v>0</v>
          </cell>
          <cell r="AU638">
            <v>0</v>
          </cell>
          <cell r="BP638" t="str">
            <v>Yes</v>
          </cell>
          <cell r="BQ638" t="str">
            <v/>
          </cell>
          <cell r="BR638" t="str">
            <v/>
          </cell>
          <cell r="BS638" t="str">
            <v/>
          </cell>
          <cell r="BT638" t="str">
            <v/>
          </cell>
          <cell r="BU638" t="str">
            <v/>
          </cell>
          <cell r="BV638" t="str">
            <v/>
          </cell>
          <cell r="BW638" t="str">
            <v/>
          </cell>
          <cell r="BX638" t="str">
            <v/>
          </cell>
          <cell r="BY638" t="str">
            <v/>
          </cell>
          <cell r="BZ638" t="str">
            <v/>
          </cell>
          <cell r="CA638" t="str">
            <v/>
          </cell>
          <cell r="CB638" t="str">
            <v/>
          </cell>
          <cell r="CC638" t="str">
            <v/>
          </cell>
          <cell r="CD638" t="str">
            <v/>
          </cell>
          <cell r="CE638" t="str">
            <v/>
          </cell>
          <cell r="CF638" t="str">
            <v/>
          </cell>
          <cell r="CG638" t="str">
            <v/>
          </cell>
          <cell r="CH638" t="str">
            <v/>
          </cell>
          <cell r="CI638" t="str">
            <v/>
          </cell>
          <cell r="CJ638" t="str">
            <v/>
          </cell>
          <cell r="CK638" t="str">
            <v/>
          </cell>
          <cell r="CL638" t="str">
            <v/>
          </cell>
          <cell r="CM638" t="str">
            <v/>
          </cell>
          <cell r="CN638" t="str">
            <v/>
          </cell>
          <cell r="CO638" t="str">
            <v/>
          </cell>
          <cell r="CP638" t="str">
            <v/>
          </cell>
          <cell r="CQ638" t="str">
            <v/>
          </cell>
          <cell r="CR638" t="str">
            <v/>
          </cell>
          <cell r="CS638" t="str">
            <v/>
          </cell>
          <cell r="CT638" t="str">
            <v/>
          </cell>
          <cell r="CU638">
            <v>-4.2500000000000003E-2</v>
          </cell>
          <cell r="CV638" t="str">
            <v/>
          </cell>
          <cell r="CW638" t="str">
            <v/>
          </cell>
          <cell r="CX638" t="str">
            <v/>
          </cell>
          <cell r="CY638" t="str">
            <v/>
          </cell>
          <cell r="CZ638" t="str">
            <v/>
          </cell>
          <cell r="DA638" t="str">
            <v/>
          </cell>
          <cell r="DB638" t="str">
            <v/>
          </cell>
        </row>
        <row r="639">
          <cell r="C639" t="str">
            <v>PR19YKY_1</v>
          </cell>
          <cell r="D639" t="str">
            <v>Bills: we will use innovation to improve service, eradicate waste and reduce costs so no one need worry about paying our bill. We will not waste money.</v>
          </cell>
          <cell r="E639" t="str">
            <v>PR14 continuation</v>
          </cell>
          <cell r="F639">
            <v>1</v>
          </cell>
          <cell r="G639" t="str">
            <v>Working with others</v>
          </cell>
          <cell r="H639" t="str">
            <v xml:space="preserve">The number of projects we deliver in partnership with independent agencies, organisations or individuals.  </v>
          </cell>
          <cell r="I639">
            <v>0.57999999999999996</v>
          </cell>
          <cell r="J639">
            <v>0</v>
          </cell>
          <cell r="K639">
            <v>0.42</v>
          </cell>
          <cell r="L639">
            <v>0</v>
          </cell>
          <cell r="M639">
            <v>0</v>
          </cell>
          <cell r="N639">
            <v>0</v>
          </cell>
          <cell r="O639">
            <v>0</v>
          </cell>
          <cell r="P639">
            <v>0</v>
          </cell>
          <cell r="Q639">
            <v>1</v>
          </cell>
          <cell r="R639" t="str">
            <v>Out</v>
          </cell>
          <cell r="S639" t="str">
            <v>Revenue</v>
          </cell>
          <cell r="T639" t="str">
            <v>End of period</v>
          </cell>
          <cell r="U639" t="str">
            <v>Community/partnerships</v>
          </cell>
          <cell r="V639" t="str">
            <v>nr</v>
          </cell>
          <cell r="W639" t="str">
            <v>Number of projects</v>
          </cell>
          <cell r="X639">
            <v>0</v>
          </cell>
          <cell r="Y639" t="str">
            <v>Up</v>
          </cell>
          <cell r="AQ639">
            <v>3</v>
          </cell>
          <cell r="AR639">
            <v>9</v>
          </cell>
          <cell r="AS639">
            <v>18</v>
          </cell>
          <cell r="AT639">
            <v>30</v>
          </cell>
          <cell r="AU639">
            <v>45</v>
          </cell>
          <cell r="BP639" t="str">
            <v>Yes</v>
          </cell>
          <cell r="BQ639" t="str">
            <v/>
          </cell>
          <cell r="BR639" t="str">
            <v/>
          </cell>
          <cell r="BS639" t="str">
            <v/>
          </cell>
          <cell r="BT639" t="str">
            <v/>
          </cell>
          <cell r="BU639" t="str">
            <v/>
          </cell>
          <cell r="BV639" t="str">
            <v/>
          </cell>
          <cell r="BW639" t="str">
            <v/>
          </cell>
          <cell r="BX639" t="str">
            <v/>
          </cell>
          <cell r="BY639" t="str">
            <v/>
          </cell>
          <cell r="BZ639" t="str">
            <v/>
          </cell>
          <cell r="CA639" t="str">
            <v/>
          </cell>
          <cell r="CB639" t="str">
            <v/>
          </cell>
          <cell r="CC639" t="str">
            <v/>
          </cell>
          <cell r="CD639" t="str">
            <v/>
          </cell>
          <cell r="CE639" t="str">
            <v/>
          </cell>
          <cell r="CF639" t="str">
            <v/>
          </cell>
          <cell r="CG639" t="str">
            <v/>
          </cell>
          <cell r="CH639" t="str">
            <v/>
          </cell>
          <cell r="CI639" t="str">
            <v/>
          </cell>
          <cell r="CJ639" t="str">
            <v/>
          </cell>
          <cell r="CK639" t="str">
            <v/>
          </cell>
          <cell r="CL639" t="str">
            <v/>
          </cell>
          <cell r="CM639" t="str">
            <v/>
          </cell>
          <cell r="CN639" t="str">
            <v/>
          </cell>
          <cell r="CO639" t="str">
            <v/>
          </cell>
          <cell r="CP639" t="str">
            <v/>
          </cell>
          <cell r="CQ639" t="str">
            <v/>
          </cell>
          <cell r="CR639" t="str">
            <v/>
          </cell>
          <cell r="CS639" t="str">
            <v/>
          </cell>
          <cell r="CT639" t="str">
            <v/>
          </cell>
          <cell r="CU639" t="str">
            <v/>
          </cell>
          <cell r="CV639" t="str">
            <v/>
          </cell>
          <cell r="CW639" t="str">
            <v/>
          </cell>
          <cell r="CX639" t="str">
            <v/>
          </cell>
          <cell r="CY639" t="str">
            <v/>
          </cell>
          <cell r="CZ639" t="str">
            <v/>
          </cell>
          <cell r="DA639" t="str">
            <v/>
          </cell>
          <cell r="DB639" t="str">
            <v/>
          </cell>
          <cell r="DC639" t="str">
            <v>No</v>
          </cell>
          <cell r="DD639">
            <v>1</v>
          </cell>
        </row>
        <row r="640">
          <cell r="C640" t="str">
            <v>PR19YKY_2</v>
          </cell>
          <cell r="D640" t="str">
            <v xml:space="preserve">Environment: we will remove surface water from our sewers and recycle all waste water, protecting the environment from sewer flooding and pollution. </v>
          </cell>
          <cell r="E640" t="str">
            <v>PR14 revision</v>
          </cell>
          <cell r="F640">
            <v>2</v>
          </cell>
          <cell r="G640" t="str">
            <v>Land conserved and enhanced</v>
          </cell>
          <cell r="H640" t="str">
            <v xml:space="preserve">The area of land conserved and enhanced in the Yorkshire Water region through land management and biodiversity focussed projects and investments on our land, and land not owned by Yorkshire Water.  
</v>
          </cell>
          <cell r="I640">
            <v>0.7</v>
          </cell>
          <cell r="J640">
            <v>0</v>
          </cell>
          <cell r="K640">
            <v>0.3</v>
          </cell>
          <cell r="L640">
            <v>0</v>
          </cell>
          <cell r="M640">
            <v>0</v>
          </cell>
          <cell r="N640">
            <v>0</v>
          </cell>
          <cell r="O640">
            <v>0</v>
          </cell>
          <cell r="P640">
            <v>0</v>
          </cell>
          <cell r="Q640">
            <v>1</v>
          </cell>
          <cell r="R640" t="str">
            <v>Out &amp; under</v>
          </cell>
          <cell r="S640" t="str">
            <v>Revenue</v>
          </cell>
          <cell r="T640" t="str">
            <v>End of period</v>
          </cell>
          <cell r="U640" t="str">
            <v>Environmental</v>
          </cell>
          <cell r="V640" t="str">
            <v>nr</v>
          </cell>
          <cell r="W640" t="str">
            <v>Ha of Land</v>
          </cell>
          <cell r="X640">
            <v>0</v>
          </cell>
          <cell r="Y640" t="str">
            <v>Up</v>
          </cell>
          <cell r="AQ640">
            <v>3048</v>
          </cell>
          <cell r="AR640">
            <v>6096</v>
          </cell>
          <cell r="AS640">
            <v>9143</v>
          </cell>
          <cell r="AT640">
            <v>12191</v>
          </cell>
          <cell r="AU640">
            <v>15239</v>
          </cell>
          <cell r="BL640" t="str">
            <v>No</v>
          </cell>
          <cell r="BM640" t="str">
            <v>No</v>
          </cell>
          <cell r="BN640" t="str">
            <v>No</v>
          </cell>
          <cell r="BO640" t="str">
            <v>No</v>
          </cell>
          <cell r="BP640" t="str">
            <v>Yes</v>
          </cell>
          <cell r="BQ640" t="str">
            <v/>
          </cell>
          <cell r="BR640" t="str">
            <v/>
          </cell>
          <cell r="BS640" t="str">
            <v/>
          </cell>
          <cell r="BT640" t="str">
            <v/>
          </cell>
          <cell r="BU640" t="str">
            <v/>
          </cell>
          <cell r="BV640" t="str">
            <v/>
          </cell>
          <cell r="BW640" t="str">
            <v/>
          </cell>
          <cell r="BX640" t="str">
            <v/>
          </cell>
          <cell r="BY640" t="str">
            <v/>
          </cell>
          <cell r="BZ640" t="str">
            <v/>
          </cell>
          <cell r="CA640" t="str">
            <v/>
          </cell>
          <cell r="CB640" t="str">
            <v/>
          </cell>
          <cell r="CC640" t="str">
            <v/>
          </cell>
          <cell r="CD640" t="str">
            <v/>
          </cell>
          <cell r="CE640" t="str">
            <v/>
          </cell>
          <cell r="CF640" t="str">
            <v/>
          </cell>
          <cell r="CG640" t="str">
            <v/>
          </cell>
          <cell r="CH640" t="str">
            <v/>
          </cell>
          <cell r="CI640" t="str">
            <v/>
          </cell>
          <cell r="CJ640" t="str">
            <v/>
          </cell>
          <cell r="CK640" t="str">
            <v/>
          </cell>
          <cell r="CL640" t="str">
            <v/>
          </cell>
          <cell r="CM640" t="str">
            <v/>
          </cell>
          <cell r="CN640" t="str">
            <v/>
          </cell>
          <cell r="CO640" t="str">
            <v/>
          </cell>
          <cell r="CP640" t="str">
            <v/>
          </cell>
          <cell r="CQ640" t="str">
            <v/>
          </cell>
          <cell r="CR640" t="str">
            <v/>
          </cell>
          <cell r="CS640" t="str">
            <v/>
          </cell>
          <cell r="CT640" t="str">
            <v/>
          </cell>
          <cell r="CU640">
            <v>-1.132E-3</v>
          </cell>
          <cell r="CV640" t="str">
            <v/>
          </cell>
          <cell r="CW640" t="str">
            <v/>
          </cell>
          <cell r="CX640" t="str">
            <v/>
          </cell>
          <cell r="CY640">
            <v>1.132E-3</v>
          </cell>
          <cell r="CZ640" t="str">
            <v/>
          </cell>
          <cell r="DA640" t="str">
            <v/>
          </cell>
          <cell r="DB640" t="str">
            <v/>
          </cell>
          <cell r="DD640">
            <v>1</v>
          </cell>
        </row>
        <row r="641">
          <cell r="C641" t="str">
            <v>PR19YKY_3</v>
          </cell>
          <cell r="D641" t="str">
            <v xml:space="preserve">Environment: we will remove surface water from our sewers and recycle all waste water, protecting the environment from sewer flooding and pollution. </v>
          </cell>
          <cell r="E641" t="str">
            <v>PR19 new</v>
          </cell>
          <cell r="F641">
            <v>3</v>
          </cell>
          <cell r="G641" t="str">
            <v>Integrated catchment management</v>
          </cell>
          <cell r="H641" t="str">
            <v>The percentage of catchments in which Yorkshire Water operates, where, working with stakeholders, we implement the Natural Capital Operator approach in practice.</v>
          </cell>
          <cell r="I641">
            <v>0.69</v>
          </cell>
          <cell r="J641">
            <v>0</v>
          </cell>
          <cell r="K641">
            <v>0.31</v>
          </cell>
          <cell r="L641">
            <v>0</v>
          </cell>
          <cell r="M641">
            <v>0</v>
          </cell>
          <cell r="N641">
            <v>0</v>
          </cell>
          <cell r="O641">
            <v>0</v>
          </cell>
          <cell r="P641">
            <v>0</v>
          </cell>
          <cell r="Q641">
            <v>1</v>
          </cell>
          <cell r="R641" t="str">
            <v>NFI</v>
          </cell>
          <cell r="U641" t="str">
            <v>Catchment management</v>
          </cell>
          <cell r="V641" t="str">
            <v>%</v>
          </cell>
          <cell r="W641" t="str">
            <v>% of catchments</v>
          </cell>
          <cell r="X641">
            <v>1</v>
          </cell>
          <cell r="Y641" t="str">
            <v>Up</v>
          </cell>
          <cell r="AQ641">
            <v>0</v>
          </cell>
          <cell r="AR641">
            <v>0</v>
          </cell>
          <cell r="AS641">
            <v>2.6</v>
          </cell>
          <cell r="AT641">
            <v>2.6</v>
          </cell>
          <cell r="AU641">
            <v>7.7</v>
          </cell>
          <cell r="BQ641" t="str">
            <v/>
          </cell>
          <cell r="BR641" t="str">
            <v/>
          </cell>
          <cell r="BS641" t="str">
            <v/>
          </cell>
          <cell r="BT641" t="str">
            <v/>
          </cell>
          <cell r="BU641" t="str">
            <v/>
          </cell>
          <cell r="BV641" t="str">
            <v/>
          </cell>
          <cell r="BW641" t="str">
            <v/>
          </cell>
          <cell r="BX641" t="str">
            <v/>
          </cell>
          <cell r="BY641" t="str">
            <v/>
          </cell>
          <cell r="BZ641" t="str">
            <v/>
          </cell>
          <cell r="CA641" t="str">
            <v/>
          </cell>
          <cell r="CB641" t="str">
            <v/>
          </cell>
          <cell r="CC641" t="str">
            <v/>
          </cell>
          <cell r="CD641" t="str">
            <v/>
          </cell>
          <cell r="CE641" t="str">
            <v/>
          </cell>
          <cell r="CF641" t="str">
            <v/>
          </cell>
          <cell r="CG641" t="str">
            <v/>
          </cell>
          <cell r="CH641" t="str">
            <v/>
          </cell>
          <cell r="CI641" t="str">
            <v/>
          </cell>
          <cell r="CJ641" t="str">
            <v/>
          </cell>
          <cell r="CK641" t="str">
            <v/>
          </cell>
          <cell r="CL641" t="str">
            <v/>
          </cell>
          <cell r="CM641" t="str">
            <v/>
          </cell>
          <cell r="CN641" t="str">
            <v/>
          </cell>
          <cell r="CO641" t="str">
            <v/>
          </cell>
          <cell r="CP641" t="str">
            <v/>
          </cell>
          <cell r="CQ641" t="str">
            <v/>
          </cell>
          <cell r="CR641" t="str">
            <v/>
          </cell>
          <cell r="CS641" t="str">
            <v/>
          </cell>
          <cell r="CT641" t="str">
            <v/>
          </cell>
          <cell r="CU641" t="str">
            <v/>
          </cell>
          <cell r="CV641" t="str">
            <v/>
          </cell>
          <cell r="CW641" t="str">
            <v/>
          </cell>
          <cell r="CX641" t="str">
            <v/>
          </cell>
          <cell r="CY641" t="str">
            <v/>
          </cell>
          <cell r="CZ641" t="str">
            <v/>
          </cell>
          <cell r="DA641" t="str">
            <v/>
          </cell>
          <cell r="DB641" t="str">
            <v/>
          </cell>
          <cell r="DD641">
            <v>1</v>
          </cell>
        </row>
        <row r="642">
          <cell r="C642" t="str">
            <v>PR19YKY_4</v>
          </cell>
          <cell r="D642" t="str">
            <v xml:space="preserve">Environment: we will remove surface water from our sewers and recycle all waste water, protecting the environment from sewer flooding and pollution. </v>
          </cell>
          <cell r="E642" t="str">
            <v>PR14 revision</v>
          </cell>
          <cell r="F642">
            <v>4</v>
          </cell>
          <cell r="G642" t="str">
            <v>Length of river improved</v>
          </cell>
          <cell r="H642" t="str">
            <v xml:space="preserve">The number of kilometres of river improved in the Yorkshire Water region </v>
          </cell>
          <cell r="I642">
            <v>0.04</v>
          </cell>
          <cell r="J642">
            <v>0</v>
          </cell>
          <cell r="K642">
            <v>0.96</v>
          </cell>
          <cell r="L642">
            <v>0</v>
          </cell>
          <cell r="M642">
            <v>0</v>
          </cell>
          <cell r="N642">
            <v>0</v>
          </cell>
          <cell r="O642">
            <v>0</v>
          </cell>
          <cell r="P642">
            <v>0</v>
          </cell>
          <cell r="Q642">
            <v>1</v>
          </cell>
          <cell r="R642" t="str">
            <v>Out &amp; under</v>
          </cell>
          <cell r="S642" t="str">
            <v>Revenue</v>
          </cell>
          <cell r="T642" t="str">
            <v>End of period</v>
          </cell>
          <cell r="U642" t="str">
            <v>Environmental</v>
          </cell>
          <cell r="V642" t="str">
            <v>km</v>
          </cell>
          <cell r="W642" t="str">
            <v>Km of River</v>
          </cell>
          <cell r="X642">
            <v>2</v>
          </cell>
          <cell r="Y642" t="str">
            <v>Up</v>
          </cell>
          <cell r="AQ642">
            <v>0</v>
          </cell>
          <cell r="AR642">
            <v>45.6</v>
          </cell>
          <cell r="AS642">
            <v>47.3</v>
          </cell>
          <cell r="AT642">
            <v>69.7</v>
          </cell>
          <cell r="AU642">
            <v>741.6</v>
          </cell>
          <cell r="BL642" t="str">
            <v>No</v>
          </cell>
          <cell r="BM642" t="str">
            <v>No</v>
          </cell>
          <cell r="BN642" t="str">
            <v>No</v>
          </cell>
          <cell r="BO642" t="str">
            <v>No</v>
          </cell>
          <cell r="BP642" t="str">
            <v>Yes</v>
          </cell>
          <cell r="BQ642" t="str">
            <v/>
          </cell>
          <cell r="BR642" t="str">
            <v/>
          </cell>
          <cell r="BS642" t="str">
            <v/>
          </cell>
          <cell r="BT642" t="str">
            <v/>
          </cell>
          <cell r="BU642" t="str">
            <v/>
          </cell>
          <cell r="BV642" t="str">
            <v/>
          </cell>
          <cell r="BW642" t="str">
            <v/>
          </cell>
          <cell r="BX642" t="str">
            <v/>
          </cell>
          <cell r="BY642" t="str">
            <v/>
          </cell>
          <cell r="BZ642" t="str">
            <v/>
          </cell>
          <cell r="CA642" t="str">
            <v/>
          </cell>
          <cell r="CB642" t="str">
            <v/>
          </cell>
          <cell r="CC642" t="str">
            <v/>
          </cell>
          <cell r="CD642" t="str">
            <v/>
          </cell>
          <cell r="CE642" t="str">
            <v/>
          </cell>
          <cell r="CF642" t="str">
            <v/>
          </cell>
          <cell r="CG642" t="str">
            <v/>
          </cell>
          <cell r="CH642" t="str">
            <v/>
          </cell>
          <cell r="CI642" t="str">
            <v/>
          </cell>
          <cell r="CJ642" t="str">
            <v/>
          </cell>
          <cell r="CK642">
            <v>0</v>
          </cell>
          <cell r="CL642">
            <v>0</v>
          </cell>
          <cell r="CM642">
            <v>0</v>
          </cell>
          <cell r="CN642">
            <v>0</v>
          </cell>
          <cell r="CO642">
            <v>1131.3399999999999</v>
          </cell>
          <cell r="CP642" t="str">
            <v/>
          </cell>
          <cell r="CQ642" t="str">
            <v/>
          </cell>
          <cell r="CR642" t="str">
            <v/>
          </cell>
          <cell r="CS642" t="str">
            <v/>
          </cell>
          <cell r="CT642" t="str">
            <v/>
          </cell>
          <cell r="CU642">
            <v>-5.5800000000000002E-2</v>
          </cell>
          <cell r="CV642" t="str">
            <v/>
          </cell>
          <cell r="CW642" t="str">
            <v/>
          </cell>
          <cell r="CX642" t="str">
            <v/>
          </cell>
          <cell r="CY642">
            <v>5.5800000000000002E-2</v>
          </cell>
          <cell r="CZ642" t="str">
            <v/>
          </cell>
          <cell r="DA642" t="str">
            <v/>
          </cell>
          <cell r="DB642" t="str">
            <v/>
          </cell>
          <cell r="DD642">
            <v>1</v>
          </cell>
        </row>
        <row r="643">
          <cell r="C643" t="str">
            <v>PR19YKY_5</v>
          </cell>
          <cell r="D643" t="str">
            <v xml:space="preserve">Environment: we will remove surface water from our sewers and recycle all waste water, protecting the environment from sewer flooding and pollution. </v>
          </cell>
          <cell r="E643" t="str">
            <v>PR19 new</v>
          </cell>
          <cell r="F643">
            <v>5</v>
          </cell>
          <cell r="G643" t="str">
            <v>Biosecurity implementation</v>
          </cell>
          <cell r="H643" t="str">
            <v>The number of pathways of invasive species spread, where biosecurity interventions have reduced the risk of that spread</v>
          </cell>
          <cell r="I643">
            <v>0.7</v>
          </cell>
          <cell r="J643">
            <v>0</v>
          </cell>
          <cell r="K643">
            <v>0</v>
          </cell>
          <cell r="L643">
            <v>0.3</v>
          </cell>
          <cell r="M643">
            <v>0</v>
          </cell>
          <cell r="N643">
            <v>0</v>
          </cell>
          <cell r="O643">
            <v>0</v>
          </cell>
          <cell r="P643">
            <v>0</v>
          </cell>
          <cell r="Q643">
            <v>1</v>
          </cell>
          <cell r="R643" t="str">
            <v>NFI</v>
          </cell>
          <cell r="U643" t="str">
            <v>Environmental</v>
          </cell>
          <cell r="V643" t="str">
            <v>nr</v>
          </cell>
          <cell r="W643" t="str">
            <v>Number of pathways</v>
          </cell>
          <cell r="X643">
            <v>0</v>
          </cell>
          <cell r="Y643" t="str">
            <v>Up</v>
          </cell>
          <cell r="AQ643">
            <v>0</v>
          </cell>
          <cell r="AR643">
            <v>3</v>
          </cell>
          <cell r="AS643">
            <v>6</v>
          </cell>
          <cell r="AT643">
            <v>9</v>
          </cell>
          <cell r="AU643">
            <v>12</v>
          </cell>
          <cell r="BQ643" t="str">
            <v/>
          </cell>
          <cell r="BR643" t="str">
            <v/>
          </cell>
          <cell r="BS643" t="str">
            <v/>
          </cell>
          <cell r="BT643" t="str">
            <v/>
          </cell>
          <cell r="BU643" t="str">
            <v/>
          </cell>
          <cell r="BV643" t="str">
            <v/>
          </cell>
          <cell r="BW643" t="str">
            <v/>
          </cell>
          <cell r="BX643" t="str">
            <v/>
          </cell>
          <cell r="BY643" t="str">
            <v/>
          </cell>
          <cell r="BZ643" t="str">
            <v/>
          </cell>
          <cell r="CA643" t="str">
            <v/>
          </cell>
          <cell r="CB643" t="str">
            <v/>
          </cell>
          <cell r="CC643" t="str">
            <v/>
          </cell>
          <cell r="CD643" t="str">
            <v/>
          </cell>
          <cell r="CE643" t="str">
            <v/>
          </cell>
          <cell r="CF643" t="str">
            <v/>
          </cell>
          <cell r="CG643" t="str">
            <v/>
          </cell>
          <cell r="CH643" t="str">
            <v/>
          </cell>
          <cell r="CI643" t="str">
            <v/>
          </cell>
          <cell r="CJ643" t="str">
            <v/>
          </cell>
          <cell r="CK643" t="str">
            <v/>
          </cell>
          <cell r="CL643" t="str">
            <v/>
          </cell>
          <cell r="CM643" t="str">
            <v/>
          </cell>
          <cell r="CN643" t="str">
            <v/>
          </cell>
          <cell r="CO643" t="str">
            <v/>
          </cell>
          <cell r="CP643" t="str">
            <v/>
          </cell>
          <cell r="CQ643" t="str">
            <v/>
          </cell>
          <cell r="CR643" t="str">
            <v/>
          </cell>
          <cell r="CS643" t="str">
            <v/>
          </cell>
          <cell r="CT643" t="str">
            <v/>
          </cell>
          <cell r="CU643" t="str">
            <v/>
          </cell>
          <cell r="CV643" t="str">
            <v/>
          </cell>
          <cell r="CW643" t="str">
            <v/>
          </cell>
          <cell r="CX643" t="str">
            <v/>
          </cell>
          <cell r="CY643" t="str">
            <v/>
          </cell>
          <cell r="CZ643" t="str">
            <v/>
          </cell>
          <cell r="DA643" t="str">
            <v/>
          </cell>
          <cell r="DB643" t="str">
            <v/>
          </cell>
          <cell r="DD643">
            <v>1</v>
          </cell>
        </row>
        <row r="644">
          <cell r="C644" t="str">
            <v>PR19YKY_6a</v>
          </cell>
          <cell r="D644" t="str">
            <v xml:space="preserve">Environment: we will remove surface water from our sewers and recycle all waste water, protecting the environment from sewer flooding and pollution. </v>
          </cell>
          <cell r="E644" t="str">
            <v>PR19 new</v>
          </cell>
          <cell r="F644" t="str">
            <v>6a</v>
          </cell>
          <cell r="G644" t="str">
            <v>Operational Carbon</v>
          </cell>
          <cell r="H644" t="str">
            <v>The reduction in our total carbon footprint (CO2e)</v>
          </cell>
          <cell r="I644">
            <v>0.09</v>
          </cell>
          <cell r="J644">
            <v>0.12</v>
          </cell>
          <cell r="K644">
            <v>0.24</v>
          </cell>
          <cell r="L644">
            <v>0.55000000000000004</v>
          </cell>
          <cell r="M644">
            <v>0</v>
          </cell>
          <cell r="N644">
            <v>0</v>
          </cell>
          <cell r="O644">
            <v>0</v>
          </cell>
          <cell r="P644">
            <v>0</v>
          </cell>
          <cell r="Q644">
            <v>1</v>
          </cell>
          <cell r="R644" t="str">
            <v>Out &amp; under</v>
          </cell>
          <cell r="S644" t="str">
            <v>Revenue</v>
          </cell>
          <cell r="T644" t="str">
            <v>In-period</v>
          </cell>
          <cell r="U644" t="str">
            <v>Energy/emissions</v>
          </cell>
          <cell r="V644" t="str">
            <v>%</v>
          </cell>
          <cell r="W644" t="str">
            <v>% reduction in operational carbon emissions from a 2019-20 baseline</v>
          </cell>
          <cell r="X644">
            <v>1</v>
          </cell>
          <cell r="Y644" t="str">
            <v>Up</v>
          </cell>
          <cell r="AQ644">
            <v>2.4</v>
          </cell>
          <cell r="AR644">
            <v>4.8</v>
          </cell>
          <cell r="AS644">
            <v>7.2</v>
          </cell>
          <cell r="AT644">
            <v>9.6</v>
          </cell>
          <cell r="AU644">
            <v>12</v>
          </cell>
          <cell r="BL644" t="str">
            <v>Yes</v>
          </cell>
          <cell r="BM644" t="str">
            <v>Yes</v>
          </cell>
          <cell r="BN644" t="str">
            <v>Yes</v>
          </cell>
          <cell r="BO644" t="str">
            <v>Yes</v>
          </cell>
          <cell r="BP644" t="str">
            <v>Yes</v>
          </cell>
          <cell r="BQ644" t="str">
            <v/>
          </cell>
          <cell r="BR644" t="str">
            <v/>
          </cell>
          <cell r="BS644" t="str">
            <v/>
          </cell>
          <cell r="BT644" t="str">
            <v/>
          </cell>
          <cell r="BU644" t="str">
            <v/>
          </cell>
          <cell r="BV644">
            <v>-2</v>
          </cell>
          <cell r="BW644">
            <v>-2</v>
          </cell>
          <cell r="BX644">
            <v>-2</v>
          </cell>
          <cell r="BY644">
            <v>-2</v>
          </cell>
          <cell r="BZ644">
            <v>-2</v>
          </cell>
          <cell r="CA644" t="str">
            <v/>
          </cell>
          <cell r="CB644" t="str">
            <v/>
          </cell>
          <cell r="CC644" t="str">
            <v/>
          </cell>
          <cell r="CD644" t="str">
            <v/>
          </cell>
          <cell r="CE644" t="str">
            <v/>
          </cell>
          <cell r="CF644" t="str">
            <v/>
          </cell>
          <cell r="CG644" t="str">
            <v/>
          </cell>
          <cell r="CH644" t="str">
            <v/>
          </cell>
          <cell r="CI644" t="str">
            <v/>
          </cell>
          <cell r="CJ644" t="str">
            <v/>
          </cell>
          <cell r="CK644">
            <v>5</v>
          </cell>
          <cell r="CL644">
            <v>10</v>
          </cell>
          <cell r="CM644">
            <v>15</v>
          </cell>
          <cell r="CN644">
            <v>20</v>
          </cell>
          <cell r="CO644">
            <v>25</v>
          </cell>
          <cell r="CP644" t="str">
            <v/>
          </cell>
          <cell r="CQ644" t="str">
            <v/>
          </cell>
          <cell r="CR644" t="str">
            <v/>
          </cell>
          <cell r="CS644" t="str">
            <v/>
          </cell>
          <cell r="CT644" t="str">
            <v/>
          </cell>
          <cell r="CU644">
            <v>-0.23599999999999999</v>
          </cell>
          <cell r="CV644" t="str">
            <v/>
          </cell>
          <cell r="CW644" t="str">
            <v/>
          </cell>
          <cell r="CX644" t="str">
            <v/>
          </cell>
          <cell r="CY644">
            <v>0.23599999999999999</v>
          </cell>
          <cell r="CZ644" t="str">
            <v/>
          </cell>
          <cell r="DA644" t="str">
            <v/>
          </cell>
          <cell r="DB644" t="str">
            <v/>
          </cell>
          <cell r="DD644">
            <v>1</v>
          </cell>
        </row>
        <row r="645">
          <cell r="C645" t="str">
            <v>PR19YKY_6b</v>
          </cell>
          <cell r="F645" t="str">
            <v>6b</v>
          </cell>
          <cell r="G645" t="str">
            <v>Capital carbon and emissions arising from owned land</v>
          </cell>
          <cell r="I645">
            <v>0.09</v>
          </cell>
          <cell r="J645">
            <v>0.12</v>
          </cell>
          <cell r="K645">
            <v>0.24</v>
          </cell>
          <cell r="L645">
            <v>0.55000000000000004</v>
          </cell>
          <cell r="M645">
            <v>0</v>
          </cell>
          <cell r="N645">
            <v>0</v>
          </cell>
          <cell r="O645">
            <v>0</v>
          </cell>
          <cell r="P645">
            <v>0</v>
          </cell>
          <cell r="Q645">
            <v>1</v>
          </cell>
          <cell r="R645" t="str">
            <v>NFI</v>
          </cell>
          <cell r="V645" t="str">
            <v>%</v>
          </cell>
          <cell r="W645" t="str">
            <v>% reduction in capital carbon and emissions arising from owned land from a 2019-20 baseline</v>
          </cell>
          <cell r="X645">
            <v>1</v>
          </cell>
          <cell r="AQ645" t="str">
            <v/>
          </cell>
          <cell r="AR645" t="str">
            <v/>
          </cell>
          <cell r="AS645" t="str">
            <v/>
          </cell>
          <cell r="AT645" t="str">
            <v/>
          </cell>
          <cell r="AU645">
            <v>23</v>
          </cell>
          <cell r="BQ645" t="str">
            <v/>
          </cell>
          <cell r="BR645" t="str">
            <v/>
          </cell>
          <cell r="BS645" t="str">
            <v/>
          </cell>
          <cell r="BT645" t="str">
            <v/>
          </cell>
          <cell r="BU645" t="str">
            <v/>
          </cell>
          <cell r="BV645" t="str">
            <v/>
          </cell>
          <cell r="BW645" t="str">
            <v/>
          </cell>
          <cell r="BX645" t="str">
            <v/>
          </cell>
          <cell r="BY645" t="str">
            <v/>
          </cell>
          <cell r="BZ645" t="str">
            <v/>
          </cell>
          <cell r="CA645" t="str">
            <v/>
          </cell>
          <cell r="CB645" t="str">
            <v/>
          </cell>
          <cell r="CC645" t="str">
            <v/>
          </cell>
          <cell r="CD645" t="str">
            <v/>
          </cell>
          <cell r="CE645" t="str">
            <v/>
          </cell>
          <cell r="CF645" t="str">
            <v/>
          </cell>
          <cell r="CG645" t="str">
            <v/>
          </cell>
          <cell r="CH645" t="str">
            <v/>
          </cell>
          <cell r="CI645" t="str">
            <v/>
          </cell>
          <cell r="CJ645" t="str">
            <v/>
          </cell>
          <cell r="CK645" t="str">
            <v/>
          </cell>
          <cell r="CL645" t="str">
            <v/>
          </cell>
          <cell r="CM645" t="str">
            <v/>
          </cell>
          <cell r="CN645" t="str">
            <v/>
          </cell>
          <cell r="CO645" t="str">
            <v/>
          </cell>
          <cell r="CP645" t="str">
            <v/>
          </cell>
          <cell r="CQ645" t="str">
            <v/>
          </cell>
          <cell r="CR645" t="str">
            <v/>
          </cell>
          <cell r="CS645" t="str">
            <v/>
          </cell>
          <cell r="CT645" t="str">
            <v/>
          </cell>
          <cell r="CU645" t="str">
            <v/>
          </cell>
          <cell r="CV645" t="str">
            <v/>
          </cell>
          <cell r="CW645" t="str">
            <v/>
          </cell>
          <cell r="CX645" t="str">
            <v/>
          </cell>
          <cell r="CY645" t="str">
            <v/>
          </cell>
          <cell r="CZ645" t="str">
            <v/>
          </cell>
          <cell r="DA645" t="str">
            <v/>
          </cell>
          <cell r="DB645" t="str">
            <v/>
          </cell>
        </row>
        <row r="646">
          <cell r="C646" t="str">
            <v>PR19YKY_7</v>
          </cell>
          <cell r="D646" t="str">
            <v xml:space="preserve">Water Supply: we will always provide you with enough safe water, we will not waste water and always protect the environment. </v>
          </cell>
          <cell r="E646" t="str">
            <v>PR19 new</v>
          </cell>
          <cell r="F646">
            <v>7</v>
          </cell>
          <cell r="G646" t="str">
            <v>Education</v>
          </cell>
          <cell r="H646" t="str">
            <v>The number of learning hours that we provide to raise understanding of the value of water</v>
          </cell>
          <cell r="I646">
            <v>0.36</v>
          </cell>
          <cell r="J646">
            <v>0.26</v>
          </cell>
          <cell r="K646">
            <v>0.24</v>
          </cell>
          <cell r="L646">
            <v>0.14000000000000001</v>
          </cell>
          <cell r="M646">
            <v>0</v>
          </cell>
          <cell r="N646">
            <v>0</v>
          </cell>
          <cell r="O646">
            <v>0</v>
          </cell>
          <cell r="P646">
            <v>0</v>
          </cell>
          <cell r="Q646">
            <v>1</v>
          </cell>
          <cell r="R646" t="str">
            <v>Under</v>
          </cell>
          <cell r="S646" t="str">
            <v>Revenue</v>
          </cell>
          <cell r="T646" t="str">
            <v>In-period</v>
          </cell>
          <cell r="U646" t="str">
            <v>Customer education/awareness</v>
          </cell>
          <cell r="V646" t="str">
            <v>nr</v>
          </cell>
          <cell r="W646" t="str">
            <v>Number of hours</v>
          </cell>
          <cell r="X646">
            <v>0</v>
          </cell>
          <cell r="Y646" t="str">
            <v>Up</v>
          </cell>
          <cell r="AQ646">
            <v>20000</v>
          </cell>
          <cell r="AR646">
            <v>20000</v>
          </cell>
          <cell r="AS646">
            <v>20000</v>
          </cell>
          <cell r="AT646">
            <v>20000</v>
          </cell>
          <cell r="AU646">
            <v>20000</v>
          </cell>
          <cell r="BL646" t="str">
            <v>Yes</v>
          </cell>
          <cell r="BM646" t="str">
            <v>Yes</v>
          </cell>
          <cell r="BN646" t="str">
            <v>Yes</v>
          </cell>
          <cell r="BO646" t="str">
            <v>Yes</v>
          </cell>
          <cell r="BP646" t="str">
            <v>Yes</v>
          </cell>
          <cell r="BQ646" t="str">
            <v/>
          </cell>
          <cell r="BR646" t="str">
            <v/>
          </cell>
          <cell r="BS646" t="str">
            <v/>
          </cell>
          <cell r="BT646" t="str">
            <v/>
          </cell>
          <cell r="BU646" t="str">
            <v/>
          </cell>
          <cell r="BV646" t="str">
            <v/>
          </cell>
          <cell r="BW646" t="str">
            <v/>
          </cell>
          <cell r="BX646" t="str">
            <v/>
          </cell>
          <cell r="BY646" t="str">
            <v/>
          </cell>
          <cell r="BZ646" t="str">
            <v/>
          </cell>
          <cell r="CA646" t="str">
            <v/>
          </cell>
          <cell r="CB646" t="str">
            <v/>
          </cell>
          <cell r="CC646" t="str">
            <v/>
          </cell>
          <cell r="CD646" t="str">
            <v/>
          </cell>
          <cell r="CE646" t="str">
            <v/>
          </cell>
          <cell r="CF646" t="str">
            <v/>
          </cell>
          <cell r="CG646" t="str">
            <v/>
          </cell>
          <cell r="CH646" t="str">
            <v/>
          </cell>
          <cell r="CI646" t="str">
            <v/>
          </cell>
          <cell r="CJ646" t="str">
            <v/>
          </cell>
          <cell r="CK646" t="str">
            <v/>
          </cell>
          <cell r="CL646" t="str">
            <v/>
          </cell>
          <cell r="CM646" t="str">
            <v/>
          </cell>
          <cell r="CN646" t="str">
            <v/>
          </cell>
          <cell r="CO646" t="str">
            <v/>
          </cell>
          <cell r="CP646" t="str">
            <v/>
          </cell>
          <cell r="CQ646" t="str">
            <v/>
          </cell>
          <cell r="CR646" t="str">
            <v/>
          </cell>
          <cell r="CS646" t="str">
            <v/>
          </cell>
          <cell r="CT646" t="str">
            <v/>
          </cell>
          <cell r="CU646">
            <v>-1.9999999999999999E-6</v>
          </cell>
          <cell r="CV646" t="str">
            <v/>
          </cell>
          <cell r="CW646" t="str">
            <v/>
          </cell>
          <cell r="CX646" t="str">
            <v/>
          </cell>
          <cell r="CY646" t="str">
            <v/>
          </cell>
          <cell r="CZ646" t="str">
            <v/>
          </cell>
          <cell r="DA646" t="str">
            <v/>
          </cell>
          <cell r="DB646" t="str">
            <v/>
          </cell>
          <cell r="DD646">
            <v>1</v>
          </cell>
        </row>
        <row r="647">
          <cell r="C647" t="str">
            <v>PR19YKY_8</v>
          </cell>
          <cell r="D647" t="str">
            <v>Bills: we will use innovation to improve service, eradicate waste and reduce costs so no one need worry about paying our bill. We will not waste money.</v>
          </cell>
          <cell r="E647" t="str">
            <v>PR14 revision</v>
          </cell>
          <cell r="F647">
            <v>8</v>
          </cell>
          <cell r="G647" t="str">
            <v>Creating value from waste</v>
          </cell>
          <cell r="H647" t="str">
            <v>The additional environment, social and financial benefit we create from resources currently under-used or classified as waste</v>
          </cell>
          <cell r="I647">
            <v>0</v>
          </cell>
          <cell r="J647">
            <v>7.0000000000000007E-2</v>
          </cell>
          <cell r="K647">
            <v>0.28999999999999998</v>
          </cell>
          <cell r="L647">
            <v>0.64</v>
          </cell>
          <cell r="M647">
            <v>0</v>
          </cell>
          <cell r="N647">
            <v>0</v>
          </cell>
          <cell r="O647">
            <v>0</v>
          </cell>
          <cell r="P647">
            <v>0</v>
          </cell>
          <cell r="Q647">
            <v>1</v>
          </cell>
          <cell r="R647" t="str">
            <v>NFI</v>
          </cell>
          <cell r="U647" t="str">
            <v>Sustainability/innovation</v>
          </cell>
          <cell r="V647" t="str">
            <v>£m</v>
          </cell>
          <cell r="W647" t="str">
            <v>£ Benefit (net economic value)</v>
          </cell>
          <cell r="X647">
            <v>0</v>
          </cell>
          <cell r="Y647" t="str">
            <v>Up</v>
          </cell>
          <cell r="AQ647">
            <v>0</v>
          </cell>
          <cell r="AR647">
            <v>5</v>
          </cell>
          <cell r="AS647">
            <v>10</v>
          </cell>
          <cell r="AT647">
            <v>20</v>
          </cell>
          <cell r="AU647">
            <v>65</v>
          </cell>
          <cell r="BQ647" t="str">
            <v/>
          </cell>
          <cell r="BR647" t="str">
            <v/>
          </cell>
          <cell r="BS647" t="str">
            <v/>
          </cell>
          <cell r="BT647" t="str">
            <v/>
          </cell>
          <cell r="BU647" t="str">
            <v/>
          </cell>
          <cell r="BV647" t="str">
            <v/>
          </cell>
          <cell r="BW647" t="str">
            <v/>
          </cell>
          <cell r="BX647" t="str">
            <v/>
          </cell>
          <cell r="BY647" t="str">
            <v/>
          </cell>
          <cell r="BZ647" t="str">
            <v/>
          </cell>
          <cell r="CA647" t="str">
            <v/>
          </cell>
          <cell r="CB647" t="str">
            <v/>
          </cell>
          <cell r="CC647" t="str">
            <v/>
          </cell>
          <cell r="CD647" t="str">
            <v/>
          </cell>
          <cell r="CE647" t="str">
            <v/>
          </cell>
          <cell r="CF647" t="str">
            <v/>
          </cell>
          <cell r="CG647" t="str">
            <v/>
          </cell>
          <cell r="CH647" t="str">
            <v/>
          </cell>
          <cell r="CI647" t="str">
            <v/>
          </cell>
          <cell r="CJ647" t="str">
            <v/>
          </cell>
          <cell r="CK647" t="str">
            <v/>
          </cell>
          <cell r="CL647" t="str">
            <v/>
          </cell>
          <cell r="CM647" t="str">
            <v/>
          </cell>
          <cell r="CN647" t="str">
            <v/>
          </cell>
          <cell r="CO647" t="str">
            <v/>
          </cell>
          <cell r="CP647" t="str">
            <v/>
          </cell>
          <cell r="CQ647" t="str">
            <v/>
          </cell>
          <cell r="CR647" t="str">
            <v/>
          </cell>
          <cell r="CS647" t="str">
            <v/>
          </cell>
          <cell r="CT647" t="str">
            <v/>
          </cell>
          <cell r="CU647" t="str">
            <v/>
          </cell>
          <cell r="CV647" t="str">
            <v/>
          </cell>
          <cell r="CW647" t="str">
            <v/>
          </cell>
          <cell r="CX647" t="str">
            <v/>
          </cell>
          <cell r="CY647" t="str">
            <v/>
          </cell>
          <cell r="CZ647" t="str">
            <v/>
          </cell>
          <cell r="DA647" t="str">
            <v/>
          </cell>
          <cell r="DB647" t="str">
            <v/>
          </cell>
          <cell r="DD647">
            <v>1</v>
          </cell>
        </row>
        <row r="648">
          <cell r="C648" t="str">
            <v>PR19YKY_9</v>
          </cell>
          <cell r="D648" t="str">
            <v xml:space="preserve">Water Supply: we will always provide you with enough safe water, we will not waste water and always protect the environment. </v>
          </cell>
          <cell r="E648" t="str">
            <v>PR19 new</v>
          </cell>
          <cell r="F648">
            <v>9</v>
          </cell>
          <cell r="G648" t="str">
            <v>Water recycling</v>
          </cell>
          <cell r="H648" t="str">
            <v xml:space="preserve">The volume of water recycled in our clean and wastewater treatment sites, reducing the volume of water abstracted from the environment. 
</v>
          </cell>
          <cell r="I648">
            <v>0</v>
          </cell>
          <cell r="J648">
            <v>0.32</v>
          </cell>
          <cell r="K648">
            <v>0.68</v>
          </cell>
          <cell r="L648">
            <v>0</v>
          </cell>
          <cell r="M648">
            <v>0</v>
          </cell>
          <cell r="N648">
            <v>0</v>
          </cell>
          <cell r="O648">
            <v>0</v>
          </cell>
          <cell r="P648">
            <v>0</v>
          </cell>
          <cell r="Q648">
            <v>1</v>
          </cell>
          <cell r="R648" t="str">
            <v>Out &amp; under</v>
          </cell>
          <cell r="S648" t="str">
            <v>Revenue</v>
          </cell>
          <cell r="T648" t="str">
            <v>In-period</v>
          </cell>
          <cell r="U648" t="str">
            <v>Water consumption</v>
          </cell>
          <cell r="V648" t="str">
            <v>nr</v>
          </cell>
          <cell r="W648" t="str">
            <v>Megalitres (Ml) per day</v>
          </cell>
          <cell r="X648">
            <v>2</v>
          </cell>
          <cell r="Y648" t="str">
            <v>Up</v>
          </cell>
          <cell r="AQ648">
            <v>0</v>
          </cell>
          <cell r="AR648">
            <v>2.77</v>
          </cell>
          <cell r="AS648">
            <v>5.79</v>
          </cell>
          <cell r="AT648">
            <v>6.04</v>
          </cell>
          <cell r="AU648">
            <v>6.29</v>
          </cell>
          <cell r="BL648" t="str">
            <v>Yes</v>
          </cell>
          <cell r="BM648" t="str">
            <v>Yes</v>
          </cell>
          <cell r="BN648" t="str">
            <v>Yes</v>
          </cell>
          <cell r="BO648" t="str">
            <v>Yes</v>
          </cell>
          <cell r="BP648" t="str">
            <v>Yes</v>
          </cell>
          <cell r="BQ648" t="str">
            <v/>
          </cell>
          <cell r="BR648" t="str">
            <v/>
          </cell>
          <cell r="BS648" t="str">
            <v/>
          </cell>
          <cell r="BT648" t="str">
            <v/>
          </cell>
          <cell r="BU648" t="str">
            <v/>
          </cell>
          <cell r="BV648" t="str">
            <v/>
          </cell>
          <cell r="BW648" t="str">
            <v/>
          </cell>
          <cell r="BX648" t="str">
            <v/>
          </cell>
          <cell r="BY648" t="str">
            <v/>
          </cell>
          <cell r="BZ648" t="str">
            <v/>
          </cell>
          <cell r="CA648" t="str">
            <v/>
          </cell>
          <cell r="CB648" t="str">
            <v/>
          </cell>
          <cell r="CC648" t="str">
            <v/>
          </cell>
          <cell r="CD648" t="str">
            <v/>
          </cell>
          <cell r="CE648" t="str">
            <v/>
          </cell>
          <cell r="CF648" t="str">
            <v/>
          </cell>
          <cell r="CG648" t="str">
            <v/>
          </cell>
          <cell r="CH648" t="str">
            <v/>
          </cell>
          <cell r="CI648" t="str">
            <v/>
          </cell>
          <cell r="CJ648" t="str">
            <v/>
          </cell>
          <cell r="CK648" t="str">
            <v/>
          </cell>
          <cell r="CL648" t="str">
            <v/>
          </cell>
          <cell r="CM648" t="str">
            <v/>
          </cell>
          <cell r="CN648" t="str">
            <v/>
          </cell>
          <cell r="CO648" t="str">
            <v/>
          </cell>
          <cell r="CP648" t="str">
            <v/>
          </cell>
          <cell r="CQ648" t="str">
            <v/>
          </cell>
          <cell r="CR648" t="str">
            <v/>
          </cell>
          <cell r="CS648" t="str">
            <v/>
          </cell>
          <cell r="CT648" t="str">
            <v/>
          </cell>
          <cell r="CU648">
            <v>-1.47E-2</v>
          </cell>
          <cell r="CV648" t="str">
            <v/>
          </cell>
          <cell r="CW648" t="str">
            <v/>
          </cell>
          <cell r="CX648" t="str">
            <v/>
          </cell>
          <cell r="CY648">
            <v>1.47E-2</v>
          </cell>
          <cell r="CZ648" t="str">
            <v/>
          </cell>
          <cell r="DA648" t="str">
            <v/>
          </cell>
          <cell r="DB648" t="str">
            <v/>
          </cell>
          <cell r="DD648">
            <v>1</v>
          </cell>
        </row>
        <row r="649">
          <cell r="C649" t="str">
            <v>PR19YKY_10</v>
          </cell>
          <cell r="D649" t="str">
            <v>Customers: we will develop the deepest possible understanding of our customers’ needs and wants and ensure that we develop a service tailored and personalised to meet those needs.</v>
          </cell>
          <cell r="E649" t="str">
            <v>PR19 new</v>
          </cell>
          <cell r="F649">
            <v>10</v>
          </cell>
          <cell r="G649" t="str">
            <v>D-MeX: Developer services measure of experience</v>
          </cell>
          <cell r="H649" t="str">
            <v>Score based on Developer Services Measure</v>
          </cell>
          <cell r="I649">
            <v>0</v>
          </cell>
          <cell r="J649">
            <v>0.26</v>
          </cell>
          <cell r="K649">
            <v>0.74</v>
          </cell>
          <cell r="L649">
            <v>0</v>
          </cell>
          <cell r="M649">
            <v>0</v>
          </cell>
          <cell r="N649">
            <v>0</v>
          </cell>
          <cell r="O649">
            <v>0</v>
          </cell>
          <cell r="P649">
            <v>0</v>
          </cell>
          <cell r="Q649">
            <v>1</v>
          </cell>
          <cell r="R649" t="str">
            <v>Out &amp; under</v>
          </cell>
          <cell r="S649" t="str">
            <v>Revenue</v>
          </cell>
          <cell r="T649" t="str">
            <v>In-period</v>
          </cell>
          <cell r="U649" t="str">
            <v>Developer services measure of experience (D-MeX)</v>
          </cell>
          <cell r="V649" t="str">
            <v>score</v>
          </cell>
          <cell r="W649" t="str">
            <v xml:space="preserve">D-MeX score </v>
          </cell>
          <cell r="X649">
            <v>2</v>
          </cell>
          <cell r="Y649" t="str">
            <v>Up</v>
          </cell>
          <cell r="Z649" t="str">
            <v>D-MeX: Developer services measure of experience</v>
          </cell>
        </row>
        <row r="650">
          <cell r="C650" t="str">
            <v>PR19YKY_11</v>
          </cell>
          <cell r="D650" t="str">
            <v>Bills: we will use innovation to improve service, eradicate waste and reduce costs so no one need worry about paying our bill. We will not waste money.</v>
          </cell>
          <cell r="E650" t="str">
            <v>PR19 new</v>
          </cell>
          <cell r="F650">
            <v>11</v>
          </cell>
          <cell r="G650" t="str">
            <v>Affordability of bills</v>
          </cell>
          <cell r="H650" t="str">
            <v>The percentage of residential customers who find their water and sewage bill affordable</v>
          </cell>
          <cell r="I650">
            <v>0</v>
          </cell>
          <cell r="J650">
            <v>0</v>
          </cell>
          <cell r="K650">
            <v>0</v>
          </cell>
          <cell r="L650">
            <v>0</v>
          </cell>
          <cell r="M650">
            <v>1</v>
          </cell>
          <cell r="N650">
            <v>0</v>
          </cell>
          <cell r="O650">
            <v>0</v>
          </cell>
          <cell r="P650">
            <v>0</v>
          </cell>
          <cell r="Q650">
            <v>1</v>
          </cell>
          <cell r="R650" t="str">
            <v>NFI</v>
          </cell>
          <cell r="U650" t="str">
            <v>Billing, debt, vfm, affordability, vulnerability</v>
          </cell>
          <cell r="V650" t="str">
            <v>%</v>
          </cell>
          <cell r="W650" t="str">
            <v xml:space="preserve">% of customers </v>
          </cell>
          <cell r="X650">
            <v>0</v>
          </cell>
          <cell r="Y650" t="str">
            <v>Up</v>
          </cell>
          <cell r="AQ650">
            <v>81</v>
          </cell>
          <cell r="AR650">
            <v>82</v>
          </cell>
          <cell r="AS650">
            <v>83</v>
          </cell>
          <cell r="AT650">
            <v>84</v>
          </cell>
          <cell r="AU650">
            <v>85</v>
          </cell>
          <cell r="BQ650" t="str">
            <v/>
          </cell>
          <cell r="BR650" t="str">
            <v/>
          </cell>
          <cell r="BS650" t="str">
            <v/>
          </cell>
          <cell r="BT650" t="str">
            <v/>
          </cell>
          <cell r="BU650" t="str">
            <v/>
          </cell>
          <cell r="BV650" t="str">
            <v/>
          </cell>
          <cell r="BW650" t="str">
            <v/>
          </cell>
          <cell r="BX650" t="str">
            <v/>
          </cell>
          <cell r="BY650" t="str">
            <v/>
          </cell>
          <cell r="BZ650" t="str">
            <v/>
          </cell>
          <cell r="CA650" t="str">
            <v/>
          </cell>
          <cell r="CB650" t="str">
            <v/>
          </cell>
          <cell r="CC650" t="str">
            <v/>
          </cell>
          <cell r="CD650" t="str">
            <v/>
          </cell>
          <cell r="CE650" t="str">
            <v/>
          </cell>
          <cell r="CF650" t="str">
            <v/>
          </cell>
          <cell r="CG650" t="str">
            <v/>
          </cell>
          <cell r="CH650" t="str">
            <v/>
          </cell>
          <cell r="CI650" t="str">
            <v/>
          </cell>
          <cell r="CJ650" t="str">
            <v/>
          </cell>
          <cell r="CK650" t="str">
            <v/>
          </cell>
          <cell r="CL650" t="str">
            <v/>
          </cell>
          <cell r="CM650" t="str">
            <v/>
          </cell>
          <cell r="CN650" t="str">
            <v/>
          </cell>
          <cell r="CO650" t="str">
            <v/>
          </cell>
          <cell r="CP650" t="str">
            <v/>
          </cell>
          <cell r="CQ650" t="str">
            <v/>
          </cell>
          <cell r="CR650" t="str">
            <v/>
          </cell>
          <cell r="CS650" t="str">
            <v/>
          </cell>
          <cell r="CT650" t="str">
            <v/>
          </cell>
          <cell r="CU650" t="str">
            <v/>
          </cell>
          <cell r="CV650" t="str">
            <v/>
          </cell>
          <cell r="CW650" t="str">
            <v/>
          </cell>
          <cell r="CX650" t="str">
            <v/>
          </cell>
          <cell r="CY650" t="str">
            <v/>
          </cell>
          <cell r="CZ650" t="str">
            <v/>
          </cell>
          <cell r="DA650" t="str">
            <v/>
          </cell>
          <cell r="DB650" t="str">
            <v/>
          </cell>
          <cell r="DD650">
            <v>1</v>
          </cell>
        </row>
        <row r="651">
          <cell r="C651" t="str">
            <v>PR19YKY_12</v>
          </cell>
          <cell r="D651" t="str">
            <v>Customers: we will develop the deepest possible understanding of our customers’ needs and wants and ensure that we develop a service tailored and personalised to meet those needs.</v>
          </cell>
          <cell r="E651" t="str">
            <v>PR14 continuation</v>
          </cell>
          <cell r="F651">
            <v>12</v>
          </cell>
          <cell r="G651" t="str">
            <v>Direct support given to customers</v>
          </cell>
          <cell r="H651" t="str">
            <v>The number of our residential customers who receive financial support through one of our approved schemes each year.</v>
          </cell>
          <cell r="I651">
            <v>0</v>
          </cell>
          <cell r="J651">
            <v>0</v>
          </cell>
          <cell r="K651">
            <v>0</v>
          </cell>
          <cell r="L651">
            <v>0</v>
          </cell>
          <cell r="M651">
            <v>1</v>
          </cell>
          <cell r="N651">
            <v>0</v>
          </cell>
          <cell r="O651">
            <v>0</v>
          </cell>
          <cell r="P651">
            <v>0</v>
          </cell>
          <cell r="Q651">
            <v>1</v>
          </cell>
          <cell r="R651" t="str">
            <v>NFI</v>
          </cell>
          <cell r="U651" t="str">
            <v>Billing, debt, vfm, affordability, vulnerability</v>
          </cell>
          <cell r="V651" t="str">
            <v>nr</v>
          </cell>
          <cell r="W651" t="str">
            <v>Number of customers receiving financial support</v>
          </cell>
          <cell r="X651">
            <v>0</v>
          </cell>
          <cell r="Y651" t="str">
            <v>Up</v>
          </cell>
          <cell r="AQ651">
            <v>58000</v>
          </cell>
          <cell r="AR651">
            <v>69000</v>
          </cell>
          <cell r="AS651">
            <v>75000</v>
          </cell>
          <cell r="AT651">
            <v>79000</v>
          </cell>
          <cell r="AU651">
            <v>83000</v>
          </cell>
          <cell r="BQ651" t="str">
            <v/>
          </cell>
          <cell r="BR651" t="str">
            <v/>
          </cell>
          <cell r="BS651" t="str">
            <v/>
          </cell>
          <cell r="BT651" t="str">
            <v/>
          </cell>
          <cell r="BU651" t="str">
            <v/>
          </cell>
          <cell r="BV651" t="str">
            <v/>
          </cell>
          <cell r="BW651" t="str">
            <v/>
          </cell>
          <cell r="BX651" t="str">
            <v/>
          </cell>
          <cell r="BY651" t="str">
            <v/>
          </cell>
          <cell r="BZ651" t="str">
            <v/>
          </cell>
          <cell r="CA651" t="str">
            <v/>
          </cell>
          <cell r="CB651" t="str">
            <v/>
          </cell>
          <cell r="CC651" t="str">
            <v/>
          </cell>
          <cell r="CD651" t="str">
            <v/>
          </cell>
          <cell r="CE651" t="str">
            <v/>
          </cell>
          <cell r="CF651" t="str">
            <v/>
          </cell>
          <cell r="CG651" t="str">
            <v/>
          </cell>
          <cell r="CH651" t="str">
            <v/>
          </cell>
          <cell r="CI651" t="str">
            <v/>
          </cell>
          <cell r="CJ651" t="str">
            <v/>
          </cell>
          <cell r="CK651" t="str">
            <v/>
          </cell>
          <cell r="CL651" t="str">
            <v/>
          </cell>
          <cell r="CM651" t="str">
            <v/>
          </cell>
          <cell r="CN651" t="str">
            <v/>
          </cell>
          <cell r="CO651" t="str">
            <v/>
          </cell>
          <cell r="CP651" t="str">
            <v/>
          </cell>
          <cell r="CQ651" t="str">
            <v/>
          </cell>
          <cell r="CR651" t="str">
            <v/>
          </cell>
          <cell r="CS651" t="str">
            <v/>
          </cell>
          <cell r="CT651" t="str">
            <v/>
          </cell>
          <cell r="CU651" t="str">
            <v/>
          </cell>
          <cell r="CV651" t="str">
            <v/>
          </cell>
          <cell r="CW651" t="str">
            <v/>
          </cell>
          <cell r="CX651" t="str">
            <v/>
          </cell>
          <cell r="CY651" t="str">
            <v/>
          </cell>
          <cell r="CZ651" t="str">
            <v/>
          </cell>
          <cell r="DA651" t="str">
            <v/>
          </cell>
          <cell r="DB651" t="str">
            <v/>
          </cell>
          <cell r="DD651">
            <v>1</v>
          </cell>
        </row>
        <row r="652">
          <cell r="C652" t="str">
            <v>PR19YKY_13</v>
          </cell>
          <cell r="D652" t="str">
            <v>Bills: we will use innovation to improve service, eradicate waste and reduce costs so no one need worry about paying our bill. We will not waste money.</v>
          </cell>
          <cell r="E652" t="str">
            <v>PR14 continuation</v>
          </cell>
          <cell r="F652">
            <v>13</v>
          </cell>
          <cell r="G652" t="str">
            <v>Cost of bad debt</v>
          </cell>
          <cell r="H652" t="str">
            <v>The cost of unrecovered residential customers bills (‘bad debt’) to all customers, expressed as a proportion of the average annual bill.</v>
          </cell>
          <cell r="I652">
            <v>0</v>
          </cell>
          <cell r="J652">
            <v>0</v>
          </cell>
          <cell r="K652">
            <v>0</v>
          </cell>
          <cell r="L652">
            <v>0</v>
          </cell>
          <cell r="M652">
            <v>1</v>
          </cell>
          <cell r="N652">
            <v>0</v>
          </cell>
          <cell r="O652">
            <v>0</v>
          </cell>
          <cell r="P652">
            <v>0</v>
          </cell>
          <cell r="Q652">
            <v>1</v>
          </cell>
          <cell r="R652" t="str">
            <v>NFI</v>
          </cell>
          <cell r="U652" t="str">
            <v>Billing, debt, vfm, affordability, vulnerability</v>
          </cell>
          <cell r="V652" t="str">
            <v>%</v>
          </cell>
          <cell r="W652" t="str">
            <v>% of the bill per customer resulting from bad debt</v>
          </cell>
          <cell r="X652">
            <v>2</v>
          </cell>
          <cell r="Y652" t="str">
            <v>Down</v>
          </cell>
          <cell r="AQ652">
            <v>3.23</v>
          </cell>
          <cell r="AR652">
            <v>3.37</v>
          </cell>
          <cell r="AS652">
            <v>3.48</v>
          </cell>
          <cell r="AT652">
            <v>3.61</v>
          </cell>
          <cell r="AU652">
            <v>3.75</v>
          </cell>
          <cell r="BQ652" t="str">
            <v/>
          </cell>
          <cell r="BR652" t="str">
            <v/>
          </cell>
          <cell r="BS652" t="str">
            <v/>
          </cell>
          <cell r="BT652" t="str">
            <v/>
          </cell>
          <cell r="BU652" t="str">
            <v/>
          </cell>
          <cell r="BV652" t="str">
            <v/>
          </cell>
          <cell r="BW652" t="str">
            <v/>
          </cell>
          <cell r="BX652" t="str">
            <v/>
          </cell>
          <cell r="BY652" t="str">
            <v/>
          </cell>
          <cell r="BZ652" t="str">
            <v/>
          </cell>
          <cell r="CA652" t="str">
            <v/>
          </cell>
          <cell r="CB652" t="str">
            <v/>
          </cell>
          <cell r="CC652" t="str">
            <v/>
          </cell>
          <cell r="CD652" t="str">
            <v/>
          </cell>
          <cell r="CE652" t="str">
            <v/>
          </cell>
          <cell r="CF652" t="str">
            <v/>
          </cell>
          <cell r="CG652" t="str">
            <v/>
          </cell>
          <cell r="CH652" t="str">
            <v/>
          </cell>
          <cell r="CI652" t="str">
            <v/>
          </cell>
          <cell r="CJ652" t="str">
            <v/>
          </cell>
          <cell r="CK652" t="str">
            <v/>
          </cell>
          <cell r="CL652" t="str">
            <v/>
          </cell>
          <cell r="CM652" t="str">
            <v/>
          </cell>
          <cell r="CN652" t="str">
            <v/>
          </cell>
          <cell r="CO652" t="str">
            <v/>
          </cell>
          <cell r="CP652" t="str">
            <v/>
          </cell>
          <cell r="CQ652" t="str">
            <v/>
          </cell>
          <cell r="CR652" t="str">
            <v/>
          </cell>
          <cell r="CS652" t="str">
            <v/>
          </cell>
          <cell r="CT652" t="str">
            <v/>
          </cell>
          <cell r="CU652" t="str">
            <v/>
          </cell>
          <cell r="CV652" t="str">
            <v/>
          </cell>
          <cell r="CW652" t="str">
            <v/>
          </cell>
          <cell r="CX652" t="str">
            <v/>
          </cell>
          <cell r="CY652" t="str">
            <v/>
          </cell>
          <cell r="CZ652" t="str">
            <v/>
          </cell>
          <cell r="DA652" t="str">
            <v/>
          </cell>
          <cell r="DB652" t="str">
            <v/>
          </cell>
          <cell r="DD652">
            <v>1</v>
          </cell>
        </row>
        <row r="653">
          <cell r="C653" t="str">
            <v>PR19YKY_14</v>
          </cell>
          <cell r="D653" t="str">
            <v>Customers: we will develop the deepest possible understanding of our customers’ needs and wants and ensure that we develop a service tailored and personalised to meet those needs.</v>
          </cell>
          <cell r="E653" t="str">
            <v>PR19 new</v>
          </cell>
          <cell r="F653">
            <v>14</v>
          </cell>
          <cell r="G653" t="str">
            <v>Priority services awareness</v>
          </cell>
          <cell r="H653" t="str">
            <v>The percentage of customers that are aware of the services provided under the Priority Services Register</v>
          </cell>
          <cell r="I653">
            <v>0</v>
          </cell>
          <cell r="J653">
            <v>0</v>
          </cell>
          <cell r="K653">
            <v>0</v>
          </cell>
          <cell r="L653">
            <v>0</v>
          </cell>
          <cell r="M653">
            <v>1</v>
          </cell>
          <cell r="N653">
            <v>0</v>
          </cell>
          <cell r="O653">
            <v>0</v>
          </cell>
          <cell r="P653">
            <v>0</v>
          </cell>
          <cell r="Q653">
            <v>1</v>
          </cell>
          <cell r="R653" t="str">
            <v>NFI</v>
          </cell>
          <cell r="U653" t="str">
            <v>Billing, debt, vfm, affordability, vulnerability</v>
          </cell>
          <cell r="V653" t="str">
            <v>%</v>
          </cell>
          <cell r="W653" t="str">
            <v>% customers aware of Priority Services Register</v>
          </cell>
          <cell r="X653">
            <v>0</v>
          </cell>
          <cell r="Y653" t="str">
            <v>Up</v>
          </cell>
          <cell r="AQ653">
            <v>50</v>
          </cell>
          <cell r="AR653">
            <v>54</v>
          </cell>
          <cell r="AS653">
            <v>58</v>
          </cell>
          <cell r="AT653">
            <v>62</v>
          </cell>
          <cell r="AU653">
            <v>65</v>
          </cell>
          <cell r="BQ653" t="str">
            <v/>
          </cell>
          <cell r="BR653" t="str">
            <v/>
          </cell>
          <cell r="BS653" t="str">
            <v/>
          </cell>
          <cell r="BT653" t="str">
            <v/>
          </cell>
          <cell r="BU653" t="str">
            <v/>
          </cell>
          <cell r="BV653" t="str">
            <v/>
          </cell>
          <cell r="BW653" t="str">
            <v/>
          </cell>
          <cell r="BX653" t="str">
            <v/>
          </cell>
          <cell r="BY653" t="str">
            <v/>
          </cell>
          <cell r="BZ653" t="str">
            <v/>
          </cell>
          <cell r="CA653" t="str">
            <v/>
          </cell>
          <cell r="CB653" t="str">
            <v/>
          </cell>
          <cell r="CC653" t="str">
            <v/>
          </cell>
          <cell r="CD653" t="str">
            <v/>
          </cell>
          <cell r="CE653" t="str">
            <v/>
          </cell>
          <cell r="CF653" t="str">
            <v/>
          </cell>
          <cell r="CG653" t="str">
            <v/>
          </cell>
          <cell r="CH653" t="str">
            <v/>
          </cell>
          <cell r="CI653" t="str">
            <v/>
          </cell>
          <cell r="CJ653" t="str">
            <v/>
          </cell>
          <cell r="CK653" t="str">
            <v/>
          </cell>
          <cell r="CL653" t="str">
            <v/>
          </cell>
          <cell r="CM653" t="str">
            <v/>
          </cell>
          <cell r="CN653" t="str">
            <v/>
          </cell>
          <cell r="CO653" t="str">
            <v/>
          </cell>
          <cell r="CP653" t="str">
            <v/>
          </cell>
          <cell r="CQ653" t="str">
            <v/>
          </cell>
          <cell r="CR653" t="str">
            <v/>
          </cell>
          <cell r="CS653" t="str">
            <v/>
          </cell>
          <cell r="CT653" t="str">
            <v/>
          </cell>
          <cell r="CU653" t="str">
            <v/>
          </cell>
          <cell r="CV653" t="str">
            <v/>
          </cell>
          <cell r="CW653" t="str">
            <v/>
          </cell>
          <cell r="CX653" t="str">
            <v/>
          </cell>
          <cell r="CY653" t="str">
            <v/>
          </cell>
          <cell r="CZ653" t="str">
            <v/>
          </cell>
          <cell r="DA653" t="str">
            <v/>
          </cell>
          <cell r="DB653" t="str">
            <v/>
          </cell>
          <cell r="DD653">
            <v>1</v>
          </cell>
        </row>
        <row r="654">
          <cell r="C654" t="str">
            <v>PR19YKY_15</v>
          </cell>
          <cell r="D654" t="str">
            <v>Customers: we will develop the deepest possible understanding of our customers’ needs and wants and ensure that we develop a service tailored and personalised to meet those needs.</v>
          </cell>
          <cell r="E654" t="str">
            <v>PR19 new</v>
          </cell>
          <cell r="F654">
            <v>15</v>
          </cell>
          <cell r="G654" t="str">
            <v>Priority services satisfaction</v>
          </cell>
          <cell r="H654" t="str">
            <v xml:space="preserve">The percentage of customers on our Priority Services Register who are satisfied with their experience of the Priority Services Register </v>
          </cell>
          <cell r="I654">
            <v>0</v>
          </cell>
          <cell r="J654">
            <v>0</v>
          </cell>
          <cell r="K654">
            <v>0</v>
          </cell>
          <cell r="L654">
            <v>0</v>
          </cell>
          <cell r="M654">
            <v>1</v>
          </cell>
          <cell r="N654">
            <v>0</v>
          </cell>
          <cell r="O654">
            <v>0</v>
          </cell>
          <cell r="P654">
            <v>0</v>
          </cell>
          <cell r="Q654">
            <v>1</v>
          </cell>
          <cell r="R654" t="str">
            <v>NFI</v>
          </cell>
          <cell r="U654" t="str">
            <v>Billing, debt, vfm, affordability, vulnerability</v>
          </cell>
          <cell r="V654" t="str">
            <v>%</v>
          </cell>
          <cell r="W654" t="str">
            <v>% of customers on the Priority Services Register who are satisfied</v>
          </cell>
          <cell r="X654">
            <v>0</v>
          </cell>
          <cell r="Y654" t="str">
            <v>Up</v>
          </cell>
          <cell r="AQ654">
            <v>82</v>
          </cell>
          <cell r="AR654">
            <v>84</v>
          </cell>
          <cell r="AS654">
            <v>88</v>
          </cell>
          <cell r="AT654">
            <v>92</v>
          </cell>
          <cell r="AU654">
            <v>95</v>
          </cell>
          <cell r="BQ654" t="str">
            <v/>
          </cell>
          <cell r="BR654" t="str">
            <v/>
          </cell>
          <cell r="BS654" t="str">
            <v/>
          </cell>
          <cell r="BT654" t="str">
            <v/>
          </cell>
          <cell r="BU654" t="str">
            <v/>
          </cell>
          <cell r="BV654" t="str">
            <v/>
          </cell>
          <cell r="BW654" t="str">
            <v/>
          </cell>
          <cell r="BX654" t="str">
            <v/>
          </cell>
          <cell r="BY654" t="str">
            <v/>
          </cell>
          <cell r="BZ654" t="str">
            <v/>
          </cell>
          <cell r="CA654" t="str">
            <v/>
          </cell>
          <cell r="CB654" t="str">
            <v/>
          </cell>
          <cell r="CC654" t="str">
            <v/>
          </cell>
          <cell r="CD654" t="str">
            <v/>
          </cell>
          <cell r="CE654" t="str">
            <v/>
          </cell>
          <cell r="CF654" t="str">
            <v/>
          </cell>
          <cell r="CG654" t="str">
            <v/>
          </cell>
          <cell r="CH654" t="str">
            <v/>
          </cell>
          <cell r="CI654" t="str">
            <v/>
          </cell>
          <cell r="CJ654" t="str">
            <v/>
          </cell>
          <cell r="CK654" t="str">
            <v/>
          </cell>
          <cell r="CL654" t="str">
            <v/>
          </cell>
          <cell r="CM654" t="str">
            <v/>
          </cell>
          <cell r="CN654" t="str">
            <v/>
          </cell>
          <cell r="CO654" t="str">
            <v/>
          </cell>
          <cell r="CP654" t="str">
            <v/>
          </cell>
          <cell r="CQ654" t="str">
            <v/>
          </cell>
          <cell r="CR654" t="str">
            <v/>
          </cell>
          <cell r="CS654" t="str">
            <v/>
          </cell>
          <cell r="CT654" t="str">
            <v/>
          </cell>
          <cell r="CU654" t="str">
            <v/>
          </cell>
          <cell r="CV654" t="str">
            <v/>
          </cell>
          <cell r="CW654" t="str">
            <v/>
          </cell>
          <cell r="CX654" t="str">
            <v/>
          </cell>
          <cell r="CY654" t="str">
            <v/>
          </cell>
          <cell r="CZ654" t="str">
            <v/>
          </cell>
          <cell r="DA654" t="str">
            <v/>
          </cell>
          <cell r="DB654" t="str">
            <v/>
          </cell>
          <cell r="DD654">
            <v>1</v>
          </cell>
        </row>
        <row r="655">
          <cell r="C655" t="str">
            <v>PR19YKY_16</v>
          </cell>
          <cell r="D655" t="str">
            <v>Customers: we will develop the deepest possible understanding of our customers’ needs and wants and ensure that we develop a service tailored and personalised to meet those needs.</v>
          </cell>
          <cell r="E655" t="str">
            <v>PR19 new</v>
          </cell>
          <cell r="F655">
            <v>16</v>
          </cell>
          <cell r="G655" t="str">
            <v>Inclusive customer service</v>
          </cell>
          <cell r="H655" t="str">
            <v xml:space="preserve">The percentage improvement in the services provided to customers in vulnerable circumstances, as reviewed and assessed by a panel of independent third-party organisations and charities. </v>
          </cell>
          <cell r="I655">
            <v>0</v>
          </cell>
          <cell r="J655">
            <v>0</v>
          </cell>
          <cell r="K655">
            <v>0</v>
          </cell>
          <cell r="L655">
            <v>0</v>
          </cell>
          <cell r="M655">
            <v>1</v>
          </cell>
          <cell r="N655">
            <v>0</v>
          </cell>
          <cell r="O655">
            <v>0</v>
          </cell>
          <cell r="P655">
            <v>0</v>
          </cell>
          <cell r="Q655">
            <v>1</v>
          </cell>
          <cell r="R655" t="str">
            <v>NFI</v>
          </cell>
          <cell r="U655" t="str">
            <v>Billing, debt, vfm, affordability, vulnerability</v>
          </cell>
          <cell r="V655" t="str">
            <v>%</v>
          </cell>
          <cell r="W655" t="str">
            <v>% improvement</v>
          </cell>
          <cell r="X655">
            <v>0</v>
          </cell>
          <cell r="Y655" t="str">
            <v>Up</v>
          </cell>
          <cell r="AQ655">
            <v>4</v>
          </cell>
          <cell r="AR655">
            <v>8</v>
          </cell>
          <cell r="AS655">
            <v>12</v>
          </cell>
          <cell r="AT655">
            <v>16</v>
          </cell>
          <cell r="AU655">
            <v>20</v>
          </cell>
          <cell r="BQ655" t="str">
            <v/>
          </cell>
          <cell r="BR655" t="str">
            <v/>
          </cell>
          <cell r="BS655" t="str">
            <v/>
          </cell>
          <cell r="BT655" t="str">
            <v/>
          </cell>
          <cell r="BU655" t="str">
            <v/>
          </cell>
          <cell r="BV655" t="str">
            <v/>
          </cell>
          <cell r="BW655" t="str">
            <v/>
          </cell>
          <cell r="BX655" t="str">
            <v/>
          </cell>
          <cell r="BY655" t="str">
            <v/>
          </cell>
          <cell r="BZ655" t="str">
            <v/>
          </cell>
          <cell r="CA655" t="str">
            <v/>
          </cell>
          <cell r="CB655" t="str">
            <v/>
          </cell>
          <cell r="CC655" t="str">
            <v/>
          </cell>
          <cell r="CD655" t="str">
            <v/>
          </cell>
          <cell r="CE655" t="str">
            <v/>
          </cell>
          <cell r="CF655" t="str">
            <v/>
          </cell>
          <cell r="CG655" t="str">
            <v/>
          </cell>
          <cell r="CH655" t="str">
            <v/>
          </cell>
          <cell r="CI655" t="str">
            <v/>
          </cell>
          <cell r="CJ655" t="str">
            <v/>
          </cell>
          <cell r="CK655" t="str">
            <v/>
          </cell>
          <cell r="CL655" t="str">
            <v/>
          </cell>
          <cell r="CM655" t="str">
            <v/>
          </cell>
          <cell r="CN655" t="str">
            <v/>
          </cell>
          <cell r="CO655" t="str">
            <v/>
          </cell>
          <cell r="CP655" t="str">
            <v/>
          </cell>
          <cell r="CQ655" t="str">
            <v/>
          </cell>
          <cell r="CR655" t="str">
            <v/>
          </cell>
          <cell r="CS655" t="str">
            <v/>
          </cell>
          <cell r="CT655" t="str">
            <v/>
          </cell>
          <cell r="CU655" t="str">
            <v/>
          </cell>
          <cell r="CV655" t="str">
            <v/>
          </cell>
          <cell r="CW655" t="str">
            <v/>
          </cell>
          <cell r="CX655" t="str">
            <v/>
          </cell>
          <cell r="CY655" t="str">
            <v/>
          </cell>
          <cell r="CZ655" t="str">
            <v/>
          </cell>
          <cell r="DA655" t="str">
            <v/>
          </cell>
          <cell r="DB655" t="str">
            <v/>
          </cell>
          <cell r="DD655">
            <v>1</v>
          </cell>
        </row>
        <row r="656">
          <cell r="C656" t="str">
            <v>PR19YKY_17</v>
          </cell>
          <cell r="D656" t="str">
            <v>Bills: we will use innovation to improve service, eradicate waste and reduce costs so no one need worry about paying our bill. We will not waste money.</v>
          </cell>
          <cell r="E656" t="str">
            <v>PR19 new</v>
          </cell>
          <cell r="F656">
            <v>17</v>
          </cell>
          <cell r="G656" t="str">
            <v>Gap sites</v>
          </cell>
          <cell r="H656" t="str">
            <v>The percentage of all legitimate identified gap sites added to the billing file within 12 months of identification.  Identified Gap Sites will be from both customer contacts and proactively from annual billing file reconciliation with external data sets.</v>
          </cell>
          <cell r="I656">
            <v>0</v>
          </cell>
          <cell r="J656">
            <v>0</v>
          </cell>
          <cell r="K656">
            <v>0</v>
          </cell>
          <cell r="L656">
            <v>0</v>
          </cell>
          <cell r="M656">
            <v>1</v>
          </cell>
          <cell r="N656">
            <v>0</v>
          </cell>
          <cell r="O656">
            <v>0</v>
          </cell>
          <cell r="P656">
            <v>0</v>
          </cell>
          <cell r="Q656">
            <v>1</v>
          </cell>
          <cell r="R656" t="str">
            <v>Under</v>
          </cell>
          <cell r="S656" t="str">
            <v>Revenue</v>
          </cell>
          <cell r="T656" t="str">
            <v>In-period</v>
          </cell>
          <cell r="U656" t="str">
            <v>Billing, debt, vfm, affordability, vulnerability</v>
          </cell>
          <cell r="V656" t="str">
            <v>%</v>
          </cell>
          <cell r="W656" t="str">
            <v>% of all legitimate identified Gap Sites</v>
          </cell>
          <cell r="X656">
            <v>0</v>
          </cell>
          <cell r="Y656" t="str">
            <v>Up</v>
          </cell>
          <cell r="AQ656">
            <v>80</v>
          </cell>
          <cell r="AR656">
            <v>83</v>
          </cell>
          <cell r="AS656">
            <v>86</v>
          </cell>
          <cell r="AT656">
            <v>90</v>
          </cell>
          <cell r="AU656">
            <v>94</v>
          </cell>
          <cell r="BL656" t="str">
            <v>Yes</v>
          </cell>
          <cell r="BM656" t="str">
            <v>Yes</v>
          </cell>
          <cell r="BN656" t="str">
            <v>Yes</v>
          </cell>
          <cell r="BO656" t="str">
            <v>Yes</v>
          </cell>
          <cell r="BP656" t="str">
            <v>Yes</v>
          </cell>
          <cell r="BQ656" t="str">
            <v/>
          </cell>
          <cell r="BR656" t="str">
            <v/>
          </cell>
          <cell r="BS656" t="str">
            <v/>
          </cell>
          <cell r="BT656" t="str">
            <v/>
          </cell>
          <cell r="BU656" t="str">
            <v/>
          </cell>
          <cell r="BV656" t="str">
            <v/>
          </cell>
          <cell r="BW656" t="str">
            <v/>
          </cell>
          <cell r="BX656" t="str">
            <v/>
          </cell>
          <cell r="BY656" t="str">
            <v/>
          </cell>
          <cell r="BZ656" t="str">
            <v/>
          </cell>
          <cell r="CA656" t="str">
            <v/>
          </cell>
          <cell r="CB656" t="str">
            <v/>
          </cell>
          <cell r="CC656" t="str">
            <v/>
          </cell>
          <cell r="CD656" t="str">
            <v/>
          </cell>
          <cell r="CE656" t="str">
            <v/>
          </cell>
          <cell r="CF656" t="str">
            <v/>
          </cell>
          <cell r="CG656" t="str">
            <v/>
          </cell>
          <cell r="CH656" t="str">
            <v/>
          </cell>
          <cell r="CI656" t="str">
            <v/>
          </cell>
          <cell r="CJ656" t="str">
            <v/>
          </cell>
          <cell r="CK656" t="str">
            <v/>
          </cell>
          <cell r="CL656" t="str">
            <v/>
          </cell>
          <cell r="CM656" t="str">
            <v/>
          </cell>
          <cell r="CN656" t="str">
            <v/>
          </cell>
          <cell r="CO656" t="str">
            <v/>
          </cell>
          <cell r="CP656" t="str">
            <v/>
          </cell>
          <cell r="CQ656" t="str">
            <v/>
          </cell>
          <cell r="CR656" t="str">
            <v/>
          </cell>
          <cell r="CS656" t="str">
            <v/>
          </cell>
          <cell r="CT656" t="str">
            <v/>
          </cell>
          <cell r="CU656">
            <v>-1.84E-2</v>
          </cell>
          <cell r="CV656" t="str">
            <v/>
          </cell>
          <cell r="CW656" t="str">
            <v/>
          </cell>
          <cell r="CX656" t="str">
            <v/>
          </cell>
          <cell r="CY656" t="str">
            <v/>
          </cell>
          <cell r="CZ656" t="str">
            <v/>
          </cell>
          <cell r="DA656" t="str">
            <v/>
          </cell>
          <cell r="DB656" t="str">
            <v/>
          </cell>
          <cell r="DD656">
            <v>1</v>
          </cell>
        </row>
        <row r="657">
          <cell r="C657" t="str">
            <v>PR19YKY_18</v>
          </cell>
          <cell r="D657" t="str">
            <v>Bills: we will use innovation to improve service, eradicate waste and reduce costs so no one need worry about paying our bill. We will not waste money.</v>
          </cell>
          <cell r="E657" t="str">
            <v>PR19 new</v>
          </cell>
          <cell r="F657">
            <v>18</v>
          </cell>
          <cell r="G657" t="str">
            <v>Managing void properties</v>
          </cell>
          <cell r="H657" t="str">
            <v>The percentage of residential properties in the Yorkshire Water region verified as voids</v>
          </cell>
          <cell r="I657">
            <v>0</v>
          </cell>
          <cell r="J657">
            <v>0</v>
          </cell>
          <cell r="K657">
            <v>0</v>
          </cell>
          <cell r="L657">
            <v>0</v>
          </cell>
          <cell r="M657">
            <v>1</v>
          </cell>
          <cell r="N657">
            <v>0</v>
          </cell>
          <cell r="O657">
            <v>0</v>
          </cell>
          <cell r="P657">
            <v>0</v>
          </cell>
          <cell r="Q657">
            <v>1</v>
          </cell>
          <cell r="R657" t="str">
            <v>Out &amp; under</v>
          </cell>
          <cell r="S657" t="str">
            <v>Revenue</v>
          </cell>
          <cell r="T657" t="str">
            <v>In-period</v>
          </cell>
          <cell r="U657" t="str">
            <v>Billing, debt, vfm, affordability, vulnerability</v>
          </cell>
          <cell r="V657" t="str">
            <v>%</v>
          </cell>
          <cell r="W657" t="str">
            <v>% of properties showing as empty, that are verified as voids</v>
          </cell>
          <cell r="X657">
            <v>2</v>
          </cell>
          <cell r="Y657" t="str">
            <v>Down</v>
          </cell>
          <cell r="AQ657">
            <v>4.5</v>
          </cell>
          <cell r="AR657">
            <v>4.33</v>
          </cell>
          <cell r="AS657">
            <v>4.1500000000000004</v>
          </cell>
          <cell r="AT657">
            <v>3.98</v>
          </cell>
          <cell r="AU657">
            <v>3.8</v>
          </cell>
          <cell r="BL657" t="str">
            <v>Yes</v>
          </cell>
          <cell r="BM657" t="str">
            <v>Yes</v>
          </cell>
          <cell r="BN657" t="str">
            <v>Yes</v>
          </cell>
          <cell r="BO657" t="str">
            <v>Yes</v>
          </cell>
          <cell r="BP657" t="str">
            <v>Yes</v>
          </cell>
          <cell r="BQ657" t="str">
            <v/>
          </cell>
          <cell r="BR657" t="str">
            <v/>
          </cell>
          <cell r="BS657" t="str">
            <v/>
          </cell>
          <cell r="BT657" t="str">
            <v/>
          </cell>
          <cell r="BU657" t="str">
            <v/>
          </cell>
          <cell r="BV657">
            <v>5.13</v>
          </cell>
          <cell r="BW657">
            <v>5.13</v>
          </cell>
          <cell r="BX657">
            <v>5.13</v>
          </cell>
          <cell r="BY657">
            <v>5.13</v>
          </cell>
          <cell r="BZ657">
            <v>5.13</v>
          </cell>
          <cell r="CA657" t="str">
            <v/>
          </cell>
          <cell r="CB657" t="str">
            <v/>
          </cell>
          <cell r="CC657" t="str">
            <v/>
          </cell>
          <cell r="CD657" t="str">
            <v/>
          </cell>
          <cell r="CE657" t="str">
            <v/>
          </cell>
          <cell r="CF657" t="str">
            <v/>
          </cell>
          <cell r="CG657" t="str">
            <v/>
          </cell>
          <cell r="CH657" t="str">
            <v/>
          </cell>
          <cell r="CI657" t="str">
            <v/>
          </cell>
          <cell r="CJ657" t="str">
            <v/>
          </cell>
          <cell r="CK657">
            <v>3.87</v>
          </cell>
          <cell r="CL657">
            <v>3.53</v>
          </cell>
          <cell r="CM657">
            <v>3.17</v>
          </cell>
          <cell r="CN657">
            <v>2.83</v>
          </cell>
          <cell r="CO657">
            <v>2.4700000000000002</v>
          </cell>
          <cell r="CP657" t="str">
            <v/>
          </cell>
          <cell r="CQ657" t="str">
            <v/>
          </cell>
          <cell r="CR657" t="str">
            <v/>
          </cell>
          <cell r="CS657" t="str">
            <v/>
          </cell>
          <cell r="CT657" t="str">
            <v/>
          </cell>
          <cell r="CU657">
            <v>-3.6160000000000001</v>
          </cell>
          <cell r="CV657" t="str">
            <v/>
          </cell>
          <cell r="CW657" t="str">
            <v/>
          </cell>
          <cell r="CX657" t="str">
            <v/>
          </cell>
          <cell r="CY657">
            <v>3.6160000000000001</v>
          </cell>
          <cell r="CZ657" t="str">
            <v/>
          </cell>
          <cell r="DA657" t="str">
            <v/>
          </cell>
          <cell r="DB657" t="str">
            <v/>
          </cell>
          <cell r="DD657">
            <v>1</v>
          </cell>
        </row>
        <row r="658">
          <cell r="C658" t="str">
            <v>PR19YKY_19</v>
          </cell>
          <cell r="D658" t="str">
            <v>Customers: we will develop the deepest possible understanding of our customers’ needs and wants and ensure that we develop a service tailored and personalised to meet those needs.</v>
          </cell>
          <cell r="E658" t="str">
            <v>PR19 new</v>
          </cell>
          <cell r="F658">
            <v>19</v>
          </cell>
          <cell r="G658" t="str">
            <v>C-MeX: Customer measure of experience</v>
          </cell>
          <cell r="H658" t="str">
            <v>Score based on Customer Experience Measure</v>
          </cell>
          <cell r="I658">
            <v>0</v>
          </cell>
          <cell r="J658">
            <v>0</v>
          </cell>
          <cell r="K658">
            <v>0</v>
          </cell>
          <cell r="L658">
            <v>0</v>
          </cell>
          <cell r="M658">
            <v>1</v>
          </cell>
          <cell r="N658">
            <v>0</v>
          </cell>
          <cell r="O658">
            <v>0</v>
          </cell>
          <cell r="P658">
            <v>0</v>
          </cell>
          <cell r="Q658">
            <v>1</v>
          </cell>
          <cell r="R658" t="str">
            <v>Out &amp; under</v>
          </cell>
          <cell r="S658" t="str">
            <v>Revenue</v>
          </cell>
          <cell r="T658" t="str">
            <v>In-period</v>
          </cell>
          <cell r="U658" t="str">
            <v>Customer measure of experience (C-MeX)</v>
          </cell>
          <cell r="V658" t="str">
            <v>score</v>
          </cell>
          <cell r="W658" t="str">
            <v xml:space="preserve">C-MeX score </v>
          </cell>
          <cell r="X658">
            <v>2</v>
          </cell>
          <cell r="Y658" t="str">
            <v>Up</v>
          </cell>
          <cell r="Z658" t="str">
            <v>C-MeX: Customer measure of experience</v>
          </cell>
        </row>
        <row r="659">
          <cell r="C659" t="str">
            <v>PR19YKY_20</v>
          </cell>
          <cell r="D659" t="str">
            <v xml:space="preserve">Water Supply: we will always provide you with enough safe water, we will not waste water and always protect the environment. </v>
          </cell>
          <cell r="E659" t="str">
            <v>PR14 revision</v>
          </cell>
          <cell r="F659">
            <v>20</v>
          </cell>
          <cell r="G659" t="str">
            <v>Water quality compliance (CRI)</v>
          </cell>
          <cell r="H659" t="str">
            <v>The score achieved for Water Quality Compliance against the DWI's Compliance Risk Index (CRI)</v>
          </cell>
          <cell r="I659">
            <v>0</v>
          </cell>
          <cell r="J659">
            <v>1</v>
          </cell>
          <cell r="K659">
            <v>0</v>
          </cell>
          <cell r="L659">
            <v>0</v>
          </cell>
          <cell r="M659">
            <v>0</v>
          </cell>
          <cell r="N659">
            <v>0</v>
          </cell>
          <cell r="O659">
            <v>0</v>
          </cell>
          <cell r="P659">
            <v>0</v>
          </cell>
          <cell r="Q659">
            <v>1</v>
          </cell>
          <cell r="R659" t="str">
            <v>Under</v>
          </cell>
          <cell r="S659" t="str">
            <v>Revenue</v>
          </cell>
          <cell r="T659" t="str">
            <v>In-period</v>
          </cell>
          <cell r="U659" t="str">
            <v>Water quality compliance</v>
          </cell>
          <cell r="V659" t="str">
            <v>score</v>
          </cell>
          <cell r="W659" t="str">
            <v>Compliance Risk Index (CRI) Score</v>
          </cell>
          <cell r="X659">
            <v>2</v>
          </cell>
          <cell r="Y659" t="str">
            <v>Down</v>
          </cell>
          <cell r="Z659" t="str">
            <v>Water quality compliance (CRI)</v>
          </cell>
        </row>
        <row r="660">
          <cell r="C660" t="str">
            <v>PR19YKY_21</v>
          </cell>
          <cell r="D660" t="str">
            <v xml:space="preserve">Water Supply: we will always provide you with enough safe water, we will not waste water and always protect the environment. </v>
          </cell>
          <cell r="E660" t="str">
            <v>PR14 revision</v>
          </cell>
          <cell r="F660">
            <v>21</v>
          </cell>
          <cell r="G660" t="str">
            <v>Water supply interruptions</v>
          </cell>
          <cell r="H660" t="str">
            <v>The number of minutes lost per property with supply interruptions of three hours or longer (including planned, unplanned and caused by a third party).</v>
          </cell>
          <cell r="I660">
            <v>0</v>
          </cell>
          <cell r="J660">
            <v>1</v>
          </cell>
          <cell r="K660">
            <v>0</v>
          </cell>
          <cell r="L660">
            <v>0</v>
          </cell>
          <cell r="M660">
            <v>0</v>
          </cell>
          <cell r="N660">
            <v>0</v>
          </cell>
          <cell r="O660">
            <v>0</v>
          </cell>
          <cell r="P660">
            <v>0</v>
          </cell>
          <cell r="Q660">
            <v>1</v>
          </cell>
          <cell r="R660" t="str">
            <v>Out &amp; under</v>
          </cell>
          <cell r="S660" t="str">
            <v>Revenue</v>
          </cell>
          <cell r="T660" t="str">
            <v>In-period</v>
          </cell>
          <cell r="U660" t="str">
            <v>Supply interruptions</v>
          </cell>
          <cell r="V660" t="str">
            <v>time</v>
          </cell>
          <cell r="W660" t="str">
            <v>Customer Minutes lost per property</v>
          </cell>
          <cell r="X660">
            <v>0</v>
          </cell>
          <cell r="Y660" t="str">
            <v>Down</v>
          </cell>
          <cell r="Z660" t="str">
            <v>Water supply interruptions</v>
          </cell>
        </row>
        <row r="661">
          <cell r="C661" t="str">
            <v>PR19YKY_22</v>
          </cell>
          <cell r="D661" t="str">
            <v xml:space="preserve">Water Supply: we will always provide you with enough safe water, we will not waste water and always protect the environment. </v>
          </cell>
          <cell r="E661" t="str">
            <v>PR14 revision</v>
          </cell>
          <cell r="F661">
            <v>22</v>
          </cell>
          <cell r="G661" t="str">
            <v>Leakage</v>
          </cell>
          <cell r="H661" t="str">
            <v>The Ml of water lost from water pipes</v>
          </cell>
          <cell r="I661">
            <v>0</v>
          </cell>
          <cell r="J661">
            <v>1</v>
          </cell>
          <cell r="K661">
            <v>0</v>
          </cell>
          <cell r="L661">
            <v>0</v>
          </cell>
          <cell r="M661">
            <v>0</v>
          </cell>
          <cell r="N661">
            <v>0</v>
          </cell>
          <cell r="O661">
            <v>0</v>
          </cell>
          <cell r="P661">
            <v>0</v>
          </cell>
          <cell r="Q661">
            <v>1</v>
          </cell>
          <cell r="R661" t="str">
            <v>Out &amp; under</v>
          </cell>
          <cell r="S661" t="str">
            <v>Revenue</v>
          </cell>
          <cell r="T661" t="str">
            <v>In-period</v>
          </cell>
          <cell r="U661" t="str">
            <v>Leakage</v>
          </cell>
          <cell r="V661" t="str">
            <v>nr</v>
          </cell>
          <cell r="W661" t="str">
            <v>Ml of Leakage - yearly average</v>
          </cell>
          <cell r="X661">
            <v>1</v>
          </cell>
          <cell r="Y661" t="str">
            <v>Down</v>
          </cell>
          <cell r="Z661" t="str">
            <v>Leakage</v>
          </cell>
        </row>
        <row r="662">
          <cell r="C662" t="str">
            <v>PR19YKY_23</v>
          </cell>
          <cell r="D662" t="str">
            <v xml:space="preserve">Water Supply: we will always provide you with enough safe water, we will not waste water and always protect the environment. </v>
          </cell>
          <cell r="E662" t="str">
            <v>PR19 new</v>
          </cell>
          <cell r="F662">
            <v>23</v>
          </cell>
          <cell r="G662" t="str">
            <v>Unplanned outage</v>
          </cell>
          <cell r="H662" t="str">
            <v xml:space="preserve">The temporary loss of maximum production capacity. Reported as lost capacity (flow rate) as a proportion of total company maximum production capacity. </v>
          </cell>
          <cell r="I662">
            <v>0</v>
          </cell>
          <cell r="J662">
            <v>1</v>
          </cell>
          <cell r="K662">
            <v>0</v>
          </cell>
          <cell r="L662">
            <v>0</v>
          </cell>
          <cell r="M662">
            <v>0</v>
          </cell>
          <cell r="N662">
            <v>0</v>
          </cell>
          <cell r="O662">
            <v>0</v>
          </cell>
          <cell r="P662">
            <v>0</v>
          </cell>
          <cell r="Q662">
            <v>1</v>
          </cell>
          <cell r="R662" t="str">
            <v>Under</v>
          </cell>
          <cell r="S662" t="str">
            <v>Revenue</v>
          </cell>
          <cell r="T662" t="str">
            <v>In-period</v>
          </cell>
          <cell r="U662" t="str">
            <v>Water outage</v>
          </cell>
          <cell r="V662" t="str">
            <v>%</v>
          </cell>
          <cell r="W662" t="str">
            <v>Ml of Outage (weighted) as a percentage of the total maximum production capacity (Ml/d)</v>
          </cell>
          <cell r="X662">
            <v>2</v>
          </cell>
          <cell r="Y662" t="str">
            <v>Down</v>
          </cell>
          <cell r="Z662" t="str">
            <v>Unplanned outage</v>
          </cell>
        </row>
        <row r="663">
          <cell r="C663" t="str">
            <v>PR19YKY_24</v>
          </cell>
          <cell r="D663" t="str">
            <v xml:space="preserve">Water Supply: we will always provide you with enough safe water, we will not waste water and always protect the environment. </v>
          </cell>
          <cell r="E663" t="str">
            <v>PR14 revision</v>
          </cell>
          <cell r="F663">
            <v>24</v>
          </cell>
          <cell r="G663" t="str">
            <v>Mains repairs</v>
          </cell>
          <cell r="H663" t="str">
            <v xml:space="preserve">The number of mains repairs per thousand kilometres of total length of mains. Mains bursts include all physical repair work to mains from which water is lost. </v>
          </cell>
          <cell r="I663">
            <v>0</v>
          </cell>
          <cell r="J663">
            <v>1</v>
          </cell>
          <cell r="K663">
            <v>0</v>
          </cell>
          <cell r="L663">
            <v>0</v>
          </cell>
          <cell r="M663">
            <v>0</v>
          </cell>
          <cell r="N663">
            <v>0</v>
          </cell>
          <cell r="O663">
            <v>0</v>
          </cell>
          <cell r="P663">
            <v>0</v>
          </cell>
          <cell r="Q663">
            <v>1</v>
          </cell>
          <cell r="R663" t="str">
            <v>Under</v>
          </cell>
          <cell r="S663" t="str">
            <v>Revenue</v>
          </cell>
          <cell r="T663" t="str">
            <v>In-period</v>
          </cell>
          <cell r="U663" t="str">
            <v>Water mains bursts</v>
          </cell>
          <cell r="V663" t="str">
            <v>nr</v>
          </cell>
          <cell r="W663" t="str">
            <v>Number of completed mains repairs per 1000km</v>
          </cell>
          <cell r="X663">
            <v>1</v>
          </cell>
          <cell r="Y663" t="str">
            <v>Down</v>
          </cell>
          <cell r="Z663" t="str">
            <v>Mains repairs</v>
          </cell>
        </row>
        <row r="664">
          <cell r="C664" t="str">
            <v>PR19YKY_25</v>
          </cell>
          <cell r="D664" t="str">
            <v xml:space="preserve">Water Supply: we will always provide you with enough safe water, we will not waste water and always protect the environment. </v>
          </cell>
          <cell r="E664" t="str">
            <v>PR14 revision</v>
          </cell>
          <cell r="F664">
            <v>25</v>
          </cell>
          <cell r="G664" t="str">
            <v>Per capita consumption</v>
          </cell>
          <cell r="H664" t="str">
            <v xml:space="preserve">The average amount of water used by each customer that lives in a household property (litres per head per day). </v>
          </cell>
          <cell r="I664">
            <v>0</v>
          </cell>
          <cell r="J664">
            <v>1</v>
          </cell>
          <cell r="K664">
            <v>0</v>
          </cell>
          <cell r="L664">
            <v>0</v>
          </cell>
          <cell r="M664">
            <v>0</v>
          </cell>
          <cell r="N664">
            <v>0</v>
          </cell>
          <cell r="O664">
            <v>0</v>
          </cell>
          <cell r="P664">
            <v>0</v>
          </cell>
          <cell r="Q664">
            <v>1</v>
          </cell>
          <cell r="R664" t="str">
            <v>Out &amp; under</v>
          </cell>
          <cell r="S664" t="str">
            <v>Revenue</v>
          </cell>
          <cell r="T664" t="str">
            <v>End of period</v>
          </cell>
          <cell r="U664" t="str">
            <v>Water consumption</v>
          </cell>
          <cell r="V664" t="str">
            <v>nr</v>
          </cell>
          <cell r="W664" t="str">
            <v>Litres per head per day - yearly average</v>
          </cell>
          <cell r="X664">
            <v>1</v>
          </cell>
          <cell r="Y664" t="str">
            <v>Down</v>
          </cell>
          <cell r="Z664" t="str">
            <v>Per capita consumption</v>
          </cell>
        </row>
        <row r="665">
          <cell r="C665" t="str">
            <v>PR19YKY_26</v>
          </cell>
          <cell r="D665" t="str">
            <v xml:space="preserve">Water Supply: we will always provide you with enough safe water, we will not waste water and always protect the environment. </v>
          </cell>
          <cell r="E665" t="str">
            <v>PR14 revision</v>
          </cell>
          <cell r="F665">
            <v>26</v>
          </cell>
          <cell r="G665" t="str">
            <v xml:space="preserve">Drinking water contacts </v>
          </cell>
          <cell r="H665" t="str">
            <v xml:space="preserve">The number  of contacts received about drinking water  (taste and odour, and appearance) </v>
          </cell>
          <cell r="I665">
            <v>0</v>
          </cell>
          <cell r="J665">
            <v>1</v>
          </cell>
          <cell r="K665">
            <v>0</v>
          </cell>
          <cell r="L665">
            <v>0</v>
          </cell>
          <cell r="M665">
            <v>0</v>
          </cell>
          <cell r="N665">
            <v>0</v>
          </cell>
          <cell r="O665">
            <v>0</v>
          </cell>
          <cell r="P665">
            <v>0</v>
          </cell>
          <cell r="Q665">
            <v>1</v>
          </cell>
          <cell r="R665" t="str">
            <v>Out &amp; under</v>
          </cell>
          <cell r="S665" t="str">
            <v>Revenue</v>
          </cell>
          <cell r="T665" t="str">
            <v>In-period</v>
          </cell>
          <cell r="U665" t="str">
            <v>Customer contacts - water quality</v>
          </cell>
          <cell r="V665" t="str">
            <v>nr</v>
          </cell>
          <cell r="W665" t="str">
            <v>Number  of contacts received about drinking water aesthetics / 10,000 population</v>
          </cell>
          <cell r="X665">
            <v>1</v>
          </cell>
          <cell r="Y665" t="str">
            <v>Down</v>
          </cell>
          <cell r="Z665" t="str">
            <v>Customer contacts about water quality</v>
          </cell>
          <cell r="AQ665">
            <v>11.4</v>
          </cell>
          <cell r="AR665">
            <v>10.6</v>
          </cell>
          <cell r="AS665">
            <v>9.6999999999999993</v>
          </cell>
          <cell r="AT665">
            <v>8.9</v>
          </cell>
          <cell r="AU665">
            <v>8.1</v>
          </cell>
          <cell r="BL665" t="str">
            <v>Yes</v>
          </cell>
          <cell r="BM665" t="str">
            <v>Yes</v>
          </cell>
          <cell r="BN665" t="str">
            <v>Yes</v>
          </cell>
          <cell r="BO665" t="str">
            <v>Yes</v>
          </cell>
          <cell r="BP665" t="str">
            <v>Yes</v>
          </cell>
          <cell r="BQ665" t="str">
            <v/>
          </cell>
          <cell r="BR665" t="str">
            <v/>
          </cell>
          <cell r="BS665" t="str">
            <v/>
          </cell>
          <cell r="BT665" t="str">
            <v/>
          </cell>
          <cell r="BU665" t="str">
            <v/>
          </cell>
          <cell r="BV665">
            <v>22.8</v>
          </cell>
          <cell r="BW665">
            <v>22.8</v>
          </cell>
          <cell r="BX665">
            <v>22.8</v>
          </cell>
          <cell r="BY665">
            <v>22.8</v>
          </cell>
          <cell r="BZ665">
            <v>22.8</v>
          </cell>
          <cell r="CA665" t="str">
            <v/>
          </cell>
          <cell r="CB665" t="str">
            <v/>
          </cell>
          <cell r="CC665" t="str">
            <v/>
          </cell>
          <cell r="CD665" t="str">
            <v/>
          </cell>
          <cell r="CE665" t="str">
            <v/>
          </cell>
          <cell r="CF665" t="str">
            <v/>
          </cell>
          <cell r="CG665" t="str">
            <v/>
          </cell>
          <cell r="CH665" t="str">
            <v/>
          </cell>
          <cell r="CI665" t="str">
            <v/>
          </cell>
          <cell r="CJ665" t="str">
            <v/>
          </cell>
          <cell r="CK665">
            <v>3.7</v>
          </cell>
          <cell r="CL665">
            <v>2.9</v>
          </cell>
          <cell r="CM665">
            <v>2</v>
          </cell>
          <cell r="CN665">
            <v>1.2</v>
          </cell>
          <cell r="CO665">
            <v>0.4</v>
          </cell>
          <cell r="CP665" t="str">
            <v/>
          </cell>
          <cell r="CQ665" t="str">
            <v/>
          </cell>
          <cell r="CR665" t="str">
            <v/>
          </cell>
          <cell r="CS665" t="str">
            <v/>
          </cell>
          <cell r="CT665" t="str">
            <v/>
          </cell>
          <cell r="CU665">
            <v>-1.2290000000000001</v>
          </cell>
          <cell r="CV665" t="str">
            <v/>
          </cell>
          <cell r="CW665" t="str">
            <v/>
          </cell>
          <cell r="CX665" t="str">
            <v/>
          </cell>
          <cell r="CY665">
            <v>1.024</v>
          </cell>
          <cell r="CZ665" t="str">
            <v/>
          </cell>
          <cell r="DA665" t="str">
            <v/>
          </cell>
          <cell r="DB665" t="str">
            <v/>
          </cell>
          <cell r="DD665">
            <v>1</v>
          </cell>
        </row>
        <row r="666">
          <cell r="C666" t="str">
            <v>PR19YKY_27</v>
          </cell>
          <cell r="D666" t="str">
            <v xml:space="preserve">Water Supply: we will always provide you with enough safe water, we will not waste water and always protect the environment. </v>
          </cell>
          <cell r="E666" t="str">
            <v>PR14 revision</v>
          </cell>
          <cell r="F666">
            <v>27</v>
          </cell>
          <cell r="G666" t="str">
            <v xml:space="preserve">Significant water supply events </v>
          </cell>
          <cell r="H666" t="str">
            <v>The number of supply interruption events lasting for a duration of 12 hours or longer, irrespective of whether it is planned, unplanned or caused by a third party</v>
          </cell>
          <cell r="I666">
            <v>0</v>
          </cell>
          <cell r="J666">
            <v>1</v>
          </cell>
          <cell r="K666">
            <v>0</v>
          </cell>
          <cell r="L666">
            <v>0</v>
          </cell>
          <cell r="M666">
            <v>0</v>
          </cell>
          <cell r="N666">
            <v>0</v>
          </cell>
          <cell r="O666">
            <v>0</v>
          </cell>
          <cell r="P666">
            <v>0</v>
          </cell>
          <cell r="Q666">
            <v>1</v>
          </cell>
          <cell r="R666" t="str">
            <v>Out &amp; under</v>
          </cell>
          <cell r="S666" t="str">
            <v>Revenue</v>
          </cell>
          <cell r="T666" t="str">
            <v>In-period</v>
          </cell>
          <cell r="U666" t="str">
            <v>Supply interruptions</v>
          </cell>
          <cell r="V666" t="str">
            <v>nr</v>
          </cell>
          <cell r="W666" t="str">
            <v>Number of events where one or more properties has an interruption of 12 hours or longer</v>
          </cell>
          <cell r="X666">
            <v>0</v>
          </cell>
          <cell r="Y666" t="str">
            <v>Down</v>
          </cell>
          <cell r="AQ666">
            <v>14</v>
          </cell>
          <cell r="AR666">
            <v>13</v>
          </cell>
          <cell r="AS666">
            <v>12</v>
          </cell>
          <cell r="AT666">
            <v>12</v>
          </cell>
          <cell r="AU666">
            <v>12</v>
          </cell>
          <cell r="BL666" t="str">
            <v>Yes</v>
          </cell>
          <cell r="BM666" t="str">
            <v>Yes</v>
          </cell>
          <cell r="BN666" t="str">
            <v>Yes</v>
          </cell>
          <cell r="BO666" t="str">
            <v>Yes</v>
          </cell>
          <cell r="BP666" t="str">
            <v>Yes</v>
          </cell>
          <cell r="BQ666" t="str">
            <v/>
          </cell>
          <cell r="BR666" t="str">
            <v/>
          </cell>
          <cell r="BS666" t="str">
            <v/>
          </cell>
          <cell r="BT666" t="str">
            <v/>
          </cell>
          <cell r="BU666" t="str">
            <v/>
          </cell>
          <cell r="BV666" t="str">
            <v/>
          </cell>
          <cell r="BW666" t="str">
            <v/>
          </cell>
          <cell r="BX666" t="str">
            <v/>
          </cell>
          <cell r="BY666" t="str">
            <v/>
          </cell>
          <cell r="BZ666" t="str">
            <v/>
          </cell>
          <cell r="CA666" t="str">
            <v/>
          </cell>
          <cell r="CB666" t="str">
            <v/>
          </cell>
          <cell r="CC666" t="str">
            <v/>
          </cell>
          <cell r="CD666" t="str">
            <v/>
          </cell>
          <cell r="CE666" t="str">
            <v/>
          </cell>
          <cell r="CF666" t="str">
            <v/>
          </cell>
          <cell r="CG666" t="str">
            <v/>
          </cell>
          <cell r="CH666" t="str">
            <v/>
          </cell>
          <cell r="CI666" t="str">
            <v/>
          </cell>
          <cell r="CJ666" t="str">
            <v/>
          </cell>
          <cell r="CK666" t="str">
            <v/>
          </cell>
          <cell r="CL666" t="str">
            <v/>
          </cell>
          <cell r="CM666" t="str">
            <v/>
          </cell>
          <cell r="CN666" t="str">
            <v/>
          </cell>
          <cell r="CO666" t="str">
            <v/>
          </cell>
          <cell r="CP666" t="str">
            <v/>
          </cell>
          <cell r="CQ666" t="str">
            <v/>
          </cell>
          <cell r="CR666" t="str">
            <v/>
          </cell>
          <cell r="CS666" t="str">
            <v/>
          </cell>
          <cell r="CT666" t="str">
            <v/>
          </cell>
          <cell r="CU666">
            <v>-0.26500000000000001</v>
          </cell>
          <cell r="CV666" t="str">
            <v/>
          </cell>
          <cell r="CW666" t="str">
            <v/>
          </cell>
          <cell r="CX666" t="str">
            <v/>
          </cell>
          <cell r="CY666">
            <v>0.26500000000000001</v>
          </cell>
          <cell r="CZ666" t="str">
            <v/>
          </cell>
          <cell r="DA666" t="str">
            <v/>
          </cell>
          <cell r="DB666" t="str">
            <v/>
          </cell>
          <cell r="DD666">
            <v>1</v>
          </cell>
        </row>
        <row r="667">
          <cell r="C667" t="str">
            <v>PR19YKY_28</v>
          </cell>
          <cell r="D667" t="str">
            <v xml:space="preserve">Water Supply: we will always provide you with enough safe water, we will not waste water and always protect the environment. </v>
          </cell>
          <cell r="E667" t="str">
            <v>PR14 continuation</v>
          </cell>
          <cell r="F667">
            <v>28</v>
          </cell>
          <cell r="G667" t="str">
            <v>Low pressure</v>
          </cell>
          <cell r="H667" t="str">
            <v>Number of properties receiving low water pressure</v>
          </cell>
          <cell r="I667">
            <v>0</v>
          </cell>
          <cell r="J667">
            <v>1</v>
          </cell>
          <cell r="K667">
            <v>0</v>
          </cell>
          <cell r="L667">
            <v>0</v>
          </cell>
          <cell r="M667">
            <v>0</v>
          </cell>
          <cell r="N667">
            <v>0</v>
          </cell>
          <cell r="O667">
            <v>0</v>
          </cell>
          <cell r="P667">
            <v>0</v>
          </cell>
          <cell r="Q667">
            <v>1</v>
          </cell>
          <cell r="R667" t="str">
            <v>Out &amp; under</v>
          </cell>
          <cell r="S667" t="str">
            <v>Revenue</v>
          </cell>
          <cell r="T667" t="str">
            <v>In-period</v>
          </cell>
          <cell r="U667" t="str">
            <v>Low pressure</v>
          </cell>
          <cell r="V667" t="str">
            <v>nr</v>
          </cell>
          <cell r="W667" t="str">
            <v xml:space="preserve">The number of properties below the low pressure standard. </v>
          </cell>
          <cell r="X667">
            <v>0</v>
          </cell>
          <cell r="Y667" t="str">
            <v>Down</v>
          </cell>
          <cell r="Z667" t="str">
            <v>Low pressure</v>
          </cell>
          <cell r="AQ667">
            <v>14</v>
          </cell>
          <cell r="AR667">
            <v>13</v>
          </cell>
          <cell r="AS667">
            <v>12</v>
          </cell>
          <cell r="AT667">
            <v>12</v>
          </cell>
          <cell r="AU667">
            <v>12</v>
          </cell>
          <cell r="BL667" t="str">
            <v>Yes</v>
          </cell>
          <cell r="BM667" t="str">
            <v>Yes</v>
          </cell>
          <cell r="BN667" t="str">
            <v>Yes</v>
          </cell>
          <cell r="BO667" t="str">
            <v>Yes</v>
          </cell>
          <cell r="BP667" t="str">
            <v>Yes</v>
          </cell>
          <cell r="BQ667" t="str">
            <v/>
          </cell>
          <cell r="BR667" t="str">
            <v/>
          </cell>
          <cell r="BS667" t="str">
            <v/>
          </cell>
          <cell r="BT667" t="str">
            <v/>
          </cell>
          <cell r="BU667" t="str">
            <v/>
          </cell>
          <cell r="BV667" t="str">
            <v/>
          </cell>
          <cell r="BW667" t="str">
            <v/>
          </cell>
          <cell r="BX667" t="str">
            <v/>
          </cell>
          <cell r="BY667" t="str">
            <v/>
          </cell>
          <cell r="BZ667" t="str">
            <v/>
          </cell>
          <cell r="CA667" t="str">
            <v/>
          </cell>
          <cell r="CB667" t="str">
            <v/>
          </cell>
          <cell r="CC667" t="str">
            <v/>
          </cell>
          <cell r="CD667" t="str">
            <v/>
          </cell>
          <cell r="CE667" t="str">
            <v/>
          </cell>
          <cell r="CK667" t="str">
            <v/>
          </cell>
          <cell r="CL667" t="str">
            <v/>
          </cell>
          <cell r="CM667" t="str">
            <v/>
          </cell>
          <cell r="CN667" t="str">
            <v/>
          </cell>
          <cell r="CO667" t="str">
            <v/>
          </cell>
          <cell r="CP667" t="str">
            <v/>
          </cell>
          <cell r="CQ667" t="str">
            <v/>
          </cell>
          <cell r="CR667" t="str">
            <v/>
          </cell>
          <cell r="CS667" t="str">
            <v/>
          </cell>
          <cell r="CT667" t="str">
            <v/>
          </cell>
          <cell r="CU667">
            <v>-0.13900000000000001</v>
          </cell>
          <cell r="CV667" t="str">
            <v/>
          </cell>
          <cell r="CW667" t="str">
            <v/>
          </cell>
          <cell r="CX667" t="str">
            <v/>
          </cell>
          <cell r="CY667" t="str">
            <v/>
          </cell>
          <cell r="CZ667" t="str">
            <v/>
          </cell>
          <cell r="DA667" t="str">
            <v/>
          </cell>
          <cell r="DB667" t="str">
            <v/>
          </cell>
          <cell r="DD667">
            <v>1</v>
          </cell>
        </row>
        <row r="668">
          <cell r="C668" t="str">
            <v>PR19YKY_29</v>
          </cell>
          <cell r="D668" t="str">
            <v xml:space="preserve">Water Supply: we will always provide you with enough safe water, we will not waste water and always protect the environment. </v>
          </cell>
          <cell r="E668" t="str">
            <v>PR19 new</v>
          </cell>
          <cell r="F668">
            <v>29</v>
          </cell>
          <cell r="G668" t="str">
            <v>Repairing or replacing customer owned pipes</v>
          </cell>
          <cell r="H668" t="str">
            <v>The total number of residential supply pipe repairs and renewals carried out by us each year.</v>
          </cell>
          <cell r="I668">
            <v>0</v>
          </cell>
          <cell r="J668">
            <v>1</v>
          </cell>
          <cell r="K668">
            <v>0</v>
          </cell>
          <cell r="L668">
            <v>0</v>
          </cell>
          <cell r="M668">
            <v>0</v>
          </cell>
          <cell r="N668">
            <v>0</v>
          </cell>
          <cell r="O668">
            <v>0</v>
          </cell>
          <cell r="P668">
            <v>0</v>
          </cell>
          <cell r="Q668">
            <v>1</v>
          </cell>
          <cell r="R668" t="str">
            <v>Out &amp; under</v>
          </cell>
          <cell r="S668" t="str">
            <v>Revenue</v>
          </cell>
          <cell r="T668" t="str">
            <v>In-period</v>
          </cell>
          <cell r="U668" t="str">
            <v>Supply interruptions</v>
          </cell>
          <cell r="V668" t="str">
            <v>nr</v>
          </cell>
          <cell r="W668" t="str">
            <v>Number of residential supply pipe repairs and renewals</v>
          </cell>
          <cell r="X668">
            <v>0</v>
          </cell>
          <cell r="Y668" t="str">
            <v>Up</v>
          </cell>
          <cell r="AQ668">
            <v>6882</v>
          </cell>
          <cell r="AR668">
            <v>7109</v>
          </cell>
          <cell r="AS668">
            <v>7386</v>
          </cell>
          <cell r="AT668">
            <v>7687</v>
          </cell>
          <cell r="AU668">
            <v>8013</v>
          </cell>
          <cell r="BL668" t="str">
            <v>Yes</v>
          </cell>
          <cell r="BM668" t="str">
            <v>Yes</v>
          </cell>
          <cell r="BN668" t="str">
            <v>Yes</v>
          </cell>
          <cell r="BO668" t="str">
            <v>Yes</v>
          </cell>
          <cell r="BP668" t="str">
            <v>Yes</v>
          </cell>
          <cell r="BQ668" t="str">
            <v/>
          </cell>
          <cell r="BR668" t="str">
            <v/>
          </cell>
          <cell r="BS668" t="str">
            <v/>
          </cell>
          <cell r="BT668" t="str">
            <v/>
          </cell>
          <cell r="BU668" t="str">
            <v/>
          </cell>
          <cell r="BV668" t="str">
            <v/>
          </cell>
          <cell r="BW668" t="str">
            <v/>
          </cell>
          <cell r="BX668" t="str">
            <v/>
          </cell>
          <cell r="BY668" t="str">
            <v/>
          </cell>
          <cell r="BZ668" t="str">
            <v/>
          </cell>
          <cell r="CA668" t="str">
            <v/>
          </cell>
          <cell r="CB668" t="str">
            <v/>
          </cell>
          <cell r="CC668" t="str">
            <v/>
          </cell>
          <cell r="CD668" t="str">
            <v/>
          </cell>
          <cell r="CE668" t="str">
            <v/>
          </cell>
          <cell r="CF668" t="str">
            <v/>
          </cell>
          <cell r="CG668" t="str">
            <v/>
          </cell>
          <cell r="CH668" t="str">
            <v/>
          </cell>
          <cell r="CI668" t="str">
            <v/>
          </cell>
          <cell r="CJ668" t="str">
            <v/>
          </cell>
          <cell r="CK668" t="str">
            <v/>
          </cell>
          <cell r="CL668" t="str">
            <v/>
          </cell>
          <cell r="CM668" t="str">
            <v/>
          </cell>
          <cell r="CN668" t="str">
            <v/>
          </cell>
          <cell r="CO668" t="str">
            <v/>
          </cell>
          <cell r="CP668" t="str">
            <v/>
          </cell>
          <cell r="CQ668" t="str">
            <v/>
          </cell>
          <cell r="CR668" t="str">
            <v/>
          </cell>
          <cell r="CS668" t="str">
            <v/>
          </cell>
          <cell r="CT668" t="str">
            <v/>
          </cell>
          <cell r="CU668">
            <v>-4.4900000000000002E-4</v>
          </cell>
          <cell r="CV668" t="str">
            <v/>
          </cell>
          <cell r="CW668" t="str">
            <v/>
          </cell>
          <cell r="CX668" t="str">
            <v/>
          </cell>
          <cell r="CY668">
            <v>4.4900000000000002E-4</v>
          </cell>
          <cell r="CZ668" t="str">
            <v/>
          </cell>
          <cell r="DA668" t="str">
            <v/>
          </cell>
          <cell r="DB668" t="str">
            <v/>
          </cell>
          <cell r="DD668">
            <v>1</v>
          </cell>
        </row>
        <row r="669">
          <cell r="C669" t="str">
            <v>PR19YKY_30</v>
          </cell>
          <cell r="D669" t="str">
            <v xml:space="preserve">Environment: we will remove surface water from our sewers and recycle all waste water, protecting the environment from sewer flooding and pollution. </v>
          </cell>
          <cell r="E669" t="str">
            <v>PR14 revision</v>
          </cell>
          <cell r="F669">
            <v>30</v>
          </cell>
          <cell r="G669" t="str">
            <v>Pollution incidents</v>
          </cell>
          <cell r="H669" t="str">
            <v xml:space="preserve">The number of pollution incidents resulting from Yorkshire Water sewage assets
</v>
          </cell>
          <cell r="I669">
            <v>0</v>
          </cell>
          <cell r="J669">
            <v>0</v>
          </cell>
          <cell r="K669">
            <v>1</v>
          </cell>
          <cell r="L669">
            <v>0</v>
          </cell>
          <cell r="M669">
            <v>0</v>
          </cell>
          <cell r="N669">
            <v>0</v>
          </cell>
          <cell r="O669">
            <v>0</v>
          </cell>
          <cell r="P669">
            <v>0</v>
          </cell>
          <cell r="Q669">
            <v>1</v>
          </cell>
          <cell r="R669" t="str">
            <v>Out &amp; under</v>
          </cell>
          <cell r="S669" t="str">
            <v>Revenue</v>
          </cell>
          <cell r="T669" t="str">
            <v>In-period</v>
          </cell>
          <cell r="U669" t="str">
            <v>Pollution incidents</v>
          </cell>
          <cell r="V669" t="str">
            <v>nr</v>
          </cell>
          <cell r="W669" t="str">
            <v>Number of Pollution Incidents</v>
          </cell>
          <cell r="X669">
            <v>2</v>
          </cell>
          <cell r="Y669" t="str">
            <v>Down</v>
          </cell>
          <cell r="Z669" t="str">
            <v>Pollution incidents</v>
          </cell>
        </row>
        <row r="670">
          <cell r="C670" t="str">
            <v>PR19YKY_31</v>
          </cell>
          <cell r="D670" t="str">
            <v xml:space="preserve">Environment: we will remove surface water from our sewers and recycle all waste water, protecting the environment from sewer flooding and pollution. </v>
          </cell>
          <cell r="E670" t="str">
            <v>PR14 revision</v>
          </cell>
          <cell r="F670">
            <v>31</v>
          </cell>
          <cell r="G670" t="str">
            <v>Internal sewer flooding</v>
          </cell>
          <cell r="H670" t="str">
            <v xml:space="preserve">The number of incidents of internal sewer flooding of homes and businesses in the year. </v>
          </cell>
          <cell r="I670">
            <v>0</v>
          </cell>
          <cell r="J670">
            <v>0</v>
          </cell>
          <cell r="K670">
            <v>1</v>
          </cell>
          <cell r="L670">
            <v>0</v>
          </cell>
          <cell r="M670">
            <v>0</v>
          </cell>
          <cell r="N670">
            <v>0</v>
          </cell>
          <cell r="O670">
            <v>0</v>
          </cell>
          <cell r="P670">
            <v>0</v>
          </cell>
          <cell r="Q670">
            <v>1</v>
          </cell>
          <cell r="R670" t="str">
            <v>Out &amp; under</v>
          </cell>
          <cell r="S670" t="str">
            <v>Revenue</v>
          </cell>
          <cell r="T670" t="str">
            <v>In-period</v>
          </cell>
          <cell r="U670" t="str">
            <v>Sewer flooding</v>
          </cell>
          <cell r="V670" t="str">
            <v>nr</v>
          </cell>
          <cell r="W670" t="str">
            <v>Number of internal sewer flooding incidents</v>
          </cell>
          <cell r="X670">
            <v>2</v>
          </cell>
          <cell r="Y670" t="str">
            <v>Down</v>
          </cell>
          <cell r="Z670" t="str">
            <v>Internal sewer flooding</v>
          </cell>
        </row>
        <row r="671">
          <cell r="C671" t="str">
            <v>PR19YKY_32</v>
          </cell>
          <cell r="D671" t="str">
            <v xml:space="preserve">Environment: we will remove surface water from our sewers and recycle all waste water, protecting the environment from sewer flooding and pollution. </v>
          </cell>
          <cell r="E671" t="str">
            <v>PR19 new</v>
          </cell>
          <cell r="F671">
            <v>32</v>
          </cell>
          <cell r="G671" t="str">
            <v>Treatment works compliance</v>
          </cell>
          <cell r="H671" t="str">
            <v>The performance of our water and wastewater assets to treat and dispose of wastewater in line with the discharge permit conditions.</v>
          </cell>
          <cell r="I671">
            <v>0</v>
          </cell>
          <cell r="J671">
            <v>0.05</v>
          </cell>
          <cell r="K671">
            <v>0.95</v>
          </cell>
          <cell r="L671">
            <v>0</v>
          </cell>
          <cell r="M671">
            <v>0</v>
          </cell>
          <cell r="N671">
            <v>0</v>
          </cell>
          <cell r="O671">
            <v>0</v>
          </cell>
          <cell r="P671">
            <v>0</v>
          </cell>
          <cell r="Q671">
            <v>1</v>
          </cell>
          <cell r="R671" t="str">
            <v>Under</v>
          </cell>
          <cell r="S671" t="str">
            <v>Revenue</v>
          </cell>
          <cell r="T671" t="str">
            <v>In-period</v>
          </cell>
          <cell r="U671" t="str">
            <v>WTW discharge consents</v>
          </cell>
          <cell r="V671" t="str">
            <v>%</v>
          </cell>
          <cell r="W671" t="str">
            <v>% treatment work compliance</v>
          </cell>
          <cell r="X671">
            <v>2</v>
          </cell>
          <cell r="Y671" t="str">
            <v>Up</v>
          </cell>
          <cell r="Z671" t="str">
            <v>Treatment works compliance</v>
          </cell>
        </row>
        <row r="672">
          <cell r="C672" t="str">
            <v>PR19YKY_33</v>
          </cell>
          <cell r="D672" t="str">
            <v xml:space="preserve">Environment: we will remove surface water from our sewers and recycle all waste water, protecting the environment from sewer flooding and pollution. </v>
          </cell>
          <cell r="E672" t="str">
            <v>PR14 revision</v>
          </cell>
          <cell r="F672">
            <v>33</v>
          </cell>
          <cell r="G672" t="str">
            <v>Sewer collapses</v>
          </cell>
          <cell r="H672" t="str">
            <v xml:space="preserve">The number of sewer collapses per thousand kilometres of all sewers. </v>
          </cell>
          <cell r="I672">
            <v>0</v>
          </cell>
          <cell r="J672">
            <v>0</v>
          </cell>
          <cell r="K672">
            <v>1</v>
          </cell>
          <cell r="L672">
            <v>0</v>
          </cell>
          <cell r="M672">
            <v>0</v>
          </cell>
          <cell r="N672">
            <v>0</v>
          </cell>
          <cell r="O672">
            <v>0</v>
          </cell>
          <cell r="P672">
            <v>0</v>
          </cell>
          <cell r="Q672">
            <v>1</v>
          </cell>
          <cell r="R672" t="str">
            <v>Under</v>
          </cell>
          <cell r="S672" t="str">
            <v>Revenue</v>
          </cell>
          <cell r="T672" t="str">
            <v>In-period</v>
          </cell>
          <cell r="U672" t="str">
            <v>Sewer blockages/collapses</v>
          </cell>
          <cell r="V672" t="str">
            <v>nr</v>
          </cell>
          <cell r="W672" t="str">
            <v xml:space="preserve">Number of sewer collapses per 1000 kilometres of all sewers. </v>
          </cell>
          <cell r="X672">
            <v>2</v>
          </cell>
          <cell r="Y672" t="str">
            <v>Down</v>
          </cell>
          <cell r="Z672" t="str">
            <v>Sewer collapses</v>
          </cell>
        </row>
        <row r="673">
          <cell r="C673" t="str">
            <v>PR19YKY_34</v>
          </cell>
          <cell r="D673" t="str">
            <v xml:space="preserve">Environment: we will remove surface water from our sewers and recycle all waste water, protecting the environment from sewer flooding and pollution. </v>
          </cell>
          <cell r="E673" t="str">
            <v>PR19 new</v>
          </cell>
          <cell r="F673">
            <v>34</v>
          </cell>
          <cell r="G673" t="str">
            <v>Risk of sewer flooding in a storm</v>
          </cell>
          <cell r="H673" t="str">
            <v xml:space="preserve">The population vulnerable to sewer flooding in a 1:50 year rainfall event. </v>
          </cell>
          <cell r="I673">
            <v>0</v>
          </cell>
          <cell r="J673">
            <v>0</v>
          </cell>
          <cell r="K673">
            <v>1</v>
          </cell>
          <cell r="L673">
            <v>0</v>
          </cell>
          <cell r="M673">
            <v>0</v>
          </cell>
          <cell r="N673">
            <v>0</v>
          </cell>
          <cell r="O673">
            <v>0</v>
          </cell>
          <cell r="P673">
            <v>0</v>
          </cell>
          <cell r="Q673">
            <v>1</v>
          </cell>
          <cell r="R673" t="str">
            <v>NFI</v>
          </cell>
          <cell r="U673" t="str">
            <v>Resilience</v>
          </cell>
          <cell r="V673" t="str">
            <v>%</v>
          </cell>
          <cell r="W673" t="str">
            <v>% of population vulnerable to flooding</v>
          </cell>
          <cell r="X673">
            <v>2</v>
          </cell>
          <cell r="Y673" t="str">
            <v>Down</v>
          </cell>
          <cell r="Z673" t="str">
            <v>Risk of sewer flooding in a storm</v>
          </cell>
        </row>
        <row r="674">
          <cell r="C674" t="str">
            <v>PR19YKY_35</v>
          </cell>
          <cell r="D674" t="str">
            <v xml:space="preserve">Environment: we will remove surface water from our sewers and recycle all waste water, protecting the environment from sewer flooding and pollution. </v>
          </cell>
          <cell r="E674" t="str">
            <v>PR14 revision</v>
          </cell>
          <cell r="F674">
            <v>35</v>
          </cell>
          <cell r="G674" t="str">
            <v>External sewer flooding</v>
          </cell>
          <cell r="H674" t="str">
            <v xml:space="preserve">The number of external flooding incidents per year caused by the escape of water originating from public sewers, affecting properties or single curtilages.
</v>
          </cell>
          <cell r="I674">
            <v>0</v>
          </cell>
          <cell r="J674">
            <v>0</v>
          </cell>
          <cell r="K674">
            <v>1</v>
          </cell>
          <cell r="L674">
            <v>0</v>
          </cell>
          <cell r="M674">
            <v>0</v>
          </cell>
          <cell r="N674">
            <v>0</v>
          </cell>
          <cell r="O674">
            <v>0</v>
          </cell>
          <cell r="P674">
            <v>0</v>
          </cell>
          <cell r="Q674">
            <v>1</v>
          </cell>
          <cell r="R674" t="str">
            <v>Out &amp; under</v>
          </cell>
          <cell r="S674" t="str">
            <v>Revenue</v>
          </cell>
          <cell r="T674" t="str">
            <v>In-period</v>
          </cell>
          <cell r="U674" t="str">
            <v>Sewer flooding</v>
          </cell>
          <cell r="V674" t="str">
            <v>nr</v>
          </cell>
          <cell r="W674" t="str">
            <v>Number of external sewer flooding incidents</v>
          </cell>
          <cell r="X674">
            <v>0</v>
          </cell>
          <cell r="Y674" t="str">
            <v>Down</v>
          </cell>
          <cell r="Z674" t="str">
            <v>External sewer flooding</v>
          </cell>
          <cell r="AQ674">
            <v>7188</v>
          </cell>
          <cell r="AR674">
            <v>6809</v>
          </cell>
          <cell r="AS674">
            <v>6431</v>
          </cell>
          <cell r="AT674">
            <v>6053</v>
          </cell>
          <cell r="AU674">
            <v>5675</v>
          </cell>
          <cell r="BL674" t="str">
            <v>Yes</v>
          </cell>
          <cell r="BM674" t="str">
            <v>Yes</v>
          </cell>
          <cell r="BN674" t="str">
            <v>Yes</v>
          </cell>
          <cell r="BO674" t="str">
            <v>Yes</v>
          </cell>
          <cell r="BP674" t="str">
            <v>Yes</v>
          </cell>
          <cell r="BQ674" t="str">
            <v/>
          </cell>
          <cell r="BR674" t="str">
            <v/>
          </cell>
          <cell r="BS674" t="str">
            <v/>
          </cell>
          <cell r="BT674" t="str">
            <v/>
          </cell>
          <cell r="BU674" t="str">
            <v/>
          </cell>
          <cell r="BV674">
            <v>10782</v>
          </cell>
          <cell r="BW674">
            <v>10782</v>
          </cell>
          <cell r="BX674">
            <v>10782</v>
          </cell>
          <cell r="BY674">
            <v>10782</v>
          </cell>
          <cell r="BZ674">
            <v>10782</v>
          </cell>
          <cell r="CA674" t="str">
            <v/>
          </cell>
          <cell r="CB674" t="str">
            <v/>
          </cell>
          <cell r="CC674" t="str">
            <v/>
          </cell>
          <cell r="CD674" t="str">
            <v/>
          </cell>
          <cell r="CE674" t="str">
            <v/>
          </cell>
          <cell r="CF674" t="str">
            <v/>
          </cell>
          <cell r="CG674" t="str">
            <v/>
          </cell>
          <cell r="CH674" t="str">
            <v/>
          </cell>
          <cell r="CI674" t="str">
            <v/>
          </cell>
          <cell r="CJ674" t="str">
            <v/>
          </cell>
          <cell r="CK674">
            <v>3924</v>
          </cell>
          <cell r="CL674">
            <v>3702</v>
          </cell>
          <cell r="CM674">
            <v>3519</v>
          </cell>
          <cell r="CN674">
            <v>3248</v>
          </cell>
          <cell r="CO674">
            <v>2957</v>
          </cell>
          <cell r="CP674" t="str">
            <v/>
          </cell>
          <cell r="CQ674" t="str">
            <v/>
          </cell>
          <cell r="CR674" t="str">
            <v/>
          </cell>
          <cell r="CS674" t="str">
            <v/>
          </cell>
          <cell r="CT674" t="str">
            <v/>
          </cell>
          <cell r="CU674">
            <v>-9.4800000000000006E-3</v>
          </cell>
          <cell r="CV674" t="str">
            <v/>
          </cell>
          <cell r="CW674" t="str">
            <v/>
          </cell>
          <cell r="CX674" t="str">
            <v/>
          </cell>
          <cell r="CY674">
            <v>7.9000000000000008E-3</v>
          </cell>
          <cell r="CZ674" t="str">
            <v/>
          </cell>
          <cell r="DA674" t="str">
            <v/>
          </cell>
          <cell r="DB674" t="str">
            <v/>
          </cell>
          <cell r="DD674">
            <v>1</v>
          </cell>
        </row>
        <row r="675">
          <cell r="C675" t="str">
            <v>PR19YKY_36</v>
          </cell>
          <cell r="D675" t="str">
            <v xml:space="preserve">Environment: we will remove surface water from our sewers and recycle all waste water, protecting the environment from sewer flooding and pollution. </v>
          </cell>
          <cell r="E675" t="str">
            <v>PR14 continuation</v>
          </cell>
          <cell r="F675">
            <v>36</v>
          </cell>
          <cell r="G675" t="str">
            <v>Bathing water quality</v>
          </cell>
          <cell r="H675" t="str">
            <v xml:space="preserve">The number of designated bathing waters where we exceed European Union Bathing Water Directive requirements. </v>
          </cell>
          <cell r="I675">
            <v>0</v>
          </cell>
          <cell r="J675">
            <v>0</v>
          </cell>
          <cell r="K675">
            <v>1</v>
          </cell>
          <cell r="L675">
            <v>0</v>
          </cell>
          <cell r="M675">
            <v>0</v>
          </cell>
          <cell r="N675">
            <v>0</v>
          </cell>
          <cell r="O675">
            <v>0</v>
          </cell>
          <cell r="P675">
            <v>0</v>
          </cell>
          <cell r="Q675">
            <v>1</v>
          </cell>
          <cell r="R675" t="str">
            <v>Out &amp; under</v>
          </cell>
          <cell r="S675" t="str">
            <v>Revenue</v>
          </cell>
          <cell r="T675" t="str">
            <v>In-period</v>
          </cell>
          <cell r="U675" t="str">
            <v>Environmental</v>
          </cell>
          <cell r="V675" t="str">
            <v>nr</v>
          </cell>
          <cell r="W675" t="str">
            <v>Number of Bathing Waters</v>
          </cell>
          <cell r="X675">
            <v>0</v>
          </cell>
          <cell r="Y675" t="str">
            <v>Up</v>
          </cell>
          <cell r="AQ675">
            <v>18</v>
          </cell>
          <cell r="AR675">
            <v>18</v>
          </cell>
          <cell r="AS675">
            <v>18</v>
          </cell>
          <cell r="AT675">
            <v>18</v>
          </cell>
          <cell r="AU675">
            <v>18</v>
          </cell>
          <cell r="BL675" t="str">
            <v>Yes</v>
          </cell>
          <cell r="BM675" t="str">
            <v>Yes</v>
          </cell>
          <cell r="BN675" t="str">
            <v>Yes</v>
          </cell>
          <cell r="BO675" t="str">
            <v>Yes</v>
          </cell>
          <cell r="BP675" t="str">
            <v>Yes</v>
          </cell>
          <cell r="BQ675" t="str">
            <v/>
          </cell>
          <cell r="BR675" t="str">
            <v/>
          </cell>
          <cell r="BS675" t="str">
            <v/>
          </cell>
          <cell r="BT675" t="str">
            <v/>
          </cell>
          <cell r="BU675" t="str">
            <v/>
          </cell>
          <cell r="BV675">
            <v>10</v>
          </cell>
          <cell r="BW675">
            <v>10</v>
          </cell>
          <cell r="BX675">
            <v>10</v>
          </cell>
          <cell r="BY675">
            <v>10</v>
          </cell>
          <cell r="BZ675">
            <v>10</v>
          </cell>
          <cell r="CA675" t="str">
            <v/>
          </cell>
          <cell r="CB675" t="str">
            <v/>
          </cell>
          <cell r="CC675" t="str">
            <v/>
          </cell>
          <cell r="CD675" t="str">
            <v/>
          </cell>
          <cell r="CE675" t="str">
            <v/>
          </cell>
          <cell r="CF675" t="str">
            <v/>
          </cell>
          <cell r="CG675" t="str">
            <v/>
          </cell>
          <cell r="CH675" t="str">
            <v/>
          </cell>
          <cell r="CI675" t="str">
            <v/>
          </cell>
          <cell r="CJ675" t="str">
            <v/>
          </cell>
          <cell r="CK675">
            <v>26</v>
          </cell>
          <cell r="CL675">
            <v>26</v>
          </cell>
          <cell r="CM675">
            <v>26</v>
          </cell>
          <cell r="CN675">
            <v>26</v>
          </cell>
          <cell r="CO675">
            <v>26</v>
          </cell>
          <cell r="CP675" t="str">
            <v/>
          </cell>
          <cell r="CQ675" t="str">
            <v/>
          </cell>
          <cell r="CR675" t="str">
            <v/>
          </cell>
          <cell r="CS675" t="str">
            <v/>
          </cell>
          <cell r="CT675" t="str">
            <v/>
          </cell>
          <cell r="CU675">
            <v>-1.2350000000000001</v>
          </cell>
          <cell r="CV675" t="str">
            <v/>
          </cell>
          <cell r="CW675" t="str">
            <v/>
          </cell>
          <cell r="CX675" t="str">
            <v/>
          </cell>
          <cell r="CY675">
            <v>0.63600000000000001</v>
          </cell>
          <cell r="CZ675" t="str">
            <v/>
          </cell>
          <cell r="DA675" t="str">
            <v/>
          </cell>
          <cell r="DB675" t="str">
            <v/>
          </cell>
          <cell r="DD675">
            <v>1</v>
          </cell>
        </row>
        <row r="676">
          <cell r="C676" t="str">
            <v>PR19YKY_37</v>
          </cell>
          <cell r="D676" t="str">
            <v xml:space="preserve">Environment: we will remove surface water from our sewers and recycle all waste water, protecting the environment from sewer flooding and pollution. </v>
          </cell>
          <cell r="E676" t="str">
            <v>PR19 new</v>
          </cell>
          <cell r="F676">
            <v>37</v>
          </cell>
          <cell r="G676" t="str">
            <v>Surface water management</v>
          </cell>
          <cell r="H676" t="str">
            <v xml:space="preserve">The number of Hectares (Ha) of surface water run-off removed or attenuated from the public sewer network as a result of blue-green infrastructure or surface water disconnection. </v>
          </cell>
          <cell r="I676">
            <v>0</v>
          </cell>
          <cell r="J676">
            <v>0.16</v>
          </cell>
          <cell r="K676">
            <v>0.84</v>
          </cell>
          <cell r="L676">
            <v>0</v>
          </cell>
          <cell r="M676">
            <v>0</v>
          </cell>
          <cell r="N676">
            <v>0</v>
          </cell>
          <cell r="O676">
            <v>0</v>
          </cell>
          <cell r="P676">
            <v>0</v>
          </cell>
          <cell r="Q676">
            <v>1</v>
          </cell>
          <cell r="R676" t="str">
            <v>Out &amp; under</v>
          </cell>
          <cell r="S676" t="str">
            <v>Revenue</v>
          </cell>
          <cell r="T676" t="str">
            <v>In-period</v>
          </cell>
          <cell r="U676" t="str">
            <v>Environmental</v>
          </cell>
          <cell r="V676" t="str">
            <v>nr</v>
          </cell>
          <cell r="W676" t="str">
            <v>Hectares of surface water removed or attenuated from the public sewer network</v>
          </cell>
          <cell r="X676">
            <v>0</v>
          </cell>
          <cell r="Y676" t="str">
            <v>Up</v>
          </cell>
          <cell r="AQ676">
            <v>1</v>
          </cell>
          <cell r="AR676">
            <v>4</v>
          </cell>
          <cell r="AS676">
            <v>5</v>
          </cell>
          <cell r="AT676">
            <v>10</v>
          </cell>
          <cell r="AU676">
            <v>20</v>
          </cell>
          <cell r="BL676" t="str">
            <v>Yes</v>
          </cell>
          <cell r="BM676" t="str">
            <v>Yes</v>
          </cell>
          <cell r="BN676" t="str">
            <v>Yes</v>
          </cell>
          <cell r="BO676" t="str">
            <v>Yes</v>
          </cell>
          <cell r="BP676" t="str">
            <v>Yes</v>
          </cell>
          <cell r="BQ676" t="str">
            <v/>
          </cell>
          <cell r="BR676" t="str">
            <v/>
          </cell>
          <cell r="BS676" t="str">
            <v/>
          </cell>
          <cell r="BT676" t="str">
            <v/>
          </cell>
          <cell r="BU676" t="str">
            <v/>
          </cell>
          <cell r="BV676" t="str">
            <v/>
          </cell>
          <cell r="BW676" t="str">
            <v/>
          </cell>
          <cell r="BX676" t="str">
            <v/>
          </cell>
          <cell r="BY676" t="str">
            <v/>
          </cell>
          <cell r="BZ676" t="str">
            <v/>
          </cell>
          <cell r="CA676" t="str">
            <v/>
          </cell>
          <cell r="CB676" t="str">
            <v/>
          </cell>
          <cell r="CC676" t="str">
            <v/>
          </cell>
          <cell r="CD676" t="str">
            <v/>
          </cell>
          <cell r="CE676" t="str">
            <v/>
          </cell>
          <cell r="CF676" t="str">
            <v/>
          </cell>
          <cell r="CG676" t="str">
            <v/>
          </cell>
          <cell r="CH676" t="str">
            <v/>
          </cell>
          <cell r="CI676" t="str">
            <v/>
          </cell>
          <cell r="CJ676" t="str">
            <v/>
          </cell>
          <cell r="CK676" t="str">
            <v/>
          </cell>
          <cell r="CL676" t="str">
            <v/>
          </cell>
          <cell r="CM676" t="str">
            <v/>
          </cell>
          <cell r="CN676" t="str">
            <v/>
          </cell>
          <cell r="CO676" t="str">
            <v/>
          </cell>
          <cell r="CP676" t="str">
            <v/>
          </cell>
          <cell r="CQ676" t="str">
            <v/>
          </cell>
          <cell r="CR676" t="str">
            <v/>
          </cell>
          <cell r="CS676" t="str">
            <v/>
          </cell>
          <cell r="CT676" t="str">
            <v/>
          </cell>
          <cell r="CU676">
            <v>-4.8650000000000004E-3</v>
          </cell>
          <cell r="CV676" t="str">
            <v/>
          </cell>
          <cell r="CW676" t="str">
            <v/>
          </cell>
          <cell r="CX676" t="str">
            <v/>
          </cell>
          <cell r="CY676">
            <v>4.8650000000000004E-3</v>
          </cell>
          <cell r="CZ676" t="str">
            <v/>
          </cell>
          <cell r="DA676" t="str">
            <v/>
          </cell>
          <cell r="DB676" t="str">
            <v/>
          </cell>
          <cell r="DD676">
            <v>1</v>
          </cell>
        </row>
        <row r="677">
          <cell r="C677" t="str">
            <v>PR19YKY_38</v>
          </cell>
          <cell r="D677" t="str">
            <v xml:space="preserve">Water Supply: we will always provide you with enough safe water, we will not waste water and always protect the environment. </v>
          </cell>
          <cell r="E677" t="str">
            <v>PR19 new</v>
          </cell>
          <cell r="F677">
            <v>38</v>
          </cell>
          <cell r="G677" t="str">
            <v>Risk of severe restrictions in a drought</v>
          </cell>
          <cell r="H677" t="str">
            <v xml:space="preserve">The percentage of population at risk of experiencing severe restrictions (such as standpipes or rota cuts) in a 1 in 200-year drought. </v>
          </cell>
          <cell r="I677">
            <v>1</v>
          </cell>
          <cell r="J677">
            <v>0</v>
          </cell>
          <cell r="K677">
            <v>0</v>
          </cell>
          <cell r="L677">
            <v>0</v>
          </cell>
          <cell r="M677">
            <v>0</v>
          </cell>
          <cell r="N677">
            <v>0</v>
          </cell>
          <cell r="O677">
            <v>0</v>
          </cell>
          <cell r="P677">
            <v>0</v>
          </cell>
          <cell r="Q677">
            <v>1</v>
          </cell>
          <cell r="R677" t="str">
            <v>NFI</v>
          </cell>
          <cell r="U677" t="str">
            <v>Resilience</v>
          </cell>
          <cell r="V677" t="str">
            <v>%</v>
          </cell>
          <cell r="W677" t="str">
            <v>Percentage of population at risk of experiencing severe restrictions (such as standpipes or rota cuts) in a 1 in 200-year drought.</v>
          </cell>
          <cell r="X677">
            <v>1</v>
          </cell>
          <cell r="Y677" t="str">
            <v>Down</v>
          </cell>
          <cell r="Z677" t="str">
            <v>Risk of severe restrictions in a drought</v>
          </cell>
        </row>
        <row r="678">
          <cell r="C678" t="str">
            <v>PR19YKY_40</v>
          </cell>
          <cell r="D678" t="str">
            <v xml:space="preserve">Environment: we will remove surface water from our sewers and recycle all waste water, protecting the environment from sewer flooding and pollution. </v>
          </cell>
          <cell r="E678" t="str">
            <v>PR19 new</v>
          </cell>
          <cell r="F678">
            <v>40</v>
          </cell>
          <cell r="G678" t="str">
            <v>Quality agricultural products</v>
          </cell>
          <cell r="H678" t="str">
            <v>The percentage of biosolids sent to agricultural land that achieves Biosolids Assurance Scheme (BAS) certification.</v>
          </cell>
          <cell r="I678">
            <v>0</v>
          </cell>
          <cell r="J678">
            <v>0</v>
          </cell>
          <cell r="K678">
            <v>0</v>
          </cell>
          <cell r="L678">
            <v>1</v>
          </cell>
          <cell r="M678">
            <v>0</v>
          </cell>
          <cell r="N678">
            <v>0</v>
          </cell>
          <cell r="O678">
            <v>0</v>
          </cell>
          <cell r="P678">
            <v>0</v>
          </cell>
          <cell r="Q678">
            <v>1</v>
          </cell>
          <cell r="R678" t="str">
            <v>Under</v>
          </cell>
          <cell r="S678" t="str">
            <v>Revenue</v>
          </cell>
          <cell r="T678" t="str">
            <v>In-period</v>
          </cell>
          <cell r="U678" t="str">
            <v>Bioresources (sludge)</v>
          </cell>
          <cell r="V678" t="str">
            <v>%</v>
          </cell>
          <cell r="W678" t="str">
            <v xml:space="preserve">% of biosolids achieving BAS accreditation </v>
          </cell>
          <cell r="X678">
            <v>0</v>
          </cell>
          <cell r="Y678" t="str">
            <v>Up</v>
          </cell>
          <cell r="AQ678">
            <v>100</v>
          </cell>
          <cell r="AR678">
            <v>100</v>
          </cell>
          <cell r="AS678">
            <v>100</v>
          </cell>
          <cell r="AT678">
            <v>100</v>
          </cell>
          <cell r="AU678">
            <v>100</v>
          </cell>
          <cell r="BL678" t="str">
            <v>Yes</v>
          </cell>
          <cell r="BM678" t="str">
            <v>Yes</v>
          </cell>
          <cell r="BN678" t="str">
            <v>Yes</v>
          </cell>
          <cell r="BO678" t="str">
            <v>Yes</v>
          </cell>
          <cell r="BP678" t="str">
            <v>Yes</v>
          </cell>
          <cell r="BQ678" t="str">
            <v/>
          </cell>
          <cell r="BR678" t="str">
            <v/>
          </cell>
          <cell r="BS678" t="str">
            <v/>
          </cell>
          <cell r="BT678" t="str">
            <v/>
          </cell>
          <cell r="BU678" t="str">
            <v/>
          </cell>
          <cell r="BV678" t="str">
            <v/>
          </cell>
          <cell r="BW678" t="str">
            <v/>
          </cell>
          <cell r="BX678" t="str">
            <v/>
          </cell>
          <cell r="BY678" t="str">
            <v/>
          </cell>
          <cell r="BZ678" t="str">
            <v/>
          </cell>
          <cell r="CA678" t="str">
            <v/>
          </cell>
          <cell r="CB678" t="str">
            <v/>
          </cell>
          <cell r="CC678" t="str">
            <v/>
          </cell>
          <cell r="CD678" t="str">
            <v/>
          </cell>
          <cell r="CE678" t="str">
            <v/>
          </cell>
          <cell r="CF678" t="str">
            <v/>
          </cell>
          <cell r="CG678" t="str">
            <v/>
          </cell>
          <cell r="CH678" t="str">
            <v/>
          </cell>
          <cell r="CI678" t="str">
            <v/>
          </cell>
          <cell r="CJ678" t="str">
            <v/>
          </cell>
          <cell r="CK678" t="str">
            <v/>
          </cell>
          <cell r="CL678" t="str">
            <v/>
          </cell>
          <cell r="CM678" t="str">
            <v/>
          </cell>
          <cell r="CN678" t="str">
            <v/>
          </cell>
          <cell r="CO678" t="str">
            <v/>
          </cell>
          <cell r="CP678" t="str">
            <v/>
          </cell>
          <cell r="CQ678" t="str">
            <v/>
          </cell>
          <cell r="CR678" t="str">
            <v/>
          </cell>
          <cell r="CS678" t="str">
            <v/>
          </cell>
          <cell r="CT678" t="str">
            <v/>
          </cell>
          <cell r="CU678">
            <v>-0.502</v>
          </cell>
          <cell r="CV678" t="str">
            <v/>
          </cell>
          <cell r="CW678" t="str">
            <v/>
          </cell>
          <cell r="CX678" t="str">
            <v/>
          </cell>
          <cell r="CY678" t="str">
            <v/>
          </cell>
          <cell r="CZ678" t="str">
            <v/>
          </cell>
          <cell r="DA678" t="str">
            <v/>
          </cell>
          <cell r="DB678" t="str">
            <v/>
          </cell>
          <cell r="DD678">
            <v>1</v>
          </cell>
        </row>
        <row r="679">
          <cell r="C679" t="str">
            <v>PR19YKY_41</v>
          </cell>
          <cell r="D679" t="str">
            <v xml:space="preserve">Environment: we will remove surface water from our sewers and recycle all waste water, protecting the environment from sewer flooding and pollution. </v>
          </cell>
          <cell r="E679" t="str">
            <v>PR14 revision</v>
          </cell>
          <cell r="F679">
            <v>41</v>
          </cell>
          <cell r="G679" t="str">
            <v xml:space="preserve">Renewable energy generation </v>
          </cell>
          <cell r="H679" t="str">
            <v xml:space="preserve">The gigawatt- hours of energy generated from the biogas we produce. </v>
          </cell>
          <cell r="I679">
            <v>0</v>
          </cell>
          <cell r="J679">
            <v>0</v>
          </cell>
          <cell r="K679">
            <v>0</v>
          </cell>
          <cell r="L679">
            <v>1</v>
          </cell>
          <cell r="M679">
            <v>0</v>
          </cell>
          <cell r="N679">
            <v>0</v>
          </cell>
          <cell r="O679">
            <v>0</v>
          </cell>
          <cell r="P679">
            <v>0</v>
          </cell>
          <cell r="Q679">
            <v>1</v>
          </cell>
          <cell r="R679" t="str">
            <v>NFI</v>
          </cell>
          <cell r="U679" t="str">
            <v>Energy/emissions</v>
          </cell>
          <cell r="V679" t="str">
            <v>nr</v>
          </cell>
          <cell r="W679" t="str">
            <v>GWh</v>
          </cell>
          <cell r="X679">
            <v>0</v>
          </cell>
          <cell r="Y679" t="str">
            <v>Up</v>
          </cell>
          <cell r="AQ679">
            <v>269</v>
          </cell>
          <cell r="AR679">
            <v>284</v>
          </cell>
          <cell r="AS679">
            <v>286</v>
          </cell>
          <cell r="AT679">
            <v>290</v>
          </cell>
          <cell r="AU679">
            <v>290</v>
          </cell>
          <cell r="BQ679" t="str">
            <v/>
          </cell>
          <cell r="BR679" t="str">
            <v/>
          </cell>
          <cell r="BS679" t="str">
            <v/>
          </cell>
          <cell r="BT679" t="str">
            <v/>
          </cell>
          <cell r="BU679" t="str">
            <v/>
          </cell>
          <cell r="BV679" t="str">
            <v/>
          </cell>
          <cell r="BW679" t="str">
            <v/>
          </cell>
          <cell r="BX679" t="str">
            <v/>
          </cell>
          <cell r="BY679" t="str">
            <v/>
          </cell>
          <cell r="BZ679" t="str">
            <v/>
          </cell>
          <cell r="CA679" t="str">
            <v/>
          </cell>
          <cell r="CB679" t="str">
            <v/>
          </cell>
          <cell r="CC679" t="str">
            <v/>
          </cell>
          <cell r="CD679" t="str">
            <v/>
          </cell>
          <cell r="CE679" t="str">
            <v/>
          </cell>
          <cell r="CF679" t="str">
            <v/>
          </cell>
          <cell r="CG679" t="str">
            <v/>
          </cell>
          <cell r="CH679" t="str">
            <v/>
          </cell>
          <cell r="CI679" t="str">
            <v/>
          </cell>
          <cell r="CJ679" t="str">
            <v/>
          </cell>
          <cell r="CK679" t="str">
            <v/>
          </cell>
          <cell r="CL679" t="str">
            <v/>
          </cell>
          <cell r="CM679" t="str">
            <v/>
          </cell>
          <cell r="CN679" t="str">
            <v/>
          </cell>
          <cell r="CO679" t="str">
            <v/>
          </cell>
          <cell r="CP679" t="str">
            <v/>
          </cell>
          <cell r="CQ679" t="str">
            <v/>
          </cell>
          <cell r="CR679" t="str">
            <v/>
          </cell>
          <cell r="CS679" t="str">
            <v/>
          </cell>
          <cell r="CT679" t="str">
            <v/>
          </cell>
          <cell r="CU679" t="str">
            <v/>
          </cell>
          <cell r="CV679" t="str">
            <v/>
          </cell>
          <cell r="CW679" t="str">
            <v/>
          </cell>
          <cell r="CX679" t="str">
            <v/>
          </cell>
          <cell r="CY679" t="str">
            <v/>
          </cell>
          <cell r="CZ679" t="str">
            <v/>
          </cell>
          <cell r="DA679" t="str">
            <v/>
          </cell>
          <cell r="DB679" t="str">
            <v/>
          </cell>
          <cell r="DD679">
            <v>1</v>
          </cell>
        </row>
        <row r="680">
          <cell r="C680" t="str">
            <v>PR19YKY_NEP01</v>
          </cell>
          <cell r="F680" t="str">
            <v>NEP01</v>
          </cell>
          <cell r="G680" t="str">
            <v>WINEP Delivery</v>
          </cell>
          <cell r="Q680">
            <v>0</v>
          </cell>
          <cell r="R680" t="str">
            <v>NFI</v>
          </cell>
          <cell r="V680" t="str">
            <v>text</v>
          </cell>
          <cell r="W680" t="str">
            <v>WINEP requirements met or not met in each year</v>
          </cell>
          <cell r="X680">
            <v>0</v>
          </cell>
          <cell r="AQ680" t="str">
            <v>Met</v>
          </cell>
          <cell r="AR680" t="str">
            <v>Met</v>
          </cell>
          <cell r="AS680" t="str">
            <v>Met</v>
          </cell>
          <cell r="AT680" t="str">
            <v>Met</v>
          </cell>
          <cell r="AU680" t="str">
            <v>Met</v>
          </cell>
          <cell r="BQ680" t="str">
            <v/>
          </cell>
          <cell r="BR680" t="str">
            <v/>
          </cell>
          <cell r="BS680" t="str">
            <v/>
          </cell>
          <cell r="BT680" t="str">
            <v/>
          </cell>
          <cell r="BU680" t="str">
            <v/>
          </cell>
          <cell r="BV680" t="str">
            <v/>
          </cell>
          <cell r="BW680" t="str">
            <v/>
          </cell>
          <cell r="BX680" t="str">
            <v/>
          </cell>
          <cell r="BY680" t="str">
            <v/>
          </cell>
          <cell r="BZ680" t="str">
            <v/>
          </cell>
          <cell r="CA680" t="str">
            <v/>
          </cell>
          <cell r="CB680" t="str">
            <v/>
          </cell>
          <cell r="CC680" t="str">
            <v/>
          </cell>
          <cell r="CD680" t="str">
            <v/>
          </cell>
          <cell r="CE680" t="str">
            <v/>
          </cell>
          <cell r="CF680" t="str">
            <v/>
          </cell>
          <cell r="CG680" t="str">
            <v/>
          </cell>
          <cell r="CH680" t="str">
            <v/>
          </cell>
          <cell r="CI680" t="str">
            <v/>
          </cell>
          <cell r="CJ680" t="str">
            <v/>
          </cell>
          <cell r="CK680" t="str">
            <v/>
          </cell>
          <cell r="CL680" t="str">
            <v/>
          </cell>
          <cell r="CM680" t="str">
            <v/>
          </cell>
          <cell r="CN680" t="str">
            <v/>
          </cell>
          <cell r="CO680" t="str">
            <v/>
          </cell>
          <cell r="CP680" t="str">
            <v/>
          </cell>
          <cell r="CQ680" t="str">
            <v/>
          </cell>
          <cell r="CR680" t="str">
            <v/>
          </cell>
          <cell r="CS680" t="str">
            <v/>
          </cell>
          <cell r="CT680" t="str">
            <v/>
          </cell>
          <cell r="CU680" t="str">
            <v/>
          </cell>
          <cell r="CV680" t="str">
            <v/>
          </cell>
          <cell r="CW680" t="str">
            <v/>
          </cell>
          <cell r="CX680" t="str">
            <v/>
          </cell>
          <cell r="CY680" t="str">
            <v/>
          </cell>
          <cell r="CZ680" t="str">
            <v/>
          </cell>
          <cell r="DA680" t="str">
            <v/>
          </cell>
          <cell r="DB680" t="str">
            <v/>
          </cell>
        </row>
        <row r="681">
          <cell r="C681" t="str">
            <v>PR19YKY_42</v>
          </cell>
          <cell r="D681" t="str">
            <v>Customers: we will develop the deepest possible understanding of our customers’ needs and wants and ensure that we develop a service tailored and personalised to meet those needs.</v>
          </cell>
          <cell r="E681" t="str">
            <v>PR19 new</v>
          </cell>
          <cell r="F681">
            <v>42</v>
          </cell>
          <cell r="G681" t="str">
            <v>Priority services for customers in vulnerable circumstances</v>
          </cell>
          <cell r="H681" t="str">
            <v xml:space="preserve">PSR Reach: the percentage of households that the Yorkshire Water supplies with water and wastewater services which have at least one individual registered on the company’s PSR. 
PSR data checking: The percentage of distinct households with individuals on the company’s PSR contacted at least once over the previous two years to ensure they are still receiving the right support. </v>
          </cell>
          <cell r="I681">
            <v>0</v>
          </cell>
          <cell r="J681">
            <v>0</v>
          </cell>
          <cell r="K681">
            <v>0</v>
          </cell>
          <cell r="L681">
            <v>0</v>
          </cell>
          <cell r="M681">
            <v>1</v>
          </cell>
          <cell r="N681">
            <v>0</v>
          </cell>
          <cell r="O681">
            <v>0</v>
          </cell>
          <cell r="P681">
            <v>0</v>
          </cell>
          <cell r="Q681">
            <v>1</v>
          </cell>
          <cell r="R681" t="str">
            <v>NFI</v>
          </cell>
          <cell r="U681" t="str">
            <v>Billing, debt, vfm</v>
          </cell>
          <cell r="V681" t="str">
            <v>%</v>
          </cell>
          <cell r="W681" t="str">
            <v>% of households on the Priority Services Register</v>
          </cell>
          <cell r="X681">
            <v>1</v>
          </cell>
          <cell r="Y681" t="str">
            <v>Up</v>
          </cell>
          <cell r="Z681" t="str">
            <v>Priority services for customers in vulnerable circumstances</v>
          </cell>
        </row>
        <row r="682">
          <cell r="C682" t="str">
            <v>PR19CMA_YKY-01</v>
          </cell>
          <cell r="D682" t="str">
            <v>Living with Water scheme</v>
          </cell>
          <cell r="E682" t="str">
            <v>PR19 CMA new</v>
          </cell>
          <cell r="G682" t="str">
            <v>Living with Water scheme</v>
          </cell>
          <cell r="H682" t="str">
            <v>Living with Water Partnership in Hull and Haltemprice. Additional enhancement funding to help address the unique circumstances in this area which result in an increased risk of flooding.</v>
          </cell>
          <cell r="K682">
            <v>1</v>
          </cell>
          <cell r="Q682">
            <v>1</v>
          </cell>
          <cell r="R682" t="str">
            <v>Under</v>
          </cell>
          <cell r="S682" t="str">
            <v>Revenue</v>
          </cell>
          <cell r="T682" t="str">
            <v>End of period</v>
          </cell>
          <cell r="U682" t="str">
            <v>Sewer flooding</v>
          </cell>
          <cell r="V682" t="str">
            <v>£m</v>
          </cell>
          <cell r="X682">
            <v>3</v>
          </cell>
          <cell r="Y682" t="str">
            <v>Up</v>
          </cell>
          <cell r="AQ682" t="str">
            <v/>
          </cell>
          <cell r="AR682" t="str">
            <v/>
          </cell>
          <cell r="AS682" t="str">
            <v/>
          </cell>
          <cell r="AT682" t="str">
            <v/>
          </cell>
          <cell r="AU682" t="str">
            <v>£23m and (494, 808, 644)</v>
          </cell>
          <cell r="BP682" t="str">
            <v>Yes</v>
          </cell>
          <cell r="BQ682" t="str">
            <v/>
          </cell>
          <cell r="BR682" t="str">
            <v/>
          </cell>
          <cell r="BS682" t="str">
            <v/>
          </cell>
          <cell r="BT682" t="str">
            <v/>
          </cell>
          <cell r="BU682" t="str">
            <v/>
          </cell>
          <cell r="BV682" t="str">
            <v/>
          </cell>
          <cell r="BW682" t="str">
            <v/>
          </cell>
          <cell r="BX682" t="str">
            <v/>
          </cell>
          <cell r="BY682" t="str">
            <v/>
          </cell>
          <cell r="BZ682" t="str">
            <v/>
          </cell>
          <cell r="CA682" t="str">
            <v/>
          </cell>
          <cell r="CB682" t="str">
            <v/>
          </cell>
          <cell r="CC682" t="str">
            <v/>
          </cell>
          <cell r="CD682" t="str">
            <v/>
          </cell>
          <cell r="CE682" t="str">
            <v/>
          </cell>
          <cell r="CF682" t="str">
            <v/>
          </cell>
          <cell r="CG682" t="str">
            <v/>
          </cell>
          <cell r="CH682" t="str">
            <v/>
          </cell>
          <cell r="CI682" t="str">
            <v/>
          </cell>
          <cell r="CJ682" t="str">
            <v/>
          </cell>
          <cell r="CK682" t="str">
            <v/>
          </cell>
          <cell r="CL682" t="str">
            <v/>
          </cell>
          <cell r="CM682" t="str">
            <v/>
          </cell>
          <cell r="CN682" t="str">
            <v/>
          </cell>
          <cell r="CO682" t="str">
            <v/>
          </cell>
          <cell r="CP682" t="str">
            <v/>
          </cell>
          <cell r="CQ682" t="str">
            <v/>
          </cell>
          <cell r="CR682" t="str">
            <v/>
          </cell>
          <cell r="CS682" t="str">
            <v/>
          </cell>
          <cell r="CT682" t="str">
            <v/>
          </cell>
          <cell r="CU682" t="str">
            <v/>
          </cell>
          <cell r="CV682" t="str">
            <v/>
          </cell>
          <cell r="CW682" t="str">
            <v/>
          </cell>
          <cell r="CX682" t="str">
            <v/>
          </cell>
          <cell r="CY682" t="str">
            <v/>
          </cell>
          <cell r="CZ682" t="str">
            <v/>
          </cell>
          <cell r="DA682" t="str">
            <v/>
          </cell>
          <cell r="DB682" t="str">
            <v/>
          </cell>
          <cell r="DD682">
            <v>1</v>
          </cell>
        </row>
        <row r="683">
          <cell r="C683" t="str">
            <v>PR19CMA_ANH-01</v>
          </cell>
          <cell r="D683" t="str">
            <v>Additional sludge treatment capacity at Whitlingham</v>
          </cell>
          <cell r="E683" t="str">
            <v>PR19 CMA new</v>
          </cell>
          <cell r="G683" t="str">
            <v>Additional sludge treatment capacity at Whitlingham</v>
          </cell>
          <cell r="H683" t="str">
            <v>Additional sludge treatment capacity at Whitlingham</v>
          </cell>
          <cell r="L683">
            <v>1</v>
          </cell>
          <cell r="Q683">
            <v>1</v>
          </cell>
          <cell r="R683" t="str">
            <v>Under</v>
          </cell>
          <cell r="S683" t="str">
            <v>RCV</v>
          </cell>
          <cell r="T683" t="str">
            <v>End of period</v>
          </cell>
          <cell r="U683" t="str">
            <v>Bioresources (sludge)</v>
          </cell>
          <cell r="V683" t="str">
            <v>%</v>
          </cell>
          <cell r="W683" t="str">
            <v>% capacity delivered</v>
          </cell>
          <cell r="X683">
            <v>1</v>
          </cell>
          <cell r="Y683" t="str">
            <v>Up</v>
          </cell>
          <cell r="AQ683" t="str">
            <v/>
          </cell>
          <cell r="AR683" t="str">
            <v/>
          </cell>
          <cell r="AS683" t="str">
            <v/>
          </cell>
          <cell r="AT683" t="str">
            <v/>
          </cell>
          <cell r="AU683">
            <v>100</v>
          </cell>
          <cell r="BP683" t="str">
            <v>Yes</v>
          </cell>
          <cell r="BQ683" t="str">
            <v/>
          </cell>
          <cell r="BR683" t="str">
            <v/>
          </cell>
          <cell r="BS683" t="str">
            <v/>
          </cell>
          <cell r="BT683" t="str">
            <v/>
          </cell>
          <cell r="BU683" t="str">
            <v/>
          </cell>
          <cell r="BV683" t="str">
            <v/>
          </cell>
          <cell r="BW683" t="str">
            <v/>
          </cell>
          <cell r="BX683" t="str">
            <v/>
          </cell>
          <cell r="BY683" t="str">
            <v/>
          </cell>
          <cell r="BZ683" t="str">
            <v/>
          </cell>
          <cell r="CA683" t="str">
            <v/>
          </cell>
          <cell r="CB683" t="str">
            <v/>
          </cell>
          <cell r="CC683" t="str">
            <v/>
          </cell>
          <cell r="CD683" t="str">
            <v/>
          </cell>
          <cell r="CE683" t="str">
            <v/>
          </cell>
          <cell r="CF683" t="str">
            <v/>
          </cell>
          <cell r="CG683" t="str">
            <v/>
          </cell>
          <cell r="CH683" t="str">
            <v/>
          </cell>
          <cell r="CI683" t="str">
            <v/>
          </cell>
          <cell r="CJ683" t="str">
            <v/>
          </cell>
          <cell r="CK683" t="str">
            <v/>
          </cell>
          <cell r="CL683" t="str">
            <v/>
          </cell>
          <cell r="CM683" t="str">
            <v/>
          </cell>
          <cell r="CN683" t="str">
            <v/>
          </cell>
          <cell r="CO683" t="str">
            <v/>
          </cell>
          <cell r="CP683" t="str">
            <v/>
          </cell>
          <cell r="CQ683" t="str">
            <v/>
          </cell>
          <cell r="CR683" t="str">
            <v/>
          </cell>
          <cell r="CS683" t="str">
            <v/>
          </cell>
          <cell r="CT683" t="str">
            <v/>
          </cell>
          <cell r="CU683">
            <v>-4.7699999999999999E-2</v>
          </cell>
          <cell r="CV683" t="str">
            <v/>
          </cell>
          <cell r="CW683" t="str">
            <v/>
          </cell>
          <cell r="CX683" t="str">
            <v/>
          </cell>
          <cell r="CY683" t="str">
            <v/>
          </cell>
          <cell r="CZ683" t="str">
            <v/>
          </cell>
          <cell r="DA683" t="str">
            <v/>
          </cell>
          <cell r="DB683" t="str">
            <v/>
          </cell>
          <cell r="DD683">
            <v>1</v>
          </cell>
        </row>
        <row r="684">
          <cell r="C684" t="str">
            <v>PR19SVE_C06</v>
          </cell>
          <cell r="D684" t="str">
            <v>To incentivise the company to improve river water quality to meet the requirements under the Water Framework Directive (WFD).</v>
          </cell>
          <cell r="E684" t="str">
            <v>PR19 GER new</v>
          </cell>
          <cell r="G684" t="str">
            <v>Improvements in WFD criteria (green recovery)</v>
          </cell>
          <cell r="H684" t="str">
            <v xml:space="preserve">The number of Water Framework Directive (WFD) classification improvements attributable to interventions delivered by the company to improve river water quality and/or quantity under the green recovery initiative. The measurement of classification improvements varies depending on the parameter. </v>
          </cell>
          <cell r="I684">
            <v>0.1</v>
          </cell>
          <cell r="K684">
            <v>0.9</v>
          </cell>
          <cell r="Q684">
            <v>1</v>
          </cell>
          <cell r="R684" t="str">
            <v>Out &amp; under</v>
          </cell>
          <cell r="S684" t="str">
            <v>Revenue</v>
          </cell>
          <cell r="T684" t="str">
            <v>End of period</v>
          </cell>
          <cell r="U684" t="str">
            <v>Environmental</v>
          </cell>
          <cell r="V684" t="str">
            <v>nr</v>
          </cell>
          <cell r="W684" t="str">
            <v>Number of improvement points</v>
          </cell>
          <cell r="X684">
            <v>0</v>
          </cell>
          <cell r="Y684" t="str">
            <v>Up</v>
          </cell>
          <cell r="AU684">
            <v>7</v>
          </cell>
          <cell r="BP684" t="str">
            <v>Yes</v>
          </cell>
          <cell r="CU684">
            <v>-0.81499999999999995</v>
          </cell>
          <cell r="CY684">
            <v>0.81499999999999995</v>
          </cell>
          <cell r="DD684">
            <v>1</v>
          </cell>
        </row>
        <row r="685">
          <cell r="C685" t="str">
            <v>PR19TMS_LWI01</v>
          </cell>
          <cell r="D685" t="str">
            <v>To incentivise the delivery of planned trunk main renewals in specific locations covered by the London water network allowance.</v>
          </cell>
          <cell r="E685" t="str">
            <v>PR19 Conditional allowance</v>
          </cell>
          <cell r="G685" t="str">
            <v>Trunk mains renewal (London network conditional allowance)</v>
          </cell>
          <cell r="H685" t="str">
            <v>The length in km of trunk mains renewed.</v>
          </cell>
          <cell r="J685">
            <v>1</v>
          </cell>
          <cell r="Q685">
            <v>1</v>
          </cell>
          <cell r="R685" t="str">
            <v>Under</v>
          </cell>
          <cell r="S685" t="str">
            <v>Revenue</v>
          </cell>
          <cell r="T685" t="str">
            <v>In-period</v>
          </cell>
          <cell r="U685" t="str">
            <v>Asset health / leakage</v>
          </cell>
          <cell r="V685" t="str">
            <v>km</v>
          </cell>
          <cell r="W685" t="str">
            <v>km of trunk mains renewed</v>
          </cell>
          <cell r="X685">
            <v>1</v>
          </cell>
          <cell r="Y685" t="str">
            <v>Up</v>
          </cell>
          <cell r="AT685">
            <v>4.0999999999999996</v>
          </cell>
          <cell r="AU685">
            <v>14.4</v>
          </cell>
          <cell r="BP685" t="str">
            <v>Yes</v>
          </cell>
          <cell r="CU685">
            <v>-0.39100000000000001</v>
          </cell>
          <cell r="DD685">
            <v>1</v>
          </cell>
        </row>
        <row r="686">
          <cell r="C686" t="str">
            <v>PR19TMS_LWI02</v>
          </cell>
          <cell r="D686" t="str">
            <v>To deliver a strategy on how we will operate in the future and the strategic direction for our London Network.</v>
          </cell>
          <cell r="E686" t="str">
            <v>PR19 Conditional allowance</v>
          </cell>
          <cell r="G686" t="str">
            <v>Future London strategy (London network conditional allowance)</v>
          </cell>
          <cell r="H686" t="str">
            <v>Reporting of progress against the delivery of a baseline of work (in outputs) committed as part of Thames Water's Gate 4 London Water Network Improvement submission that comprises Thames Water's London Future Strategy workstream.</v>
          </cell>
          <cell r="Q686">
            <v>0</v>
          </cell>
          <cell r="R686" t="str">
            <v>NFI</v>
          </cell>
          <cell r="U686" t="str">
            <v>Asset health / leakage</v>
          </cell>
          <cell r="V686" t="str">
            <v>text</v>
          </cell>
          <cell r="W686" t="str">
            <v>Number of outputs delivered</v>
          </cell>
          <cell r="X686">
            <v>0</v>
          </cell>
          <cell r="Y686" t="str">
            <v>Up</v>
          </cell>
          <cell r="AU686" t="str">
            <v>All outputs delivered</v>
          </cell>
          <cell r="DD686">
            <v>1</v>
          </cell>
        </row>
        <row r="687">
          <cell r="C687" t="str">
            <v>PR19TMS_LWI03</v>
          </cell>
          <cell r="D687" t="str">
            <v>To improve our understanding of mains performance leading to better management of our London network. This reputational PC will incentivise the provision of high evidential standards to support proposed investments in the 2020-25 price control period.</v>
          </cell>
          <cell r="E687" t="str">
            <v>PR19 Conditional allowance</v>
          </cell>
          <cell r="G687" t="str">
            <v>Data validation (London network conditional allowance)</v>
          </cell>
          <cell r="H687" t="str">
            <v>Reporting of progress against the delivery of a baseline of work (in outputs) committed as part of Thames Water's Gate 4 London Water Network Improvement submission that comprises Thames Water's Data Validation workstream.</v>
          </cell>
          <cell r="Q687">
            <v>0</v>
          </cell>
          <cell r="R687" t="str">
            <v>NFI</v>
          </cell>
          <cell r="U687" t="str">
            <v>Asset health / leakage</v>
          </cell>
          <cell r="V687" t="str">
            <v>text</v>
          </cell>
          <cell r="W687" t="str">
            <v>Number of outputs delivered</v>
          </cell>
          <cell r="X687">
            <v>0</v>
          </cell>
          <cell r="Y687" t="str">
            <v>Up</v>
          </cell>
          <cell r="AT687" t="str">
            <v>259 samples</v>
          </cell>
          <cell r="AU687" t="str">
            <v>741 samples and 1 report</v>
          </cell>
          <cell r="DD687">
            <v>1</v>
          </cell>
        </row>
        <row r="688">
          <cell r="Q688">
            <v>0</v>
          </cell>
          <cell r="DD688">
            <v>1</v>
          </cell>
        </row>
        <row r="689">
          <cell r="Q689">
            <v>0</v>
          </cell>
          <cell r="DD689">
            <v>1</v>
          </cell>
        </row>
        <row r="690">
          <cell r="Q690">
            <v>0</v>
          </cell>
          <cell r="DD690">
            <v>1</v>
          </cell>
        </row>
        <row r="691">
          <cell r="Q691">
            <v>0</v>
          </cell>
          <cell r="DD691">
            <v>1</v>
          </cell>
        </row>
        <row r="692">
          <cell r="Q692">
            <v>0</v>
          </cell>
          <cell r="DD692">
            <v>1</v>
          </cell>
        </row>
        <row r="693">
          <cell r="Q693">
            <v>0</v>
          </cell>
          <cell r="DD693">
            <v>1</v>
          </cell>
        </row>
        <row r="694">
          <cell r="Q694">
            <v>0</v>
          </cell>
          <cell r="DD694">
            <v>1</v>
          </cell>
        </row>
        <row r="695">
          <cell r="Q695">
            <v>0</v>
          </cell>
          <cell r="DD695">
            <v>1</v>
          </cell>
        </row>
        <row r="696">
          <cell r="Q696">
            <v>0</v>
          </cell>
          <cell r="DD696">
            <v>1</v>
          </cell>
        </row>
        <row r="697">
          <cell r="Q697">
            <v>0</v>
          </cell>
          <cell r="DD697">
            <v>1</v>
          </cell>
        </row>
        <row r="698">
          <cell r="Q698">
            <v>0</v>
          </cell>
          <cell r="DD698">
            <v>1</v>
          </cell>
        </row>
        <row r="699">
          <cell r="Q699">
            <v>0</v>
          </cell>
          <cell r="DD699">
            <v>1</v>
          </cell>
        </row>
        <row r="700">
          <cell r="Q700">
            <v>0</v>
          </cell>
          <cell r="DD700">
            <v>1</v>
          </cell>
        </row>
        <row r="701">
          <cell r="Q701">
            <v>0</v>
          </cell>
          <cell r="DD701">
            <v>1</v>
          </cell>
        </row>
        <row r="702">
          <cell r="Q702">
            <v>0</v>
          </cell>
          <cell r="DD702">
            <v>1</v>
          </cell>
        </row>
        <row r="703">
          <cell r="Q703">
            <v>0</v>
          </cell>
          <cell r="DD703">
            <v>1</v>
          </cell>
        </row>
        <row r="704">
          <cell r="Q704">
            <v>0</v>
          </cell>
          <cell r="DD704">
            <v>1</v>
          </cell>
        </row>
        <row r="705">
          <cell r="Q705">
            <v>0</v>
          </cell>
          <cell r="DD705">
            <v>1</v>
          </cell>
        </row>
        <row r="706">
          <cell r="Q706">
            <v>0</v>
          </cell>
          <cell r="DD706">
            <v>1</v>
          </cell>
        </row>
        <row r="707">
          <cell r="Q707">
            <v>0</v>
          </cell>
          <cell r="DD707">
            <v>1</v>
          </cell>
        </row>
        <row r="708">
          <cell r="Q708">
            <v>0</v>
          </cell>
          <cell r="DD708">
            <v>1</v>
          </cell>
        </row>
        <row r="709">
          <cell r="Q709">
            <v>0</v>
          </cell>
          <cell r="DD709">
            <v>1</v>
          </cell>
        </row>
        <row r="710">
          <cell r="Q710">
            <v>0</v>
          </cell>
          <cell r="DD710">
            <v>1</v>
          </cell>
        </row>
        <row r="711">
          <cell r="Q711">
            <v>0</v>
          </cell>
          <cell r="DD711">
            <v>1</v>
          </cell>
        </row>
        <row r="712">
          <cell r="Q712">
            <v>0</v>
          </cell>
          <cell r="DD712">
            <v>1</v>
          </cell>
        </row>
        <row r="713">
          <cell r="Q713">
            <v>0</v>
          </cell>
          <cell r="DD713">
            <v>1</v>
          </cell>
        </row>
        <row r="714">
          <cell r="Q714">
            <v>0</v>
          </cell>
          <cell r="DD714">
            <v>1</v>
          </cell>
        </row>
        <row r="715">
          <cell r="Q715">
            <v>0</v>
          </cell>
          <cell r="DD715">
            <v>1</v>
          </cell>
        </row>
        <row r="716">
          <cell r="Q716">
            <v>0</v>
          </cell>
          <cell r="DD716">
            <v>1</v>
          </cell>
        </row>
        <row r="717">
          <cell r="Q717">
            <v>0</v>
          </cell>
          <cell r="DD717">
            <v>1</v>
          </cell>
        </row>
        <row r="718">
          <cell r="Q718">
            <v>0</v>
          </cell>
          <cell r="DD718">
            <v>1</v>
          </cell>
        </row>
        <row r="719">
          <cell r="Q719">
            <v>0</v>
          </cell>
          <cell r="DD719">
            <v>1</v>
          </cell>
        </row>
        <row r="720">
          <cell r="Q720">
            <v>0</v>
          </cell>
          <cell r="DD720">
            <v>1</v>
          </cell>
        </row>
        <row r="721">
          <cell r="Q721">
            <v>0</v>
          </cell>
          <cell r="DD721">
            <v>1</v>
          </cell>
        </row>
        <row r="722">
          <cell r="Q722">
            <v>0</v>
          </cell>
          <cell r="DD722">
            <v>1</v>
          </cell>
        </row>
        <row r="723">
          <cell r="Q723">
            <v>0</v>
          </cell>
          <cell r="DD723">
            <v>1</v>
          </cell>
        </row>
        <row r="724">
          <cell r="Q724">
            <v>0</v>
          </cell>
          <cell r="DD724">
            <v>1</v>
          </cell>
        </row>
        <row r="725">
          <cell r="Q725">
            <v>0</v>
          </cell>
          <cell r="DD725">
            <v>1</v>
          </cell>
        </row>
        <row r="726">
          <cell r="Q726">
            <v>0</v>
          </cell>
          <cell r="DD726">
            <v>1</v>
          </cell>
        </row>
        <row r="727">
          <cell r="Q727">
            <v>0</v>
          </cell>
          <cell r="DD727">
            <v>1</v>
          </cell>
        </row>
        <row r="728">
          <cell r="Q728">
            <v>0</v>
          </cell>
          <cell r="DD728">
            <v>1</v>
          </cell>
        </row>
        <row r="729">
          <cell r="Q729">
            <v>0</v>
          </cell>
          <cell r="DD729">
            <v>1</v>
          </cell>
        </row>
        <row r="730">
          <cell r="Q730">
            <v>0</v>
          </cell>
          <cell r="DD730">
            <v>1</v>
          </cell>
        </row>
        <row r="731">
          <cell r="Q731">
            <v>0</v>
          </cell>
          <cell r="DD731">
            <v>1</v>
          </cell>
        </row>
        <row r="732">
          <cell r="Q732">
            <v>0</v>
          </cell>
          <cell r="DD732">
            <v>1</v>
          </cell>
        </row>
        <row r="733">
          <cell r="Q733">
            <v>0</v>
          </cell>
          <cell r="DD733">
            <v>1</v>
          </cell>
        </row>
        <row r="734">
          <cell r="Q734">
            <v>0</v>
          </cell>
          <cell r="DD734">
            <v>1</v>
          </cell>
        </row>
        <row r="735">
          <cell r="Q735">
            <v>0</v>
          </cell>
          <cell r="DD735">
            <v>1</v>
          </cell>
        </row>
        <row r="736">
          <cell r="Q736">
            <v>0</v>
          </cell>
          <cell r="DD736">
            <v>1</v>
          </cell>
        </row>
        <row r="737">
          <cell r="Q737">
            <v>0</v>
          </cell>
          <cell r="DD737">
            <v>1</v>
          </cell>
        </row>
        <row r="738">
          <cell r="Q738">
            <v>0</v>
          </cell>
          <cell r="DD738">
            <v>1</v>
          </cell>
        </row>
        <row r="739">
          <cell r="Q739">
            <v>0</v>
          </cell>
          <cell r="DD739">
            <v>1</v>
          </cell>
        </row>
        <row r="740">
          <cell r="Q740">
            <v>0</v>
          </cell>
          <cell r="DD740">
            <v>1</v>
          </cell>
        </row>
        <row r="741">
          <cell r="Q741">
            <v>0</v>
          </cell>
          <cell r="DD741">
            <v>1</v>
          </cell>
        </row>
        <row r="742">
          <cell r="Q742">
            <v>0</v>
          </cell>
          <cell r="DD742">
            <v>1</v>
          </cell>
        </row>
        <row r="743">
          <cell r="Q743">
            <v>0</v>
          </cell>
          <cell r="DD743">
            <v>1</v>
          </cell>
        </row>
        <row r="744">
          <cell r="Q744">
            <v>0</v>
          </cell>
          <cell r="DD744">
            <v>1</v>
          </cell>
        </row>
        <row r="745">
          <cell r="Q745">
            <v>0</v>
          </cell>
          <cell r="DD745">
            <v>1</v>
          </cell>
        </row>
        <row r="746">
          <cell r="Q746">
            <v>0</v>
          </cell>
          <cell r="DD746">
            <v>1</v>
          </cell>
        </row>
        <row r="747">
          <cell r="Q747">
            <v>0</v>
          </cell>
          <cell r="DD747">
            <v>1</v>
          </cell>
        </row>
        <row r="748">
          <cell r="Q748">
            <v>0</v>
          </cell>
          <cell r="DD748">
            <v>1</v>
          </cell>
        </row>
        <row r="749">
          <cell r="Q749">
            <v>0</v>
          </cell>
          <cell r="DD749">
            <v>1</v>
          </cell>
        </row>
        <row r="750">
          <cell r="Q750">
            <v>0</v>
          </cell>
          <cell r="DD750">
            <v>1</v>
          </cell>
        </row>
        <row r="751">
          <cell r="Q751">
            <v>0</v>
          </cell>
          <cell r="DD751">
            <v>1</v>
          </cell>
        </row>
        <row r="752">
          <cell r="Q752">
            <v>0</v>
          </cell>
          <cell r="DD752">
            <v>1</v>
          </cell>
        </row>
        <row r="753">
          <cell r="Q753">
            <v>0</v>
          </cell>
          <cell r="DD753">
            <v>1</v>
          </cell>
        </row>
        <row r="754">
          <cell r="Q754">
            <v>0</v>
          </cell>
          <cell r="DD754">
            <v>1</v>
          </cell>
        </row>
        <row r="755">
          <cell r="Q755">
            <v>0</v>
          </cell>
          <cell r="DD755">
            <v>1</v>
          </cell>
        </row>
        <row r="756">
          <cell r="Q756">
            <v>0</v>
          </cell>
          <cell r="DD756">
            <v>1</v>
          </cell>
        </row>
        <row r="757">
          <cell r="Q757">
            <v>0</v>
          </cell>
          <cell r="DD757">
            <v>1</v>
          </cell>
        </row>
        <row r="758">
          <cell r="Q758">
            <v>0</v>
          </cell>
          <cell r="DD758">
            <v>1</v>
          </cell>
        </row>
        <row r="759">
          <cell r="Q759">
            <v>0</v>
          </cell>
          <cell r="DD759">
            <v>1</v>
          </cell>
        </row>
        <row r="760">
          <cell r="Q760">
            <v>0</v>
          </cell>
          <cell r="DD760">
            <v>1</v>
          </cell>
        </row>
        <row r="761">
          <cell r="Q761">
            <v>0</v>
          </cell>
          <cell r="DD761">
            <v>1</v>
          </cell>
        </row>
        <row r="762">
          <cell r="Q762">
            <v>0</v>
          </cell>
          <cell r="DD762">
            <v>1</v>
          </cell>
        </row>
        <row r="763">
          <cell r="Q763">
            <v>0</v>
          </cell>
          <cell r="DD763">
            <v>1</v>
          </cell>
        </row>
        <row r="764">
          <cell r="Q764">
            <v>0</v>
          </cell>
          <cell r="DD764">
            <v>1</v>
          </cell>
        </row>
        <row r="765">
          <cell r="Q765">
            <v>0</v>
          </cell>
          <cell r="DD765">
            <v>1</v>
          </cell>
        </row>
        <row r="766">
          <cell r="Q766">
            <v>0</v>
          </cell>
          <cell r="DD766">
            <v>1</v>
          </cell>
        </row>
        <row r="767">
          <cell r="Q767">
            <v>0</v>
          </cell>
          <cell r="DD767">
            <v>1</v>
          </cell>
        </row>
        <row r="768">
          <cell r="Q768">
            <v>0</v>
          </cell>
          <cell r="DD768">
            <v>1</v>
          </cell>
        </row>
        <row r="769">
          <cell r="Q769">
            <v>0</v>
          </cell>
          <cell r="DD769">
            <v>1</v>
          </cell>
        </row>
        <row r="770">
          <cell r="Q770">
            <v>0</v>
          </cell>
          <cell r="DD770">
            <v>1</v>
          </cell>
        </row>
        <row r="771">
          <cell r="Q771">
            <v>0</v>
          </cell>
          <cell r="DD771">
            <v>1</v>
          </cell>
        </row>
        <row r="772">
          <cell r="Q772">
            <v>0</v>
          </cell>
          <cell r="DD772">
            <v>1</v>
          </cell>
        </row>
        <row r="773">
          <cell r="Q773">
            <v>0</v>
          </cell>
          <cell r="DD773">
            <v>1</v>
          </cell>
        </row>
        <row r="774">
          <cell r="Q774">
            <v>0</v>
          </cell>
          <cell r="DD774">
            <v>1</v>
          </cell>
        </row>
        <row r="775">
          <cell r="Q775">
            <v>0</v>
          </cell>
          <cell r="DD775">
            <v>1</v>
          </cell>
        </row>
        <row r="776">
          <cell r="Q776">
            <v>0</v>
          </cell>
          <cell r="DD776">
            <v>1</v>
          </cell>
        </row>
        <row r="777">
          <cell r="Q777">
            <v>0</v>
          </cell>
          <cell r="DD777">
            <v>1</v>
          </cell>
        </row>
        <row r="778">
          <cell r="DD778">
            <v>1</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tables)"/>
      <sheetName val="Validation summary"/>
      <sheetName val="Section 3 &gt;&gt;"/>
      <sheetName val="3A"/>
      <sheetName val="3B"/>
      <sheetName val="3C"/>
      <sheetName val="3D"/>
      <sheetName val="3E"/>
      <sheetName val="3F"/>
      <sheetName val="3F.1"/>
      <sheetName val="3F.2"/>
      <sheetName val="3G"/>
      <sheetName val="3H"/>
      <sheetName val="3I"/>
      <sheetName val="ODI performance model&gt;&gt;"/>
      <sheetName val="Cover (ODI model)"/>
      <sheetName val="Style Guide"/>
      <sheetName val="ToC"/>
      <sheetName val="InpCompany"/>
      <sheetName val="Company_PC_inputs"/>
      <sheetName val="Ofwat_PC_Interventions"/>
      <sheetName val="InpPerformance"/>
      <sheetName val="Performance"/>
      <sheetName val="Sharing mechanism"/>
      <sheetName val="Aggregate calculations"/>
      <sheetName val="Model outputs - PC level"/>
      <sheetName val="Model outputs - Aggregate level"/>
      <sheetName val="F_Outputs"/>
      <sheetName val="ODI data sheets&gt;&gt;"/>
      <sheetName val="Validation"/>
      <sheetName val="App1"/>
      <sheetName val="App1b"/>
      <sheetName val="PC list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ow r="2028">
          <cell r="F2028">
            <v>9.9999999999999995E-7</v>
          </cell>
        </row>
        <row r="2030">
          <cell r="F2030">
            <v>1E-4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Introduction"/>
      <sheetName val="Validation"/>
      <sheetName val="F_Outputs 1"/>
      <sheetName val="F_Outputs 2"/>
      <sheetName val="F_Outputs 4"/>
      <sheetName val="F_Outputs 5"/>
      <sheetName val="F_Outputs 6"/>
      <sheetName val="F_Outputs 7"/>
      <sheetName val="F_Outputs 8"/>
      <sheetName val="F_Outputs 9"/>
      <sheetName val="F_Outputs 10"/>
      <sheetName val="F_Outputs 11"/>
      <sheetName val="Section 1 &gt;&gt;"/>
      <sheetName val="1A"/>
      <sheetName val="1B"/>
      <sheetName val="1C"/>
      <sheetName val="1D"/>
      <sheetName val="1E"/>
      <sheetName val="1F"/>
      <sheetName val="Section 2 &gt;&gt; "/>
      <sheetName val="2A"/>
      <sheetName val="2B"/>
      <sheetName val="2C"/>
      <sheetName val="2D"/>
      <sheetName val="2E"/>
      <sheetName val="2F"/>
      <sheetName val="2G"/>
      <sheetName val="2H"/>
      <sheetName val="2I"/>
      <sheetName val="2J"/>
      <sheetName val="2K"/>
      <sheetName val="2L"/>
      <sheetName val="2M"/>
      <sheetName val="2N"/>
      <sheetName val="2O"/>
      <sheetName val="Section 4 &gt;&gt;"/>
      <sheetName val="4A"/>
      <sheetName val="4B"/>
      <sheetName val="4C"/>
      <sheetName val="4D"/>
      <sheetName val="4E"/>
      <sheetName val="4F"/>
      <sheetName val="4G"/>
      <sheetName val="4H"/>
      <sheetName val="4I"/>
      <sheetName val="4J"/>
      <sheetName val="4K"/>
      <sheetName val="4L"/>
      <sheetName val="4M"/>
      <sheetName val="4N"/>
      <sheetName val="4O"/>
      <sheetName val="4P"/>
      <sheetName val="4Q"/>
      <sheetName val="4R"/>
      <sheetName val="4S"/>
      <sheetName val="4T"/>
      <sheetName val="4U"/>
      <sheetName val="Section 5 &gt;&gt;"/>
      <sheetName val="5A"/>
      <sheetName val="5B"/>
      <sheetName val="Section 6 &gt;&gt;"/>
      <sheetName val="6A"/>
      <sheetName val="6B"/>
      <sheetName val="6C"/>
      <sheetName val="6D"/>
      <sheetName val="6F"/>
      <sheetName val="Section 7 &gt;&gt;"/>
      <sheetName val="7A"/>
      <sheetName val="7B"/>
      <sheetName val="7C"/>
      <sheetName val="7D"/>
      <sheetName val="7E"/>
      <sheetName val="7F"/>
      <sheetName val="Section 8 &gt;&gt;"/>
      <sheetName val="8A"/>
      <sheetName val="8B"/>
      <sheetName val="8C"/>
      <sheetName val="8D"/>
      <sheetName val="Section 9 &gt;&gt;"/>
      <sheetName val="9A"/>
      <sheetName val="Section 10 &gt;&gt;"/>
      <sheetName val="10A"/>
      <sheetName val="10B"/>
      <sheetName val="10C"/>
      <sheetName val="10D"/>
      <sheetName val="10E"/>
      <sheetName val="Section 11 &gt;&gt;"/>
      <sheetName val="11A"/>
    </sheetNames>
    <sheetDataSet>
      <sheetData sheetId="0">
        <row r="5">
          <cell r="S5" t="str">
            <v>Primary Treatment</v>
          </cell>
        </row>
        <row r="6">
          <cell r="S6" t="str">
            <v>Secondary Activated Sludge</v>
          </cell>
        </row>
        <row r="7">
          <cell r="S7" t="str">
            <v>Secondary Biological</v>
          </cell>
        </row>
        <row r="8">
          <cell r="S8" t="str">
            <v>Tertiary A1</v>
          </cell>
        </row>
        <row r="9">
          <cell r="S9" t="str">
            <v>Tertiary A2</v>
          </cell>
        </row>
        <row r="10">
          <cell r="S10" t="str">
            <v>Tertiary B1</v>
          </cell>
        </row>
        <row r="11">
          <cell r="S11" t="str">
            <v>Tertiary B2</v>
          </cell>
        </row>
      </sheetData>
      <sheetData sheetId="1"/>
      <sheetData sheetId="2">
        <row r="4">
          <cell r="B4" t="str">
            <v>Yorkshire Water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0">
          <cell r="H10">
            <v>0</v>
          </cell>
        </row>
      </sheetData>
      <sheetData sheetId="26"/>
      <sheetData sheetId="27"/>
      <sheetData sheetId="28"/>
      <sheetData sheetId="29">
        <row r="11">
          <cell r="H11">
            <v>0</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23">
          <cell r="J23">
            <v>0</v>
          </cell>
        </row>
      </sheetData>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sheetData sheetId="1"/>
      <sheetData sheetId="2"/>
      <sheetData sheetId="3"/>
      <sheetData sheetId="4"/>
      <sheetData sheetId="5">
        <row r="1">
          <cell r="A1" t="str">
            <v>User guide</v>
          </cell>
        </row>
      </sheetData>
      <sheetData sheetId="6"/>
      <sheetData sheetId="7"/>
      <sheetData sheetId="8">
        <row r="31">
          <cell r="F31">
            <v>1E-3</v>
          </cell>
        </row>
      </sheetData>
      <sheetData sheetId="9"/>
      <sheetData sheetId="10"/>
      <sheetData sheetId="11">
        <row r="20">
          <cell r="F20">
            <v>0</v>
          </cell>
        </row>
      </sheetData>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69"/>
  <sheetViews>
    <sheetView zoomScaleNormal="100" workbookViewId="0"/>
  </sheetViews>
  <sheetFormatPr defaultColWidth="0" defaultRowHeight="13.5" customHeight="1" zeroHeight="1"/>
  <cols>
    <col min="1" max="1" width="9.5546875" style="445" customWidth="1"/>
    <col min="2" max="2" width="29.33203125" style="445" customWidth="1"/>
    <col min="3" max="3" width="18.6640625" style="445" customWidth="1"/>
    <col min="4" max="4" width="25" style="445" customWidth="1"/>
    <col min="5" max="5" width="68.109375" style="445" customWidth="1"/>
    <col min="6" max="6" width="11.109375" style="445" bestFit="1" customWidth="1"/>
    <col min="7" max="7" width="9.5546875" style="445" customWidth="1"/>
    <col min="8" max="8" width="4.88671875" style="445" customWidth="1"/>
    <col min="9" max="9" width="25.44140625" style="445" customWidth="1"/>
    <col min="10" max="13" width="0" style="445" hidden="1" customWidth="1"/>
    <col min="14" max="16384" width="9.5546875" style="445" hidden="1"/>
  </cols>
  <sheetData>
    <row r="1" spans="1:9" s="443" customFormat="1" ht="28.8" thickBot="1">
      <c r="A1" s="441" t="str">
        <f ca="1" xml:space="preserve"> RIGHT(CELL("filename", $A$1), LEN(CELL("filename", $A$1)) - SEARCH("]", CELL("filename", $A$1)))</f>
        <v>Cover</v>
      </c>
      <c r="B1" s="441"/>
      <c r="C1" s="442"/>
      <c r="D1" s="441"/>
      <c r="E1" s="441"/>
      <c r="F1" s="441"/>
      <c r="G1" s="441"/>
      <c r="H1" s="442"/>
      <c r="I1" s="442"/>
    </row>
    <row r="2" spans="1:9" ht="16.8" thickTop="1">
      <c r="A2" s="444"/>
      <c r="B2" s="444"/>
      <c r="C2" s="444"/>
      <c r="D2" s="444"/>
      <c r="E2" s="444"/>
      <c r="F2" s="444"/>
      <c r="G2" s="444"/>
      <c r="H2" s="444"/>
      <c r="I2" s="444"/>
    </row>
    <row r="3" spans="1:9" ht="16.2">
      <c r="A3" s="444"/>
      <c r="B3" s="446" t="s">
        <v>0</v>
      </c>
      <c r="C3" s="446" t="s">
        <v>1</v>
      </c>
      <c r="D3" s="444"/>
      <c r="E3" s="444"/>
      <c r="F3" s="444"/>
      <c r="G3" s="444"/>
      <c r="H3" s="444"/>
      <c r="I3" s="444"/>
    </row>
    <row r="4" spans="1:9" ht="16.2">
      <c r="A4" s="444"/>
      <c r="B4" s="446" t="s">
        <v>2</v>
      </c>
      <c r="C4" s="447">
        <v>2</v>
      </c>
      <c r="D4" s="444"/>
      <c r="E4" s="444"/>
      <c r="F4" s="444"/>
      <c r="G4" s="444"/>
      <c r="H4" s="444"/>
      <c r="I4" s="444"/>
    </row>
    <row r="5" spans="1:9" ht="16.2">
      <c r="A5" s="444"/>
      <c r="B5" s="446" t="s">
        <v>3</v>
      </c>
      <c r="C5" s="446" t="s">
        <v>255</v>
      </c>
      <c r="D5" s="444"/>
      <c r="E5" s="444"/>
      <c r="F5" s="444"/>
      <c r="G5" s="444"/>
      <c r="H5" s="444"/>
      <c r="I5" s="444"/>
    </row>
    <row r="6" spans="1:9" ht="16.2">
      <c r="A6" s="444"/>
      <c r="B6" s="446" t="s">
        <v>4</v>
      </c>
      <c r="C6" s="482">
        <v>44167</v>
      </c>
      <c r="D6" s="444"/>
      <c r="E6" s="444"/>
      <c r="F6" s="444"/>
      <c r="G6" s="444"/>
      <c r="H6" s="444"/>
      <c r="I6" s="444"/>
    </row>
    <row r="7" spans="1:9" ht="16.2">
      <c r="A7" s="444"/>
      <c r="B7" s="446" t="s">
        <v>5</v>
      </c>
      <c r="C7" s="446" t="s">
        <v>6</v>
      </c>
      <c r="D7" s="444"/>
      <c r="E7" s="444"/>
      <c r="F7" s="444"/>
      <c r="G7" s="444"/>
      <c r="H7" s="444"/>
      <c r="I7" s="444"/>
    </row>
    <row r="8" spans="1:9" ht="16.2">
      <c r="A8" s="444"/>
      <c r="B8" s="446" t="s">
        <v>7</v>
      </c>
      <c r="C8" s="446" t="s">
        <v>8</v>
      </c>
      <c r="D8" s="444"/>
      <c r="E8" s="444"/>
      <c r="F8" s="444"/>
      <c r="G8" s="444"/>
      <c r="H8" s="444"/>
      <c r="I8" s="444"/>
    </row>
    <row r="9" spans="1:9" ht="16.2">
      <c r="A9" s="444"/>
      <c r="B9" s="444"/>
      <c r="C9" s="444"/>
      <c r="D9" s="444"/>
      <c r="E9" s="444"/>
      <c r="F9" s="444"/>
      <c r="G9" s="444"/>
      <c r="H9" s="444"/>
      <c r="I9" s="444"/>
    </row>
    <row r="10" spans="1:9" ht="14.4">
      <c r="A10" s="448"/>
      <c r="B10" s="449"/>
      <c r="C10" s="450"/>
      <c r="D10" s="448"/>
      <c r="E10" s="448"/>
      <c r="F10" s="448"/>
      <c r="G10" s="448"/>
      <c r="H10" s="448"/>
      <c r="I10" s="448"/>
    </row>
    <row r="11" spans="1:9" ht="13.8">
      <c r="A11" s="448"/>
      <c r="B11" s="449" t="s">
        <v>9</v>
      </c>
      <c r="C11" s="451" t="s">
        <v>10</v>
      </c>
      <c r="D11" s="451"/>
      <c r="E11" s="451"/>
      <c r="F11" s="451"/>
      <c r="G11" s="448"/>
      <c r="H11" s="448"/>
      <c r="I11" s="448"/>
    </row>
    <row r="12" spans="1:9" ht="13.8">
      <c r="A12" s="448"/>
      <c r="B12" s="449"/>
      <c r="C12" s="451"/>
      <c r="D12" s="451"/>
      <c r="E12" s="451"/>
      <c r="F12" s="451"/>
      <c r="G12" s="448"/>
      <c r="H12" s="448"/>
      <c r="I12" s="448"/>
    </row>
    <row r="13" spans="1:9" ht="13.8">
      <c r="A13" s="448"/>
      <c r="B13" s="449"/>
      <c r="C13" s="451"/>
      <c r="D13" s="451"/>
      <c r="E13" s="451"/>
      <c r="F13" s="451"/>
      <c r="G13" s="448"/>
      <c r="H13" s="448"/>
      <c r="I13" s="448"/>
    </row>
    <row r="14" spans="1:9" ht="13.8">
      <c r="A14" s="448"/>
      <c r="B14" s="448"/>
      <c r="C14" s="451"/>
      <c r="D14" s="448"/>
      <c r="E14" s="448"/>
      <c r="F14" s="448"/>
      <c r="G14" s="448"/>
      <c r="H14" s="448"/>
      <c r="I14" s="448"/>
    </row>
    <row r="15" spans="1:9" ht="13.8">
      <c r="A15" s="448"/>
      <c r="B15" s="448"/>
      <c r="C15" s="451"/>
      <c r="D15" s="448"/>
      <c r="E15" s="448"/>
      <c r="F15" s="448"/>
      <c r="G15" s="448"/>
      <c r="H15" s="448"/>
      <c r="I15" s="448"/>
    </row>
    <row r="16" spans="1:9" ht="13.8">
      <c r="A16" s="448"/>
      <c r="B16" s="448"/>
      <c r="C16" s="448"/>
      <c r="D16" s="448"/>
      <c r="E16" s="448"/>
      <c r="F16" s="448"/>
      <c r="G16" s="448"/>
      <c r="H16" s="448"/>
      <c r="I16" s="448"/>
    </row>
    <row r="17" spans="1:9" ht="13.8">
      <c r="A17" s="448"/>
      <c r="B17" s="448" t="s">
        <v>11</v>
      </c>
      <c r="C17" s="448" t="s">
        <v>12</v>
      </c>
      <c r="D17" s="448"/>
      <c r="E17" s="448"/>
      <c r="F17" s="448"/>
      <c r="G17" s="448"/>
      <c r="H17" s="448"/>
      <c r="I17" s="448"/>
    </row>
    <row r="18" spans="1:9" ht="13.8">
      <c r="A18" s="448"/>
      <c r="B18" s="448"/>
      <c r="C18" s="448"/>
      <c r="D18" s="448"/>
      <c r="E18" s="448"/>
      <c r="F18" s="448"/>
      <c r="G18" s="448"/>
      <c r="H18" s="448"/>
      <c r="I18" s="448"/>
    </row>
    <row r="19" spans="1:9" ht="16.2">
      <c r="A19" s="448"/>
      <c r="B19" s="448" t="s">
        <v>13</v>
      </c>
      <c r="C19" s="451" t="s">
        <v>12</v>
      </c>
      <c r="D19" s="452"/>
      <c r="E19" s="452"/>
      <c r="F19" s="452"/>
      <c r="G19" s="448"/>
      <c r="H19" s="448"/>
      <c r="I19" s="448"/>
    </row>
    <row r="20" spans="1:9" ht="16.2">
      <c r="A20" s="448"/>
      <c r="B20" s="448"/>
      <c r="C20" s="452"/>
      <c r="D20" s="452"/>
      <c r="E20" s="452"/>
      <c r="F20" s="452"/>
      <c r="G20" s="448"/>
      <c r="H20" s="448"/>
      <c r="I20" s="448"/>
    </row>
    <row r="21" spans="1:9" ht="13.8">
      <c r="A21" s="448"/>
      <c r="B21" s="448"/>
      <c r="C21" s="453" t="s">
        <v>14</v>
      </c>
      <c r="D21" s="454"/>
      <c r="E21" s="455" t="s">
        <v>15</v>
      </c>
      <c r="F21" s="456" t="s">
        <v>16</v>
      </c>
      <c r="G21" s="448"/>
      <c r="H21" s="448"/>
      <c r="I21" s="448"/>
    </row>
    <row r="22" spans="1:9" ht="39.6">
      <c r="A22" s="448"/>
      <c r="B22" s="448"/>
      <c r="C22" s="484" t="s">
        <v>17</v>
      </c>
      <c r="D22" s="485"/>
      <c r="E22" s="457" t="s">
        <v>18</v>
      </c>
      <c r="F22" s="458" t="s">
        <v>19</v>
      </c>
      <c r="G22" s="448"/>
      <c r="H22" s="448"/>
      <c r="I22" s="448"/>
    </row>
    <row r="23" spans="1:9" ht="13.8">
      <c r="A23" s="448"/>
      <c r="B23" s="448"/>
      <c r="C23" s="448"/>
      <c r="D23" s="448"/>
      <c r="E23" s="448"/>
      <c r="F23" s="448"/>
      <c r="G23" s="448"/>
      <c r="H23" s="448"/>
      <c r="I23" s="448"/>
    </row>
    <row r="24" spans="1:9" ht="13.8">
      <c r="A24" s="448"/>
      <c r="B24" s="448"/>
      <c r="C24" s="448"/>
      <c r="D24" s="448"/>
      <c r="E24" s="448"/>
      <c r="F24" s="448"/>
      <c r="G24" s="448"/>
      <c r="H24" s="448"/>
      <c r="I24" s="448"/>
    </row>
    <row r="25" spans="1:9" ht="16.2">
      <c r="B25" s="448" t="s">
        <v>20</v>
      </c>
      <c r="C25" s="459" t="s">
        <v>21</v>
      </c>
      <c r="D25" s="452"/>
      <c r="E25" s="452"/>
      <c r="F25" s="452"/>
    </row>
    <row r="26" spans="1:9" ht="16.2">
      <c r="B26" s="460"/>
      <c r="C26" s="452"/>
      <c r="D26" s="452"/>
      <c r="E26" s="452"/>
      <c r="F26" s="452"/>
    </row>
    <row r="27" spans="1:9" ht="26.4">
      <c r="B27" s="460"/>
      <c r="C27" s="453" t="s">
        <v>22</v>
      </c>
      <c r="D27" s="455" t="s">
        <v>23</v>
      </c>
      <c r="E27" s="455" t="s">
        <v>24</v>
      </c>
      <c r="F27" s="456" t="s">
        <v>25</v>
      </c>
    </row>
    <row r="28" spans="1:9" ht="16.2">
      <c r="B28" s="460"/>
      <c r="C28" s="486" t="s">
        <v>26</v>
      </c>
      <c r="D28" s="486" t="s">
        <v>27</v>
      </c>
      <c r="E28" s="486" t="s">
        <v>28</v>
      </c>
      <c r="F28" s="461"/>
    </row>
    <row r="29" spans="1:9" ht="16.2">
      <c r="B29" s="460"/>
      <c r="C29" s="487"/>
      <c r="D29" s="487"/>
      <c r="E29" s="487"/>
      <c r="F29" s="462"/>
    </row>
    <row r="30" spans="1:9" ht="16.2">
      <c r="B30" s="460"/>
      <c r="C30" s="487"/>
      <c r="D30" s="487"/>
      <c r="E30" s="487"/>
      <c r="F30" s="462"/>
    </row>
    <row r="31" spans="1:9" ht="16.2">
      <c r="B31" s="460"/>
      <c r="C31" s="488"/>
      <c r="D31" s="488"/>
      <c r="E31" s="488"/>
      <c r="F31" s="463"/>
    </row>
    <row r="32" spans="1:9" ht="13.8"/>
    <row r="33" spans="1:9" ht="13.8"/>
    <row r="34" spans="1:9" ht="13.8">
      <c r="B34" s="448" t="s">
        <v>29</v>
      </c>
      <c r="C34" s="464">
        <v>0</v>
      </c>
    </row>
    <row r="35" spans="1:9" ht="13.8">
      <c r="B35" s="448" t="s">
        <v>30</v>
      </c>
      <c r="C35" s="465">
        <v>0</v>
      </c>
    </row>
    <row r="36" spans="1:9" ht="13.8"/>
    <row r="37" spans="1:9" ht="13.8">
      <c r="B37" s="448" t="s">
        <v>31</v>
      </c>
      <c r="C37" s="448" t="s">
        <v>32</v>
      </c>
      <c r="D37" s="448"/>
    </row>
    <row r="38" spans="1:9" ht="13.8">
      <c r="B38" s="448"/>
      <c r="C38" s="448" t="s">
        <v>33</v>
      </c>
      <c r="D38" s="466" t="s">
        <v>34</v>
      </c>
    </row>
    <row r="39" spans="1:9" ht="13.8"/>
    <row r="40" spans="1:9" ht="13.8"/>
    <row r="41" spans="1:9" ht="13.8">
      <c r="A41" s="467" t="s">
        <v>35</v>
      </c>
      <c r="B41" s="467"/>
      <c r="C41" s="467"/>
      <c r="D41" s="468"/>
      <c r="E41" s="469"/>
      <c r="F41" s="469"/>
      <c r="G41" s="469"/>
      <c r="H41" s="469"/>
      <c r="I41" s="469"/>
    </row>
    <row r="42" spans="1:9" ht="13.8"/>
    <row r="43" spans="1:9" ht="13.8"/>
    <row r="44" spans="1:9" ht="13.8"/>
    <row r="45" spans="1:9" ht="13.8" hidden="1"/>
    <row r="46" spans="1:9" ht="13.8" hidden="1"/>
    <row r="47" spans="1:9" ht="13.8" hidden="1"/>
    <row r="48" spans="1:9" ht="13.8" hidden="1"/>
    <row r="49" ht="13.8" hidden="1"/>
    <row r="50" ht="13.8" hidden="1"/>
    <row r="51" ht="13.8" hidden="1"/>
    <row r="52" ht="13.8" hidden="1"/>
    <row r="53" ht="13.8" hidden="1"/>
    <row r="54" ht="13.8" hidden="1"/>
    <row r="55" ht="13.8" hidden="1"/>
    <row r="56" ht="13.8" hidden="1"/>
    <row r="57" ht="13.8" hidden="1"/>
    <row r="58" ht="13.8" hidden="1"/>
    <row r="59" ht="13.8" hidden="1"/>
    <row r="60" ht="13.8" hidden="1"/>
    <row r="61" ht="13.8" hidden="1"/>
    <row r="62" ht="13.8" hidden="1"/>
    <row r="63" ht="13.8" hidden="1"/>
    <row r="64" ht="13.8" hidden="1"/>
    <row r="65" ht="13.8" hidden="1"/>
    <row r="66" ht="13.8" hidden="1"/>
    <row r="67" ht="13.8" hidden="1"/>
    <row r="68" ht="13.8" hidden="1"/>
    <row r="69" ht="13.8" hidden="1"/>
  </sheetData>
  <mergeCells count="4">
    <mergeCell ref="C22:D22"/>
    <mergeCell ref="C28:C31"/>
    <mergeCell ref="D28:D31"/>
    <mergeCell ref="E28:E31"/>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91A46-4E5E-4F17-AA21-0584F6B05C60}">
  <sheetPr>
    <tabColor rgb="FFFF0000"/>
  </sheetPr>
  <dimension ref="J14:J35"/>
  <sheetViews>
    <sheetView showGridLines="0" topLeftCell="A76" workbookViewId="0">
      <selection activeCell="J27" sqref="J27"/>
    </sheetView>
  </sheetViews>
  <sheetFormatPr defaultRowHeight="13.2"/>
  <cols>
    <col min="10" max="10" width="61.33203125" style="483" customWidth="1"/>
  </cols>
  <sheetData>
    <row r="14" spans="10:10">
      <c r="J14" s="483" t="s">
        <v>256</v>
      </c>
    </row>
    <row r="35" spans="10:10">
      <c r="J35" s="483" t="s">
        <v>257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09"/>
  <sheetViews>
    <sheetView showGridLines="0" defaultGridColor="0" colorId="22" zoomScale="80" zoomScaleNormal="80" workbookViewId="0">
      <pane ySplit="1" topLeftCell="A2" activePane="bottomLeft" state="frozen"/>
      <selection activeCell="C56" sqref="C56"/>
      <selection pane="bottomLeft"/>
    </sheetView>
  </sheetViews>
  <sheetFormatPr defaultColWidth="0" defaultRowHeight="13.2" zeroHeight="1" outlineLevelRow="1"/>
  <cols>
    <col min="1" max="1" width="1.44140625" style="103" customWidth="1"/>
    <col min="2" max="4" width="1.44140625" style="93" customWidth="1"/>
    <col min="5" max="5" width="2.5546875" style="93" customWidth="1"/>
    <col min="6" max="6" width="4.5546875" style="93" customWidth="1"/>
    <col min="7" max="7" width="2.5546875" style="93" customWidth="1"/>
    <col min="8" max="8" width="30.5546875" style="105" customWidth="1"/>
    <col min="9" max="9" width="2.5546875" style="93" customWidth="1"/>
    <col min="10" max="10" width="4.5546875" style="93" customWidth="1"/>
    <col min="11" max="12" width="2.5546875" style="93" customWidth="1"/>
    <col min="13" max="13" width="30.5546875" style="93" customWidth="1"/>
    <col min="14" max="15" width="2.5546875" style="93" customWidth="1"/>
    <col min="16" max="16" width="4.5546875" style="93" customWidth="1"/>
    <col min="17" max="18" width="2.5546875" style="93" customWidth="1"/>
    <col min="19" max="19" width="30.5546875" style="93" customWidth="1"/>
    <col min="20" max="21" width="2.5546875" style="93" customWidth="1"/>
    <col min="22" max="22" width="5.5546875" style="93" customWidth="1"/>
    <col min="23" max="24" width="2.5546875" style="93" customWidth="1"/>
    <col min="25" max="25" width="30.5546875" style="93" customWidth="1"/>
    <col min="26" max="29" width="2.5546875" style="93" customWidth="1"/>
    <col min="30" max="16384" width="9.109375" style="93" hidden="1"/>
  </cols>
  <sheetData>
    <row r="1" spans="1:29" ht="24.75" customHeight="1">
      <c r="A1" s="313" t="str">
        <f ca="1" xml:space="preserve"> RIGHT(CELL("filename", $A$1), LEN(CELL("filename", $A$1)) - SEARCH("]", CELL("filename", $A$1)))</f>
        <v>Map &amp; Key</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36</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6" outlineLevel="1">
      <c r="A5" s="97"/>
      <c r="B5" s="98"/>
      <c r="C5" s="98"/>
      <c r="D5" s="98"/>
      <c r="E5" s="98"/>
      <c r="F5" s="99" t="s">
        <v>37</v>
      </c>
      <c r="G5" s="100"/>
      <c r="H5" s="100"/>
      <c r="I5" s="100"/>
      <c r="J5" s="100"/>
      <c r="K5" s="100"/>
      <c r="L5" s="101"/>
      <c r="M5" s="99"/>
      <c r="N5" s="99"/>
      <c r="O5" s="101"/>
      <c r="P5" s="101"/>
      <c r="Q5" s="101"/>
      <c r="R5" s="100"/>
      <c r="S5" s="100"/>
      <c r="T5" s="100"/>
      <c r="U5" s="102"/>
      <c r="V5" s="98"/>
      <c r="W5" s="98"/>
      <c r="X5" s="98"/>
      <c r="Y5" s="98"/>
      <c r="Z5" s="98"/>
      <c r="AA5" s="98"/>
      <c r="AB5" s="98"/>
      <c r="AC5" s="98"/>
    </row>
    <row r="6" spans="1:29" ht="13.8" outlineLevel="1" thickBot="1">
      <c r="F6" s="104"/>
      <c r="H6" s="93"/>
      <c r="M6" s="105"/>
      <c r="N6" s="105"/>
      <c r="U6" s="106"/>
    </row>
    <row r="7" spans="1:29" outlineLevel="1">
      <c r="F7" s="104"/>
      <c r="H7" s="107"/>
      <c r="M7" s="105"/>
      <c r="N7" s="105"/>
      <c r="S7" s="108"/>
      <c r="U7" s="106"/>
    </row>
    <row r="8" spans="1:29" ht="15" customHeight="1" outlineLevel="1">
      <c r="F8" s="104"/>
      <c r="H8" s="109" t="s">
        <v>38</v>
      </c>
      <c r="M8" s="105"/>
      <c r="N8" s="105"/>
      <c r="S8" s="110" t="s">
        <v>39</v>
      </c>
      <c r="U8" s="106"/>
    </row>
    <row r="9" spans="1:29" ht="13.8" outlineLevel="1" thickBot="1">
      <c r="F9" s="104"/>
      <c r="H9" s="111"/>
      <c r="M9" s="105"/>
      <c r="N9" s="105"/>
      <c r="S9" s="112"/>
      <c r="U9" s="106"/>
    </row>
    <row r="10" spans="1:29" outlineLevel="1">
      <c r="F10" s="104"/>
      <c r="H10" s="93"/>
      <c r="M10" s="105"/>
      <c r="N10" s="105"/>
      <c r="U10" s="106"/>
    </row>
    <row r="11" spans="1:29" outlineLevel="1">
      <c r="F11" s="104"/>
      <c r="H11" s="93"/>
      <c r="M11" s="105"/>
      <c r="N11" s="105"/>
      <c r="U11" s="106"/>
    </row>
    <row r="12" spans="1:29" outlineLevel="1">
      <c r="F12" s="104"/>
      <c r="H12" s="93"/>
      <c r="M12" s="105"/>
      <c r="N12" s="105"/>
      <c r="U12" s="106"/>
    </row>
    <row r="13" spans="1:29" ht="15.6" outlineLevel="1">
      <c r="A13" s="97"/>
      <c r="B13" s="98"/>
      <c r="C13" s="98"/>
      <c r="D13" s="98"/>
      <c r="E13" s="98"/>
      <c r="F13" s="113" t="s">
        <v>40</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outlineLevel="1">
      <c r="F14" s="104"/>
      <c r="H14" s="93"/>
      <c r="M14" s="105"/>
      <c r="N14" s="105"/>
      <c r="U14" s="106"/>
    </row>
    <row r="15" spans="1:29" outlineLevel="1">
      <c r="F15" s="104"/>
      <c r="H15" s="93"/>
      <c r="M15" s="105"/>
      <c r="N15" s="105"/>
      <c r="U15" s="106"/>
    </row>
    <row r="16" spans="1:29" outlineLevel="1">
      <c r="F16" s="104"/>
      <c r="H16" s="93"/>
      <c r="M16" s="105"/>
      <c r="N16" s="105"/>
      <c r="U16" s="106"/>
    </row>
    <row r="17" spans="1:29" ht="13.8" outlineLevel="1" thickBot="1">
      <c r="F17" s="104"/>
      <c r="H17" s="93"/>
      <c r="M17" s="105"/>
      <c r="N17" s="105"/>
      <c r="U17" s="106"/>
    </row>
    <row r="18" spans="1:29" outlineLevel="1">
      <c r="F18" s="104"/>
      <c r="H18" s="116"/>
      <c r="M18" s="116"/>
      <c r="S18" s="116"/>
      <c r="U18" s="106"/>
    </row>
    <row r="19" spans="1:29" ht="15" customHeight="1" outlineLevel="1">
      <c r="F19" s="104"/>
      <c r="H19" s="117" t="s">
        <v>41</v>
      </c>
      <c r="M19" s="117" t="s">
        <v>42</v>
      </c>
      <c r="S19" s="117" t="s">
        <v>43</v>
      </c>
      <c r="U19" s="106"/>
    </row>
    <row r="20" spans="1:29" outlineLevel="1">
      <c r="F20" s="104"/>
      <c r="H20" s="118"/>
      <c r="M20" s="118"/>
      <c r="S20" s="118"/>
      <c r="U20" s="106"/>
    </row>
    <row r="21" spans="1:29" outlineLevel="1">
      <c r="F21" s="104"/>
      <c r="H21" s="93"/>
      <c r="M21" s="105"/>
      <c r="N21" s="105"/>
      <c r="U21" s="106"/>
    </row>
    <row r="22" spans="1:29" outlineLevel="1">
      <c r="F22" s="104"/>
      <c r="H22" s="93"/>
      <c r="M22" s="105"/>
      <c r="N22" s="105"/>
      <c r="U22" s="106"/>
    </row>
    <row r="23" spans="1:29" outlineLevel="1">
      <c r="F23" s="104"/>
      <c r="H23" s="93"/>
      <c r="M23" s="105"/>
      <c r="N23" s="105"/>
      <c r="U23" s="106"/>
    </row>
    <row r="24" spans="1:29" outlineLevel="1">
      <c r="F24" s="119"/>
      <c r="G24" s="120"/>
      <c r="H24" s="120"/>
      <c r="I24" s="120"/>
      <c r="J24" s="120"/>
      <c r="K24" s="120"/>
      <c r="L24" s="120"/>
      <c r="M24" s="121"/>
      <c r="N24" s="121"/>
      <c r="O24" s="120"/>
      <c r="P24" s="120"/>
      <c r="Q24" s="120"/>
      <c r="R24" s="120"/>
      <c r="S24" s="120"/>
      <c r="T24" s="120"/>
      <c r="U24" s="122"/>
    </row>
    <row r="25" spans="1:29" ht="14.4" outlineLevel="1">
      <c r="F25" s="123" t="s">
        <v>44</v>
      </c>
      <c r="H25" s="93"/>
      <c r="M25" s="105"/>
      <c r="N25" s="105"/>
    </row>
    <row r="26" spans="1:29" outlineLevel="1">
      <c r="H26" s="93"/>
      <c r="M26" s="105"/>
      <c r="N26" s="105"/>
    </row>
    <row r="27" spans="1:29">
      <c r="H27" s="93"/>
      <c r="M27" s="105"/>
      <c r="N27" s="105"/>
    </row>
    <row r="28" spans="1:29" ht="12.75" customHeight="1">
      <c r="A28" s="94" t="s">
        <v>45</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customHeight="1" outlineLevel="1">
      <c r="F30" s="124" t="s">
        <v>45</v>
      </c>
      <c r="G30" s="125"/>
      <c r="H30" s="125"/>
      <c r="I30" s="125"/>
      <c r="J30" s="125"/>
      <c r="K30" s="125"/>
      <c r="L30" s="125"/>
      <c r="M30" s="124"/>
      <c r="N30" s="124"/>
      <c r="O30" s="125"/>
      <c r="P30" s="125"/>
      <c r="Q30" s="125"/>
      <c r="R30" s="125"/>
      <c r="S30" s="124"/>
      <c r="T30" s="125"/>
      <c r="U30" s="125"/>
      <c r="W30" s="124" t="s">
        <v>46</v>
      </c>
      <c r="X30" s="125"/>
      <c r="Y30" s="125"/>
      <c r="Z30" s="125"/>
      <c r="AA30" s="125"/>
      <c r="AB30" s="125"/>
    </row>
    <row r="31" spans="1:29" outlineLevel="1">
      <c r="H31" s="93"/>
      <c r="M31" s="105"/>
      <c r="N31" s="105"/>
      <c r="S31" s="105"/>
    </row>
    <row r="32" spans="1:29" outlineLevel="1">
      <c r="H32" s="126" t="s">
        <v>47</v>
      </c>
      <c r="I32" s="126"/>
      <c r="J32" s="126"/>
      <c r="K32" s="126"/>
      <c r="L32" s="126"/>
      <c r="M32" s="126" t="s">
        <v>48</v>
      </c>
      <c r="N32" s="126"/>
      <c r="O32" s="126"/>
      <c r="P32" s="126"/>
      <c r="Q32" s="126"/>
      <c r="R32" s="126"/>
      <c r="S32" s="126" t="s">
        <v>49</v>
      </c>
      <c r="T32" s="126"/>
      <c r="U32" s="126"/>
      <c r="Y32" s="126" t="s">
        <v>50</v>
      </c>
    </row>
    <row r="33" spans="1:29"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8" outlineLevel="1" thickBot="1">
      <c r="F34" s="104"/>
      <c r="G34" s="131"/>
      <c r="H34" s="132"/>
      <c r="I34" s="133"/>
      <c r="K34" s="131"/>
      <c r="L34" s="132"/>
      <c r="M34" s="134"/>
      <c r="N34" s="132"/>
      <c r="O34" s="133"/>
      <c r="R34" s="131"/>
      <c r="S34" s="132"/>
      <c r="T34" s="133"/>
      <c r="U34" s="106"/>
      <c r="W34" s="104"/>
      <c r="X34" s="135"/>
      <c r="Y34" s="136"/>
      <c r="Z34" s="137"/>
      <c r="AA34" s="106"/>
    </row>
    <row r="35" spans="1:29" ht="16.2"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2.8" outlineLevel="1">
      <c r="A36" s="151"/>
      <c r="B36" s="151"/>
      <c r="C36" s="151"/>
      <c r="D36" s="151"/>
      <c r="E36" s="151"/>
      <c r="F36" s="152"/>
      <c r="G36" s="217"/>
      <c r="H36" s="218" t="s">
        <v>51</v>
      </c>
      <c r="I36" s="219"/>
      <c r="J36" s="141"/>
      <c r="K36" s="145"/>
      <c r="L36" s="154"/>
      <c r="M36" s="153" t="s">
        <v>52</v>
      </c>
      <c r="N36" s="151"/>
      <c r="O36" s="147"/>
      <c r="P36" s="151"/>
      <c r="R36" s="215"/>
      <c r="S36" s="214" t="s">
        <v>53</v>
      </c>
      <c r="T36" s="216"/>
      <c r="U36" s="106"/>
      <c r="V36" s="151"/>
      <c r="W36" s="152"/>
      <c r="X36" s="155"/>
      <c r="Y36" s="153" t="s">
        <v>54</v>
      </c>
      <c r="Z36" s="156"/>
      <c r="AA36" s="157"/>
    </row>
    <row r="37" spans="1:29" ht="14.4"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4"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X38"/>
      <c r="Y38"/>
      <c r="Z38"/>
      <c r="AA38" s="106"/>
    </row>
    <row r="39" spans="1:29" ht="26.4" outlineLevel="1">
      <c r="F39" s="104"/>
      <c r="G39" s="141"/>
      <c r="H39" s="163"/>
      <c r="I39" s="141"/>
      <c r="K39" s="145"/>
      <c r="L39" s="143"/>
      <c r="M39" s="153" t="s">
        <v>55</v>
      </c>
      <c r="O39" s="140"/>
      <c r="U39" s="106"/>
      <c r="W39" s="119"/>
      <c r="X39" s="121"/>
      <c r="Y39" s="121"/>
      <c r="Z39" s="121"/>
      <c r="AA39" s="164"/>
      <c r="AB39"/>
    </row>
    <row r="40" spans="1:29" outlineLevel="1">
      <c r="F40" s="104"/>
      <c r="G40" s="141"/>
      <c r="H40" s="163"/>
      <c r="I40" s="141"/>
      <c r="J40" s="141"/>
      <c r="K40" s="165"/>
      <c r="L40" s="159"/>
      <c r="M40" s="159"/>
      <c r="N40" s="159"/>
      <c r="O40" s="158"/>
      <c r="U40" s="106"/>
      <c r="W40"/>
      <c r="X40"/>
      <c r="Y40"/>
      <c r="Z40"/>
      <c r="AA40"/>
      <c r="AB40"/>
    </row>
    <row r="41" spans="1:29" outlineLevel="1">
      <c r="F41" s="104"/>
      <c r="G41" s="141"/>
      <c r="H41" s="163"/>
      <c r="I41" s="141"/>
      <c r="J41"/>
      <c r="K41"/>
      <c r="L41"/>
      <c r="M41"/>
      <c r="N41"/>
      <c r="O41"/>
      <c r="P41"/>
      <c r="U41" s="106"/>
      <c r="W41"/>
      <c r="X41"/>
      <c r="Y41"/>
      <c r="Z41"/>
      <c r="AA41"/>
      <c r="AB41"/>
    </row>
    <row r="42" spans="1:29" ht="13.8" outlineLevel="1">
      <c r="A42" s="151"/>
      <c r="B42" s="151"/>
      <c r="C42" s="151"/>
      <c r="D42" s="151"/>
      <c r="E42" s="151"/>
      <c r="F42" s="152"/>
      <c r="G42" s="141"/>
      <c r="H42" s="163"/>
      <c r="I42" s="141"/>
      <c r="J42"/>
      <c r="K42"/>
      <c r="L42"/>
      <c r="M42"/>
      <c r="N42"/>
      <c r="O42"/>
      <c r="P42"/>
      <c r="U42" s="106"/>
      <c r="V42" s="151"/>
      <c r="W42"/>
      <c r="X42"/>
      <c r="Y42"/>
      <c r="Z42"/>
      <c r="AA42"/>
      <c r="AB42"/>
      <c r="AC42"/>
    </row>
    <row r="43" spans="1:29" outlineLevel="1">
      <c r="F43" s="104"/>
      <c r="G43" s="141"/>
      <c r="H43" s="163"/>
      <c r="I43" s="141"/>
      <c r="J43"/>
      <c r="K43"/>
      <c r="L43"/>
      <c r="M43"/>
      <c r="N43"/>
      <c r="O43"/>
      <c r="P43"/>
      <c r="U43" s="106"/>
      <c r="W43"/>
      <c r="X43"/>
      <c r="Y43"/>
      <c r="Z43"/>
      <c r="AA43"/>
      <c r="AB43"/>
      <c r="AC43"/>
    </row>
    <row r="44" spans="1:29" outlineLevel="1">
      <c r="F44" s="104"/>
      <c r="H44" s="153"/>
      <c r="J44"/>
      <c r="K44"/>
      <c r="L44"/>
      <c r="M44"/>
      <c r="N44"/>
      <c r="O44"/>
      <c r="P44"/>
      <c r="U44" s="106"/>
    </row>
    <row r="45" spans="1:29" ht="15.75" customHeight="1" outlineLevel="1">
      <c r="F45" s="119"/>
      <c r="G45" s="120"/>
      <c r="H45" s="120"/>
      <c r="I45" s="120"/>
      <c r="J45" s="120"/>
      <c r="K45" s="120"/>
      <c r="L45" s="166"/>
      <c r="M45" s="121"/>
      <c r="N45" s="121"/>
      <c r="O45" s="120"/>
      <c r="P45" s="120"/>
      <c r="Q45" s="120"/>
      <c r="R45" s="166"/>
      <c r="S45" s="121"/>
      <c r="T45" s="120"/>
      <c r="U45" s="164"/>
    </row>
    <row r="46" spans="1:29" outlineLevel="1"/>
    <row r="47" spans="1:29"/>
    <row r="48" spans="1:29" ht="12.75" customHeight="1">
      <c r="A48" s="94" t="s">
        <v>56</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outlineLevel="1">
      <c r="B50" s="103"/>
      <c r="C50" s="167"/>
      <c r="D50" s="143"/>
      <c r="H50" s="169" t="s">
        <v>57</v>
      </c>
      <c r="J50" s="93" t="s">
        <v>58</v>
      </c>
    </row>
    <row r="51" spans="1:29" outlineLevel="1">
      <c r="B51" s="103"/>
      <c r="C51" s="167"/>
      <c r="D51" s="143"/>
      <c r="H51" s="170"/>
    </row>
    <row r="52" spans="1:29" outlineLevel="1">
      <c r="B52" s="103"/>
      <c r="C52" s="167"/>
      <c r="D52" s="143"/>
      <c r="H52" s="171" t="s">
        <v>59</v>
      </c>
      <c r="J52" s="93" t="s">
        <v>60</v>
      </c>
    </row>
    <row r="53" spans="1:29" outlineLevel="1">
      <c r="B53" s="103"/>
      <c r="C53" s="167"/>
      <c r="D53" s="143"/>
      <c r="H53" s="170"/>
    </row>
    <row r="54" spans="1:29" outlineLevel="1">
      <c r="B54" s="103"/>
      <c r="C54" s="167"/>
      <c r="D54" s="143"/>
      <c r="H54" s="172" t="s">
        <v>61</v>
      </c>
      <c r="J54" s="93" t="s">
        <v>62</v>
      </c>
    </row>
    <row r="55" spans="1:29" outlineLevel="1">
      <c r="B55" s="103"/>
      <c r="C55" s="167"/>
      <c r="D55" s="143"/>
      <c r="H55" s="170"/>
    </row>
    <row r="56" spans="1:29" outlineLevel="1">
      <c r="B56" s="103"/>
      <c r="C56" s="167"/>
      <c r="D56" s="143"/>
      <c r="H56" s="173" t="s">
        <v>63</v>
      </c>
      <c r="J56" s="93" t="s">
        <v>64</v>
      </c>
    </row>
    <row r="57" spans="1:29" outlineLevel="1">
      <c r="B57" s="103"/>
      <c r="C57" s="167"/>
      <c r="D57" s="143"/>
      <c r="H57" s="170"/>
    </row>
    <row r="58" spans="1:29" outlineLevel="1">
      <c r="B58" s="103"/>
      <c r="C58" s="167"/>
      <c r="D58" s="143"/>
      <c r="H58" s="174" t="s">
        <v>65</v>
      </c>
      <c r="J58" s="93" t="s">
        <v>66</v>
      </c>
    </row>
    <row r="59" spans="1:29" outlineLevel="1">
      <c r="B59" s="103"/>
      <c r="C59" s="167"/>
      <c r="D59" s="143"/>
      <c r="H59" s="170"/>
    </row>
    <row r="60" spans="1:29">
      <c r="B60" s="103"/>
      <c r="C60" s="167"/>
      <c r="D60" s="143"/>
      <c r="H60" s="93"/>
    </row>
    <row r="61" spans="1:29" ht="12.75" customHeight="1">
      <c r="A61" s="94" t="s">
        <v>67</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outlineLevel="1">
      <c r="B63" s="103" t="s">
        <v>68</v>
      </c>
      <c r="C63" s="167"/>
      <c r="D63" s="143"/>
      <c r="H63" s="93"/>
    </row>
    <row r="64" spans="1:29" outlineLevel="1">
      <c r="B64" s="103"/>
      <c r="C64" s="167"/>
      <c r="D64" s="143"/>
      <c r="H64" s="175" t="s">
        <v>69</v>
      </c>
      <c r="J64" s="93" t="s">
        <v>70</v>
      </c>
    </row>
    <row r="65" spans="2:10" outlineLevel="1">
      <c r="B65" s="103"/>
      <c r="C65" s="167"/>
      <c r="D65" s="143"/>
      <c r="H65" s="93"/>
    </row>
    <row r="66" spans="2:10" outlineLevel="1">
      <c r="B66" s="103"/>
      <c r="C66" s="167"/>
      <c r="D66" s="143"/>
      <c r="H66" s="176" t="s">
        <v>71</v>
      </c>
      <c r="J66" s="93" t="s">
        <v>72</v>
      </c>
    </row>
    <row r="67" spans="2:10" outlineLevel="1">
      <c r="B67" s="103"/>
      <c r="C67" s="167"/>
      <c r="D67" s="143"/>
      <c r="H67" s="93"/>
    </row>
    <row r="68" spans="2:10" outlineLevel="1">
      <c r="B68" s="103"/>
      <c r="C68" s="167"/>
      <c r="D68" s="143"/>
      <c r="H68" s="93" t="s">
        <v>73</v>
      </c>
      <c r="J68" s="93" t="s">
        <v>74</v>
      </c>
    </row>
    <row r="69" spans="2:10" outlineLevel="1">
      <c r="B69" s="103"/>
      <c r="C69" s="167"/>
      <c r="D69" s="143"/>
      <c r="H69" s="93"/>
    </row>
    <row r="70" spans="2:10" outlineLevel="1">
      <c r="B70" s="103" t="s">
        <v>75</v>
      </c>
      <c r="C70" s="167"/>
      <c r="D70" s="143"/>
      <c r="H70" s="93"/>
    </row>
    <row r="71" spans="2:10" outlineLevel="1">
      <c r="B71" s="103"/>
      <c r="C71" s="167"/>
      <c r="D71" s="143"/>
      <c r="H71" s="177" t="s">
        <v>76</v>
      </c>
      <c r="J71" s="93" t="s">
        <v>38</v>
      </c>
    </row>
    <row r="72" spans="2:10" outlineLevel="1">
      <c r="B72" s="103"/>
      <c r="C72" s="167"/>
      <c r="D72" s="143"/>
      <c r="H72" s="93"/>
    </row>
    <row r="73" spans="2:10" outlineLevel="1">
      <c r="B73" s="103"/>
      <c r="C73" s="167"/>
      <c r="D73" s="143"/>
      <c r="H73" s="178" t="s">
        <v>77</v>
      </c>
      <c r="J73" s="93" t="s">
        <v>78</v>
      </c>
    </row>
    <row r="74" spans="2:10" outlineLevel="1">
      <c r="B74" s="103"/>
      <c r="C74" s="167"/>
      <c r="D74" s="143"/>
      <c r="H74" s="93"/>
    </row>
    <row r="75" spans="2:10" outlineLevel="1">
      <c r="B75" s="103"/>
      <c r="C75" s="167"/>
      <c r="D75" s="143"/>
      <c r="H75" s="179" t="s">
        <v>79</v>
      </c>
      <c r="J75" s="93" t="s">
        <v>80</v>
      </c>
    </row>
    <row r="76" spans="2:10" outlineLevel="1">
      <c r="B76" s="103"/>
      <c r="C76" s="167"/>
      <c r="D76" s="143"/>
      <c r="H76" s="93"/>
    </row>
    <row r="77" spans="2:10" outlineLevel="1">
      <c r="B77" s="103"/>
      <c r="C77" s="167"/>
      <c r="D77" s="143"/>
      <c r="H77" s="178" t="s">
        <v>81</v>
      </c>
      <c r="J77" s="93" t="s">
        <v>82</v>
      </c>
    </row>
    <row r="78" spans="2:10" outlineLevel="1">
      <c r="B78" s="103"/>
      <c r="C78" s="167"/>
      <c r="D78" s="143"/>
      <c r="H78" s="93"/>
    </row>
    <row r="79" spans="2:10" outlineLevel="1">
      <c r="B79" s="103" t="s">
        <v>83</v>
      </c>
      <c r="C79" s="167"/>
      <c r="D79" s="143"/>
      <c r="H79" s="93"/>
    </row>
    <row r="80" spans="2:10" outlineLevel="1">
      <c r="B80" s="103"/>
      <c r="C80" s="167"/>
      <c r="D80" s="143"/>
      <c r="H80" s="180" t="s">
        <v>84</v>
      </c>
      <c r="J80" s="93" t="s">
        <v>85</v>
      </c>
    </row>
    <row r="81" spans="2:10" outlineLevel="1">
      <c r="B81" s="103"/>
      <c r="C81" s="167"/>
      <c r="D81" s="143"/>
      <c r="H81" s="93"/>
    </row>
    <row r="82" spans="2:10" outlineLevel="1">
      <c r="B82" s="103"/>
      <c r="C82" s="167"/>
      <c r="D82" s="143"/>
      <c r="H82" s="181" t="s">
        <v>86</v>
      </c>
      <c r="J82" s="93" t="s">
        <v>87</v>
      </c>
    </row>
    <row r="83" spans="2:10" outlineLevel="1">
      <c r="B83" s="103"/>
      <c r="C83" s="167"/>
      <c r="D83" s="143"/>
      <c r="H83" s="93"/>
    </row>
    <row r="84" spans="2:10" outlineLevel="1">
      <c r="B84" s="103"/>
      <c r="C84" s="167"/>
      <c r="D84" s="143"/>
      <c r="H84" s="182" t="s">
        <v>88</v>
      </c>
      <c r="J84" s="93" t="s">
        <v>89</v>
      </c>
    </row>
    <row r="85" spans="2:10" outlineLevel="1">
      <c r="B85" s="103"/>
      <c r="C85" s="167"/>
      <c r="D85" s="143"/>
      <c r="H85" s="93"/>
    </row>
    <row r="86" spans="2:10" outlineLevel="1">
      <c r="B86" s="103"/>
      <c r="C86" s="167"/>
      <c r="D86" s="143"/>
      <c r="H86" s="183" t="s">
        <v>90</v>
      </c>
      <c r="J86" s="93" t="s">
        <v>91</v>
      </c>
    </row>
    <row r="87" spans="2:10" outlineLevel="1">
      <c r="B87" s="103"/>
      <c r="C87" s="167"/>
      <c r="D87" s="143"/>
      <c r="H87" s="93"/>
    </row>
    <row r="88" spans="2:10" outlineLevel="1">
      <c r="B88" s="103"/>
      <c r="C88" s="167"/>
      <c r="D88" s="143"/>
      <c r="H88" s="184" t="s">
        <v>92</v>
      </c>
      <c r="J88" s="93" t="s">
        <v>93</v>
      </c>
    </row>
    <row r="89" spans="2:10" outlineLevel="1">
      <c r="B89" s="103"/>
      <c r="C89" s="167"/>
      <c r="D89" s="143"/>
      <c r="H89" s="93"/>
    </row>
    <row r="90" spans="2:10" outlineLevel="1">
      <c r="B90" s="103" t="s">
        <v>94</v>
      </c>
      <c r="C90" s="167"/>
      <c r="D90" s="143"/>
      <c r="H90" s="93"/>
    </row>
    <row r="91" spans="2:10" outlineLevel="1">
      <c r="B91" s="103"/>
      <c r="C91" s="167"/>
      <c r="D91" s="143"/>
      <c r="H91" s="185" t="s">
        <v>95</v>
      </c>
      <c r="J91" s="93" t="s">
        <v>96</v>
      </c>
    </row>
    <row r="92" spans="2:10" outlineLevel="1">
      <c r="B92" s="103"/>
      <c r="C92" s="167"/>
      <c r="D92" s="143"/>
      <c r="H92" s="93"/>
    </row>
    <row r="93" spans="2:10" outlineLevel="1">
      <c r="B93" s="103"/>
      <c r="C93" s="167"/>
      <c r="D93" s="143"/>
      <c r="H93" s="186" t="s">
        <v>97</v>
      </c>
      <c r="J93" s="93" t="s">
        <v>98</v>
      </c>
    </row>
    <row r="94" spans="2:10" outlineLevel="1">
      <c r="B94" s="103"/>
      <c r="C94" s="167"/>
      <c r="D94" s="143"/>
      <c r="H94" s="93"/>
    </row>
    <row r="95" spans="2:10" outlineLevel="1">
      <c r="B95" s="103"/>
      <c r="C95" s="167"/>
      <c r="D95" s="143"/>
      <c r="H95" s="187" t="s">
        <v>99</v>
      </c>
      <c r="J95" s="93" t="s">
        <v>100</v>
      </c>
    </row>
    <row r="96" spans="2:10" outlineLevel="1">
      <c r="B96" s="103"/>
      <c r="C96" s="167"/>
      <c r="D96" s="143"/>
      <c r="H96" s="93"/>
    </row>
    <row r="97" spans="1:29">
      <c r="B97" s="103"/>
      <c r="C97" s="167"/>
      <c r="E97" s="168"/>
      <c r="G97" s="168"/>
      <c r="H97" s="93"/>
    </row>
    <row r="98" spans="1:29" ht="12.75" customHeight="1">
      <c r="A98" s="94" t="s">
        <v>101</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outlineLevel="1">
      <c r="B100" s="103"/>
      <c r="C100" s="167"/>
      <c r="D100" s="143"/>
      <c r="H100" s="93" t="s">
        <v>102</v>
      </c>
      <c r="I100" s="93" t="s">
        <v>103</v>
      </c>
    </row>
    <row r="101" spans="1:29" outlineLevel="1">
      <c r="B101" s="103"/>
      <c r="C101" s="167"/>
      <c r="D101" s="143"/>
      <c r="H101" s="93" t="s">
        <v>104</v>
      </c>
      <c r="I101" s="93" t="s">
        <v>105</v>
      </c>
    </row>
    <row r="102" spans="1:29" outlineLevel="1">
      <c r="B102" s="103"/>
      <c r="C102" s="167"/>
      <c r="D102" s="143"/>
      <c r="H102" s="93" t="s">
        <v>106</v>
      </c>
      <c r="I102" s="93" t="s">
        <v>107</v>
      </c>
    </row>
    <row r="103" spans="1:29" outlineLevel="1">
      <c r="B103" s="103"/>
      <c r="C103" s="167"/>
      <c r="D103" s="143"/>
      <c r="H103" s="93" t="s">
        <v>108</v>
      </c>
      <c r="I103" s="93" t="s">
        <v>109</v>
      </c>
    </row>
    <row r="104" spans="1:29" outlineLevel="1">
      <c r="B104" s="103"/>
      <c r="C104" s="167"/>
      <c r="D104" s="143"/>
      <c r="H104" s="93" t="s">
        <v>110</v>
      </c>
      <c r="I104" s="93" t="s">
        <v>111</v>
      </c>
    </row>
    <row r="105" spans="1:29" outlineLevel="1">
      <c r="B105" s="103"/>
      <c r="C105" s="167"/>
      <c r="D105" s="143"/>
      <c r="H105" s="93" t="s">
        <v>112</v>
      </c>
      <c r="I105" s="93" t="s">
        <v>113</v>
      </c>
    </row>
    <row r="106" spans="1:29" outlineLevel="1">
      <c r="B106" s="103"/>
      <c r="C106" s="167"/>
      <c r="D106" s="143"/>
      <c r="H106" s="93" t="s">
        <v>114</v>
      </c>
      <c r="I106" s="93" t="s">
        <v>115</v>
      </c>
    </row>
    <row r="107" spans="1:29" outlineLevel="1">
      <c r="B107" s="103"/>
      <c r="C107" s="167"/>
      <c r="D107" s="143"/>
      <c r="H107" s="93"/>
    </row>
    <row r="108" spans="1:29">
      <c r="B108" s="103"/>
      <c r="C108" s="167"/>
      <c r="D108" s="143"/>
      <c r="H108" s="93"/>
    </row>
    <row r="109" spans="1:29" s="188" customFormat="1">
      <c r="A109" s="188" t="s">
        <v>116</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outlinePr summaryBelow="0" summaryRight="0"/>
    <pageSetUpPr autoPageBreaks="0"/>
  </sheetPr>
  <dimension ref="A1:Y207"/>
  <sheetViews>
    <sheetView showGridLines="0" tabSelected="1" defaultGridColor="0" colorId="22" zoomScale="80" zoomScaleNormal="80" workbookViewId="0">
      <pane xSplit="9" ySplit="5" topLeftCell="J9" activePane="bottomRight" state="frozen"/>
      <selection pane="topRight" activeCell="E19" sqref="E19"/>
      <selection pane="bottomLeft" activeCell="E19" sqref="E19"/>
      <selection pane="bottomRight" activeCell="J6" sqref="J6"/>
    </sheetView>
  </sheetViews>
  <sheetFormatPr defaultColWidth="0" defaultRowHeight="13.2" zeroHeight="1" outlineLevelRow="1"/>
  <cols>
    <col min="1" max="2" width="1.44140625" style="60" customWidth="1"/>
    <col min="3" max="3" width="1.44140625" style="61" customWidth="1"/>
    <col min="4" max="4" width="1.44140625" style="62" customWidth="1"/>
    <col min="5" max="5" width="75.5546875" style="62" customWidth="1"/>
    <col min="6" max="7" width="12.5546875" style="62" customWidth="1"/>
    <col min="8" max="8" width="15.5546875" style="195" customWidth="1"/>
    <col min="9" max="9" width="2.5546875" style="62" customWidth="1"/>
    <col min="10" max="19" width="12.5546875" style="62" customWidth="1"/>
    <col min="20" max="16384" width="9.109375" hidden="1"/>
  </cols>
  <sheetData>
    <row r="1" spans="1:19" ht="28.2">
      <c r="A1" s="313" t="str">
        <f ca="1" xml:space="preserve"> RIGHT(CELL("filename", $A$1), LEN(CELL("filename", $A$1)) - SEARCH("]", CELL("filename", $A$1)))</f>
        <v>Inputs</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117</v>
      </c>
      <c r="G5" s="60" t="s">
        <v>118</v>
      </c>
      <c r="H5" s="196" t="s">
        <v>119</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120</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121</v>
      </c>
      <c r="C9" s="72"/>
      <c r="D9" s="73"/>
      <c r="E9" s="73"/>
      <c r="F9" s="74"/>
      <c r="G9" s="71"/>
      <c r="H9" s="198"/>
    </row>
    <row r="10" spans="1:19" ht="12.75" customHeight="1" outlineLevel="1">
      <c r="A10" s="62"/>
      <c r="C10" s="60"/>
      <c r="F10" s="74"/>
      <c r="G10" s="71"/>
      <c r="H10" s="198"/>
    </row>
    <row r="11" spans="1:19" ht="12.75" customHeight="1" outlineLevel="1">
      <c r="A11" s="62"/>
      <c r="C11" s="60" t="s">
        <v>122</v>
      </c>
      <c r="F11" s="74"/>
      <c r="G11" s="71"/>
      <c r="H11" s="198"/>
    </row>
    <row r="12" spans="1:19" ht="12.75" customHeight="1" outlineLevel="1">
      <c r="A12" s="62"/>
      <c r="B12" s="75"/>
      <c r="C12" s="62"/>
      <c r="E12" s="76" t="s">
        <v>123</v>
      </c>
      <c r="F12" s="349">
        <v>42826</v>
      </c>
      <c r="G12" s="76" t="s">
        <v>124</v>
      </c>
      <c r="I12" s="75"/>
      <c r="J12" s="77"/>
      <c r="K12" s="77"/>
      <c r="L12" s="77"/>
      <c r="M12" s="77"/>
      <c r="N12" s="77"/>
      <c r="O12" s="77"/>
      <c r="P12" s="77"/>
      <c r="Q12" s="77"/>
      <c r="R12" s="77"/>
      <c r="S12" s="77"/>
    </row>
    <row r="13" spans="1:19" ht="12.75" customHeight="1" outlineLevel="1">
      <c r="A13" s="62"/>
      <c r="B13" s="75"/>
      <c r="C13" s="62"/>
      <c r="E13" s="76" t="s">
        <v>125</v>
      </c>
      <c r="F13" s="349">
        <v>43921</v>
      </c>
      <c r="G13" s="76" t="s">
        <v>124</v>
      </c>
      <c r="I13" s="75"/>
      <c r="J13" s="77"/>
      <c r="K13" s="77"/>
      <c r="L13" s="77"/>
      <c r="M13" s="77"/>
      <c r="N13" s="77"/>
      <c r="O13" s="77"/>
      <c r="P13" s="77"/>
      <c r="Q13" s="77"/>
      <c r="R13" s="77"/>
      <c r="S13" s="77"/>
    </row>
    <row r="14" spans="1:19" ht="12.75" customHeight="1" outlineLevel="1">
      <c r="A14" s="62"/>
      <c r="B14" s="75"/>
      <c r="C14" s="77"/>
      <c r="E14" s="77"/>
      <c r="F14" s="350"/>
      <c r="G14" s="71"/>
      <c r="I14" s="77"/>
      <c r="J14" s="77"/>
      <c r="K14" s="77"/>
      <c r="L14" s="77"/>
      <c r="M14" s="77"/>
      <c r="N14" s="77"/>
      <c r="O14" s="77"/>
      <c r="P14" s="77"/>
      <c r="Q14" s="77"/>
      <c r="R14" s="77"/>
      <c r="S14" s="77"/>
    </row>
    <row r="15" spans="1:19" ht="12.75" customHeight="1" outlineLevel="1">
      <c r="A15" s="62"/>
      <c r="C15" s="60" t="s">
        <v>126</v>
      </c>
      <c r="F15" s="346"/>
      <c r="G15" s="71"/>
    </row>
    <row r="16" spans="1:19" ht="12.75" customHeight="1" outlineLevel="1">
      <c r="A16" s="62"/>
      <c r="B16" s="75"/>
      <c r="C16" s="62"/>
      <c r="E16" s="62" t="s">
        <v>127</v>
      </c>
      <c r="F16" s="351">
        <v>2017</v>
      </c>
      <c r="G16" s="66" t="s">
        <v>128</v>
      </c>
      <c r="I16" s="77"/>
      <c r="J16" s="77"/>
      <c r="N16" s="77"/>
      <c r="O16" s="77"/>
      <c r="P16" s="77"/>
      <c r="Q16" s="77"/>
      <c r="R16" s="77"/>
      <c r="S16" s="77"/>
    </row>
    <row r="17" spans="1:19" ht="12.75" customHeight="1" outlineLevel="1">
      <c r="A17" s="62"/>
      <c r="B17" s="75"/>
      <c r="C17" s="62"/>
      <c r="E17" s="62" t="s">
        <v>129</v>
      </c>
      <c r="F17" s="352">
        <v>3</v>
      </c>
      <c r="G17" s="62" t="s">
        <v>130</v>
      </c>
      <c r="I17" s="77"/>
      <c r="J17" s="77"/>
      <c r="N17" s="77"/>
      <c r="O17" s="77"/>
      <c r="P17" s="77"/>
      <c r="Q17" s="77"/>
      <c r="R17" s="77"/>
      <c r="S17" s="77"/>
    </row>
    <row r="18" spans="1:19" ht="12.75" customHeight="1" outlineLevel="1">
      <c r="A18" s="62"/>
      <c r="B18" s="75"/>
      <c r="C18" s="77"/>
      <c r="E18" s="71"/>
      <c r="F18" s="353"/>
      <c r="G18" s="71"/>
      <c r="I18" s="77"/>
      <c r="J18" s="77"/>
      <c r="N18" s="77"/>
      <c r="O18" s="77"/>
      <c r="P18" s="77"/>
      <c r="Q18" s="77"/>
      <c r="R18" s="77"/>
      <c r="S18" s="77"/>
    </row>
    <row r="19" spans="1:19" ht="12.75" customHeight="1" outlineLevel="1">
      <c r="A19" s="62"/>
      <c r="C19" s="60" t="s">
        <v>131</v>
      </c>
      <c r="F19" s="328"/>
      <c r="H19" s="198"/>
      <c r="I19" s="64"/>
    </row>
    <row r="20" spans="1:19" ht="12.75" customHeight="1" outlineLevel="1">
      <c r="A20" s="62"/>
      <c r="C20" s="62"/>
      <c r="E20" s="62" t="s">
        <v>132</v>
      </c>
      <c r="F20" s="354" t="s">
        <v>133</v>
      </c>
      <c r="G20" s="62" t="s">
        <v>134</v>
      </c>
      <c r="H20" s="198"/>
      <c r="I20" s="64"/>
      <c r="K20" s="77"/>
      <c r="M20" s="77"/>
    </row>
    <row r="21" spans="1:19" ht="12.75" customHeight="1" outlineLevel="1">
      <c r="A21" s="62"/>
      <c r="C21" s="62"/>
      <c r="E21" s="62" t="s">
        <v>135</v>
      </c>
      <c r="F21" s="355" t="s">
        <v>136</v>
      </c>
      <c r="G21" s="62" t="s">
        <v>134</v>
      </c>
      <c r="H21" s="198"/>
      <c r="I21" s="64"/>
    </row>
    <row r="22" spans="1:19" ht="12.75" customHeight="1" outlineLevel="1">
      <c r="A22" s="62"/>
      <c r="C22" s="62"/>
      <c r="E22" s="62" t="s">
        <v>137</v>
      </c>
      <c r="F22" s="361" t="s">
        <v>138</v>
      </c>
      <c r="G22" s="88" t="s">
        <v>134</v>
      </c>
      <c r="H22" s="198"/>
      <c r="I22" s="64"/>
    </row>
    <row r="23" spans="1:19" ht="12.75" customHeight="1" outlineLevel="1">
      <c r="A23" s="62"/>
      <c r="C23" s="62"/>
      <c r="F23" s="328"/>
      <c r="H23" s="198"/>
      <c r="I23" s="64"/>
    </row>
    <row r="24" spans="1:19" ht="12.75" customHeight="1" outlineLevel="1">
      <c r="A24" s="62"/>
      <c r="B24" s="72" t="s">
        <v>139</v>
      </c>
      <c r="C24" s="72"/>
      <c r="D24" s="73"/>
      <c r="E24" s="73"/>
      <c r="F24" s="346"/>
      <c r="G24" s="71"/>
      <c r="H24" s="198"/>
    </row>
    <row r="25" spans="1:19" ht="12.75" customHeight="1" outlineLevel="1">
      <c r="A25" s="62"/>
      <c r="C25" s="62"/>
      <c r="F25" s="328"/>
      <c r="H25" s="198"/>
      <c r="I25" s="64"/>
    </row>
    <row r="26" spans="1:19" ht="12.75" customHeight="1" outlineLevel="1">
      <c r="A26" s="62"/>
      <c r="E26" s="76" t="s">
        <v>140</v>
      </c>
      <c r="F26" s="349">
        <v>43922</v>
      </c>
      <c r="G26" s="76" t="s">
        <v>124</v>
      </c>
      <c r="H26" s="199"/>
      <c r="I26" s="76"/>
      <c r="J26" s="76"/>
      <c r="K26" s="76"/>
      <c r="L26" s="76"/>
      <c r="M26" s="76"/>
      <c r="N26" s="76"/>
      <c r="O26" s="76"/>
      <c r="P26" s="76"/>
      <c r="Q26" s="76"/>
      <c r="R26" s="76"/>
      <c r="S26" s="76"/>
    </row>
    <row r="27" spans="1:19" ht="12.75" customHeight="1" outlineLevel="1">
      <c r="A27" s="62"/>
      <c r="E27" s="76" t="s">
        <v>141</v>
      </c>
      <c r="F27" s="349">
        <v>45747</v>
      </c>
      <c r="G27" s="76" t="s">
        <v>124</v>
      </c>
      <c r="H27" s="199"/>
      <c r="I27" s="76"/>
      <c r="J27" s="76"/>
      <c r="K27" s="76"/>
      <c r="L27" s="76"/>
      <c r="M27" s="76"/>
      <c r="N27" s="76"/>
      <c r="O27" s="76"/>
      <c r="P27" s="76"/>
      <c r="Q27" s="76"/>
      <c r="R27" s="76"/>
      <c r="S27" s="76"/>
    </row>
    <row r="28" spans="1:19" ht="12.75" customHeight="1" outlineLevel="1">
      <c r="A28" s="62"/>
      <c r="B28" s="78"/>
      <c r="C28" s="79"/>
      <c r="E28" s="80" t="s">
        <v>142</v>
      </c>
      <c r="F28" s="352">
        <v>5</v>
      </c>
      <c r="G28" s="80" t="s">
        <v>143</v>
      </c>
      <c r="I28" s="68"/>
      <c r="J28" s="68"/>
      <c r="K28" s="68"/>
      <c r="L28" s="68"/>
      <c r="M28" s="68"/>
      <c r="N28" s="68"/>
      <c r="O28" s="68"/>
      <c r="P28" s="68"/>
      <c r="Q28" s="68"/>
      <c r="R28" s="68"/>
      <c r="S28" s="68"/>
    </row>
    <row r="29" spans="1:19" ht="12.75" customHeight="1" outlineLevel="1">
      <c r="A29" s="62"/>
      <c r="B29" s="78"/>
      <c r="C29" s="79"/>
      <c r="E29" s="68" t="s">
        <v>144</v>
      </c>
      <c r="F29" s="356" t="s">
        <v>145</v>
      </c>
      <c r="G29" s="68" t="s">
        <v>143</v>
      </c>
      <c r="H29" s="81"/>
      <c r="I29" s="68"/>
      <c r="J29" s="68"/>
      <c r="K29" s="68"/>
      <c r="L29" s="68"/>
      <c r="M29" s="68"/>
      <c r="N29" s="68"/>
      <c r="O29" s="68"/>
      <c r="P29" s="68"/>
      <c r="Q29" s="68"/>
      <c r="R29" s="68"/>
      <c r="S29" s="68"/>
    </row>
    <row r="30" spans="1:19" ht="12.75" customHeight="1" outlineLevel="1">
      <c r="A30" s="62"/>
      <c r="B30" s="75"/>
      <c r="C30" s="77"/>
      <c r="E30" s="77"/>
      <c r="F30" s="346"/>
      <c r="G30" s="64"/>
      <c r="I30" s="64"/>
      <c r="J30" s="77"/>
      <c r="K30" s="77"/>
      <c r="L30" s="77"/>
      <c r="M30" s="77"/>
      <c r="N30" s="77"/>
      <c r="O30" s="77"/>
      <c r="P30" s="77"/>
      <c r="Q30" s="77"/>
      <c r="R30" s="77"/>
      <c r="S30" s="77"/>
    </row>
    <row r="31" spans="1:19" ht="12.75" customHeight="1">
      <c r="A31" s="58" t="s">
        <v>146</v>
      </c>
      <c r="B31" s="58"/>
      <c r="C31" s="59"/>
      <c r="D31" s="58"/>
      <c r="E31" s="58"/>
      <c r="F31" s="256"/>
      <c r="G31" s="58"/>
      <c r="H31" s="58"/>
      <c r="I31" s="58"/>
      <c r="J31" s="58"/>
      <c r="K31" s="58"/>
      <c r="L31" s="58"/>
      <c r="M31" s="58"/>
      <c r="N31" s="58"/>
      <c r="O31" s="58"/>
      <c r="P31" s="58"/>
      <c r="Q31" s="58"/>
      <c r="R31" s="58"/>
      <c r="S31" s="58"/>
    </row>
    <row r="32" spans="1:19" ht="12.75" customHeight="1">
      <c r="A32"/>
      <c r="B32"/>
      <c r="C32"/>
      <c r="D32"/>
      <c r="E32" s="14"/>
      <c r="F32" s="333"/>
      <c r="G32"/>
      <c r="H32"/>
      <c r="I32"/>
      <c r="J32"/>
      <c r="K32"/>
      <c r="L32"/>
      <c r="M32"/>
      <c r="N32"/>
      <c r="O32"/>
      <c r="P32"/>
      <c r="Q32"/>
      <c r="R32"/>
      <c r="S32"/>
    </row>
    <row r="33" spans="1:25" s="374" customFormat="1">
      <c r="A33" s="375"/>
      <c r="B33" s="376"/>
      <c r="C33" s="377"/>
      <c r="D33" s="375"/>
      <c r="E33" s="380" t="s">
        <v>147</v>
      </c>
      <c r="F33" s="380"/>
      <c r="G33" s="380" t="s">
        <v>148</v>
      </c>
      <c r="H33" s="289"/>
      <c r="I33" s="289"/>
      <c r="J33" s="327">
        <v>103.2</v>
      </c>
      <c r="K33" s="327">
        <v>105.5</v>
      </c>
      <c r="L33" s="327">
        <v>107.6</v>
      </c>
      <c r="M33" s="327">
        <v>108.6</v>
      </c>
      <c r="N33" s="327">
        <v>110.4</v>
      </c>
      <c r="O33" s="327">
        <v>119</v>
      </c>
      <c r="P33" s="327">
        <v>128.30000000000001</v>
      </c>
      <c r="Q33" s="327">
        <v>132.18749</v>
      </c>
      <c r="R33"/>
      <c r="S33" s="289"/>
      <c r="T33" s="289"/>
      <c r="U33" s="289"/>
      <c r="V33" s="289"/>
      <c r="W33" s="289"/>
      <c r="X33" s="289"/>
      <c r="Y33" s="289"/>
    </row>
    <row r="34" spans="1:25" s="374" customFormat="1">
      <c r="A34" s="375"/>
      <c r="B34" s="376"/>
      <c r="C34" s="377"/>
      <c r="D34" s="375"/>
      <c r="E34" s="380" t="s">
        <v>149</v>
      </c>
      <c r="F34" s="380"/>
      <c r="G34" s="380" t="s">
        <v>148</v>
      </c>
      <c r="H34" s="289"/>
      <c r="I34" s="289"/>
      <c r="J34" s="327">
        <v>103.5</v>
      </c>
      <c r="K34" s="327">
        <v>105.9</v>
      </c>
      <c r="L34" s="327">
        <v>107.9</v>
      </c>
      <c r="M34" s="327">
        <v>108.6</v>
      </c>
      <c r="N34" s="327">
        <v>111</v>
      </c>
      <c r="O34" s="327">
        <v>119.7</v>
      </c>
      <c r="P34" s="327">
        <v>129.1</v>
      </c>
      <c r="Q34" s="327">
        <v>132.63733999999999</v>
      </c>
      <c r="R34"/>
      <c r="S34" s="289"/>
      <c r="T34" s="289"/>
      <c r="U34" s="289"/>
      <c r="V34" s="289"/>
      <c r="W34" s="289"/>
      <c r="X34" s="289"/>
      <c r="Y34" s="289"/>
    </row>
    <row r="35" spans="1:25" s="374" customFormat="1">
      <c r="A35" s="375"/>
      <c r="B35" s="376"/>
      <c r="C35" s="377"/>
      <c r="D35" s="375"/>
      <c r="E35" s="380" t="s">
        <v>150</v>
      </c>
      <c r="F35" s="380"/>
      <c r="G35" s="380" t="s">
        <v>148</v>
      </c>
      <c r="H35" s="289"/>
      <c r="I35" s="289"/>
      <c r="J35" s="327">
        <v>103.5</v>
      </c>
      <c r="K35" s="327">
        <v>105.9</v>
      </c>
      <c r="L35" s="327">
        <v>107.9</v>
      </c>
      <c r="M35" s="327">
        <v>108.8</v>
      </c>
      <c r="N35" s="327">
        <v>111.4</v>
      </c>
      <c r="O35" s="327">
        <v>120.5</v>
      </c>
      <c r="P35" s="327">
        <v>129.45314999999999</v>
      </c>
      <c r="Q35" s="327">
        <v>132.805986585</v>
      </c>
      <c r="R35"/>
      <c r="S35" s="289"/>
      <c r="T35" s="289"/>
      <c r="U35" s="289"/>
      <c r="V35" s="289"/>
      <c r="W35" s="289"/>
      <c r="X35" s="289"/>
      <c r="Y35" s="289"/>
    </row>
    <row r="36" spans="1:25" s="374" customFormat="1">
      <c r="A36" s="375"/>
      <c r="B36" s="376"/>
      <c r="C36" s="377"/>
      <c r="D36" s="375"/>
      <c r="E36" s="380" t="s">
        <v>151</v>
      </c>
      <c r="F36" s="380"/>
      <c r="G36" s="380" t="s">
        <v>148</v>
      </c>
      <c r="H36" s="289"/>
      <c r="I36" s="289"/>
      <c r="J36" s="327">
        <v>103.5</v>
      </c>
      <c r="K36" s="327">
        <v>105.9</v>
      </c>
      <c r="L36" s="327">
        <v>108</v>
      </c>
      <c r="M36" s="327">
        <v>109.2</v>
      </c>
      <c r="N36" s="327">
        <v>111.4</v>
      </c>
      <c r="O36" s="327">
        <v>121.2</v>
      </c>
      <c r="P36" s="327">
        <v>129.00528</v>
      </c>
      <c r="Q36" s="327">
        <v>132.86253787199999</v>
      </c>
      <c r="R36"/>
      <c r="S36" s="289"/>
      <c r="T36" s="289"/>
      <c r="U36" s="289"/>
      <c r="V36" s="289"/>
      <c r="W36" s="289"/>
      <c r="X36" s="289"/>
      <c r="Y36" s="289"/>
    </row>
    <row r="37" spans="1:25" s="374" customFormat="1">
      <c r="A37" s="375"/>
      <c r="B37" s="376"/>
      <c r="C37" s="377"/>
      <c r="D37" s="375"/>
      <c r="E37" s="380" t="s">
        <v>152</v>
      </c>
      <c r="F37" s="380"/>
      <c r="G37" s="380" t="s">
        <v>148</v>
      </c>
      <c r="H37" s="289"/>
      <c r="I37" s="289"/>
      <c r="J37" s="327">
        <v>104</v>
      </c>
      <c r="K37" s="327">
        <v>106.5</v>
      </c>
      <c r="L37" s="327">
        <v>108.3</v>
      </c>
      <c r="M37" s="327">
        <v>108.8</v>
      </c>
      <c r="N37" s="327">
        <v>112.1</v>
      </c>
      <c r="O37" s="327">
        <v>121.8</v>
      </c>
      <c r="P37" s="327">
        <v>129.70481999999998</v>
      </c>
      <c r="Q37" s="327">
        <v>133.38843688799997</v>
      </c>
      <c r="R37"/>
      <c r="S37" s="289"/>
      <c r="T37" s="289"/>
      <c r="U37" s="289"/>
      <c r="V37" s="289"/>
      <c r="W37" s="289"/>
      <c r="X37" s="289"/>
      <c r="Y37" s="289"/>
    </row>
    <row r="38" spans="1:25" s="374" customFormat="1">
      <c r="A38" s="375"/>
      <c r="B38" s="376"/>
      <c r="C38" s="377"/>
      <c r="D38" s="375"/>
      <c r="E38" s="380" t="s">
        <v>153</v>
      </c>
      <c r="F38" s="380"/>
      <c r="G38" s="380" t="s">
        <v>148</v>
      </c>
      <c r="H38" s="289"/>
      <c r="I38" s="289"/>
      <c r="J38" s="327">
        <v>104.3</v>
      </c>
      <c r="K38" s="327">
        <v>106.6</v>
      </c>
      <c r="L38" s="327">
        <v>108.4</v>
      </c>
      <c r="M38" s="327">
        <v>109.2</v>
      </c>
      <c r="N38" s="327">
        <v>112.4</v>
      </c>
      <c r="O38" s="327">
        <v>122.3</v>
      </c>
      <c r="P38" s="327">
        <v>130.02936</v>
      </c>
      <c r="Q38" s="327">
        <v>133.61817033600002</v>
      </c>
      <c r="R38"/>
      <c r="S38" s="289"/>
      <c r="T38" s="289"/>
      <c r="U38" s="289"/>
      <c r="V38" s="289"/>
      <c r="W38" s="289"/>
      <c r="X38" s="289"/>
      <c r="Y38" s="289"/>
    </row>
    <row r="39" spans="1:25" s="374" customFormat="1">
      <c r="A39" s="375"/>
      <c r="B39" s="376"/>
      <c r="C39" s="377"/>
      <c r="D39" s="375"/>
      <c r="E39" s="380" t="s">
        <v>154</v>
      </c>
      <c r="F39" s="380"/>
      <c r="G39" s="380" t="s">
        <v>148</v>
      </c>
      <c r="H39" s="289"/>
      <c r="I39" s="289"/>
      <c r="J39" s="327">
        <v>104.4</v>
      </c>
      <c r="K39" s="327">
        <v>106.7</v>
      </c>
      <c r="L39" s="327">
        <v>108.3</v>
      </c>
      <c r="M39" s="327">
        <v>109.2</v>
      </c>
      <c r="N39" s="327">
        <v>113.4</v>
      </c>
      <c r="O39" s="327">
        <v>124.3</v>
      </c>
      <c r="P39" s="327">
        <v>130.32855000000001</v>
      </c>
      <c r="Q39" s="327">
        <v>133.87348656000003</v>
      </c>
      <c r="R39"/>
      <c r="S39" s="289"/>
      <c r="T39" s="289"/>
      <c r="U39" s="289"/>
      <c r="V39" s="289"/>
      <c r="W39" s="289"/>
      <c r="X39" s="289"/>
      <c r="Y39" s="289"/>
    </row>
    <row r="40" spans="1:25" s="374" customFormat="1">
      <c r="A40" s="375"/>
      <c r="B40" s="376"/>
      <c r="C40" s="377"/>
      <c r="D40" s="375"/>
      <c r="E40" s="380" t="s">
        <v>155</v>
      </c>
      <c r="F40" s="380"/>
      <c r="G40" s="380" t="s">
        <v>148</v>
      </c>
      <c r="H40" s="289"/>
      <c r="I40" s="289"/>
      <c r="J40" s="327">
        <v>104.7</v>
      </c>
      <c r="K40" s="327">
        <v>106.9</v>
      </c>
      <c r="L40" s="327">
        <v>108.5</v>
      </c>
      <c r="M40" s="327">
        <v>109.1</v>
      </c>
      <c r="N40" s="327">
        <v>114.1</v>
      </c>
      <c r="O40" s="327">
        <v>124.8</v>
      </c>
      <c r="P40" s="327">
        <v>130.69055999999998</v>
      </c>
      <c r="Q40" s="327">
        <v>134.19306700799996</v>
      </c>
      <c r="R40"/>
      <c r="S40" s="289"/>
      <c r="T40" s="289"/>
      <c r="U40" s="289"/>
      <c r="V40" s="289"/>
      <c r="W40" s="289"/>
      <c r="X40" s="289"/>
      <c r="Y40" s="289"/>
    </row>
    <row r="41" spans="1:25" s="374" customFormat="1">
      <c r="A41" s="375"/>
      <c r="B41" s="376"/>
      <c r="C41" s="377"/>
      <c r="D41" s="375"/>
      <c r="E41" s="380" t="s">
        <v>156</v>
      </c>
      <c r="F41" s="380"/>
      <c r="G41" s="380" t="s">
        <v>148</v>
      </c>
      <c r="H41" s="289"/>
      <c r="I41" s="289"/>
      <c r="J41" s="327">
        <v>105</v>
      </c>
      <c r="K41" s="327">
        <v>107.1</v>
      </c>
      <c r="L41" s="327">
        <v>108.5</v>
      </c>
      <c r="M41" s="327">
        <v>109.4</v>
      </c>
      <c r="N41" s="327">
        <v>114.7</v>
      </c>
      <c r="O41" s="327">
        <v>125.3</v>
      </c>
      <c r="P41" s="327">
        <v>130.93849999999998</v>
      </c>
      <c r="Q41" s="327">
        <v>134.35599484999997</v>
      </c>
      <c r="R41"/>
      <c r="S41" s="289"/>
      <c r="T41" s="289"/>
      <c r="U41" s="289"/>
      <c r="V41" s="289"/>
      <c r="W41" s="289"/>
      <c r="X41" s="289"/>
      <c r="Y41" s="289"/>
    </row>
    <row r="42" spans="1:25" s="374" customFormat="1">
      <c r="A42" s="375"/>
      <c r="B42" s="376"/>
      <c r="C42" s="377"/>
      <c r="D42" s="375"/>
      <c r="E42" s="380" t="s">
        <v>157</v>
      </c>
      <c r="F42" s="380"/>
      <c r="G42" s="380" t="s">
        <v>148</v>
      </c>
      <c r="H42" s="289"/>
      <c r="I42" s="289"/>
      <c r="J42" s="327">
        <v>104.5</v>
      </c>
      <c r="K42" s="327">
        <v>106.4</v>
      </c>
      <c r="L42" s="327">
        <v>108.3</v>
      </c>
      <c r="M42" s="327">
        <v>109.3</v>
      </c>
      <c r="N42" s="327">
        <v>114.6</v>
      </c>
      <c r="O42" s="327">
        <v>124.8</v>
      </c>
      <c r="P42" s="327">
        <v>130.56576000000001</v>
      </c>
      <c r="Q42" s="327">
        <v>133.1211184457143</v>
      </c>
      <c r="R42"/>
      <c r="S42" s="289"/>
      <c r="T42" s="289"/>
      <c r="U42" s="289"/>
      <c r="V42" s="289"/>
      <c r="W42" s="289"/>
      <c r="X42" s="289"/>
      <c r="Y42" s="289"/>
    </row>
    <row r="43" spans="1:25" s="374" customFormat="1">
      <c r="A43" s="375"/>
      <c r="B43" s="376"/>
      <c r="C43" s="377"/>
      <c r="D43" s="375"/>
      <c r="E43" s="380" t="s">
        <v>158</v>
      </c>
      <c r="F43" s="380"/>
      <c r="G43" s="380" t="s">
        <v>148</v>
      </c>
      <c r="H43" s="289"/>
      <c r="I43" s="289"/>
      <c r="J43" s="327">
        <v>104.9</v>
      </c>
      <c r="K43" s="327">
        <v>106.8</v>
      </c>
      <c r="L43" s="327">
        <v>108.6</v>
      </c>
      <c r="M43" s="327">
        <v>109.4</v>
      </c>
      <c r="N43" s="327">
        <v>115.4</v>
      </c>
      <c r="O43" s="327">
        <v>126</v>
      </c>
      <c r="P43" s="327">
        <v>131.1156</v>
      </c>
      <c r="Q43" s="327">
        <v>133.68171960000001</v>
      </c>
      <c r="R43"/>
      <c r="S43" s="289"/>
      <c r="T43" s="289"/>
      <c r="U43" s="289"/>
      <c r="V43" s="289"/>
      <c r="W43" s="289"/>
      <c r="X43" s="289"/>
      <c r="Y43" s="289"/>
    </row>
    <row r="44" spans="1:25" s="374" customFormat="1">
      <c r="A44" s="375"/>
      <c r="B44" s="376"/>
      <c r="C44" s="377"/>
      <c r="D44" s="375"/>
      <c r="E44" s="380" t="s">
        <v>159</v>
      </c>
      <c r="F44" s="380"/>
      <c r="G44" s="380" t="s">
        <v>148</v>
      </c>
      <c r="H44" s="289"/>
      <c r="I44" s="289"/>
      <c r="J44" s="327">
        <v>105.1</v>
      </c>
      <c r="K44" s="327">
        <v>107</v>
      </c>
      <c r="L44" s="327">
        <v>108.6</v>
      </c>
      <c r="M44" s="327">
        <v>109.7</v>
      </c>
      <c r="N44" s="327">
        <v>116.5</v>
      </c>
      <c r="O44" s="327">
        <v>126.8</v>
      </c>
      <c r="P44" s="327">
        <v>131.50427999999999</v>
      </c>
      <c r="Q44" s="327">
        <v>134.07800662285715</v>
      </c>
      <c r="R44"/>
      <c r="S44" s="289"/>
      <c r="T44" s="289"/>
      <c r="U44" s="289"/>
      <c r="V44" s="289"/>
      <c r="W44" s="289"/>
      <c r="X44" s="289"/>
      <c r="Y44" s="289"/>
    </row>
    <row r="45" spans="1:25" s="374" customFormat="1" ht="13.8">
      <c r="A45" s="375"/>
      <c r="B45" s="376"/>
      <c r="C45" s="377"/>
      <c r="D45" s="375"/>
      <c r="E45" s="377"/>
      <c r="F45" s="378"/>
      <c r="G45" s="379"/>
      <c r="H45" s="289"/>
      <c r="I45" s="289"/>
      <c r="J45" s="289"/>
      <c r="K45" s="289"/>
      <c r="L45" s="289"/>
      <c r="M45" s="289"/>
      <c r="N45" s="289"/>
      <c r="O45" s="289"/>
      <c r="P45" s="289"/>
      <c r="Q45" s="289"/>
      <c r="R45" s="289"/>
      <c r="S45" s="289"/>
      <c r="T45" s="289"/>
      <c r="U45" s="289"/>
      <c r="V45" s="289"/>
      <c r="W45" s="289"/>
      <c r="X45" s="289"/>
      <c r="Y45" s="289"/>
    </row>
    <row r="46" spans="1:25" s="374" customFormat="1">
      <c r="A46" s="381"/>
      <c r="B46" s="381"/>
      <c r="C46" s="280"/>
      <c r="D46" s="87"/>
      <c r="E46" s="4" t="s">
        <v>160</v>
      </c>
      <c r="F46" s="358">
        <v>0.02</v>
      </c>
      <c r="G46" s="264" t="s">
        <v>161</v>
      </c>
      <c r="H46" s="289"/>
      <c r="I46" s="289"/>
      <c r="J46" s="303"/>
      <c r="K46" s="303"/>
      <c r="L46" s="303"/>
      <c r="M46" s="303"/>
      <c r="N46" s="303"/>
      <c r="O46" s="303"/>
      <c r="P46" s="303"/>
      <c r="Q46" s="303"/>
      <c r="R46" s="303"/>
      <c r="S46" s="303"/>
      <c r="T46" s="289"/>
      <c r="U46" s="289"/>
      <c r="V46" s="289"/>
      <c r="W46" s="289"/>
      <c r="X46" s="289"/>
      <c r="Y46" s="289"/>
    </row>
    <row r="47" spans="1:25">
      <c r="A47"/>
      <c r="B47"/>
      <c r="C47"/>
      <c r="D47"/>
      <c r="E47"/>
      <c r="F47"/>
      <c r="G47"/>
      <c r="H47"/>
      <c r="I47"/>
      <c r="J47"/>
      <c r="K47"/>
      <c r="L47"/>
      <c r="M47"/>
      <c r="N47"/>
      <c r="O47"/>
      <c r="P47"/>
      <c r="Q47"/>
      <c r="R47"/>
      <c r="S47"/>
    </row>
    <row r="48" spans="1:25" s="439" customFormat="1">
      <c r="A48" s="389"/>
      <c r="B48" s="389"/>
      <c r="C48" s="390"/>
      <c r="D48" s="267"/>
      <c r="E48" s="261" t="s">
        <v>162</v>
      </c>
      <c r="F48" s="480"/>
      <c r="G48" s="264" t="s">
        <v>148</v>
      </c>
      <c r="H48" s="289">
        <f xml:space="preserve"> IFERROR( AVERAGE( L33:L44 ), 0)</f>
        <v>108.24166666666663</v>
      </c>
      <c r="I48" s="289"/>
      <c r="J48" s="303"/>
      <c r="K48" s="303"/>
      <c r="L48" s="303"/>
      <c r="M48" s="303"/>
      <c r="N48" s="303"/>
      <c r="O48" s="303"/>
      <c r="P48" s="303"/>
      <c r="Q48" s="303"/>
      <c r="R48" s="303"/>
      <c r="S48" s="303"/>
      <c r="T48" s="438"/>
      <c r="U48" s="438"/>
      <c r="V48" s="438"/>
      <c r="W48" s="438"/>
      <c r="X48" s="438"/>
      <c r="Y48" s="438"/>
    </row>
    <row r="49" spans="1:19" ht="12.75" customHeight="1">
      <c r="A49"/>
      <c r="B49"/>
      <c r="C49"/>
      <c r="D49"/>
      <c r="E49"/>
      <c r="F49" s="333"/>
      <c r="G49"/>
      <c r="H49"/>
      <c r="I49"/>
      <c r="J49"/>
      <c r="K49"/>
      <c r="L49"/>
      <c r="M49"/>
      <c r="N49"/>
      <c r="O49"/>
      <c r="P49"/>
      <c r="Q49"/>
      <c r="R49"/>
      <c r="S49"/>
    </row>
    <row r="50" spans="1:19" ht="12.75" customHeight="1">
      <c r="A50" s="69" t="s">
        <v>163</v>
      </c>
      <c r="B50" s="69"/>
      <c r="C50" s="70"/>
      <c r="D50" s="69"/>
      <c r="E50" s="69"/>
      <c r="F50" s="330"/>
      <c r="G50" s="69"/>
      <c r="H50" s="197"/>
      <c r="I50" s="69"/>
      <c r="J50" s="69"/>
      <c r="K50" s="69"/>
      <c r="L50" s="69"/>
      <c r="M50" s="69"/>
      <c r="N50" s="69"/>
      <c r="O50" s="69"/>
      <c r="P50" s="69"/>
      <c r="Q50" s="69"/>
      <c r="R50" s="69"/>
      <c r="S50" s="69"/>
    </row>
    <row r="51" spans="1:19">
      <c r="F51" s="328"/>
    </row>
    <row r="52" spans="1:19" ht="12.75" customHeight="1" outlineLevel="1">
      <c r="B52" s="72" t="s">
        <v>164</v>
      </c>
      <c r="C52" s="72"/>
      <c r="D52" s="73"/>
      <c r="E52" s="73"/>
      <c r="F52" s="346"/>
      <c r="G52" s="71"/>
      <c r="H52" s="198"/>
    </row>
    <row r="53" spans="1:19" ht="12.75" customHeight="1" outlineLevel="1">
      <c r="C53" s="60"/>
      <c r="F53" s="346"/>
      <c r="G53" s="71"/>
      <c r="H53" s="198"/>
    </row>
    <row r="54" spans="1:19" ht="12.75" customHeight="1" outlineLevel="1">
      <c r="C54" s="60"/>
      <c r="D54" s="82"/>
      <c r="E54" s="80" t="s">
        <v>165</v>
      </c>
      <c r="F54" s="346"/>
      <c r="G54" s="314" t="s">
        <v>166</v>
      </c>
      <c r="H54" s="315">
        <f xml:space="preserve"> SUM( M54:Q54 )</f>
        <v>11303.735000000001</v>
      </c>
      <c r="M54" s="339">
        <v>2218.79</v>
      </c>
      <c r="N54" s="339">
        <v>2239.7139999999999</v>
      </c>
      <c r="O54" s="339">
        <v>2260.739</v>
      </c>
      <c r="P54" s="339">
        <v>2281.7280000000001</v>
      </c>
      <c r="Q54" s="339">
        <v>2302.7640000000001</v>
      </c>
      <c r="R54" s="328"/>
      <c r="S54" s="328"/>
    </row>
    <row r="55" spans="1:19" ht="12.75" customHeight="1" outlineLevel="1">
      <c r="B55" s="83"/>
      <c r="C55" s="83"/>
      <c r="D55" s="82"/>
      <c r="E55" s="80"/>
      <c r="F55" s="346"/>
      <c r="G55" s="80"/>
      <c r="I55" s="80"/>
      <c r="M55" s="249"/>
      <c r="N55" s="249"/>
      <c r="O55" s="249"/>
      <c r="P55" s="249"/>
      <c r="Q55" s="249"/>
      <c r="R55" s="328"/>
      <c r="S55" s="328"/>
    </row>
    <row r="56" spans="1:19" ht="12.75" customHeight="1" outlineLevel="1">
      <c r="B56" s="72" t="s">
        <v>167</v>
      </c>
      <c r="C56" s="72"/>
      <c r="D56" s="73"/>
      <c r="E56" s="73"/>
      <c r="F56" s="346"/>
      <c r="G56" s="71"/>
      <c r="H56" s="198"/>
      <c r="M56" s="249"/>
      <c r="N56" s="249"/>
      <c r="O56" s="249"/>
      <c r="P56" s="249"/>
      <c r="Q56" s="249"/>
      <c r="R56" s="328"/>
      <c r="S56" s="328"/>
    </row>
    <row r="57" spans="1:19" ht="12.75" customHeight="1" outlineLevel="1">
      <c r="C57" s="60"/>
      <c r="F57" s="346"/>
      <c r="G57" s="71"/>
      <c r="H57" s="198"/>
      <c r="M57" s="249"/>
      <c r="N57" s="249"/>
      <c r="O57" s="249"/>
      <c r="P57" s="249"/>
      <c r="Q57" s="249"/>
      <c r="R57" s="328"/>
      <c r="S57" s="328"/>
    </row>
    <row r="58" spans="1:19" ht="12.75" customHeight="1" outlineLevel="1">
      <c r="C58" s="60"/>
      <c r="D58" s="82"/>
      <c r="E58" s="62" t="s">
        <v>168</v>
      </c>
      <c r="F58" s="346"/>
      <c r="G58" s="314" t="s">
        <v>166</v>
      </c>
      <c r="H58" s="315">
        <f xml:space="preserve"> SUM( M58:Q58 )</f>
        <v>11210.954</v>
      </c>
      <c r="M58" s="339">
        <v>2200.41</v>
      </c>
      <c r="N58" s="339">
        <v>2205.7510000000002</v>
      </c>
      <c r="O58" s="339">
        <v>2237.3789999999999</v>
      </c>
      <c r="P58" s="339">
        <v>2276.2069999999999</v>
      </c>
      <c r="Q58" s="339">
        <v>2291.2069999999999</v>
      </c>
      <c r="R58" s="328"/>
      <c r="S58" s="328"/>
    </row>
    <row r="59" spans="1:19" ht="12.75" customHeight="1" outlineLevel="1">
      <c r="B59" s="83"/>
      <c r="C59" s="83"/>
      <c r="D59" s="82"/>
      <c r="E59" s="80"/>
      <c r="F59" s="346"/>
      <c r="G59" s="80"/>
      <c r="I59" s="80"/>
      <c r="M59" s="329"/>
      <c r="N59" s="329"/>
      <c r="O59" s="329"/>
      <c r="P59" s="329"/>
      <c r="Q59" s="329"/>
      <c r="R59" s="328"/>
      <c r="S59" s="328"/>
    </row>
    <row r="60" spans="1:19" ht="12.75" customHeight="1" outlineLevel="1">
      <c r="B60" s="72" t="s">
        <v>169</v>
      </c>
      <c r="C60" s="72"/>
      <c r="D60" s="73"/>
      <c r="E60" s="73"/>
      <c r="F60" s="346"/>
      <c r="G60" s="71"/>
      <c r="H60" s="198"/>
      <c r="M60" s="329"/>
      <c r="N60" s="329"/>
      <c r="O60" s="329"/>
      <c r="P60" s="329"/>
      <c r="Q60" s="329"/>
      <c r="R60" s="328"/>
      <c r="S60" s="328"/>
    </row>
    <row r="61" spans="1:19" ht="12.75" customHeight="1" outlineLevel="1">
      <c r="C61" s="60"/>
      <c r="F61" s="346"/>
      <c r="G61" s="71"/>
      <c r="H61" s="198"/>
      <c r="M61" s="329"/>
      <c r="N61" s="329"/>
      <c r="O61" s="329"/>
      <c r="P61" s="329"/>
      <c r="Q61" s="329"/>
      <c r="R61" s="328"/>
      <c r="S61" s="328"/>
    </row>
    <row r="62" spans="1:19" ht="12.75" customHeight="1" outlineLevel="1">
      <c r="C62" s="60"/>
      <c r="D62" s="82"/>
      <c r="E62" s="62" t="s">
        <v>170</v>
      </c>
      <c r="F62" s="346"/>
      <c r="G62" s="314" t="s">
        <v>166</v>
      </c>
      <c r="H62" s="315">
        <f xml:space="preserve"> SUM( M62:Q62 )</f>
        <v>11334.178999999998</v>
      </c>
      <c r="M62" s="340">
        <v>2214.125</v>
      </c>
      <c r="N62" s="340">
        <v>2252.9520000000002</v>
      </c>
      <c r="O62" s="340">
        <v>2274.7309999999998</v>
      </c>
      <c r="P62" s="340">
        <v>2289.7399999999998</v>
      </c>
      <c r="Q62" s="340">
        <v>2302.6309999999999</v>
      </c>
      <c r="R62" s="328"/>
      <c r="S62" s="328"/>
    </row>
    <row r="63" spans="1:19" ht="12.75" customHeight="1">
      <c r="B63" s="83"/>
      <c r="C63" s="83"/>
      <c r="D63" s="82"/>
      <c r="E63" s="80"/>
      <c r="F63" s="346"/>
      <c r="G63" s="80"/>
      <c r="I63" s="80"/>
      <c r="M63" s="328"/>
      <c r="N63" s="328"/>
      <c r="O63" s="328"/>
      <c r="P63" s="328"/>
      <c r="Q63" s="328"/>
      <c r="R63" s="328"/>
      <c r="S63" s="328"/>
    </row>
    <row r="64" spans="1:19" ht="12.75" customHeight="1">
      <c r="A64" s="69" t="s">
        <v>171</v>
      </c>
      <c r="B64" s="69"/>
      <c r="C64" s="70"/>
      <c r="D64" s="69"/>
      <c r="E64" s="69"/>
      <c r="F64" s="330"/>
      <c r="G64" s="69"/>
      <c r="H64" s="197"/>
      <c r="I64" s="69"/>
      <c r="J64" s="69"/>
      <c r="K64" s="69"/>
      <c r="L64" s="69"/>
      <c r="M64" s="330"/>
      <c r="N64" s="330"/>
      <c r="O64" s="330"/>
      <c r="P64" s="330"/>
      <c r="Q64" s="330"/>
      <c r="R64" s="330"/>
      <c r="S64" s="330"/>
    </row>
    <row r="65" spans="1:23" s="264" customFormat="1" ht="12.75" customHeight="1">
      <c r="A65" s="266"/>
      <c r="B65" s="298"/>
      <c r="C65" s="298"/>
      <c r="D65" s="299"/>
      <c r="E65" s="300"/>
      <c r="F65" s="359"/>
      <c r="G65" s="300"/>
      <c r="H65" s="301"/>
      <c r="I65" s="300"/>
      <c r="J65" s="265"/>
      <c r="K65" s="265"/>
      <c r="L65" s="265"/>
      <c r="M65" s="331"/>
      <c r="N65" s="331"/>
      <c r="O65" s="331"/>
      <c r="P65" s="331"/>
      <c r="Q65" s="331"/>
      <c r="R65" s="331"/>
      <c r="S65" s="331"/>
    </row>
    <row r="66" spans="1:23" s="264" customFormat="1" ht="12.75" customHeight="1" outlineLevel="1">
      <c r="A66" s="269"/>
      <c r="B66" s="269"/>
      <c r="C66" s="270"/>
      <c r="D66" s="302"/>
      <c r="E66" s="295" t="s">
        <v>172</v>
      </c>
      <c r="F66" s="310"/>
      <c r="G66" s="288" t="s">
        <v>102</v>
      </c>
      <c r="H66" s="310"/>
      <c r="I66" s="261"/>
      <c r="J66" s="303"/>
      <c r="K66" s="303"/>
      <c r="L66" s="303"/>
      <c r="M66" s="303"/>
      <c r="N66" s="303"/>
      <c r="O66" s="303"/>
      <c r="P66" s="303"/>
      <c r="Q66" s="303"/>
      <c r="R66" s="303"/>
      <c r="S66" s="303"/>
      <c r="T66" s="303"/>
      <c r="U66" s="303"/>
      <c r="V66" s="303"/>
      <c r="W66" s="303"/>
    </row>
    <row r="67" spans="1:23" s="264" customFormat="1" ht="12.75" customHeight="1" outlineLevel="1">
      <c r="A67" s="266"/>
      <c r="B67" s="298"/>
      <c r="C67" s="298"/>
      <c r="D67" s="299"/>
      <c r="E67" s="300"/>
      <c r="F67" s="359"/>
      <c r="G67" s="300"/>
      <c r="H67" s="301"/>
      <c r="I67" s="300"/>
      <c r="J67" s="265"/>
      <c r="K67" s="265"/>
      <c r="L67" s="265"/>
      <c r="M67" s="331"/>
      <c r="N67" s="331"/>
      <c r="O67" s="331"/>
      <c r="P67" s="331"/>
      <c r="Q67" s="331"/>
      <c r="R67" s="331"/>
      <c r="S67" s="331"/>
    </row>
    <row r="68" spans="1:23" ht="12.75" customHeight="1">
      <c r="A68" s="69" t="s">
        <v>173</v>
      </c>
      <c r="B68" s="69"/>
      <c r="C68" s="70"/>
      <c r="D68" s="69"/>
      <c r="E68" s="69"/>
      <c r="F68" s="330"/>
      <c r="G68" s="69"/>
      <c r="H68" s="197"/>
      <c r="I68" s="69"/>
      <c r="J68" s="69"/>
      <c r="K68" s="69"/>
      <c r="L68" s="69"/>
      <c r="M68" s="330"/>
      <c r="N68" s="330"/>
      <c r="O68" s="330"/>
      <c r="P68" s="330"/>
      <c r="Q68" s="330"/>
      <c r="R68" s="330"/>
      <c r="S68" s="330"/>
    </row>
    <row r="69" spans="1:23">
      <c r="F69" s="328"/>
      <c r="M69" s="328"/>
      <c r="N69" s="328"/>
      <c r="O69" s="328"/>
      <c r="P69" s="328"/>
      <c r="Q69" s="328"/>
      <c r="R69" s="328"/>
      <c r="S69" s="328"/>
    </row>
    <row r="70" spans="1:23" outlineLevel="1">
      <c r="B70" s="72" t="s">
        <v>174</v>
      </c>
      <c r="C70" s="72"/>
      <c r="D70" s="73"/>
      <c r="E70" s="73"/>
      <c r="F70" s="328"/>
      <c r="G70" s="71"/>
      <c r="H70" s="198"/>
      <c r="M70" s="328"/>
      <c r="N70" s="328"/>
      <c r="O70" s="328"/>
      <c r="P70" s="328"/>
      <c r="Q70" s="328"/>
      <c r="R70" s="328"/>
      <c r="S70" s="328"/>
    </row>
    <row r="71" spans="1:23" outlineLevel="1">
      <c r="F71" s="328"/>
      <c r="G71" s="71"/>
      <c r="H71" s="198"/>
      <c r="M71" s="328"/>
      <c r="N71" s="328"/>
      <c r="O71" s="328"/>
      <c r="P71" s="328"/>
      <c r="Q71" s="328"/>
      <c r="R71" s="328"/>
      <c r="S71" s="328"/>
    </row>
    <row r="72" spans="1:23" outlineLevel="1">
      <c r="E72" s="62" t="s">
        <v>175</v>
      </c>
      <c r="F72" s="328"/>
      <c r="G72" s="80" t="s">
        <v>102</v>
      </c>
      <c r="H72" s="315">
        <f xml:space="preserve"> SUM( M72:Q72 )</f>
        <v>359.70086304571157</v>
      </c>
      <c r="M72" s="339">
        <v>68.846039420254215</v>
      </c>
      <c r="N72" s="339">
        <v>69.841816231864996</v>
      </c>
      <c r="O72" s="339">
        <v>69.001610711670807</v>
      </c>
      <c r="P72" s="339">
        <v>75.403938109161203</v>
      </c>
      <c r="Q72" s="339">
        <v>76.607458572760379</v>
      </c>
      <c r="R72" s="328"/>
      <c r="S72" s="328"/>
    </row>
    <row r="73" spans="1:23" outlineLevel="1">
      <c r="F73" s="328"/>
      <c r="M73" s="328"/>
      <c r="N73" s="328"/>
      <c r="O73" s="328"/>
      <c r="P73" s="328"/>
      <c r="Q73" s="328"/>
      <c r="R73" s="328"/>
      <c r="S73" s="328"/>
    </row>
    <row r="74" spans="1:23" ht="12.75" customHeight="1" outlineLevel="1">
      <c r="B74" s="72" t="s">
        <v>176</v>
      </c>
      <c r="C74" s="72"/>
      <c r="D74" s="73"/>
      <c r="E74" s="73"/>
      <c r="F74" s="346"/>
      <c r="G74" s="71"/>
      <c r="H74" s="198"/>
      <c r="M74" s="328"/>
      <c r="N74" s="328"/>
      <c r="O74" s="328"/>
      <c r="P74" s="328"/>
      <c r="Q74" s="328"/>
      <c r="R74" s="328"/>
      <c r="S74" s="328"/>
    </row>
    <row r="75" spans="1:23" ht="12.75" customHeight="1" outlineLevel="1">
      <c r="C75" s="60"/>
      <c r="F75" s="346"/>
      <c r="G75" s="71"/>
      <c r="H75" s="198"/>
      <c r="M75" s="328"/>
      <c r="N75" s="328"/>
      <c r="O75" s="328"/>
      <c r="P75" s="328"/>
      <c r="Q75" s="328"/>
      <c r="R75" s="328"/>
      <c r="S75" s="328"/>
    </row>
    <row r="76" spans="1:23" ht="12.75" customHeight="1" outlineLevel="1">
      <c r="C76" s="60"/>
      <c r="D76" s="82"/>
      <c r="E76" s="80" t="s">
        <v>177</v>
      </c>
      <c r="F76" s="346"/>
      <c r="G76" s="80" t="s">
        <v>102</v>
      </c>
      <c r="H76" s="315">
        <f xml:space="preserve"> SUM( M76:Q76 )</f>
        <v>340.05374350497198</v>
      </c>
      <c r="M76" s="332">
        <v>67.408000000000001</v>
      </c>
      <c r="N76" s="332">
        <v>66.384</v>
      </c>
      <c r="O76" s="332">
        <v>65.989999999999995</v>
      </c>
      <c r="P76" s="332">
        <v>69.668709524566793</v>
      </c>
      <c r="Q76" s="332">
        <v>70.603033980405186</v>
      </c>
      <c r="R76" s="328"/>
      <c r="S76" s="328"/>
    </row>
    <row r="77" spans="1:23" ht="12.75" customHeight="1" outlineLevel="1">
      <c r="B77" s="83"/>
      <c r="C77" s="83"/>
      <c r="D77" s="82"/>
      <c r="E77" s="80"/>
      <c r="F77" s="346"/>
      <c r="G77" s="80"/>
      <c r="I77" s="80"/>
      <c r="M77" s="328"/>
      <c r="N77" s="328"/>
      <c r="O77" s="328"/>
      <c r="P77" s="328"/>
      <c r="Q77" s="328"/>
      <c r="R77" s="328"/>
      <c r="S77" s="328"/>
    </row>
    <row r="78" spans="1:23" ht="12.75" customHeight="1" outlineLevel="1">
      <c r="B78" s="72" t="s">
        <v>178</v>
      </c>
      <c r="C78" s="72"/>
      <c r="D78" s="73"/>
      <c r="E78" s="73"/>
      <c r="F78" s="346"/>
      <c r="G78" s="71"/>
      <c r="H78" s="198"/>
      <c r="M78" s="328"/>
      <c r="N78" s="328"/>
      <c r="O78" s="328"/>
      <c r="P78" s="328"/>
      <c r="Q78" s="328"/>
      <c r="R78" s="328"/>
      <c r="S78" s="328"/>
    </row>
    <row r="79" spans="1:23" ht="12.75" customHeight="1" outlineLevel="1">
      <c r="B79" s="193"/>
      <c r="C79" s="193"/>
      <c r="D79" s="194"/>
      <c r="F79" s="346"/>
      <c r="G79" s="71"/>
      <c r="H79" s="198"/>
      <c r="M79" s="328"/>
      <c r="N79" s="328"/>
      <c r="O79" s="328"/>
      <c r="P79" s="328"/>
      <c r="Q79" s="328"/>
      <c r="R79" s="328"/>
      <c r="S79" s="328"/>
    </row>
    <row r="80" spans="1:23" ht="12.75" customHeight="1" outlineLevel="1">
      <c r="B80" s="83"/>
      <c r="C80" s="83"/>
      <c r="D80" s="82"/>
      <c r="E80" s="80" t="s">
        <v>178</v>
      </c>
      <c r="F80" s="346"/>
      <c r="G80" s="80" t="s">
        <v>102</v>
      </c>
      <c r="H80" s="315">
        <f xml:space="preserve"> SUM( M80:Q80 )</f>
        <v>19.5</v>
      </c>
      <c r="M80" s="332">
        <v>2</v>
      </c>
      <c r="N80" s="332">
        <v>2</v>
      </c>
      <c r="O80" s="332">
        <v>3.5</v>
      </c>
      <c r="P80" s="332">
        <v>6</v>
      </c>
      <c r="Q80" s="332">
        <v>6</v>
      </c>
      <c r="R80" s="328"/>
      <c r="S80" s="328"/>
    </row>
    <row r="81" spans="1:19" ht="12.75" customHeight="1" outlineLevel="1">
      <c r="A81"/>
      <c r="B81"/>
      <c r="C81"/>
      <c r="D81"/>
      <c r="E81"/>
      <c r="F81" s="333"/>
      <c r="G81"/>
      <c r="H81"/>
      <c r="I81"/>
      <c r="J81"/>
      <c r="K81"/>
      <c r="L81"/>
      <c r="M81" s="333"/>
      <c r="N81" s="333"/>
      <c r="O81" s="333"/>
      <c r="P81" s="333"/>
      <c r="Q81" s="333"/>
      <c r="R81" s="333">
        <f>SUM(O81:Q81)</f>
        <v>0</v>
      </c>
      <c r="S81" s="333"/>
    </row>
    <row r="82" spans="1:19">
      <c r="F82" s="328"/>
      <c r="J82" s="80"/>
      <c r="K82" s="80"/>
      <c r="L82" s="80"/>
      <c r="M82" s="334"/>
      <c r="N82" s="334"/>
      <c r="O82" s="334"/>
      <c r="P82" s="334"/>
      <c r="Q82" s="334"/>
      <c r="R82" s="334"/>
      <c r="S82" s="334"/>
    </row>
    <row r="83" spans="1:19" ht="12.75" customHeight="1">
      <c r="A83" s="69" t="s">
        <v>179</v>
      </c>
      <c r="B83" s="69"/>
      <c r="C83" s="70"/>
      <c r="D83" s="69"/>
      <c r="E83" s="69"/>
      <c r="F83" s="330"/>
      <c r="G83" s="69"/>
      <c r="H83" s="197"/>
      <c r="I83" s="69"/>
      <c r="J83" s="69"/>
      <c r="K83" s="69"/>
      <c r="L83" s="69"/>
      <c r="M83" s="330"/>
      <c r="N83" s="330"/>
      <c r="O83" s="330"/>
      <c r="P83" s="330"/>
      <c r="Q83" s="330"/>
      <c r="R83" s="330"/>
      <c r="S83" s="330"/>
    </row>
    <row r="84" spans="1:19">
      <c r="F84" s="328"/>
      <c r="M84" s="328"/>
      <c r="N84" s="328"/>
      <c r="O84" s="328"/>
      <c r="P84" s="328"/>
      <c r="Q84" s="328"/>
      <c r="R84" s="328"/>
      <c r="S84" s="328"/>
    </row>
    <row r="85" spans="1:19" ht="12.75" customHeight="1" outlineLevel="1">
      <c r="A85" s="62"/>
      <c r="B85" s="81"/>
      <c r="C85" s="84"/>
      <c r="D85" s="81"/>
      <c r="E85" s="85" t="s">
        <v>180</v>
      </c>
      <c r="F85" s="341" t="s">
        <v>258</v>
      </c>
      <c r="G85" s="81" t="s">
        <v>181</v>
      </c>
      <c r="H85" s="81" t="s">
        <v>182</v>
      </c>
      <c r="I85" s="64"/>
      <c r="J85" s="86"/>
      <c r="K85" s="86"/>
      <c r="L85" s="86"/>
      <c r="M85" s="335"/>
      <c r="N85" s="335"/>
      <c r="O85" s="335"/>
      <c r="P85" s="335"/>
      <c r="Q85" s="335"/>
      <c r="R85" s="335"/>
      <c r="S85" s="335"/>
    </row>
    <row r="86" spans="1:19" outlineLevel="1">
      <c r="A86" s="62"/>
      <c r="F86" s="328"/>
      <c r="M86" s="328"/>
      <c r="N86" s="328"/>
      <c r="O86" s="328"/>
      <c r="P86" s="328"/>
      <c r="Q86" s="328"/>
      <c r="R86" s="328"/>
      <c r="S86" s="328"/>
    </row>
    <row r="87" spans="1:19" ht="12.75" customHeight="1" outlineLevel="1">
      <c r="A87" s="62"/>
      <c r="B87" s="81"/>
      <c r="C87" s="84"/>
      <c r="D87" s="81"/>
      <c r="E87" s="85" t="s">
        <v>183</v>
      </c>
      <c r="F87" s="342" t="s">
        <v>112</v>
      </c>
      <c r="G87" s="81" t="s">
        <v>181</v>
      </c>
      <c r="H87" s="81" t="s">
        <v>182</v>
      </c>
      <c r="I87" s="64"/>
      <c r="J87" s="86"/>
      <c r="K87" s="86"/>
      <c r="L87" s="86"/>
      <c r="M87" s="335"/>
      <c r="N87" s="335"/>
      <c r="O87" s="335"/>
      <c r="P87" s="335"/>
      <c r="Q87" s="335"/>
      <c r="R87" s="335"/>
      <c r="S87" s="335"/>
    </row>
    <row r="88" spans="1:19" ht="12.75" customHeight="1" outlineLevel="1">
      <c r="A88" s="62"/>
      <c r="B88" s="81"/>
      <c r="C88" s="84"/>
      <c r="D88" s="81"/>
      <c r="E88" s="85"/>
      <c r="F88" s="343"/>
      <c r="G88" s="81"/>
      <c r="H88" s="81"/>
      <c r="I88" s="64"/>
      <c r="J88" s="86"/>
      <c r="K88" s="86"/>
      <c r="L88" s="86"/>
      <c r="M88" s="335"/>
      <c r="N88" s="335"/>
      <c r="O88" s="335"/>
      <c r="P88" s="335"/>
      <c r="Q88" s="335"/>
      <c r="R88" s="335"/>
      <c r="S88" s="335"/>
    </row>
    <row r="89" spans="1:19" outlineLevel="1">
      <c r="A89" s="62"/>
      <c r="E89" s="62" t="s">
        <v>184</v>
      </c>
      <c r="F89" s="342" t="s">
        <v>185</v>
      </c>
      <c r="M89" s="328"/>
      <c r="N89" s="328"/>
      <c r="O89" s="328"/>
      <c r="P89" s="328"/>
      <c r="Q89" s="328"/>
      <c r="R89" s="328"/>
      <c r="S89" s="328"/>
    </row>
    <row r="90" spans="1:19">
      <c r="A90" s="62"/>
      <c r="F90" s="328"/>
      <c r="M90" s="328"/>
      <c r="N90" s="328"/>
      <c r="O90" s="328"/>
      <c r="P90" s="328"/>
      <c r="Q90" s="328"/>
      <c r="R90" s="328"/>
      <c r="S90" s="328"/>
    </row>
    <row r="91" spans="1:19" ht="12.75" customHeight="1">
      <c r="A91" s="69" t="s">
        <v>186</v>
      </c>
      <c r="B91" s="69"/>
      <c r="C91" s="70"/>
      <c r="D91" s="69"/>
      <c r="E91" s="69"/>
      <c r="F91" s="330"/>
      <c r="G91" s="69"/>
      <c r="H91" s="197"/>
      <c r="I91" s="69"/>
      <c r="J91" s="69"/>
      <c r="K91" s="69"/>
      <c r="L91" s="69"/>
      <c r="M91" s="330"/>
      <c r="N91" s="330"/>
      <c r="O91" s="330"/>
      <c r="P91" s="330"/>
      <c r="Q91" s="330"/>
      <c r="R91" s="330"/>
      <c r="S91" s="330"/>
    </row>
    <row r="92" spans="1:19">
      <c r="A92" s="64"/>
      <c r="F92" s="328"/>
      <c r="M92" s="328"/>
      <c r="N92" s="328"/>
      <c r="O92" s="328"/>
      <c r="P92" s="328"/>
      <c r="Q92" s="328"/>
      <c r="R92" s="328"/>
      <c r="S92" s="328"/>
    </row>
    <row r="93" spans="1:19" ht="12.75" customHeight="1" outlineLevel="1">
      <c r="A93" s="62"/>
      <c r="B93" s="72" t="s">
        <v>187</v>
      </c>
      <c r="C93" s="72"/>
      <c r="D93" s="73"/>
      <c r="E93" s="73"/>
      <c r="F93" s="346"/>
      <c r="G93" s="71"/>
      <c r="H93" s="198"/>
      <c r="M93" s="328"/>
      <c r="N93" s="328"/>
      <c r="O93" s="328"/>
      <c r="P93" s="328"/>
      <c r="Q93" s="328"/>
      <c r="R93" s="328"/>
      <c r="S93" s="328"/>
    </row>
    <row r="94" spans="1:19" ht="12.75" customHeight="1" outlineLevel="1">
      <c r="C94" s="60"/>
      <c r="F94" s="346"/>
      <c r="G94" s="71"/>
      <c r="H94" s="198"/>
      <c r="M94" s="328"/>
      <c r="N94" s="328"/>
      <c r="O94" s="328"/>
      <c r="P94" s="328"/>
      <c r="Q94" s="328"/>
      <c r="R94" s="328"/>
      <c r="S94" s="328"/>
    </row>
    <row r="95" spans="1:19" ht="12.75" customHeight="1" outlineLevel="1">
      <c r="C95" s="60"/>
      <c r="D95" s="82"/>
      <c r="E95" s="80" t="s">
        <v>188</v>
      </c>
      <c r="F95" s="346"/>
      <c r="G95" s="80" t="s">
        <v>189</v>
      </c>
      <c r="H95" s="198"/>
      <c r="M95" s="339">
        <v>31.028641475873883</v>
      </c>
      <c r="N95" s="339">
        <v>31.18336369369705</v>
      </c>
      <c r="O95" s="339">
        <v>30.52170582790442</v>
      </c>
      <c r="P95" s="339">
        <v>33.046856640739477</v>
      </c>
      <c r="Q95" s="339">
        <v>33.267611693061191</v>
      </c>
      <c r="R95" s="336"/>
      <c r="S95" s="336"/>
    </row>
    <row r="96" spans="1:19" outlineLevel="1">
      <c r="A96" s="62"/>
      <c r="E96" s="88"/>
      <c r="F96" s="345"/>
      <c r="M96" s="328"/>
      <c r="N96" s="328"/>
      <c r="O96" s="328"/>
      <c r="P96" s="328"/>
      <c r="Q96" s="328"/>
      <c r="R96" s="328"/>
      <c r="S96" s="328"/>
    </row>
    <row r="97" spans="1:19" ht="12.75" customHeight="1" outlineLevel="1">
      <c r="A97" s="62"/>
      <c r="B97" s="72" t="s">
        <v>190</v>
      </c>
      <c r="C97" s="72"/>
      <c r="D97" s="73"/>
      <c r="E97" s="73"/>
      <c r="F97" s="346"/>
      <c r="G97" s="71"/>
      <c r="H97" s="198"/>
      <c r="M97" s="328"/>
      <c r="N97" s="328"/>
      <c r="O97" s="328"/>
      <c r="P97" s="328"/>
      <c r="Q97" s="328"/>
      <c r="R97" s="328"/>
      <c r="S97" s="328"/>
    </row>
    <row r="98" spans="1:19" outlineLevel="1">
      <c r="A98" s="62"/>
      <c r="F98" s="328"/>
      <c r="G98" s="64"/>
      <c r="M98" s="328"/>
      <c r="N98" s="328"/>
      <c r="O98" s="328"/>
      <c r="P98" s="328"/>
      <c r="Q98" s="328"/>
      <c r="R98" s="328"/>
      <c r="S98" s="328"/>
    </row>
    <row r="99" spans="1:19" outlineLevel="1">
      <c r="A99" s="62"/>
      <c r="E99" s="87" t="s">
        <v>191</v>
      </c>
      <c r="F99" s="344">
        <v>0.02</v>
      </c>
      <c r="G99" s="62" t="s">
        <v>161</v>
      </c>
      <c r="M99" s="337"/>
      <c r="N99" s="337"/>
      <c r="O99" s="337"/>
      <c r="P99" s="337"/>
      <c r="Q99" s="337"/>
      <c r="R99" s="328"/>
      <c r="S99" s="328"/>
    </row>
    <row r="100" spans="1:19" outlineLevel="1">
      <c r="A100" s="62"/>
      <c r="E100" s="87"/>
      <c r="F100" s="345"/>
      <c r="M100" s="337"/>
      <c r="N100" s="337"/>
      <c r="O100" s="337"/>
      <c r="P100" s="337"/>
      <c r="Q100" s="337"/>
      <c r="R100" s="328"/>
      <c r="S100" s="328"/>
    </row>
    <row r="101" spans="1:19" ht="12.75" customHeight="1" outlineLevel="1">
      <c r="A101" s="62"/>
      <c r="B101" s="72" t="s">
        <v>192</v>
      </c>
      <c r="C101" s="72"/>
      <c r="D101" s="73"/>
      <c r="E101" s="73"/>
      <c r="F101" s="346"/>
      <c r="G101" s="71"/>
      <c r="H101" s="198"/>
      <c r="M101" s="328"/>
      <c r="N101" s="328"/>
      <c r="O101" s="328"/>
      <c r="P101" s="328"/>
      <c r="Q101" s="328"/>
      <c r="R101" s="328"/>
      <c r="S101" s="328"/>
    </row>
    <row r="102" spans="1:19" outlineLevel="1">
      <c r="A102" s="62"/>
      <c r="F102" s="329"/>
      <c r="G102" s="64"/>
      <c r="M102" s="328"/>
      <c r="N102" s="328"/>
      <c r="O102" s="328"/>
      <c r="P102" s="328"/>
      <c r="Q102" s="328"/>
      <c r="R102" s="328"/>
      <c r="S102" s="328"/>
    </row>
    <row r="103" spans="1:19" outlineLevel="1">
      <c r="A103" s="62"/>
      <c r="E103" s="87" t="s">
        <v>193</v>
      </c>
      <c r="F103" s="344">
        <v>3.2000000000000001E-2</v>
      </c>
      <c r="G103" s="62" t="s">
        <v>161</v>
      </c>
      <c r="M103" s="328"/>
      <c r="N103" s="328"/>
      <c r="O103" s="328"/>
      <c r="P103" s="328"/>
      <c r="Q103" s="328"/>
      <c r="R103" s="328"/>
      <c r="S103" s="328"/>
    </row>
    <row r="104" spans="1:19" outlineLevel="1">
      <c r="A104" s="62"/>
      <c r="E104" s="87"/>
      <c r="F104" s="347"/>
      <c r="M104" s="328"/>
      <c r="N104" s="328"/>
      <c r="O104" s="328"/>
      <c r="P104" s="328"/>
      <c r="Q104" s="328"/>
      <c r="R104" s="328"/>
      <c r="S104" s="328"/>
    </row>
    <row r="105" spans="1:19" ht="12.75" customHeight="1" outlineLevel="1">
      <c r="A105" s="62"/>
      <c r="B105" s="72" t="s">
        <v>194</v>
      </c>
      <c r="C105" s="72"/>
      <c r="D105" s="73"/>
      <c r="E105" s="73"/>
      <c r="F105" s="346"/>
      <c r="G105" s="71"/>
      <c r="H105" s="198"/>
      <c r="M105" s="328"/>
      <c r="N105" s="328"/>
      <c r="O105" s="328"/>
      <c r="P105" s="328"/>
      <c r="Q105" s="328"/>
      <c r="R105" s="328"/>
      <c r="S105" s="328"/>
    </row>
    <row r="106" spans="1:19" outlineLevel="1">
      <c r="A106" s="62"/>
      <c r="F106" s="328"/>
      <c r="G106" s="64"/>
      <c r="M106" s="328"/>
      <c r="N106" s="328"/>
      <c r="O106" s="328"/>
      <c r="P106" s="328"/>
      <c r="Q106" s="328"/>
      <c r="R106" s="328"/>
      <c r="S106" s="328"/>
    </row>
    <row r="107" spans="1:19" outlineLevel="1">
      <c r="A107" s="62"/>
      <c r="E107" s="87" t="s">
        <v>194</v>
      </c>
      <c r="F107" s="348">
        <v>1000</v>
      </c>
      <c r="G107" s="62" t="s">
        <v>110</v>
      </c>
      <c r="M107" s="328"/>
      <c r="N107" s="328"/>
      <c r="O107" s="328"/>
      <c r="P107" s="328"/>
      <c r="Q107" s="328"/>
      <c r="R107" s="328"/>
      <c r="S107" s="328"/>
    </row>
    <row r="108" spans="1:19" outlineLevel="1">
      <c r="A108" s="62"/>
      <c r="E108" s="87"/>
      <c r="F108" s="328"/>
      <c r="G108" s="195"/>
      <c r="H108" s="62"/>
      <c r="M108" s="328"/>
      <c r="N108" s="328"/>
      <c r="O108" s="328"/>
      <c r="P108" s="328"/>
      <c r="Q108" s="328"/>
      <c r="R108" s="328"/>
      <c r="S108" s="333"/>
    </row>
    <row r="109" spans="1:19">
      <c r="A109" s="89" t="s">
        <v>116</v>
      </c>
      <c r="B109" s="89"/>
      <c r="C109" s="90"/>
      <c r="D109" s="91"/>
      <c r="E109" s="90"/>
      <c r="F109" s="360"/>
      <c r="G109" s="89"/>
      <c r="H109" s="200"/>
      <c r="I109" s="89"/>
      <c r="J109" s="89"/>
      <c r="K109" s="89"/>
      <c r="L109" s="89"/>
      <c r="M109" s="338"/>
      <c r="N109" s="338"/>
      <c r="O109" s="338"/>
      <c r="P109" s="338"/>
      <c r="Q109" s="338"/>
      <c r="R109" s="338"/>
      <c r="S109" s="338"/>
    </row>
    <row r="110" spans="1:19" hidden="1">
      <c r="A110" s="62"/>
      <c r="F110" s="328"/>
      <c r="M110" s="328"/>
      <c r="N110" s="328"/>
      <c r="O110" s="328"/>
      <c r="P110" s="328"/>
      <c r="Q110" s="328"/>
      <c r="R110" s="328"/>
      <c r="S110" s="328"/>
    </row>
    <row r="111" spans="1:19">
      <c r="F111" s="328"/>
      <c r="M111" s="328"/>
      <c r="N111" s="328"/>
      <c r="O111" s="328"/>
      <c r="P111" s="328"/>
      <c r="Q111" s="328"/>
      <c r="R111" s="328"/>
      <c r="S111" s="328"/>
    </row>
    <row r="112" spans="1:19" hidden="1">
      <c r="M112" s="328"/>
      <c r="N112" s="328"/>
      <c r="O112" s="328"/>
      <c r="P112" s="328"/>
      <c r="Q112" s="328"/>
      <c r="R112" s="328"/>
      <c r="S112" s="328"/>
    </row>
    <row r="113" spans="13:19" hidden="1">
      <c r="M113" s="328"/>
      <c r="N113" s="328"/>
      <c r="O113" s="328"/>
      <c r="P113" s="328"/>
      <c r="Q113" s="328"/>
      <c r="R113" s="328"/>
      <c r="S113" s="328"/>
    </row>
    <row r="114" spans="13:19" hidden="1">
      <c r="M114" s="328"/>
      <c r="N114" s="328"/>
      <c r="O114" s="328"/>
      <c r="P114" s="328"/>
      <c r="Q114" s="328"/>
      <c r="R114" s="328"/>
      <c r="S114" s="328"/>
    </row>
    <row r="115" spans="13:19" hidden="1">
      <c r="M115" s="328"/>
      <c r="N115" s="328"/>
      <c r="O115" s="328"/>
      <c r="P115" s="328"/>
      <c r="Q115" s="328"/>
      <c r="R115" s="328"/>
      <c r="S115" s="328"/>
    </row>
    <row r="116" spans="13:19" hidden="1">
      <c r="M116" s="328"/>
      <c r="N116" s="328"/>
      <c r="O116" s="328"/>
      <c r="P116" s="328"/>
      <c r="Q116" s="328"/>
      <c r="R116" s="328"/>
      <c r="S116" s="328"/>
    </row>
    <row r="117" spans="13:19" hidden="1">
      <c r="M117" s="328"/>
      <c r="N117" s="328"/>
      <c r="O117" s="328"/>
      <c r="P117" s="328"/>
      <c r="Q117" s="328"/>
      <c r="R117" s="328"/>
      <c r="S117" s="328"/>
    </row>
    <row r="118" spans="13:19" hidden="1">
      <c r="M118" s="328"/>
      <c r="N118" s="328"/>
      <c r="O118" s="328"/>
      <c r="P118" s="328"/>
      <c r="Q118" s="328"/>
      <c r="R118" s="328"/>
      <c r="S118" s="328"/>
    </row>
    <row r="119" spans="13:19" hidden="1">
      <c r="M119" s="328"/>
      <c r="N119" s="328"/>
      <c r="O119" s="328"/>
      <c r="P119" s="328"/>
      <c r="Q119" s="328"/>
      <c r="R119" s="328"/>
      <c r="S119" s="328"/>
    </row>
    <row r="120" spans="13:19" hidden="1">
      <c r="M120" s="328"/>
      <c r="N120" s="328"/>
      <c r="O120" s="328"/>
      <c r="P120" s="328"/>
      <c r="Q120" s="328"/>
      <c r="R120" s="328"/>
      <c r="S120" s="328"/>
    </row>
    <row r="121" spans="13:19" hidden="1">
      <c r="M121" s="328"/>
      <c r="N121" s="328"/>
      <c r="O121" s="328"/>
      <c r="P121" s="328"/>
      <c r="Q121" s="328"/>
      <c r="R121" s="328"/>
      <c r="S121" s="328"/>
    </row>
    <row r="122" spans="13:19" hidden="1">
      <c r="M122" s="328"/>
      <c r="N122" s="328"/>
      <c r="O122" s="328"/>
      <c r="P122" s="328"/>
      <c r="Q122" s="328"/>
      <c r="R122" s="328"/>
      <c r="S122" s="328"/>
    </row>
    <row r="123" spans="13:19" hidden="1">
      <c r="M123" s="328"/>
      <c r="N123" s="328"/>
      <c r="O123" s="328"/>
      <c r="P123" s="328"/>
      <c r="Q123" s="328"/>
      <c r="R123" s="328"/>
      <c r="S123" s="328"/>
    </row>
    <row r="124" spans="13:19" hidden="1">
      <c r="M124" s="328"/>
      <c r="N124" s="328"/>
      <c r="O124" s="328"/>
      <c r="P124" s="328"/>
      <c r="Q124" s="328"/>
      <c r="R124" s="328"/>
      <c r="S124" s="328"/>
    </row>
    <row r="125" spans="13:19" hidden="1">
      <c r="M125" s="328"/>
      <c r="N125" s="328"/>
      <c r="O125" s="328"/>
      <c r="P125" s="328"/>
      <c r="Q125" s="328"/>
      <c r="R125" s="328"/>
      <c r="S125" s="328"/>
    </row>
    <row r="126" spans="13:19" hidden="1">
      <c r="M126" s="328"/>
      <c r="N126" s="328"/>
      <c r="O126" s="328"/>
      <c r="P126" s="328"/>
      <c r="Q126" s="328"/>
      <c r="R126" s="328"/>
      <c r="S126" s="328"/>
    </row>
    <row r="127" spans="13:19" hidden="1">
      <c r="M127" s="328"/>
      <c r="N127" s="328"/>
      <c r="O127" s="328"/>
      <c r="P127" s="328"/>
      <c r="Q127" s="328"/>
      <c r="R127" s="328"/>
      <c r="S127" s="328"/>
    </row>
    <row r="128" spans="13:19" hidden="1">
      <c r="M128" s="328"/>
      <c r="N128" s="328"/>
      <c r="O128" s="328"/>
      <c r="P128" s="328"/>
      <c r="Q128" s="328"/>
      <c r="R128" s="328"/>
      <c r="S128" s="328"/>
    </row>
    <row r="129" spans="13:19" hidden="1">
      <c r="M129" s="328"/>
      <c r="N129" s="328"/>
      <c r="O129" s="328"/>
      <c r="P129" s="328"/>
      <c r="Q129" s="328"/>
      <c r="R129" s="328"/>
      <c r="S129" s="328"/>
    </row>
    <row r="130" spans="13:19" hidden="1">
      <c r="M130" s="328"/>
      <c r="N130" s="328"/>
      <c r="O130" s="328"/>
      <c r="P130" s="328"/>
      <c r="Q130" s="328"/>
      <c r="R130" s="328"/>
      <c r="S130" s="328"/>
    </row>
    <row r="131" spans="13:19" hidden="1">
      <c r="M131" s="328"/>
      <c r="N131" s="328"/>
      <c r="O131" s="328"/>
      <c r="P131" s="328"/>
      <c r="Q131" s="328"/>
      <c r="R131" s="328"/>
      <c r="S131" s="328"/>
    </row>
    <row r="132" spans="13:19" hidden="1">
      <c r="M132" s="328"/>
      <c r="N132" s="328"/>
      <c r="O132" s="328"/>
      <c r="P132" s="328"/>
      <c r="Q132" s="328"/>
      <c r="R132" s="328"/>
      <c r="S132" s="328"/>
    </row>
    <row r="133" spans="13:19" hidden="1">
      <c r="M133" s="328"/>
      <c r="N133" s="328"/>
      <c r="O133" s="328"/>
      <c r="P133" s="328"/>
      <c r="Q133" s="328"/>
      <c r="R133" s="328"/>
      <c r="S133" s="328"/>
    </row>
    <row r="134" spans="13:19" hidden="1">
      <c r="M134" s="328"/>
      <c r="N134" s="328"/>
      <c r="O134" s="328"/>
      <c r="P134" s="328"/>
      <c r="Q134" s="328"/>
      <c r="R134" s="328"/>
      <c r="S134" s="328"/>
    </row>
    <row r="135" spans="13:19" hidden="1">
      <c r="M135" s="328"/>
      <c r="N135" s="328"/>
      <c r="O135" s="328"/>
      <c r="P135" s="328"/>
      <c r="Q135" s="328"/>
      <c r="R135" s="328"/>
      <c r="S135" s="328"/>
    </row>
    <row r="136" spans="13:19" hidden="1">
      <c r="M136" s="328"/>
      <c r="N136" s="328"/>
      <c r="O136" s="328"/>
      <c r="P136" s="328"/>
      <c r="Q136" s="328"/>
      <c r="R136" s="328"/>
      <c r="S136" s="328"/>
    </row>
    <row r="137" spans="13:19" hidden="1">
      <c r="M137" s="328"/>
      <c r="N137" s="328"/>
      <c r="O137" s="328"/>
      <c r="P137" s="328"/>
      <c r="Q137" s="328"/>
      <c r="R137" s="328"/>
      <c r="S137" s="328"/>
    </row>
    <row r="138" spans="13:19" hidden="1">
      <c r="M138" s="328"/>
      <c r="N138" s="328"/>
      <c r="O138" s="328"/>
      <c r="P138" s="328"/>
      <c r="Q138" s="328"/>
      <c r="R138" s="328"/>
      <c r="S138" s="328"/>
    </row>
    <row r="139" spans="13:19" hidden="1">
      <c r="M139" s="328"/>
      <c r="N139" s="328"/>
      <c r="O139" s="328"/>
      <c r="P139" s="328"/>
      <c r="Q139" s="328"/>
      <c r="R139" s="328"/>
      <c r="S139" s="328"/>
    </row>
    <row r="140" spans="13:19" hidden="1">
      <c r="M140" s="328"/>
      <c r="N140" s="328"/>
      <c r="O140" s="328"/>
      <c r="P140" s="328"/>
      <c r="Q140" s="328"/>
      <c r="R140" s="328"/>
      <c r="S140" s="328"/>
    </row>
    <row r="141" spans="13:19" hidden="1">
      <c r="M141" s="328"/>
      <c r="N141" s="328"/>
      <c r="O141" s="328"/>
      <c r="P141" s="328"/>
      <c r="Q141" s="328"/>
      <c r="R141" s="328"/>
      <c r="S141" s="328"/>
    </row>
    <row r="142" spans="13:19" hidden="1">
      <c r="M142" s="328"/>
      <c r="N142" s="328"/>
      <c r="O142" s="328"/>
      <c r="P142" s="328"/>
      <c r="Q142" s="328"/>
      <c r="R142" s="328"/>
      <c r="S142" s="328"/>
    </row>
    <row r="143" spans="13:19" hidden="1">
      <c r="M143" s="328"/>
      <c r="N143" s="328"/>
      <c r="O143" s="328"/>
      <c r="P143" s="328"/>
      <c r="Q143" s="328"/>
      <c r="R143" s="328"/>
      <c r="S143" s="328"/>
    </row>
    <row r="144" spans="13:19" hidden="1">
      <c r="M144" s="328"/>
      <c r="N144" s="328"/>
      <c r="O144" s="328"/>
      <c r="P144" s="328"/>
      <c r="Q144" s="328"/>
      <c r="R144" s="328"/>
      <c r="S144" s="328"/>
    </row>
    <row r="145" spans="13:19" hidden="1">
      <c r="M145" s="328"/>
      <c r="N145" s="328"/>
      <c r="O145" s="328"/>
      <c r="P145" s="328"/>
      <c r="Q145" s="328"/>
      <c r="R145" s="328"/>
      <c r="S145" s="328"/>
    </row>
    <row r="146" spans="13:19" hidden="1">
      <c r="M146" s="328"/>
      <c r="N146" s="328"/>
      <c r="O146" s="328"/>
      <c r="P146" s="328"/>
      <c r="Q146" s="328"/>
      <c r="R146" s="328"/>
      <c r="S146" s="328"/>
    </row>
    <row r="147" spans="13:19" hidden="1">
      <c r="M147" s="328"/>
      <c r="N147" s="328"/>
      <c r="O147" s="328"/>
      <c r="P147" s="328"/>
      <c r="Q147" s="328"/>
      <c r="R147" s="328"/>
      <c r="S147" s="328"/>
    </row>
    <row r="148" spans="13:19" hidden="1">
      <c r="M148" s="328"/>
      <c r="N148" s="328"/>
      <c r="O148" s="328"/>
      <c r="P148" s="328"/>
      <c r="Q148" s="328"/>
      <c r="R148" s="328"/>
      <c r="S148" s="328"/>
    </row>
    <row r="149" spans="13:19" hidden="1">
      <c r="M149" s="328"/>
      <c r="N149" s="328"/>
      <c r="O149" s="328"/>
      <c r="P149" s="328"/>
      <c r="Q149" s="328"/>
      <c r="R149" s="328"/>
      <c r="S149" s="328"/>
    </row>
    <row r="150" spans="13:19" hidden="1">
      <c r="M150" s="328"/>
      <c r="N150" s="328"/>
      <c r="O150" s="328"/>
      <c r="P150" s="328"/>
      <c r="Q150" s="328"/>
      <c r="R150" s="328"/>
      <c r="S150" s="328"/>
    </row>
    <row r="151" spans="13:19" hidden="1">
      <c r="M151" s="328"/>
      <c r="N151" s="328"/>
      <c r="O151" s="328"/>
      <c r="P151" s="328"/>
      <c r="Q151" s="328"/>
      <c r="R151" s="328"/>
      <c r="S151" s="328"/>
    </row>
    <row r="152" spans="13:19" hidden="1">
      <c r="M152" s="328"/>
      <c r="N152" s="328"/>
      <c r="O152" s="328"/>
      <c r="P152" s="328"/>
      <c r="Q152" s="328"/>
      <c r="R152" s="328"/>
      <c r="S152" s="328"/>
    </row>
    <row r="153" spans="13:19" hidden="1">
      <c r="M153" s="328"/>
      <c r="N153" s="328"/>
      <c r="O153" s="328"/>
      <c r="P153" s="328"/>
      <c r="Q153" s="328"/>
      <c r="R153" s="328"/>
      <c r="S153" s="328"/>
    </row>
    <row r="154" spans="13:19" hidden="1">
      <c r="M154" s="328"/>
      <c r="N154" s="328"/>
      <c r="O154" s="328"/>
      <c r="P154" s="328"/>
      <c r="Q154" s="328"/>
      <c r="R154" s="328"/>
      <c r="S154" s="328"/>
    </row>
    <row r="155" spans="13:19" hidden="1">
      <c r="M155" s="328"/>
      <c r="N155" s="328"/>
      <c r="O155" s="328"/>
      <c r="P155" s="328"/>
      <c r="Q155" s="328"/>
      <c r="R155" s="328"/>
      <c r="S155" s="328"/>
    </row>
    <row r="156" spans="13:19" hidden="1">
      <c r="M156" s="328"/>
      <c r="N156" s="328"/>
      <c r="O156" s="328"/>
      <c r="P156" s="328"/>
      <c r="Q156" s="328"/>
      <c r="R156" s="328"/>
      <c r="S156" s="328"/>
    </row>
    <row r="157" spans="13:19" hidden="1">
      <c r="M157" s="328"/>
      <c r="N157" s="328"/>
      <c r="O157" s="328"/>
      <c r="P157" s="328"/>
      <c r="Q157" s="328"/>
      <c r="R157" s="328"/>
      <c r="S157" s="328"/>
    </row>
    <row r="158" spans="13:19" hidden="1">
      <c r="M158" s="328"/>
      <c r="N158" s="328"/>
      <c r="O158" s="328"/>
      <c r="P158" s="328"/>
      <c r="Q158" s="328"/>
      <c r="R158" s="328"/>
      <c r="S158" s="328"/>
    </row>
    <row r="159" spans="13:19" hidden="1">
      <c r="M159" s="328"/>
      <c r="N159" s="328"/>
      <c r="O159" s="328"/>
      <c r="P159" s="328"/>
      <c r="Q159" s="328"/>
      <c r="R159" s="328"/>
      <c r="S159" s="328"/>
    </row>
    <row r="160" spans="13:19" hidden="1">
      <c r="M160" s="328"/>
      <c r="N160" s="328"/>
      <c r="O160" s="328"/>
      <c r="P160" s="328"/>
      <c r="Q160" s="328"/>
      <c r="R160" s="328"/>
      <c r="S160" s="328"/>
    </row>
    <row r="161" spans="13:19" hidden="1">
      <c r="M161" s="328"/>
      <c r="N161" s="328"/>
      <c r="O161" s="328"/>
      <c r="P161" s="328"/>
      <c r="Q161" s="328"/>
      <c r="R161" s="328"/>
      <c r="S161" s="328"/>
    </row>
    <row r="162" spans="13:19" hidden="1">
      <c r="M162" s="328"/>
      <c r="N162" s="328"/>
      <c r="O162" s="328"/>
      <c r="P162" s="328"/>
      <c r="Q162" s="328"/>
      <c r="R162" s="328"/>
      <c r="S162" s="328"/>
    </row>
    <row r="163" spans="13:19" hidden="1">
      <c r="M163" s="328"/>
      <c r="N163" s="328"/>
      <c r="O163" s="328"/>
      <c r="P163" s="328"/>
      <c r="Q163" s="328"/>
      <c r="R163" s="328"/>
      <c r="S163" s="328"/>
    </row>
    <row r="164" spans="13:19" hidden="1">
      <c r="M164" s="328"/>
      <c r="N164" s="328"/>
      <c r="O164" s="328"/>
      <c r="P164" s="328"/>
      <c r="Q164" s="328"/>
      <c r="R164" s="328"/>
      <c r="S164" s="328"/>
    </row>
    <row r="165" spans="13:19" hidden="1">
      <c r="M165" s="328"/>
      <c r="N165" s="328"/>
      <c r="O165" s="328"/>
      <c r="P165" s="328"/>
      <c r="Q165" s="328"/>
      <c r="R165" s="328"/>
      <c r="S165" s="328"/>
    </row>
    <row r="166" spans="13:19" hidden="1">
      <c r="M166" s="328"/>
      <c r="N166" s="328"/>
      <c r="O166" s="328"/>
      <c r="P166" s="328"/>
      <c r="Q166" s="328"/>
      <c r="R166" s="328"/>
      <c r="S166" s="328"/>
    </row>
    <row r="167" spans="13:19" hidden="1">
      <c r="M167" s="328"/>
      <c r="N167" s="328"/>
      <c r="O167" s="328"/>
      <c r="P167" s="328"/>
      <c r="Q167" s="328"/>
      <c r="R167" s="328"/>
      <c r="S167" s="328"/>
    </row>
    <row r="168" spans="13:19" hidden="1">
      <c r="M168" s="328"/>
      <c r="N168" s="328"/>
      <c r="O168" s="328"/>
      <c r="P168" s="328"/>
      <c r="Q168" s="328"/>
      <c r="R168" s="328"/>
      <c r="S168" s="328"/>
    </row>
    <row r="169" spans="13:19" hidden="1">
      <c r="M169" s="328"/>
      <c r="N169" s="328"/>
      <c r="O169" s="328"/>
      <c r="P169" s="328"/>
      <c r="Q169" s="328"/>
      <c r="R169" s="328"/>
      <c r="S169" s="328"/>
    </row>
    <row r="170" spans="13:19" hidden="1">
      <c r="M170" s="328"/>
      <c r="N170" s="328"/>
      <c r="O170" s="328"/>
      <c r="P170" s="328"/>
      <c r="Q170" s="328"/>
      <c r="R170" s="328"/>
      <c r="S170" s="328"/>
    </row>
    <row r="171" spans="13:19" hidden="1">
      <c r="M171" s="328"/>
      <c r="N171" s="328"/>
      <c r="O171" s="328"/>
      <c r="P171" s="328"/>
      <c r="Q171" s="328"/>
      <c r="R171" s="328"/>
      <c r="S171" s="328"/>
    </row>
    <row r="172" spans="13:19" hidden="1">
      <c r="M172" s="328"/>
      <c r="N172" s="328"/>
      <c r="O172" s="328"/>
      <c r="P172" s="328"/>
      <c r="Q172" s="328"/>
      <c r="R172" s="328"/>
      <c r="S172" s="328"/>
    </row>
    <row r="173" spans="13:19" hidden="1">
      <c r="M173" s="328"/>
      <c r="N173" s="328"/>
      <c r="O173" s="328"/>
      <c r="P173" s="328"/>
      <c r="Q173" s="328"/>
      <c r="R173" s="328"/>
      <c r="S173" s="328"/>
    </row>
    <row r="174" spans="13:19" hidden="1">
      <c r="M174" s="328"/>
      <c r="N174" s="328"/>
      <c r="O174" s="328"/>
      <c r="P174" s="328"/>
      <c r="Q174" s="328"/>
      <c r="R174" s="328"/>
      <c r="S174" s="328"/>
    </row>
    <row r="175" spans="13:19" hidden="1">
      <c r="M175" s="328"/>
      <c r="N175" s="328"/>
      <c r="O175" s="328"/>
      <c r="P175" s="328"/>
      <c r="Q175" s="328"/>
      <c r="R175" s="328"/>
      <c r="S175" s="328"/>
    </row>
    <row r="176" spans="13:19" hidden="1">
      <c r="M176" s="328"/>
      <c r="N176" s="328"/>
      <c r="O176" s="328"/>
      <c r="P176" s="328"/>
      <c r="Q176" s="328"/>
      <c r="R176" s="328"/>
      <c r="S176" s="328"/>
    </row>
    <row r="177" spans="13:19" hidden="1">
      <c r="M177" s="328"/>
      <c r="N177" s="328"/>
      <c r="O177" s="328"/>
      <c r="P177" s="328"/>
      <c r="Q177" s="328"/>
      <c r="R177" s="328"/>
      <c r="S177" s="328"/>
    </row>
    <row r="178" spans="13:19" hidden="1">
      <c r="M178" s="328"/>
      <c r="N178" s="328"/>
      <c r="O178" s="328"/>
      <c r="P178" s="328"/>
      <c r="Q178" s="328"/>
      <c r="R178" s="328"/>
      <c r="S178" s="328"/>
    </row>
    <row r="179" spans="13:19" hidden="1">
      <c r="M179" s="328"/>
      <c r="N179" s="328"/>
      <c r="O179" s="328"/>
      <c r="P179" s="328"/>
      <c r="Q179" s="328"/>
      <c r="R179" s="328"/>
      <c r="S179" s="328"/>
    </row>
    <row r="180" spans="13:19" hidden="1">
      <c r="M180" s="328"/>
      <c r="N180" s="328"/>
      <c r="O180" s="328"/>
      <c r="P180" s="328"/>
      <c r="Q180" s="328"/>
      <c r="R180" s="328"/>
      <c r="S180" s="328"/>
    </row>
    <row r="181" spans="13:19" hidden="1">
      <c r="M181" s="328"/>
      <c r="N181" s="328"/>
      <c r="O181" s="328"/>
      <c r="P181" s="328"/>
      <c r="Q181" s="328"/>
      <c r="R181" s="328"/>
      <c r="S181" s="328"/>
    </row>
    <row r="182" spans="13:19" hidden="1">
      <c r="M182" s="328"/>
      <c r="N182" s="328"/>
      <c r="O182" s="328"/>
      <c r="P182" s="328"/>
      <c r="Q182" s="328"/>
      <c r="R182" s="328"/>
      <c r="S182" s="328"/>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66">
    <cfRule type="duplicateValues" dxfId="22" priority="15"/>
  </conditionalFormatting>
  <conditionalFormatting sqref="J3:S3">
    <cfRule type="cellIs" dxfId="21" priority="5" operator="equal">
      <formula>"Post-Fcst"</formula>
    </cfRule>
    <cfRule type="cellIs" dxfId="20" priority="6" operator="equal">
      <formula>"Forecast"</formula>
    </cfRule>
    <cfRule type="cellIs" dxfId="19" priority="7" operator="equal">
      <formula>"Pre Fcst"</formula>
    </cfRule>
  </conditionalFormatting>
  <conditionalFormatting sqref="F22">
    <cfRule type="cellIs" dxfId="18" priority="2" operator="equal">
      <formula>"Post-Fcst"</formula>
    </cfRule>
    <cfRule type="cellIs" dxfId="17" priority="3" operator="equal">
      <formula>"Forecast"</formula>
    </cfRule>
    <cfRule type="cellIs" dxfId="16" priority="4" operator="equal">
      <formula>"Pre Fcst"</formula>
    </cfRule>
  </conditionalFormatting>
  <conditionalFormatting sqref="E46 E48">
    <cfRule type="duplicateValues" dxfId="15" priority="1"/>
  </conditionalFormatting>
  <conditionalFormatting sqref="E31">
    <cfRule type="duplicateValues" dxfId="14" priority="40"/>
  </conditionalFormatting>
  <dataValidations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outlinePr summaryBelow="0" summaryRight="0"/>
  </sheetPr>
  <dimension ref="A1:CA46"/>
  <sheetViews>
    <sheetView showGridLines="0" zoomScale="117" zoomScaleNormal="117" workbookViewId="0">
      <pane xSplit="9" ySplit="5" topLeftCell="L27" activePane="bottomRight" state="frozen"/>
      <selection pane="topRight" activeCell="E38" sqref="A38:XFD38"/>
      <selection pane="bottomLeft" activeCell="E38" sqref="A38:XFD38"/>
      <selection pane="bottomRight" activeCell="L43" sqref="L43"/>
    </sheetView>
  </sheetViews>
  <sheetFormatPr defaultColWidth="0" defaultRowHeight="13.2" zeroHeight="1"/>
  <cols>
    <col min="1" max="2" width="1.44140625" style="273" customWidth="1"/>
    <col min="3" max="3" width="1.44140625" style="274" customWidth="1"/>
    <col min="4" max="4" width="1.44140625" style="275" customWidth="1"/>
    <col min="5" max="5" width="42.109375" style="272" bestFit="1" customWidth="1"/>
    <col min="6" max="6" width="12.5546875" style="272" customWidth="1"/>
    <col min="7" max="7" width="11.5546875" style="272" customWidth="1"/>
    <col min="8" max="8" width="15.5546875" style="272" customWidth="1"/>
    <col min="9" max="9" width="2.5546875" style="276" customWidth="1"/>
    <col min="10" max="19" width="12.5546875" style="272" customWidth="1"/>
    <col min="20" max="16384" width="9.109375" style="272" hidden="1"/>
  </cols>
  <sheetData>
    <row r="1" spans="1:79" ht="25.2">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403" t="s">
        <v>195</v>
      </c>
      <c r="B7" s="403"/>
      <c r="C7" s="404"/>
      <c r="D7" s="403"/>
      <c r="E7" s="403"/>
      <c r="F7" s="403"/>
      <c r="G7" s="403"/>
      <c r="H7" s="403"/>
      <c r="I7" s="403"/>
      <c r="J7" s="403"/>
      <c r="K7" s="403"/>
      <c r="L7" s="403"/>
      <c r="M7" s="403"/>
      <c r="N7" s="403"/>
      <c r="O7" s="403"/>
      <c r="P7" s="403"/>
      <c r="Q7" s="403"/>
      <c r="R7" s="403"/>
      <c r="S7" s="403"/>
      <c r="T7" s="276"/>
    </row>
    <row r="8" spans="1:79" s="374" customFormat="1" ht="13.8">
      <c r="A8" s="382"/>
      <c r="B8" s="289"/>
      <c r="C8" s="289"/>
      <c r="D8" s="289"/>
      <c r="E8" s="289"/>
      <c r="F8" s="289"/>
      <c r="G8" s="290"/>
      <c r="H8" s="289"/>
      <c r="I8" s="289"/>
      <c r="J8" s="289"/>
      <c r="K8" s="289"/>
      <c r="L8" s="289"/>
      <c r="M8" s="289"/>
      <c r="N8" s="289"/>
      <c r="O8" s="289"/>
      <c r="P8" s="289"/>
      <c r="Q8" s="289"/>
      <c r="R8" s="289"/>
      <c r="S8" s="289"/>
      <c r="T8" s="289"/>
      <c r="U8" s="289"/>
      <c r="V8" s="289"/>
      <c r="W8" s="289"/>
      <c r="X8" s="289"/>
      <c r="Y8" s="289"/>
    </row>
    <row r="9" spans="1:79" s="388" customFormat="1">
      <c r="A9" s="383"/>
      <c r="B9" s="384"/>
      <c r="C9" s="385"/>
      <c r="D9" s="383"/>
      <c r="E9" s="386" t="str">
        <f xml:space="preserve"> Inputs!E$33</f>
        <v>CPIH for April</v>
      </c>
      <c r="F9" s="386">
        <f xml:space="preserve"> Inputs!F$33</f>
        <v>0</v>
      </c>
      <c r="G9" s="386" t="str">
        <f xml:space="preserve"> Inputs!G$33</f>
        <v>index</v>
      </c>
      <c r="H9" s="419">
        <f xml:space="preserve"> Inputs!H$33</f>
        <v>0</v>
      </c>
      <c r="I9" s="419">
        <f xml:space="preserve"> Inputs!I$33</f>
        <v>0</v>
      </c>
      <c r="J9" s="386">
        <f xml:space="preserve"> Inputs!J$33</f>
        <v>103.2</v>
      </c>
      <c r="K9" s="386">
        <f xml:space="preserve"> Inputs!K$33</f>
        <v>105.5</v>
      </c>
      <c r="L9" s="386">
        <f xml:space="preserve"> Inputs!L$33</f>
        <v>107.6</v>
      </c>
      <c r="M9" s="386">
        <f xml:space="preserve"> Inputs!M$33</f>
        <v>108.6</v>
      </c>
      <c r="N9" s="386">
        <f xml:space="preserve"> Inputs!N$33</f>
        <v>110.4</v>
      </c>
      <c r="O9" s="386">
        <f xml:space="preserve"> Inputs!O$33</f>
        <v>119</v>
      </c>
      <c r="P9" s="386">
        <f xml:space="preserve"> Inputs!P$33</f>
        <v>128.30000000000001</v>
      </c>
      <c r="Q9" s="386">
        <f xml:space="preserve"> Inputs!Q$33</f>
        <v>132.18749</v>
      </c>
      <c r="R9" s="386">
        <f xml:space="preserve"> Inputs!R$33</f>
        <v>0</v>
      </c>
      <c r="S9" s="419">
        <f xml:space="preserve"> Inputs!S$33</f>
        <v>0</v>
      </c>
      <c r="T9" s="387"/>
      <c r="U9" s="387"/>
      <c r="V9" s="387"/>
      <c r="W9" s="387"/>
      <c r="X9" s="387"/>
      <c r="Y9" s="387"/>
    </row>
    <row r="10" spans="1:79" s="388" customFormat="1">
      <c r="A10" s="383"/>
      <c r="B10" s="384"/>
      <c r="C10" s="385"/>
      <c r="D10" s="383"/>
      <c r="E10" s="386" t="str">
        <f xml:space="preserve"> Inputs!E$34</f>
        <v>CPIH for May</v>
      </c>
      <c r="F10" s="386">
        <f xml:space="preserve"> Inputs!F$34</f>
        <v>0</v>
      </c>
      <c r="G10" s="386" t="str">
        <f xml:space="preserve"> Inputs!G$34</f>
        <v>index</v>
      </c>
      <c r="H10" s="419">
        <f xml:space="preserve"> Inputs!H$34</f>
        <v>0</v>
      </c>
      <c r="I10" s="419">
        <f xml:space="preserve"> Inputs!I$34</f>
        <v>0</v>
      </c>
      <c r="J10" s="386">
        <f xml:space="preserve"> Inputs!J$34</f>
        <v>103.5</v>
      </c>
      <c r="K10" s="386">
        <f xml:space="preserve"> Inputs!K$34</f>
        <v>105.9</v>
      </c>
      <c r="L10" s="386">
        <f xml:space="preserve"> Inputs!L$34</f>
        <v>107.9</v>
      </c>
      <c r="M10" s="386">
        <f xml:space="preserve"> Inputs!M$34</f>
        <v>108.6</v>
      </c>
      <c r="N10" s="386">
        <f xml:space="preserve"> Inputs!N$34</f>
        <v>111</v>
      </c>
      <c r="O10" s="386">
        <f xml:space="preserve"> Inputs!O$34</f>
        <v>119.7</v>
      </c>
      <c r="P10" s="386">
        <f xml:space="preserve"> Inputs!P$34</f>
        <v>129.1</v>
      </c>
      <c r="Q10" s="386">
        <f xml:space="preserve"> Inputs!Q$34</f>
        <v>132.63733999999999</v>
      </c>
      <c r="R10" s="386">
        <f xml:space="preserve"> Inputs!R$34</f>
        <v>0</v>
      </c>
      <c r="S10" s="419">
        <f xml:space="preserve"> Inputs!S$34</f>
        <v>0</v>
      </c>
      <c r="T10" s="387"/>
      <c r="U10" s="387"/>
      <c r="V10" s="387"/>
      <c r="W10" s="387"/>
      <c r="X10" s="387"/>
      <c r="Y10" s="387"/>
    </row>
    <row r="11" spans="1:79" s="388" customFormat="1">
      <c r="A11" s="383"/>
      <c r="B11" s="384"/>
      <c r="C11" s="385"/>
      <c r="D11" s="383"/>
      <c r="E11" s="386" t="str">
        <f xml:space="preserve"> Inputs!E$35</f>
        <v>CPIH for June</v>
      </c>
      <c r="F11" s="386">
        <f xml:space="preserve"> Inputs!F$35</f>
        <v>0</v>
      </c>
      <c r="G11" s="386" t="str">
        <f xml:space="preserve"> Inputs!G$35</f>
        <v>index</v>
      </c>
      <c r="H11" s="419">
        <f xml:space="preserve"> Inputs!H$35</f>
        <v>0</v>
      </c>
      <c r="I11" s="419">
        <f xml:space="preserve"> Inputs!I$35</f>
        <v>0</v>
      </c>
      <c r="J11" s="386">
        <f xml:space="preserve"> Inputs!J$35</f>
        <v>103.5</v>
      </c>
      <c r="K11" s="386">
        <f xml:space="preserve"> Inputs!K$35</f>
        <v>105.9</v>
      </c>
      <c r="L11" s="386">
        <f xml:space="preserve"> Inputs!L$35</f>
        <v>107.9</v>
      </c>
      <c r="M11" s="386">
        <f xml:space="preserve"> Inputs!M$35</f>
        <v>108.8</v>
      </c>
      <c r="N11" s="386">
        <f xml:space="preserve"> Inputs!N$35</f>
        <v>111.4</v>
      </c>
      <c r="O11" s="386">
        <f xml:space="preserve"> Inputs!O$35</f>
        <v>120.5</v>
      </c>
      <c r="P11" s="386">
        <f xml:space="preserve"> Inputs!P$35</f>
        <v>129.45314999999999</v>
      </c>
      <c r="Q11" s="386">
        <f xml:space="preserve"> Inputs!Q$35</f>
        <v>132.805986585</v>
      </c>
      <c r="R11" s="386">
        <f xml:space="preserve"> Inputs!R$35</f>
        <v>0</v>
      </c>
      <c r="S11" s="419">
        <f xml:space="preserve"> Inputs!S$35</f>
        <v>0</v>
      </c>
      <c r="T11" s="387"/>
      <c r="U11" s="387"/>
      <c r="V11" s="387"/>
      <c r="W11" s="387"/>
      <c r="X11" s="387"/>
      <c r="Y11" s="387"/>
    </row>
    <row r="12" spans="1:79" s="388" customFormat="1">
      <c r="A12" s="383"/>
      <c r="B12" s="384"/>
      <c r="C12" s="385"/>
      <c r="D12" s="383"/>
      <c r="E12" s="386" t="str">
        <f xml:space="preserve"> Inputs!E$36</f>
        <v>CPIH for July</v>
      </c>
      <c r="F12" s="386">
        <f xml:space="preserve"> Inputs!F$36</f>
        <v>0</v>
      </c>
      <c r="G12" s="386" t="str">
        <f xml:space="preserve"> Inputs!G$36</f>
        <v>index</v>
      </c>
      <c r="H12" s="419">
        <f xml:space="preserve"> Inputs!H$36</f>
        <v>0</v>
      </c>
      <c r="I12" s="419">
        <f xml:space="preserve"> Inputs!I$36</f>
        <v>0</v>
      </c>
      <c r="J12" s="386">
        <f xml:space="preserve"> Inputs!J$36</f>
        <v>103.5</v>
      </c>
      <c r="K12" s="386">
        <f xml:space="preserve"> Inputs!K$36</f>
        <v>105.9</v>
      </c>
      <c r="L12" s="386">
        <f xml:space="preserve"> Inputs!L$36</f>
        <v>108</v>
      </c>
      <c r="M12" s="386">
        <f xml:space="preserve"> Inputs!M$36</f>
        <v>109.2</v>
      </c>
      <c r="N12" s="386">
        <f xml:space="preserve"> Inputs!N$36</f>
        <v>111.4</v>
      </c>
      <c r="O12" s="386">
        <f xml:space="preserve"> Inputs!O$36</f>
        <v>121.2</v>
      </c>
      <c r="P12" s="386">
        <f xml:space="preserve"> Inputs!P$36</f>
        <v>129.00528</v>
      </c>
      <c r="Q12" s="386">
        <f xml:space="preserve"> Inputs!Q$36</f>
        <v>132.86253787199999</v>
      </c>
      <c r="R12" s="386">
        <f xml:space="preserve"> Inputs!R$36</f>
        <v>0</v>
      </c>
      <c r="S12" s="419">
        <f xml:space="preserve"> Inputs!S$36</f>
        <v>0</v>
      </c>
      <c r="T12" s="387"/>
      <c r="U12" s="387"/>
      <c r="V12" s="387"/>
      <c r="W12" s="387"/>
      <c r="X12" s="387"/>
      <c r="Y12" s="387"/>
    </row>
    <row r="13" spans="1:79" s="388" customFormat="1">
      <c r="A13" s="383"/>
      <c r="B13" s="384"/>
      <c r="C13" s="385"/>
      <c r="D13" s="383"/>
      <c r="E13" s="386" t="str">
        <f xml:space="preserve"> Inputs!E$37</f>
        <v>CPIH for August</v>
      </c>
      <c r="F13" s="386">
        <f xml:space="preserve"> Inputs!F$37</f>
        <v>0</v>
      </c>
      <c r="G13" s="386" t="str">
        <f xml:space="preserve"> Inputs!G$37</f>
        <v>index</v>
      </c>
      <c r="H13" s="419">
        <f xml:space="preserve"> Inputs!H$37</f>
        <v>0</v>
      </c>
      <c r="I13" s="419">
        <f xml:space="preserve"> Inputs!I$37</f>
        <v>0</v>
      </c>
      <c r="J13" s="386">
        <f xml:space="preserve"> Inputs!J$37</f>
        <v>104</v>
      </c>
      <c r="K13" s="386">
        <f xml:space="preserve"> Inputs!K$37</f>
        <v>106.5</v>
      </c>
      <c r="L13" s="386">
        <f xml:space="preserve"> Inputs!L$37</f>
        <v>108.3</v>
      </c>
      <c r="M13" s="386">
        <f xml:space="preserve"> Inputs!M$37</f>
        <v>108.8</v>
      </c>
      <c r="N13" s="386">
        <f xml:space="preserve"> Inputs!N$37</f>
        <v>112.1</v>
      </c>
      <c r="O13" s="386">
        <f xml:space="preserve"> Inputs!O$37</f>
        <v>121.8</v>
      </c>
      <c r="P13" s="386">
        <f xml:space="preserve"> Inputs!P$37</f>
        <v>129.70481999999998</v>
      </c>
      <c r="Q13" s="386">
        <f xml:space="preserve"> Inputs!Q$37</f>
        <v>133.38843688799997</v>
      </c>
      <c r="R13" s="386">
        <f xml:space="preserve"> Inputs!R$37</f>
        <v>0</v>
      </c>
      <c r="S13" s="419">
        <f xml:space="preserve"> Inputs!S$37</f>
        <v>0</v>
      </c>
      <c r="T13" s="387"/>
      <c r="U13" s="387"/>
      <c r="V13" s="387"/>
      <c r="W13" s="387"/>
      <c r="X13" s="387"/>
      <c r="Y13" s="387"/>
    </row>
    <row r="14" spans="1:79" s="388" customFormat="1">
      <c r="A14" s="383"/>
      <c r="B14" s="384"/>
      <c r="C14" s="385"/>
      <c r="D14" s="383"/>
      <c r="E14" s="386" t="str">
        <f xml:space="preserve"> Inputs!E$38</f>
        <v>CPIH for September</v>
      </c>
      <c r="F14" s="386">
        <f xml:space="preserve"> Inputs!F$38</f>
        <v>0</v>
      </c>
      <c r="G14" s="386" t="str">
        <f xml:space="preserve"> Inputs!G$38</f>
        <v>index</v>
      </c>
      <c r="H14" s="419">
        <f xml:space="preserve"> Inputs!H$38</f>
        <v>0</v>
      </c>
      <c r="I14" s="419">
        <f xml:space="preserve"> Inputs!I$38</f>
        <v>0</v>
      </c>
      <c r="J14" s="386">
        <f xml:space="preserve"> Inputs!J$38</f>
        <v>104.3</v>
      </c>
      <c r="K14" s="386">
        <f xml:space="preserve"> Inputs!K$38</f>
        <v>106.6</v>
      </c>
      <c r="L14" s="386">
        <f xml:space="preserve"> Inputs!L$38</f>
        <v>108.4</v>
      </c>
      <c r="M14" s="386">
        <f xml:space="preserve"> Inputs!M$38</f>
        <v>109.2</v>
      </c>
      <c r="N14" s="386">
        <f xml:space="preserve"> Inputs!N$38</f>
        <v>112.4</v>
      </c>
      <c r="O14" s="386">
        <f xml:space="preserve"> Inputs!O$38</f>
        <v>122.3</v>
      </c>
      <c r="P14" s="386">
        <f xml:space="preserve"> Inputs!P$38</f>
        <v>130.02936</v>
      </c>
      <c r="Q14" s="386">
        <f xml:space="preserve"> Inputs!Q$38</f>
        <v>133.61817033600002</v>
      </c>
      <c r="R14" s="386">
        <f xml:space="preserve"> Inputs!R$38</f>
        <v>0</v>
      </c>
      <c r="S14" s="419">
        <f xml:space="preserve"> Inputs!S$38</f>
        <v>0</v>
      </c>
      <c r="T14" s="387"/>
      <c r="U14" s="387"/>
      <c r="V14" s="387"/>
      <c r="W14" s="387"/>
      <c r="X14" s="387"/>
      <c r="Y14" s="387"/>
    </row>
    <row r="15" spans="1:79" s="388" customFormat="1">
      <c r="A15" s="383"/>
      <c r="B15" s="384"/>
      <c r="C15" s="385"/>
      <c r="D15" s="383"/>
      <c r="E15" s="386" t="str">
        <f xml:space="preserve"> Inputs!E$39</f>
        <v>CPIH for October</v>
      </c>
      <c r="F15" s="386">
        <f xml:space="preserve"> Inputs!F$39</f>
        <v>0</v>
      </c>
      <c r="G15" s="386" t="str">
        <f xml:space="preserve"> Inputs!G$39</f>
        <v>index</v>
      </c>
      <c r="H15" s="419">
        <f xml:space="preserve"> Inputs!H$39</f>
        <v>0</v>
      </c>
      <c r="I15" s="419">
        <f xml:space="preserve"> Inputs!I$39</f>
        <v>0</v>
      </c>
      <c r="J15" s="386">
        <f xml:space="preserve"> Inputs!J$39</f>
        <v>104.4</v>
      </c>
      <c r="K15" s="386">
        <f xml:space="preserve"> Inputs!K$39</f>
        <v>106.7</v>
      </c>
      <c r="L15" s="386">
        <f xml:space="preserve"> Inputs!L$39</f>
        <v>108.3</v>
      </c>
      <c r="M15" s="386">
        <f xml:space="preserve"> Inputs!M$39</f>
        <v>109.2</v>
      </c>
      <c r="N15" s="386">
        <f xml:space="preserve"> Inputs!N$39</f>
        <v>113.4</v>
      </c>
      <c r="O15" s="386">
        <f xml:space="preserve"> Inputs!O$39</f>
        <v>124.3</v>
      </c>
      <c r="P15" s="386">
        <f xml:space="preserve"> Inputs!P$39</f>
        <v>130.32855000000001</v>
      </c>
      <c r="Q15" s="386">
        <f xml:space="preserve"> Inputs!Q$39</f>
        <v>133.87348656000003</v>
      </c>
      <c r="R15" s="386">
        <f xml:space="preserve"> Inputs!R$39</f>
        <v>0</v>
      </c>
      <c r="S15" s="419">
        <f xml:space="preserve"> Inputs!S$39</f>
        <v>0</v>
      </c>
      <c r="T15" s="387"/>
      <c r="U15" s="387"/>
      <c r="V15" s="387"/>
      <c r="W15" s="387"/>
      <c r="X15" s="387"/>
      <c r="Y15" s="387"/>
    </row>
    <row r="16" spans="1:79" s="388" customFormat="1">
      <c r="A16" s="383"/>
      <c r="B16" s="384"/>
      <c r="C16" s="385"/>
      <c r="D16" s="383"/>
      <c r="E16" s="386" t="str">
        <f xml:space="preserve"> Inputs!E$40</f>
        <v>CPIH for November</v>
      </c>
      <c r="F16" s="386">
        <f xml:space="preserve"> Inputs!F$40</f>
        <v>0</v>
      </c>
      <c r="G16" s="386" t="str">
        <f xml:space="preserve"> Inputs!G$40</f>
        <v>index</v>
      </c>
      <c r="H16" s="419">
        <f xml:space="preserve"> Inputs!H$40</f>
        <v>0</v>
      </c>
      <c r="I16" s="419">
        <f xml:space="preserve"> Inputs!I$40</f>
        <v>0</v>
      </c>
      <c r="J16" s="386">
        <f xml:space="preserve"> Inputs!J$40</f>
        <v>104.7</v>
      </c>
      <c r="K16" s="386">
        <f xml:space="preserve"> Inputs!K$40</f>
        <v>106.9</v>
      </c>
      <c r="L16" s="386">
        <f xml:space="preserve"> Inputs!L$40</f>
        <v>108.5</v>
      </c>
      <c r="M16" s="386">
        <f xml:space="preserve"> Inputs!M$40</f>
        <v>109.1</v>
      </c>
      <c r="N16" s="386">
        <f xml:space="preserve"> Inputs!N$40</f>
        <v>114.1</v>
      </c>
      <c r="O16" s="386">
        <f xml:space="preserve"> Inputs!O$40</f>
        <v>124.8</v>
      </c>
      <c r="P16" s="386">
        <f xml:space="preserve"> Inputs!P$40</f>
        <v>130.69055999999998</v>
      </c>
      <c r="Q16" s="386">
        <f xml:space="preserve"> Inputs!Q$40</f>
        <v>134.19306700799996</v>
      </c>
      <c r="R16" s="386">
        <f xml:space="preserve"> Inputs!R$40</f>
        <v>0</v>
      </c>
      <c r="S16" s="419">
        <f xml:space="preserve"> Inputs!S$40</f>
        <v>0</v>
      </c>
      <c r="T16" s="387"/>
      <c r="U16" s="387"/>
      <c r="V16" s="387"/>
      <c r="W16" s="387"/>
      <c r="X16" s="387"/>
      <c r="Y16" s="387"/>
    </row>
    <row r="17" spans="1:25" s="388" customFormat="1">
      <c r="A17" s="383"/>
      <c r="B17" s="384"/>
      <c r="C17" s="385"/>
      <c r="D17" s="383"/>
      <c r="E17" s="386" t="str">
        <f xml:space="preserve"> Inputs!E$41</f>
        <v>CPIH for December</v>
      </c>
      <c r="F17" s="386">
        <f xml:space="preserve"> Inputs!F$41</f>
        <v>0</v>
      </c>
      <c r="G17" s="386" t="str">
        <f xml:space="preserve"> Inputs!G$41</f>
        <v>index</v>
      </c>
      <c r="H17" s="419">
        <f xml:space="preserve"> Inputs!H$41</f>
        <v>0</v>
      </c>
      <c r="I17" s="419">
        <f xml:space="preserve"> Inputs!I$41</f>
        <v>0</v>
      </c>
      <c r="J17" s="386">
        <f xml:space="preserve"> Inputs!J$41</f>
        <v>105</v>
      </c>
      <c r="K17" s="386">
        <f xml:space="preserve"> Inputs!K$41</f>
        <v>107.1</v>
      </c>
      <c r="L17" s="386">
        <f xml:space="preserve"> Inputs!L$41</f>
        <v>108.5</v>
      </c>
      <c r="M17" s="386">
        <f xml:space="preserve"> Inputs!M$41</f>
        <v>109.4</v>
      </c>
      <c r="N17" s="386">
        <f xml:space="preserve"> Inputs!N$41</f>
        <v>114.7</v>
      </c>
      <c r="O17" s="386">
        <f xml:space="preserve"> Inputs!O$41</f>
        <v>125.3</v>
      </c>
      <c r="P17" s="386">
        <f xml:space="preserve"> Inputs!P$41</f>
        <v>130.93849999999998</v>
      </c>
      <c r="Q17" s="386">
        <f xml:space="preserve"> Inputs!Q$41</f>
        <v>134.35599484999997</v>
      </c>
      <c r="R17" s="386">
        <f xml:space="preserve"> Inputs!R$41</f>
        <v>0</v>
      </c>
      <c r="S17" s="419">
        <f xml:space="preserve"> Inputs!S$41</f>
        <v>0</v>
      </c>
      <c r="T17" s="387"/>
      <c r="U17" s="387"/>
      <c r="V17" s="387"/>
      <c r="W17" s="387"/>
      <c r="X17" s="387"/>
      <c r="Y17" s="387"/>
    </row>
    <row r="18" spans="1:25" s="388" customFormat="1">
      <c r="A18" s="383"/>
      <c r="B18" s="384"/>
      <c r="C18" s="385"/>
      <c r="D18" s="383"/>
      <c r="E18" s="386" t="str">
        <f xml:space="preserve"> Inputs!E$42</f>
        <v>CPIH for January</v>
      </c>
      <c r="F18" s="386">
        <f xml:space="preserve"> Inputs!F$42</f>
        <v>0</v>
      </c>
      <c r="G18" s="386" t="str">
        <f xml:space="preserve"> Inputs!G$42</f>
        <v>index</v>
      </c>
      <c r="H18" s="419">
        <f xml:space="preserve"> Inputs!H$42</f>
        <v>0</v>
      </c>
      <c r="I18" s="419">
        <f xml:space="preserve"> Inputs!I$42</f>
        <v>0</v>
      </c>
      <c r="J18" s="386">
        <f xml:space="preserve"> Inputs!J$42</f>
        <v>104.5</v>
      </c>
      <c r="K18" s="386">
        <f xml:space="preserve"> Inputs!K$42</f>
        <v>106.4</v>
      </c>
      <c r="L18" s="386">
        <f xml:space="preserve"> Inputs!L$42</f>
        <v>108.3</v>
      </c>
      <c r="M18" s="386">
        <f xml:space="preserve"> Inputs!M$42</f>
        <v>109.3</v>
      </c>
      <c r="N18" s="386">
        <f xml:space="preserve"> Inputs!N$42</f>
        <v>114.6</v>
      </c>
      <c r="O18" s="386">
        <f xml:space="preserve"> Inputs!O$42</f>
        <v>124.8</v>
      </c>
      <c r="P18" s="386">
        <f xml:space="preserve"> Inputs!P$42</f>
        <v>130.56576000000001</v>
      </c>
      <c r="Q18" s="386">
        <f xml:space="preserve"> Inputs!Q$42</f>
        <v>133.1211184457143</v>
      </c>
      <c r="R18" s="386">
        <f xml:space="preserve"> Inputs!R$42</f>
        <v>0</v>
      </c>
      <c r="S18" s="419">
        <f xml:space="preserve"> Inputs!S$42</f>
        <v>0</v>
      </c>
      <c r="T18" s="387"/>
      <c r="U18" s="387"/>
      <c r="V18" s="387"/>
      <c r="W18" s="387"/>
      <c r="X18" s="387"/>
      <c r="Y18" s="387"/>
    </row>
    <row r="19" spans="1:25" s="388" customFormat="1">
      <c r="A19" s="383"/>
      <c r="B19" s="384"/>
      <c r="C19" s="385"/>
      <c r="D19" s="383"/>
      <c r="E19" s="386" t="str">
        <f xml:space="preserve"> Inputs!E$43</f>
        <v>CPIH for February</v>
      </c>
      <c r="F19" s="386">
        <f xml:space="preserve"> Inputs!F$43</f>
        <v>0</v>
      </c>
      <c r="G19" s="386" t="str">
        <f xml:space="preserve"> Inputs!G$43</f>
        <v>index</v>
      </c>
      <c r="H19" s="419">
        <f xml:space="preserve"> Inputs!H$43</f>
        <v>0</v>
      </c>
      <c r="I19" s="419">
        <f xml:space="preserve"> Inputs!I$43</f>
        <v>0</v>
      </c>
      <c r="J19" s="386">
        <f xml:space="preserve"> Inputs!J$43</f>
        <v>104.9</v>
      </c>
      <c r="K19" s="386">
        <f xml:space="preserve"> Inputs!K$43</f>
        <v>106.8</v>
      </c>
      <c r="L19" s="386">
        <f xml:space="preserve"> Inputs!L$43</f>
        <v>108.6</v>
      </c>
      <c r="M19" s="386">
        <f xml:space="preserve"> Inputs!M$43</f>
        <v>109.4</v>
      </c>
      <c r="N19" s="386">
        <f xml:space="preserve"> Inputs!N$43</f>
        <v>115.4</v>
      </c>
      <c r="O19" s="386">
        <f xml:space="preserve"> Inputs!O$43</f>
        <v>126</v>
      </c>
      <c r="P19" s="386">
        <f xml:space="preserve"> Inputs!P$43</f>
        <v>131.1156</v>
      </c>
      <c r="Q19" s="386">
        <f xml:space="preserve"> Inputs!Q$43</f>
        <v>133.68171960000001</v>
      </c>
      <c r="R19" s="386">
        <f xml:space="preserve"> Inputs!R$43</f>
        <v>0</v>
      </c>
      <c r="S19" s="419">
        <f xml:space="preserve"> Inputs!S$43</f>
        <v>0</v>
      </c>
      <c r="T19" s="387"/>
      <c r="U19" s="387"/>
      <c r="V19" s="387"/>
      <c r="W19" s="387"/>
      <c r="X19" s="387"/>
      <c r="Y19" s="387"/>
    </row>
    <row r="20" spans="1:25" s="388" customFormat="1">
      <c r="A20" s="383"/>
      <c r="B20" s="384"/>
      <c r="C20" s="385"/>
      <c r="D20" s="383"/>
      <c r="E20" s="386" t="str">
        <f xml:space="preserve"> Inputs!E$44</f>
        <v>CPIH for March</v>
      </c>
      <c r="F20" s="386">
        <f xml:space="preserve"> Inputs!F$44</f>
        <v>0</v>
      </c>
      <c r="G20" s="386" t="str">
        <f xml:space="preserve"> Inputs!G$44</f>
        <v>index</v>
      </c>
      <c r="H20" s="419">
        <f xml:space="preserve"> Inputs!H$44</f>
        <v>0</v>
      </c>
      <c r="I20" s="419">
        <f xml:space="preserve"> Inputs!I$44</f>
        <v>0</v>
      </c>
      <c r="J20" s="386">
        <f xml:space="preserve"> Inputs!J$44</f>
        <v>105.1</v>
      </c>
      <c r="K20" s="386">
        <f xml:space="preserve"> Inputs!K$44</f>
        <v>107</v>
      </c>
      <c r="L20" s="386">
        <f xml:space="preserve"> Inputs!L$44</f>
        <v>108.6</v>
      </c>
      <c r="M20" s="386">
        <f xml:space="preserve"> Inputs!M$44</f>
        <v>109.7</v>
      </c>
      <c r="N20" s="386">
        <f xml:space="preserve"> Inputs!N$44</f>
        <v>116.5</v>
      </c>
      <c r="O20" s="386">
        <f xml:space="preserve"> Inputs!O$44</f>
        <v>126.8</v>
      </c>
      <c r="P20" s="386">
        <f xml:space="preserve"> Inputs!P$44</f>
        <v>131.50427999999999</v>
      </c>
      <c r="Q20" s="386">
        <f xml:space="preserve"> Inputs!Q$44</f>
        <v>134.07800662285715</v>
      </c>
      <c r="R20" s="386">
        <f xml:space="preserve"> Inputs!R$44</f>
        <v>0</v>
      </c>
      <c r="S20" s="419">
        <f xml:space="preserve"> Inputs!S$44</f>
        <v>0</v>
      </c>
      <c r="T20" s="387"/>
      <c r="U20" s="387"/>
      <c r="V20" s="387"/>
      <c r="W20" s="387"/>
      <c r="X20" s="387"/>
      <c r="Y20" s="387"/>
    </row>
    <row r="21" spans="1:25" s="388" customFormat="1">
      <c r="A21" s="383"/>
      <c r="B21" s="384"/>
      <c r="C21" s="385"/>
      <c r="D21" s="383"/>
      <c r="E21" s="385"/>
      <c r="F21" s="385"/>
      <c r="G21" s="385"/>
      <c r="H21" s="385"/>
      <c r="I21" s="385"/>
      <c r="J21" s="385"/>
      <c r="K21" s="385"/>
      <c r="L21" s="385"/>
      <c r="M21" s="385"/>
      <c r="N21" s="385"/>
      <c r="O21" s="385"/>
      <c r="P21" s="385"/>
      <c r="Q21" s="385"/>
      <c r="R21" s="385"/>
      <c r="S21" s="385"/>
      <c r="T21" s="387"/>
      <c r="U21" s="387"/>
      <c r="V21" s="387"/>
      <c r="W21" s="387"/>
      <c r="X21" s="387"/>
      <c r="Y21" s="387"/>
    </row>
    <row r="22" spans="1:25" s="436" customFormat="1">
      <c r="A22" s="433"/>
      <c r="B22" s="433"/>
      <c r="C22" s="434"/>
      <c r="D22" s="209"/>
      <c r="E22" s="209" t="str">
        <f xml:space="preserve"> Inputs!E$46</f>
        <v>CPIH: Forecast Annual Increase</v>
      </c>
      <c r="F22" s="209">
        <f xml:space="preserve"> Inputs!F$46</f>
        <v>0.02</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35"/>
      <c r="U22" s="435"/>
      <c r="V22" s="435"/>
      <c r="W22" s="435"/>
      <c r="X22" s="435"/>
      <c r="Y22" s="435"/>
    </row>
    <row r="23" spans="1:25" s="374" customFormat="1">
      <c r="A23" s="389"/>
      <c r="B23" s="389"/>
      <c r="C23" s="390"/>
      <c r="D23" s="267"/>
      <c r="E23" s="391"/>
      <c r="F23" s="392"/>
      <c r="G23" s="267"/>
      <c r="H23" s="289"/>
      <c r="I23" s="289"/>
      <c r="J23" s="303"/>
      <c r="K23" s="303"/>
      <c r="L23" s="303"/>
      <c r="M23" s="303"/>
      <c r="N23" s="303"/>
      <c r="O23" s="303"/>
      <c r="P23" s="303"/>
      <c r="Q23" s="303"/>
      <c r="R23" s="303"/>
      <c r="S23" s="303"/>
      <c r="T23" s="289"/>
      <c r="U23" s="289"/>
      <c r="V23" s="289"/>
      <c r="W23" s="289"/>
      <c r="X23" s="289"/>
      <c r="Y23" s="289"/>
    </row>
    <row r="24" spans="1:25" s="374" customFormat="1">
      <c r="A24" s="389"/>
      <c r="B24" s="389"/>
      <c r="C24" s="390"/>
      <c r="D24" s="267"/>
      <c r="E24" s="380" t="s">
        <v>147</v>
      </c>
      <c r="F24" s="392"/>
      <c r="G24" s="267" t="s">
        <v>148</v>
      </c>
      <c r="H24" s="289"/>
      <c r="I24" s="289"/>
      <c r="J24" s="303">
        <f t="shared" ref="J24:J35" si="0" xml:space="preserve"> IF(J9 &gt; 0, J9, I24 * (1 + $F$22))</f>
        <v>103.2</v>
      </c>
      <c r="K24" s="303">
        <f t="shared" ref="K24:S24" si="1" xml:space="preserve"> IF(K9 &gt; 0, K9, J24 * (1 + $F$22))</f>
        <v>105.5</v>
      </c>
      <c r="L24" s="303">
        <f t="shared" si="1"/>
        <v>107.6</v>
      </c>
      <c r="M24" s="303">
        <f t="shared" si="1"/>
        <v>108.6</v>
      </c>
      <c r="N24" s="303">
        <f t="shared" si="1"/>
        <v>110.4</v>
      </c>
      <c r="O24" s="303">
        <f t="shared" si="1"/>
        <v>119</v>
      </c>
      <c r="P24" s="303">
        <f t="shared" si="1"/>
        <v>128.30000000000001</v>
      </c>
      <c r="Q24" s="303">
        <f t="shared" si="1"/>
        <v>132.18749</v>
      </c>
      <c r="R24" s="303">
        <f t="shared" si="1"/>
        <v>134.83123979999999</v>
      </c>
      <c r="S24" s="303">
        <f t="shared" si="1"/>
        <v>137.527864596</v>
      </c>
      <c r="T24" s="289"/>
      <c r="U24" s="289"/>
      <c r="V24" s="289"/>
      <c r="W24" s="289"/>
      <c r="X24" s="289"/>
      <c r="Y24" s="289"/>
    </row>
    <row r="25" spans="1:25" s="374" customFormat="1">
      <c r="A25" s="389"/>
      <c r="B25" s="389"/>
      <c r="C25" s="390"/>
      <c r="D25" s="267"/>
      <c r="E25" s="380" t="s">
        <v>149</v>
      </c>
      <c r="F25" s="392"/>
      <c r="G25" s="267" t="s">
        <v>148</v>
      </c>
      <c r="H25" s="289"/>
      <c r="I25" s="289"/>
      <c r="J25" s="303">
        <f t="shared" si="0"/>
        <v>103.5</v>
      </c>
      <c r="K25" s="303">
        <f t="shared" ref="K25:S25" si="2" xml:space="preserve"> IF(K10 &gt; 0, K10, J25 * (1 + $F$22))</f>
        <v>105.9</v>
      </c>
      <c r="L25" s="303">
        <f t="shared" si="2"/>
        <v>107.9</v>
      </c>
      <c r="M25" s="303">
        <f t="shared" si="2"/>
        <v>108.6</v>
      </c>
      <c r="N25" s="303">
        <f t="shared" si="2"/>
        <v>111</v>
      </c>
      <c r="O25" s="303">
        <f t="shared" si="2"/>
        <v>119.7</v>
      </c>
      <c r="P25" s="303">
        <f t="shared" si="2"/>
        <v>129.1</v>
      </c>
      <c r="Q25" s="303">
        <f t="shared" si="2"/>
        <v>132.63733999999999</v>
      </c>
      <c r="R25" s="303">
        <f t="shared" si="2"/>
        <v>135.29008679999998</v>
      </c>
      <c r="S25" s="303">
        <f t="shared" si="2"/>
        <v>137.995888536</v>
      </c>
      <c r="T25" s="289"/>
      <c r="U25" s="289"/>
      <c r="V25" s="289"/>
      <c r="W25" s="289"/>
      <c r="X25" s="289"/>
      <c r="Y25" s="289"/>
    </row>
    <row r="26" spans="1:25" s="374" customFormat="1">
      <c r="A26" s="389"/>
      <c r="B26" s="389"/>
      <c r="C26" s="390"/>
      <c r="D26" s="267"/>
      <c r="E26" s="380" t="s">
        <v>150</v>
      </c>
      <c r="F26" s="392"/>
      <c r="G26" s="267" t="s">
        <v>148</v>
      </c>
      <c r="H26" s="289"/>
      <c r="I26" s="289"/>
      <c r="J26" s="303">
        <f t="shared" si="0"/>
        <v>103.5</v>
      </c>
      <c r="K26" s="303">
        <f t="shared" ref="K26:S26" si="3" xml:space="preserve"> IF(K11 &gt; 0, K11, J26 * (1 + $F$22))</f>
        <v>105.9</v>
      </c>
      <c r="L26" s="303">
        <f t="shared" si="3"/>
        <v>107.9</v>
      </c>
      <c r="M26" s="303">
        <f t="shared" si="3"/>
        <v>108.8</v>
      </c>
      <c r="N26" s="303">
        <f t="shared" si="3"/>
        <v>111.4</v>
      </c>
      <c r="O26" s="303">
        <f t="shared" si="3"/>
        <v>120.5</v>
      </c>
      <c r="P26" s="303">
        <f t="shared" si="3"/>
        <v>129.45314999999999</v>
      </c>
      <c r="Q26" s="303">
        <f t="shared" si="3"/>
        <v>132.805986585</v>
      </c>
      <c r="R26" s="303">
        <f t="shared" si="3"/>
        <v>135.46210631670002</v>
      </c>
      <c r="S26" s="303">
        <f t="shared" si="3"/>
        <v>138.17134844303402</v>
      </c>
      <c r="T26" s="289"/>
      <c r="U26" s="289"/>
      <c r="V26" s="289"/>
      <c r="W26" s="289"/>
      <c r="X26" s="289"/>
      <c r="Y26" s="289"/>
    </row>
    <row r="27" spans="1:25" s="374" customFormat="1">
      <c r="A27" s="389"/>
      <c r="B27" s="389"/>
      <c r="C27" s="390"/>
      <c r="D27" s="267"/>
      <c r="E27" s="380" t="s">
        <v>151</v>
      </c>
      <c r="F27" s="392"/>
      <c r="G27" s="267" t="s">
        <v>148</v>
      </c>
      <c r="H27" s="289"/>
      <c r="I27" s="289"/>
      <c r="J27" s="303">
        <f t="shared" si="0"/>
        <v>103.5</v>
      </c>
      <c r="K27" s="303">
        <f t="shared" ref="K27:S27" si="4" xml:space="preserve"> IF(K12 &gt; 0, K12, J27 * (1 + $F$22))</f>
        <v>105.9</v>
      </c>
      <c r="L27" s="303">
        <f t="shared" si="4"/>
        <v>108</v>
      </c>
      <c r="M27" s="303">
        <f t="shared" si="4"/>
        <v>109.2</v>
      </c>
      <c r="N27" s="303">
        <f t="shared" si="4"/>
        <v>111.4</v>
      </c>
      <c r="O27" s="303">
        <f t="shared" si="4"/>
        <v>121.2</v>
      </c>
      <c r="P27" s="303">
        <f t="shared" si="4"/>
        <v>129.00528</v>
      </c>
      <c r="Q27" s="303">
        <f t="shared" si="4"/>
        <v>132.86253787199999</v>
      </c>
      <c r="R27" s="303">
        <f t="shared" si="4"/>
        <v>135.51978862944</v>
      </c>
      <c r="S27" s="303">
        <f t="shared" si="4"/>
        <v>138.23018440202881</v>
      </c>
      <c r="T27" s="289"/>
      <c r="U27" s="289"/>
      <c r="V27" s="289"/>
      <c r="W27" s="289"/>
      <c r="X27" s="289"/>
      <c r="Y27" s="289"/>
    </row>
    <row r="28" spans="1:25" s="374" customFormat="1">
      <c r="A28" s="389"/>
      <c r="B28" s="389"/>
      <c r="C28" s="390"/>
      <c r="D28" s="267"/>
      <c r="E28" s="380" t="s">
        <v>152</v>
      </c>
      <c r="F28" s="392"/>
      <c r="G28" s="267" t="s">
        <v>148</v>
      </c>
      <c r="H28" s="289"/>
      <c r="I28" s="289"/>
      <c r="J28" s="303">
        <f t="shared" si="0"/>
        <v>104</v>
      </c>
      <c r="K28" s="303">
        <f t="shared" ref="K28:S28" si="5" xml:space="preserve"> IF(K13 &gt; 0, K13, J28 * (1 + $F$22))</f>
        <v>106.5</v>
      </c>
      <c r="L28" s="303">
        <f t="shared" si="5"/>
        <v>108.3</v>
      </c>
      <c r="M28" s="303">
        <f t="shared" si="5"/>
        <v>108.8</v>
      </c>
      <c r="N28" s="303">
        <f t="shared" si="5"/>
        <v>112.1</v>
      </c>
      <c r="O28" s="303">
        <f t="shared" si="5"/>
        <v>121.8</v>
      </c>
      <c r="P28" s="303">
        <f t="shared" si="5"/>
        <v>129.70481999999998</v>
      </c>
      <c r="Q28" s="303">
        <f t="shared" si="5"/>
        <v>133.38843688799997</v>
      </c>
      <c r="R28" s="303">
        <f t="shared" si="5"/>
        <v>136.05620562575999</v>
      </c>
      <c r="S28" s="303">
        <f t="shared" si="5"/>
        <v>138.7773297382752</v>
      </c>
      <c r="T28" s="289"/>
      <c r="U28" s="289"/>
      <c r="V28" s="289"/>
      <c r="W28" s="289"/>
      <c r="X28" s="289"/>
      <c r="Y28" s="289"/>
    </row>
    <row r="29" spans="1:25" s="374" customFormat="1">
      <c r="A29" s="389"/>
      <c r="B29" s="389"/>
      <c r="C29" s="390"/>
      <c r="D29" s="267"/>
      <c r="E29" s="380" t="s">
        <v>153</v>
      </c>
      <c r="F29" s="392"/>
      <c r="G29" s="267" t="s">
        <v>148</v>
      </c>
      <c r="H29" s="289"/>
      <c r="I29" s="289"/>
      <c r="J29" s="303">
        <f t="shared" si="0"/>
        <v>104.3</v>
      </c>
      <c r="K29" s="303">
        <f t="shared" ref="K29:S29" si="6" xml:space="preserve"> IF(K14 &gt; 0, K14, J29 * (1 + $F$22))</f>
        <v>106.6</v>
      </c>
      <c r="L29" s="303">
        <f t="shared" si="6"/>
        <v>108.4</v>
      </c>
      <c r="M29" s="303">
        <f t="shared" si="6"/>
        <v>109.2</v>
      </c>
      <c r="N29" s="303">
        <f t="shared" si="6"/>
        <v>112.4</v>
      </c>
      <c r="O29" s="303">
        <f t="shared" si="6"/>
        <v>122.3</v>
      </c>
      <c r="P29" s="303">
        <f t="shared" si="6"/>
        <v>130.02936</v>
      </c>
      <c r="Q29" s="303">
        <f t="shared" si="6"/>
        <v>133.61817033600002</v>
      </c>
      <c r="R29" s="303">
        <f t="shared" si="6"/>
        <v>136.29053374272002</v>
      </c>
      <c r="S29" s="303">
        <f t="shared" si="6"/>
        <v>139.01634441757443</v>
      </c>
      <c r="T29" s="289"/>
      <c r="U29" s="289"/>
      <c r="V29" s="289"/>
      <c r="W29" s="289"/>
      <c r="X29" s="289"/>
      <c r="Y29" s="289"/>
    </row>
    <row r="30" spans="1:25" s="374" customFormat="1">
      <c r="A30" s="389"/>
      <c r="B30" s="389"/>
      <c r="C30" s="390"/>
      <c r="D30" s="267"/>
      <c r="E30" s="380" t="s">
        <v>154</v>
      </c>
      <c r="F30" s="392"/>
      <c r="G30" s="267" t="s">
        <v>148</v>
      </c>
      <c r="H30" s="289"/>
      <c r="I30" s="289"/>
      <c r="J30" s="303">
        <f t="shared" si="0"/>
        <v>104.4</v>
      </c>
      <c r="K30" s="303">
        <f t="shared" ref="K30:S30" si="7" xml:space="preserve"> IF(K15 &gt; 0, K15, J30 * (1 + $F$22))</f>
        <v>106.7</v>
      </c>
      <c r="L30" s="303">
        <f t="shared" si="7"/>
        <v>108.3</v>
      </c>
      <c r="M30" s="303">
        <f t="shared" si="7"/>
        <v>109.2</v>
      </c>
      <c r="N30" s="303">
        <f t="shared" si="7"/>
        <v>113.4</v>
      </c>
      <c r="O30" s="303">
        <f t="shared" si="7"/>
        <v>124.3</v>
      </c>
      <c r="P30" s="303">
        <f t="shared" si="7"/>
        <v>130.32855000000001</v>
      </c>
      <c r="Q30" s="303">
        <f t="shared" si="7"/>
        <v>133.87348656000003</v>
      </c>
      <c r="R30" s="303">
        <f t="shared" si="7"/>
        <v>136.55095629120004</v>
      </c>
      <c r="S30" s="303">
        <f t="shared" si="7"/>
        <v>139.28197541702403</v>
      </c>
      <c r="T30" s="289"/>
      <c r="U30" s="289"/>
      <c r="V30" s="289"/>
      <c r="W30" s="289"/>
      <c r="X30" s="289"/>
      <c r="Y30" s="289"/>
    </row>
    <row r="31" spans="1:25" s="374" customFormat="1">
      <c r="A31" s="389"/>
      <c r="B31" s="389"/>
      <c r="C31" s="390"/>
      <c r="D31" s="267"/>
      <c r="E31" s="393" t="s">
        <v>155</v>
      </c>
      <c r="F31" s="392"/>
      <c r="G31" s="267" t="s">
        <v>148</v>
      </c>
      <c r="H31" s="289"/>
      <c r="I31" s="289"/>
      <c r="J31" s="303">
        <f t="shared" si="0"/>
        <v>104.7</v>
      </c>
      <c r="K31" s="303">
        <f t="shared" ref="K31:S31" si="8" xml:space="preserve"> IF(K16 &gt; 0, K16, J31 * (1 + $F$22))</f>
        <v>106.9</v>
      </c>
      <c r="L31" s="303">
        <f t="shared" si="8"/>
        <v>108.5</v>
      </c>
      <c r="M31" s="303">
        <f t="shared" si="8"/>
        <v>109.1</v>
      </c>
      <c r="N31" s="303">
        <f t="shared" si="8"/>
        <v>114.1</v>
      </c>
      <c r="O31" s="303">
        <f t="shared" si="8"/>
        <v>124.8</v>
      </c>
      <c r="P31" s="303">
        <f t="shared" si="8"/>
        <v>130.69055999999998</v>
      </c>
      <c r="Q31" s="303">
        <f t="shared" si="8"/>
        <v>134.19306700799996</v>
      </c>
      <c r="R31" s="303">
        <f t="shared" si="8"/>
        <v>136.87692834815996</v>
      </c>
      <c r="S31" s="303">
        <f t="shared" si="8"/>
        <v>139.61446691512316</v>
      </c>
      <c r="T31" s="289"/>
      <c r="U31" s="289"/>
      <c r="V31" s="289"/>
      <c r="W31" s="289"/>
      <c r="X31" s="289"/>
      <c r="Y31" s="289"/>
    </row>
    <row r="32" spans="1:25" s="374" customFormat="1">
      <c r="A32" s="389"/>
      <c r="B32" s="389"/>
      <c r="C32" s="390"/>
      <c r="D32" s="267"/>
      <c r="E32" s="380" t="s">
        <v>156</v>
      </c>
      <c r="F32" s="392"/>
      <c r="G32" s="267" t="s">
        <v>148</v>
      </c>
      <c r="H32" s="289"/>
      <c r="I32" s="289"/>
      <c r="J32" s="303">
        <f t="shared" si="0"/>
        <v>105</v>
      </c>
      <c r="K32" s="303">
        <f t="shared" ref="K32:S32" si="9" xml:space="preserve"> IF(K17 &gt; 0, K17, J32 * (1 + $F$22))</f>
        <v>107.1</v>
      </c>
      <c r="L32" s="303">
        <f t="shared" si="9"/>
        <v>108.5</v>
      </c>
      <c r="M32" s="303">
        <f t="shared" si="9"/>
        <v>109.4</v>
      </c>
      <c r="N32" s="303">
        <f t="shared" si="9"/>
        <v>114.7</v>
      </c>
      <c r="O32" s="303">
        <f t="shared" si="9"/>
        <v>125.3</v>
      </c>
      <c r="P32" s="303">
        <f t="shared" si="9"/>
        <v>130.93849999999998</v>
      </c>
      <c r="Q32" s="303">
        <f t="shared" si="9"/>
        <v>134.35599484999997</v>
      </c>
      <c r="R32" s="303">
        <f t="shared" si="9"/>
        <v>137.04311474699998</v>
      </c>
      <c r="S32" s="303">
        <f t="shared" si="9"/>
        <v>139.78397704193998</v>
      </c>
      <c r="T32" s="289"/>
      <c r="U32" s="289"/>
      <c r="V32" s="289"/>
      <c r="W32" s="289"/>
      <c r="X32" s="289"/>
      <c r="Y32" s="289"/>
    </row>
    <row r="33" spans="1:25" s="374" customFormat="1">
      <c r="A33" s="389"/>
      <c r="B33" s="389"/>
      <c r="C33" s="390"/>
      <c r="D33" s="267"/>
      <c r="E33" s="380" t="s">
        <v>157</v>
      </c>
      <c r="F33" s="392"/>
      <c r="G33" s="267" t="s">
        <v>148</v>
      </c>
      <c r="H33" s="289"/>
      <c r="I33" s="289"/>
      <c r="J33" s="303">
        <f t="shared" si="0"/>
        <v>104.5</v>
      </c>
      <c r="K33" s="303">
        <f t="shared" ref="K33:S33" si="10" xml:space="preserve"> IF(K18 &gt; 0, K18, J33 * (1 + $F$22))</f>
        <v>106.4</v>
      </c>
      <c r="L33" s="303">
        <f t="shared" si="10"/>
        <v>108.3</v>
      </c>
      <c r="M33" s="303">
        <f t="shared" si="10"/>
        <v>109.3</v>
      </c>
      <c r="N33" s="303">
        <f t="shared" si="10"/>
        <v>114.6</v>
      </c>
      <c r="O33" s="303">
        <f t="shared" si="10"/>
        <v>124.8</v>
      </c>
      <c r="P33" s="303">
        <f t="shared" si="10"/>
        <v>130.56576000000001</v>
      </c>
      <c r="Q33" s="303">
        <f t="shared" si="10"/>
        <v>133.1211184457143</v>
      </c>
      <c r="R33" s="303">
        <f t="shared" si="10"/>
        <v>135.78354081462859</v>
      </c>
      <c r="S33" s="303">
        <f t="shared" si="10"/>
        <v>138.49921163092117</v>
      </c>
      <c r="T33" s="289"/>
      <c r="U33" s="289"/>
      <c r="V33" s="289"/>
      <c r="W33" s="289"/>
      <c r="X33" s="289"/>
      <c r="Y33" s="289"/>
    </row>
    <row r="34" spans="1:25" s="374" customFormat="1">
      <c r="A34" s="389"/>
      <c r="B34" s="389"/>
      <c r="C34" s="390"/>
      <c r="D34" s="267"/>
      <c r="E34" s="380" t="s">
        <v>158</v>
      </c>
      <c r="F34" s="392"/>
      <c r="G34" s="267" t="s">
        <v>148</v>
      </c>
      <c r="H34" s="289"/>
      <c r="I34" s="289"/>
      <c r="J34" s="303">
        <f t="shared" si="0"/>
        <v>104.9</v>
      </c>
      <c r="K34" s="303">
        <f t="shared" ref="K34:S34" si="11" xml:space="preserve"> IF(K19 &gt; 0, K19, J34 * (1 + $F$22))</f>
        <v>106.8</v>
      </c>
      <c r="L34" s="303">
        <f t="shared" si="11"/>
        <v>108.6</v>
      </c>
      <c r="M34" s="303">
        <f t="shared" si="11"/>
        <v>109.4</v>
      </c>
      <c r="N34" s="303">
        <f t="shared" si="11"/>
        <v>115.4</v>
      </c>
      <c r="O34" s="303">
        <f t="shared" si="11"/>
        <v>126</v>
      </c>
      <c r="P34" s="303">
        <f t="shared" si="11"/>
        <v>131.1156</v>
      </c>
      <c r="Q34" s="303">
        <f t="shared" si="11"/>
        <v>133.68171960000001</v>
      </c>
      <c r="R34" s="303">
        <f t="shared" si="11"/>
        <v>136.355353992</v>
      </c>
      <c r="S34" s="303">
        <f t="shared" si="11"/>
        <v>139.08246107184002</v>
      </c>
      <c r="T34" s="289"/>
      <c r="U34" s="289"/>
      <c r="V34" s="289"/>
      <c r="W34" s="289"/>
      <c r="X34" s="289"/>
      <c r="Y34" s="289"/>
    </row>
    <row r="35" spans="1:25" s="374" customFormat="1">
      <c r="A35" s="389"/>
      <c r="B35" s="389"/>
      <c r="C35" s="390"/>
      <c r="D35" s="267"/>
      <c r="E35" s="380" t="s">
        <v>159</v>
      </c>
      <c r="F35" s="392"/>
      <c r="G35" s="267" t="s">
        <v>148</v>
      </c>
      <c r="H35" s="289"/>
      <c r="I35" s="289"/>
      <c r="J35" s="303">
        <f t="shared" si="0"/>
        <v>105.1</v>
      </c>
      <c r="K35" s="303">
        <f t="shared" ref="K35:S35" si="12" xml:space="preserve"> IF(K20 &gt; 0, K20, J35 * (1 + $F$22))</f>
        <v>107</v>
      </c>
      <c r="L35" s="303">
        <f t="shared" si="12"/>
        <v>108.6</v>
      </c>
      <c r="M35" s="303">
        <f t="shared" si="12"/>
        <v>109.7</v>
      </c>
      <c r="N35" s="303">
        <f t="shared" si="12"/>
        <v>116.5</v>
      </c>
      <c r="O35" s="303">
        <f t="shared" si="12"/>
        <v>126.8</v>
      </c>
      <c r="P35" s="303">
        <f t="shared" si="12"/>
        <v>131.50427999999999</v>
      </c>
      <c r="Q35" s="303">
        <f t="shared" si="12"/>
        <v>134.07800662285715</v>
      </c>
      <c r="R35" s="303">
        <f t="shared" si="12"/>
        <v>136.7595667553143</v>
      </c>
      <c r="S35" s="303">
        <f t="shared" si="12"/>
        <v>139.49475809042059</v>
      </c>
      <c r="T35" s="289"/>
      <c r="U35" s="289"/>
      <c r="V35" s="289"/>
      <c r="W35" s="289"/>
      <c r="X35" s="289"/>
      <c r="Y35" s="289"/>
    </row>
    <row r="36" spans="1:25" s="399" customFormat="1" ht="13.8">
      <c r="A36" s="375"/>
      <c r="B36" s="394"/>
      <c r="C36" s="394"/>
      <c r="D36" s="370"/>
      <c r="E36" s="380" t="s">
        <v>196</v>
      </c>
      <c r="F36" s="395"/>
      <c r="G36" s="396" t="s">
        <v>148</v>
      </c>
      <c r="H36" s="397"/>
      <c r="I36" s="370"/>
      <c r="J36" s="303">
        <f xml:space="preserve"> AVERAGE( J24:J35 )</f>
        <v>104.21666666666665</v>
      </c>
      <c r="K36" s="303">
        <f t="shared" ref="K36:S36" si="13" xml:space="preserve"> AVERAGE( K24:K35 )</f>
        <v>106.43333333333334</v>
      </c>
      <c r="L36" s="303">
        <f t="shared" si="13"/>
        <v>108.24166666666663</v>
      </c>
      <c r="M36" s="303">
        <f t="shared" si="13"/>
        <v>109.10833333333335</v>
      </c>
      <c r="N36" s="303">
        <f t="shared" si="13"/>
        <v>113.11666666666667</v>
      </c>
      <c r="O36" s="303">
        <f t="shared" si="13"/>
        <v>123.04166666666664</v>
      </c>
      <c r="P36" s="303">
        <f t="shared" si="13"/>
        <v>130.06132166666666</v>
      </c>
      <c r="Q36" s="303">
        <f t="shared" si="13"/>
        <v>133.40027956396429</v>
      </c>
      <c r="R36" s="303">
        <f t="shared" si="13"/>
        <v>136.06828515524356</v>
      </c>
      <c r="S36" s="303">
        <f t="shared" si="13"/>
        <v>138.78965085834847</v>
      </c>
      <c r="T36" s="398"/>
      <c r="U36" s="398"/>
      <c r="V36" s="370"/>
      <c r="W36" s="370"/>
      <c r="X36" s="370"/>
      <c r="Y36" s="370"/>
    </row>
    <row r="37" spans="1:25" s="374" customFormat="1">
      <c r="A37" s="389"/>
      <c r="B37" s="389"/>
      <c r="C37" s="390"/>
      <c r="D37" s="267"/>
      <c r="E37" s="400"/>
      <c r="F37" s="392"/>
      <c r="G37" s="267"/>
      <c r="H37" s="289"/>
      <c r="I37" s="289"/>
      <c r="J37" s="303"/>
      <c r="K37" s="303"/>
      <c r="L37" s="303"/>
      <c r="M37" s="303"/>
      <c r="N37" s="303"/>
      <c r="O37" s="303"/>
      <c r="P37" s="303"/>
      <c r="Q37" s="303"/>
      <c r="R37" s="303"/>
      <c r="S37" s="303"/>
      <c r="T37" s="289"/>
      <c r="U37" s="289"/>
      <c r="V37" s="289"/>
      <c r="W37" s="289"/>
      <c r="X37" s="289"/>
      <c r="Y37" s="289"/>
    </row>
    <row r="38" spans="1:25" s="402" customFormat="1">
      <c r="A38" s="375"/>
      <c r="B38" s="371"/>
      <c r="C38" s="371"/>
      <c r="D38" s="372"/>
      <c r="E38" s="380" t="s">
        <v>197</v>
      </c>
      <c r="F38" s="373"/>
      <c r="G38" s="397" t="s">
        <v>161</v>
      </c>
      <c r="H38" s="312"/>
      <c r="I38" s="372"/>
      <c r="J38" s="401"/>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5.7051039620724886E-2</v>
      </c>
      <c r="Q38" s="192">
        <f t="shared" si="14"/>
        <v>2.5672181817858464E-2</v>
      </c>
      <c r="R38" s="192">
        <f t="shared" si="14"/>
        <v>1.9999999999999796E-2</v>
      </c>
      <c r="S38" s="192">
        <f t="shared" si="14"/>
        <v>2.000000000000024E-2</v>
      </c>
    </row>
    <row r="39" spans="1:25" s="402" customFormat="1">
      <c r="A39" s="375"/>
      <c r="B39" s="371"/>
      <c r="C39" s="371"/>
      <c r="D39" s="372"/>
      <c r="E39" s="372"/>
      <c r="F39" s="373"/>
      <c r="G39" s="397"/>
      <c r="H39" s="312"/>
      <c r="I39" s="372"/>
      <c r="K39" s="192"/>
      <c r="L39" s="192"/>
      <c r="M39" s="192"/>
      <c r="N39" s="192"/>
      <c r="O39" s="192"/>
      <c r="P39" s="192"/>
      <c r="Q39" s="192"/>
      <c r="R39" s="192"/>
      <c r="S39" s="192"/>
    </row>
    <row r="40" spans="1:25" s="408" customFormat="1">
      <c r="B40" s="405"/>
      <c r="C40" s="405"/>
      <c r="D40" s="406"/>
      <c r="E40" s="421" t="str">
        <f xml:space="preserve"> Inputs!E$48</f>
        <v>CPIH: Base year 2019/20</v>
      </c>
      <c r="F40" s="420">
        <f xml:space="preserve"> Inputs!F$48</f>
        <v>0</v>
      </c>
      <c r="G40" s="421" t="str">
        <f xml:space="preserve"> Inputs!G$48</f>
        <v>index</v>
      </c>
      <c r="H40" s="421">
        <f xml:space="preserve"> Inputs!H$48</f>
        <v>108.24166666666663</v>
      </c>
      <c r="I40" s="421">
        <f xml:space="preserve"> Inputs!I$48</f>
        <v>0</v>
      </c>
      <c r="J40" s="420">
        <f xml:space="preserve"> Inputs!J$48</f>
        <v>0</v>
      </c>
      <c r="K40" s="420">
        <f xml:space="preserve"> Inputs!K$48</f>
        <v>0</v>
      </c>
      <c r="L40" s="420">
        <f xml:space="preserve"> Inputs!L$48</f>
        <v>0</v>
      </c>
      <c r="M40" s="420">
        <f xml:space="preserve"> Inputs!M$48</f>
        <v>0</v>
      </c>
      <c r="N40" s="420">
        <f xml:space="preserve"> Inputs!N$48</f>
        <v>0</v>
      </c>
      <c r="O40" s="420">
        <f xml:space="preserve"> Inputs!O$48</f>
        <v>0</v>
      </c>
      <c r="P40" s="420">
        <f xml:space="preserve"> Inputs!P$48</f>
        <v>0</v>
      </c>
      <c r="Q40" s="420">
        <f xml:space="preserve"> Inputs!Q$48</f>
        <v>0</v>
      </c>
      <c r="R40" s="420">
        <f xml:space="preserve"> Inputs!R$48</f>
        <v>0</v>
      </c>
      <c r="S40" s="420">
        <f xml:space="preserve"> Inputs!S$48</f>
        <v>0</v>
      </c>
    </row>
    <row r="41" spans="1:25" s="408" customFormat="1">
      <c r="B41" s="405"/>
      <c r="C41" s="405"/>
      <c r="D41" s="406"/>
      <c r="E41" s="364" t="str">
        <f t="shared" ref="E41:S41" si="15" xml:space="preserve"> E$36</f>
        <v xml:space="preserve">CPIH: FYA </v>
      </c>
      <c r="F41" s="364">
        <f t="shared" si="15"/>
        <v>0</v>
      </c>
      <c r="G41" s="364" t="str">
        <f t="shared" si="15"/>
        <v>index</v>
      </c>
      <c r="H41" s="364">
        <f t="shared" si="15"/>
        <v>0</v>
      </c>
      <c r="I41" s="364">
        <f t="shared" si="15"/>
        <v>0</v>
      </c>
      <c r="J41" s="364">
        <f t="shared" si="15"/>
        <v>104.21666666666665</v>
      </c>
      <c r="K41" s="364">
        <f t="shared" si="15"/>
        <v>106.43333333333334</v>
      </c>
      <c r="L41" s="364">
        <f t="shared" si="15"/>
        <v>108.24166666666663</v>
      </c>
      <c r="M41" s="364">
        <f t="shared" si="15"/>
        <v>109.10833333333335</v>
      </c>
      <c r="N41" s="364">
        <f t="shared" si="15"/>
        <v>113.11666666666667</v>
      </c>
      <c r="O41" s="364">
        <f t="shared" si="15"/>
        <v>123.04166666666664</v>
      </c>
      <c r="P41" s="364">
        <f t="shared" si="15"/>
        <v>130.06132166666666</v>
      </c>
      <c r="Q41" s="364">
        <f t="shared" si="15"/>
        <v>133.40027956396429</v>
      </c>
      <c r="R41" s="364">
        <f t="shared" si="15"/>
        <v>136.06828515524356</v>
      </c>
      <c r="S41" s="364">
        <f t="shared" si="15"/>
        <v>138.78965085834847</v>
      </c>
    </row>
    <row r="42" spans="1:25" s="407" customFormat="1">
      <c r="B42" s="409"/>
      <c r="C42" s="409"/>
      <c r="D42" s="410"/>
      <c r="E42" s="421" t="s">
        <v>198</v>
      </c>
      <c r="F42" s="421">
        <v>0</v>
      </c>
      <c r="G42" s="421" t="s">
        <v>199</v>
      </c>
      <c r="H42" s="421">
        <v>0</v>
      </c>
      <c r="I42" s="421">
        <v>0</v>
      </c>
      <c r="J42" s="421">
        <v>0</v>
      </c>
      <c r="K42" s="421">
        <v>1</v>
      </c>
      <c r="L42" s="421">
        <v>1</v>
      </c>
      <c r="M42" s="421">
        <v>1</v>
      </c>
      <c r="N42" s="421">
        <v>1</v>
      </c>
      <c r="O42" s="421">
        <v>1</v>
      </c>
      <c r="P42" s="421">
        <v>1</v>
      </c>
      <c r="Q42" s="421">
        <v>1</v>
      </c>
      <c r="R42" s="421">
        <v>1</v>
      </c>
      <c r="S42" s="421">
        <v>0</v>
      </c>
    </row>
    <row r="43" spans="1:25" s="413" customFormat="1">
      <c r="A43" s="411"/>
      <c r="B43" s="412"/>
      <c r="C43" s="412"/>
      <c r="E43" s="413" t="s">
        <v>200</v>
      </c>
      <c r="F43" s="411"/>
      <c r="G43" s="413" t="s">
        <v>161</v>
      </c>
      <c r="H43" s="411"/>
      <c r="I43" s="411"/>
      <c r="J43" s="414"/>
      <c r="K43" s="414"/>
      <c r="L43" s="481">
        <f xml:space="preserve"> IF( $H$40 &lt;&gt; 0, L41 / $H$40, 0)</f>
        <v>1</v>
      </c>
      <c r="M43" s="481">
        <f t="shared" ref="M43:S43" si="16" xml:space="preserve"> IF( $H$40 &lt;&gt; 0, M41 / $H$40, 0)</f>
        <v>1.0080067749634312</v>
      </c>
      <c r="N43" s="481">
        <f t="shared" si="16"/>
        <v>1.0450381091692975</v>
      </c>
      <c r="O43" s="481">
        <f t="shared" si="16"/>
        <v>1.1367310801447381</v>
      </c>
      <c r="P43" s="481">
        <f t="shared" si="16"/>
        <v>1.2015827700361847</v>
      </c>
      <c r="Q43" s="481">
        <f t="shared" si="16"/>
        <v>1.2324300213777597</v>
      </c>
      <c r="R43" s="481">
        <f t="shared" si="16"/>
        <v>1.2570786218053147</v>
      </c>
      <c r="S43" s="481">
        <f t="shared" si="16"/>
        <v>1.2822201942414213</v>
      </c>
    </row>
    <row r="44" spans="1:25">
      <c r="A44" s="277"/>
      <c r="B44" s="277"/>
      <c r="C44" s="278"/>
      <c r="D44" s="279"/>
      <c r="E44" s="415"/>
      <c r="F44" s="415"/>
      <c r="G44" s="415"/>
      <c r="H44" s="415"/>
      <c r="I44" s="416"/>
      <c r="J44" s="281"/>
      <c r="K44" s="281"/>
      <c r="L44" s="281"/>
      <c r="M44" s="281"/>
      <c r="N44" s="281"/>
      <c r="O44" s="281"/>
      <c r="P44" s="281"/>
      <c r="Q44" s="281"/>
      <c r="R44" s="281"/>
      <c r="S44" s="281"/>
    </row>
    <row r="45" spans="1:25" s="282" customFormat="1">
      <c r="A45" s="417" t="s">
        <v>116</v>
      </c>
      <c r="B45" s="417"/>
      <c r="C45" s="417"/>
      <c r="D45" s="418"/>
      <c r="E45" s="417"/>
      <c r="F45" s="417"/>
      <c r="G45" s="417"/>
      <c r="H45" s="417"/>
      <c r="I45" s="417"/>
      <c r="J45" s="417"/>
      <c r="K45" s="417"/>
      <c r="L45" s="417"/>
      <c r="M45" s="417"/>
      <c r="N45" s="417"/>
      <c r="O45" s="417"/>
      <c r="P45" s="417"/>
      <c r="Q45" s="417"/>
      <c r="R45" s="417"/>
      <c r="S45" s="417"/>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sheetPr>
  <dimension ref="A1:CA86"/>
  <sheetViews>
    <sheetView showGridLines="0" zoomScaleNormal="100" workbookViewId="0">
      <pane xSplit="9" ySplit="5" topLeftCell="J74" activePane="bottomRight" state="frozen"/>
      <selection pane="topRight" sqref="A1:XFD1"/>
      <selection pane="bottomLeft" sqref="A1:XFD1"/>
      <selection pane="bottomRight" activeCell="E1" sqref="E1"/>
    </sheetView>
  </sheetViews>
  <sheetFormatPr defaultColWidth="0" defaultRowHeight="13.2" zeroHeight="1" outlineLevelRow="1"/>
  <cols>
    <col min="1" max="1" width="1.44140625" style="20" customWidth="1"/>
    <col min="2" max="2" width="1.44140625" style="25" customWidth="1"/>
    <col min="3" max="3" width="1.44140625" style="45" customWidth="1"/>
    <col min="4" max="4" width="1.44140625" style="22" customWidth="1"/>
    <col min="5" max="5" width="40.5546875" style="19" customWidth="1"/>
    <col min="6" max="6" width="12.5546875" style="4" customWidth="1"/>
    <col min="7" max="8" width="11.5546875" style="4" customWidth="1"/>
    <col min="9" max="9" width="2.5546875" style="4" customWidth="1"/>
    <col min="10" max="19" width="11.5546875" style="4" customWidth="1"/>
    <col min="20" max="79" width="11.5546875" style="4" hidden="1" customWidth="1"/>
    <col min="80" max="16384" width="9.109375" style="4" hidden="1"/>
  </cols>
  <sheetData>
    <row r="1" spans="1:79" s="52" customFormat="1" ht="25.2">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201</v>
      </c>
      <c r="B7" s="69"/>
      <c r="C7" s="69"/>
      <c r="D7" s="69"/>
      <c r="E7" s="69"/>
      <c r="F7" s="69"/>
      <c r="G7" s="69"/>
      <c r="H7" s="69"/>
      <c r="I7" s="69"/>
      <c r="J7" s="69"/>
      <c r="K7" s="69"/>
      <c r="L7" s="69"/>
      <c r="M7" s="69"/>
      <c r="N7" s="69"/>
      <c r="O7" s="69"/>
      <c r="P7" s="69"/>
      <c r="Q7" s="69"/>
      <c r="R7" s="69"/>
      <c r="S7" s="69"/>
    </row>
    <row r="8" spans="1:79">
      <c r="H8" s="60"/>
    </row>
    <row r="9" spans="1:79" s="6" customFormat="1" outlineLevel="1">
      <c r="A9" s="20"/>
      <c r="B9" s="25" t="s">
        <v>202</v>
      </c>
      <c r="C9" s="45"/>
      <c r="D9" s="22"/>
      <c r="E9" s="40"/>
      <c r="G9" s="15"/>
    </row>
    <row r="10" spans="1:79" s="18" customFormat="1" outlineLevel="1">
      <c r="A10" s="29"/>
      <c r="B10" s="30"/>
      <c r="C10" s="54"/>
      <c r="D10" s="31"/>
      <c r="E10" s="19" t="s">
        <v>203</v>
      </c>
      <c r="G10" s="18" t="s">
        <v>204</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outlineLevel="1">
      <c r="E11" s="19" t="s">
        <v>205</v>
      </c>
      <c r="F11" s="4">
        <f xml:space="preserve"> MAX(J10:CA10)</f>
        <v>10</v>
      </c>
      <c r="G11" s="4" t="s">
        <v>206</v>
      </c>
    </row>
    <row r="12" spans="1:79" outlineLevel="1"/>
    <row r="13" spans="1:79" s="17" customFormat="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outlineLevel="1">
      <c r="E14" s="19" t="s">
        <v>207</v>
      </c>
      <c r="G14" s="4" t="s">
        <v>199</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outlineLevel="1"/>
    <row r="16" spans="1:79" s="12" customFormat="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outlineLevel="1">
      <c r="A17" s="35"/>
      <c r="B17" s="36"/>
      <c r="C17" s="55"/>
      <c r="D17" s="37"/>
      <c r="E17" s="19" t="s">
        <v>208</v>
      </c>
      <c r="F17" s="8">
        <f xml:space="preserve"> DATE(YEAR(F16), MONTH(F16), 1)</f>
        <v>42826</v>
      </c>
      <c r="G17" s="8" t="s">
        <v>209</v>
      </c>
    </row>
    <row r="18" spans="1:19" s="12" customFormat="1" outlineLevel="1">
      <c r="A18" s="35"/>
      <c r="B18" s="36"/>
      <c r="C18" s="55"/>
      <c r="D18" s="37"/>
      <c r="E18" s="41"/>
    </row>
    <row r="19" spans="1:19" s="8" customFormat="1" outlineLevel="1">
      <c r="A19" s="35"/>
      <c r="B19" s="36"/>
      <c r="C19" s="55"/>
      <c r="D19" s="37"/>
      <c r="E19" s="19" t="str">
        <f xml:space="preserve"> E$17</f>
        <v>First model period beginning</v>
      </c>
      <c r="F19" s="8">
        <f xml:space="preserve"> F$17</f>
        <v>42826</v>
      </c>
      <c r="G19" s="8" t="str">
        <f xml:space="preserve"> G$17</f>
        <v>month</v>
      </c>
    </row>
    <row r="20" spans="1:19"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outlineLevel="1">
      <c r="A21" s="27"/>
      <c r="B21" s="24"/>
      <c r="C21" s="44"/>
      <c r="D21" s="21"/>
      <c r="E21" s="19" t="s">
        <v>210</v>
      </c>
      <c r="G21" s="7" t="s">
        <v>124</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outlineLevel="1">
      <c r="A22" s="27"/>
      <c r="B22" s="24"/>
      <c r="C22" s="44"/>
      <c r="D22" s="21"/>
      <c r="E22" s="42" t="s">
        <v>211</v>
      </c>
      <c r="F22" s="14"/>
      <c r="G22" s="16" t="s">
        <v>124</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outlineLevel="1">
      <c r="A23" s="20"/>
      <c r="B23" s="25"/>
      <c r="C23" s="45"/>
      <c r="D23" s="22"/>
      <c r="E23" s="40"/>
      <c r="G23" s="15"/>
    </row>
    <row r="24" spans="1:19" s="6" customFormat="1">
      <c r="A24" s="20"/>
      <c r="B24" s="25"/>
      <c r="C24" s="45"/>
      <c r="D24" s="22"/>
      <c r="E24" s="40"/>
      <c r="G24" s="15"/>
    </row>
    <row r="25" spans="1:19" s="213" customFormat="1">
      <c r="A25" s="69" t="s">
        <v>212</v>
      </c>
      <c r="B25" s="69"/>
      <c r="C25" s="69"/>
      <c r="D25" s="69"/>
      <c r="E25" s="69"/>
      <c r="F25" s="69"/>
      <c r="G25" s="69"/>
      <c r="H25" s="69"/>
      <c r="I25" s="69"/>
      <c r="J25" s="69"/>
      <c r="K25" s="69"/>
      <c r="L25" s="69"/>
      <c r="M25" s="69"/>
      <c r="N25" s="69"/>
      <c r="O25" s="69"/>
      <c r="P25" s="69"/>
      <c r="Q25" s="69"/>
      <c r="R25" s="69"/>
      <c r="S25" s="69"/>
    </row>
    <row r="26" spans="1:19" s="7" customFormat="1">
      <c r="A26" s="27"/>
      <c r="B26" s="24"/>
      <c r="C26" s="44"/>
      <c r="D26" s="21"/>
      <c r="E26" s="19"/>
    </row>
    <row r="27" spans="1:19" s="12" customFormat="1" outlineLevel="1">
      <c r="A27" s="35"/>
      <c r="B27" s="36"/>
      <c r="C27" s="55"/>
      <c r="D27" s="37"/>
      <c r="E27" s="41" t="str">
        <f xml:space="preserve"> Inputs!E$13</f>
        <v>Last Pre Forecast Date</v>
      </c>
      <c r="F27" s="12">
        <f xml:space="preserve"> Inputs!F$13</f>
        <v>43921</v>
      </c>
      <c r="G27" s="12" t="str">
        <f xml:space="preserve"> Inputs!G$13</f>
        <v>date</v>
      </c>
    </row>
    <row r="28" spans="1:19" s="38" customFormat="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outlineLevel="1">
      <c r="E29" s="19" t="s">
        <v>213</v>
      </c>
      <c r="G29" s="4" t="s">
        <v>199</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outlineLevel="1">
      <c r="E30" s="19" t="s">
        <v>214</v>
      </c>
      <c r="G30" s="4" t="s">
        <v>199</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outlineLevel="1">
      <c r="E31" s="19" t="s">
        <v>215</v>
      </c>
      <c r="F31" s="9">
        <f xml:space="preserve"> SUM(J30:CA30)</f>
        <v>3</v>
      </c>
      <c r="G31" s="4" t="s">
        <v>216</v>
      </c>
    </row>
    <row r="32" spans="1:19" outlineLevel="1"/>
    <row r="33" spans="1:79" s="7" customFormat="1">
      <c r="A33" s="27"/>
      <c r="B33" s="24"/>
      <c r="C33" s="44"/>
      <c r="D33" s="21"/>
      <c r="E33" s="19"/>
    </row>
    <row r="34" spans="1:79" s="213" customFormat="1">
      <c r="A34" s="69" t="s">
        <v>217</v>
      </c>
      <c r="B34" s="69"/>
      <c r="C34" s="69"/>
      <c r="D34" s="69"/>
      <c r="E34" s="69"/>
      <c r="F34" s="69"/>
      <c r="G34" s="69"/>
      <c r="H34" s="69"/>
      <c r="I34" s="69"/>
      <c r="J34" s="69"/>
      <c r="K34" s="69"/>
      <c r="L34" s="69"/>
      <c r="M34" s="69"/>
      <c r="N34" s="69"/>
      <c r="O34" s="69"/>
      <c r="P34" s="69"/>
      <c r="Q34" s="69"/>
      <c r="R34" s="69"/>
      <c r="S34" s="69"/>
    </row>
    <row r="35" spans="1:79"/>
    <row r="36" spans="1:79"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outlineLevel="1">
      <c r="E37" s="19" t="s">
        <v>218</v>
      </c>
      <c r="G37" s="4" t="s">
        <v>199</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outlineLevel="1"/>
    <row r="39" spans="1:79" s="12" customFormat="1" outlineLevel="1">
      <c r="A39" s="35"/>
      <c r="B39" s="36"/>
      <c r="C39" s="55"/>
      <c r="D39" s="37"/>
      <c r="E39" s="41" t="str">
        <f xml:space="preserve"> Inputs!E$27</f>
        <v>Last Forecast date</v>
      </c>
      <c r="F39" s="12">
        <f xml:space="preserve"> Inputs!F$27</f>
        <v>45747</v>
      </c>
      <c r="G39" s="12" t="str">
        <f xml:space="preserve"> Inputs!G$27</f>
        <v>date</v>
      </c>
    </row>
    <row r="40" spans="1:79"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outlineLevel="1">
      <c r="E41" s="19" t="s">
        <v>219</v>
      </c>
      <c r="G41" s="4" t="s">
        <v>199</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outlineLevel="1"/>
    <row r="43" spans="1:79"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outlineLevel="1">
      <c r="C45" s="210"/>
      <c r="E45" s="19" t="s">
        <v>220</v>
      </c>
      <c r="G45" s="4" t="s">
        <v>199</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outlineLevel="1">
      <c r="E46" s="19" t="s">
        <v>221</v>
      </c>
      <c r="F46" s="4">
        <f xml:space="preserve"> SUM(J45:CA45)</f>
        <v>5</v>
      </c>
      <c r="G46" s="4" t="s">
        <v>216</v>
      </c>
    </row>
    <row r="47" spans="1:79" outlineLevel="1"/>
    <row r="48" spans="1:79"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outlineLevel="1">
      <c r="E50" s="19" t="s">
        <v>222</v>
      </c>
      <c r="G50" s="4" t="s">
        <v>199</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outlineLevel="1"/>
    <row r="52" spans="1:19" s="14" customFormat="1" outlineLevel="1">
      <c r="A52" s="20"/>
      <c r="B52" s="25"/>
      <c r="C52" s="45"/>
      <c r="D52" s="22"/>
      <c r="E52" s="42" t="s">
        <v>223</v>
      </c>
      <c r="F52" s="42"/>
      <c r="G52" s="42"/>
      <c r="H52" s="42"/>
      <c r="I52" s="42"/>
      <c r="J52" s="225">
        <v>0</v>
      </c>
      <c r="K52" s="225">
        <v>0</v>
      </c>
      <c r="L52" s="225">
        <v>0</v>
      </c>
      <c r="M52" s="225">
        <v>1</v>
      </c>
      <c r="N52" s="225">
        <v>2</v>
      </c>
      <c r="O52" s="225">
        <v>3</v>
      </c>
      <c r="P52" s="225">
        <v>4</v>
      </c>
      <c r="Q52" s="225">
        <v>5</v>
      </c>
      <c r="R52" s="225">
        <v>0</v>
      </c>
      <c r="S52" s="225">
        <v>0</v>
      </c>
    </row>
    <row r="53" spans="1:19" s="14" customFormat="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outlineLevel="1">
      <c r="A54" s="20"/>
      <c r="B54" s="25"/>
      <c r="C54" s="45"/>
      <c r="D54" s="22"/>
      <c r="E54" s="42" t="s">
        <v>224</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225</v>
      </c>
      <c r="B56" s="69"/>
      <c r="C56" s="69"/>
      <c r="D56" s="69"/>
      <c r="E56" s="69"/>
      <c r="F56" s="69"/>
      <c r="G56" s="69"/>
      <c r="H56" s="69"/>
      <c r="I56" s="69"/>
      <c r="J56" s="69"/>
      <c r="K56" s="69"/>
      <c r="L56" s="69"/>
      <c r="M56" s="69"/>
      <c r="N56" s="69"/>
      <c r="O56" s="69"/>
      <c r="P56" s="69"/>
      <c r="Q56" s="69"/>
      <c r="R56" s="69"/>
      <c r="S56" s="69"/>
    </row>
    <row r="57" spans="1:19"/>
    <row r="58" spans="1:19"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outlineLevel="1">
      <c r="E59" s="19" t="s">
        <v>226</v>
      </c>
      <c r="G59" s="4" t="s">
        <v>199</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outlineLevel="1"/>
    <row r="61" spans="1:19"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outlineLevel="1">
      <c r="E62" s="19" t="s">
        <v>227</v>
      </c>
      <c r="G62" s="4" t="s">
        <v>199</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outlineLevel="1">
      <c r="E63" s="19" t="s">
        <v>228</v>
      </c>
      <c r="F63" s="4">
        <f xml:space="preserve"> SUM(J62:CA62)</f>
        <v>2</v>
      </c>
      <c r="G63" s="4" t="s">
        <v>216</v>
      </c>
    </row>
    <row r="64" spans="1:19" outlineLevel="1"/>
    <row r="65" spans="1:19"/>
    <row r="66" spans="1:19" s="213" customFormat="1">
      <c r="A66" s="69" t="s">
        <v>229</v>
      </c>
      <c r="B66" s="69"/>
      <c r="C66" s="69"/>
      <c r="D66" s="69"/>
      <c r="E66" s="69"/>
      <c r="F66" s="69"/>
      <c r="G66" s="69"/>
      <c r="H66" s="69"/>
      <c r="I66" s="69"/>
      <c r="J66" s="69"/>
      <c r="K66" s="69"/>
      <c r="L66" s="69"/>
      <c r="M66" s="69"/>
      <c r="N66" s="69"/>
      <c r="O66" s="69"/>
      <c r="P66" s="69"/>
      <c r="Q66" s="69"/>
      <c r="R66" s="69"/>
      <c r="S66" s="69"/>
    </row>
    <row r="67" spans="1:19"/>
    <row r="68" spans="1:19" outlineLevel="1">
      <c r="E68" s="19" t="str">
        <f xml:space="preserve"> E$11</f>
        <v>Model Column Total</v>
      </c>
      <c r="F68" s="4">
        <f xml:space="preserve"> F$11</f>
        <v>10</v>
      </c>
      <c r="G68" s="4" t="str">
        <f xml:space="preserve"> G$11</f>
        <v>column</v>
      </c>
    </row>
    <row r="69" spans="1:19" outlineLevel="1">
      <c r="D69" s="22" t="s">
        <v>230</v>
      </c>
      <c r="E69" s="19" t="str">
        <f xml:space="preserve"> E$31</f>
        <v>Pre Forecast Period Total</v>
      </c>
      <c r="F69" s="4">
        <f xml:space="preserve"> F$31</f>
        <v>3</v>
      </c>
      <c r="G69" s="4" t="str">
        <f xml:space="preserve"> G$31</f>
        <v>columns</v>
      </c>
    </row>
    <row r="70" spans="1:19" outlineLevel="1">
      <c r="D70" s="22" t="s">
        <v>230</v>
      </c>
      <c r="E70" s="19" t="str">
        <f xml:space="preserve"> E$46</f>
        <v xml:space="preserve">Forecast Period Total </v>
      </c>
      <c r="F70" s="4">
        <f xml:space="preserve"> F$46</f>
        <v>5</v>
      </c>
      <c r="G70" s="4" t="str">
        <f xml:space="preserve"> G$46</f>
        <v>columns</v>
      </c>
    </row>
    <row r="71" spans="1:19" outlineLevel="1">
      <c r="D71" s="22" t="s">
        <v>230</v>
      </c>
      <c r="E71" s="19" t="str">
        <f xml:space="preserve"> E$63</f>
        <v>Post Forecast Period Total</v>
      </c>
      <c r="F71" s="4">
        <f xml:space="preserve"> F$63</f>
        <v>2</v>
      </c>
      <c r="G71" s="4" t="str">
        <f xml:space="preserve"> G$63</f>
        <v>columns</v>
      </c>
    </row>
    <row r="72" spans="1:19" outlineLevel="1">
      <c r="E72" s="19" t="s">
        <v>231</v>
      </c>
      <c r="F72" s="13">
        <f xml:space="preserve"> IF(F68 - SUM(F69:F71) &lt;&gt; 0, 1, 0)</f>
        <v>0</v>
      </c>
      <c r="G72" s="4" t="s">
        <v>232</v>
      </c>
    </row>
    <row r="73" spans="1:19" outlineLevel="1"/>
    <row r="74" spans="1:19"/>
    <row r="75" spans="1:19" s="213" customFormat="1">
      <c r="A75" s="69" t="s">
        <v>233</v>
      </c>
      <c r="B75" s="69"/>
      <c r="C75" s="69"/>
      <c r="D75" s="69"/>
      <c r="E75" s="69"/>
      <c r="F75" s="69"/>
      <c r="G75" s="69"/>
      <c r="H75" s="69"/>
      <c r="I75" s="69"/>
      <c r="J75" s="69"/>
      <c r="K75" s="69"/>
      <c r="L75" s="69"/>
      <c r="M75" s="69"/>
      <c r="N75" s="69"/>
      <c r="O75" s="69"/>
      <c r="P75" s="69"/>
      <c r="Q75" s="69"/>
      <c r="R75" s="69"/>
      <c r="S75" s="69"/>
    </row>
    <row r="76" spans="1:19"/>
    <row r="77" spans="1:19" outlineLevel="1">
      <c r="E77" s="41" t="str">
        <f xml:space="preserve"> Inputs!E16</f>
        <v>First modelling column financial year</v>
      </c>
      <c r="F77" s="2">
        <f xml:space="preserve"> Inputs!F16</f>
        <v>2017</v>
      </c>
      <c r="G77" s="43" t="str">
        <f xml:space="preserve"> Inputs!G16</f>
        <v>year #</v>
      </c>
    </row>
    <row r="78" spans="1:19" outlineLevel="1">
      <c r="E78" s="41" t="str">
        <f xml:space="preserve"> Inputs!E17</f>
        <v>Financial year end month number</v>
      </c>
      <c r="F78" s="43">
        <f xml:space="preserve"> Inputs!F17</f>
        <v>3</v>
      </c>
      <c r="G78" s="43" t="str">
        <f xml:space="preserve"> Inputs!G17</f>
        <v>month #</v>
      </c>
    </row>
    <row r="79" spans="1:19" s="7" customFormat="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outlineLevel="1">
      <c r="E81" s="19" t="s">
        <v>234</v>
      </c>
      <c r="G81" s="4" t="s">
        <v>128</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outlineLevel="1"/>
    <row r="83" spans="1:19"/>
    <row r="84" spans="1:19" s="1" customFormat="1">
      <c r="A84" s="5" t="s">
        <v>235</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ummaryRight="0"/>
  </sheetPr>
  <dimension ref="A1:AB456"/>
  <sheetViews>
    <sheetView showGridLines="0" zoomScale="87" zoomScaleNormal="100" workbookViewId="0">
      <pane xSplit="9" ySplit="5" topLeftCell="J26" activePane="bottomRight" state="frozen"/>
      <selection pane="topRight" sqref="A1:XFD1"/>
      <selection pane="bottomLeft" sqref="A1:XFD1"/>
      <selection pane="bottomRight" activeCell="O50" sqref="O50"/>
    </sheetView>
  </sheetViews>
  <sheetFormatPr defaultColWidth="0" defaultRowHeight="13.2" zeroHeight="1" outlineLevelRow="1"/>
  <cols>
    <col min="1" max="1" width="1.88671875" style="20" customWidth="1"/>
    <col min="2" max="2" width="1.88671875" style="25" customWidth="1"/>
    <col min="3" max="3" width="1.88671875" style="45" customWidth="1"/>
    <col min="4" max="4" width="1.88671875" style="22" customWidth="1"/>
    <col min="5" max="5" width="84.5546875" style="4" customWidth="1"/>
    <col min="6" max="6" width="14.44140625" style="4" bestFit="1" customWidth="1"/>
    <col min="7" max="7" width="10.88671875" style="4" bestFit="1" customWidth="1"/>
    <col min="8" max="8" width="11.5546875" style="4" customWidth="1"/>
    <col min="9" max="9" width="4.5546875" style="4" customWidth="1"/>
    <col min="10" max="19" width="11.5546875" style="4" customWidth="1"/>
    <col min="20" max="28" width="11.5546875" hidden="1"/>
  </cols>
  <sheetData>
    <row r="1" spans="1:19" ht="25.2">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6" t="s">
        <v>236</v>
      </c>
      <c r="B7" s="256"/>
      <c r="C7" s="271"/>
      <c r="D7" s="256"/>
      <c r="E7" s="256"/>
      <c r="F7" s="256"/>
      <c r="G7" s="256"/>
      <c r="H7" s="256"/>
      <c r="I7" s="256"/>
      <c r="J7" s="256"/>
      <c r="K7" s="256"/>
      <c r="L7" s="256"/>
      <c r="M7" s="256"/>
      <c r="N7" s="256"/>
      <c r="O7" s="256"/>
      <c r="P7" s="256"/>
      <c r="Q7" s="256"/>
      <c r="R7" s="256"/>
      <c r="S7" s="256"/>
    </row>
    <row r="8" spans="1:19" outlineLevel="1">
      <c r="A8" s="289"/>
      <c r="B8" s="289"/>
      <c r="C8" s="290"/>
      <c r="D8" s="289"/>
      <c r="E8" s="289"/>
      <c r="F8" s="289"/>
      <c r="G8" s="289"/>
      <c r="H8" s="289"/>
      <c r="I8" s="289"/>
      <c r="J8" s="289"/>
      <c r="K8" s="289"/>
      <c r="L8" s="289"/>
      <c r="M8" s="289"/>
      <c r="N8" s="289"/>
      <c r="O8" s="289"/>
      <c r="P8" s="289"/>
      <c r="Q8" s="289"/>
      <c r="R8" s="289"/>
      <c r="S8" s="289"/>
    </row>
    <row r="9" spans="1:19" outlineLevel="1">
      <c r="A9" s="291"/>
      <c r="B9" s="291"/>
      <c r="C9" s="292"/>
      <c r="D9" s="293"/>
      <c r="E9" s="294" t="str">
        <f xml:space="preserve"> Inputs!E66</f>
        <v>Total blind year adjustment (base year 2019/20)</v>
      </c>
      <c r="F9" s="294">
        <f xml:space="preserve"> Inputs!F66</f>
        <v>0</v>
      </c>
      <c r="G9" s="294" t="str">
        <f xml:space="preserve"> Inputs!G66</f>
        <v>£m</v>
      </c>
      <c r="H9" s="294">
        <f xml:space="preserve"> Inputs!H66</f>
        <v>0</v>
      </c>
      <c r="I9" s="294">
        <f xml:space="preserve"> Inputs!I66</f>
        <v>0</v>
      </c>
      <c r="J9" s="294">
        <f xml:space="preserve"> Inputs!J66</f>
        <v>0</v>
      </c>
      <c r="K9" s="294">
        <f xml:space="preserve"> Inputs!K66</f>
        <v>0</v>
      </c>
      <c r="L9" s="294">
        <f xml:space="preserve"> Inputs!L66</f>
        <v>0</v>
      </c>
      <c r="M9" s="294">
        <f xml:space="preserve"> Inputs!M66</f>
        <v>0</v>
      </c>
      <c r="N9" s="294">
        <f xml:space="preserve"> Inputs!N66</f>
        <v>0</v>
      </c>
      <c r="O9" s="294">
        <f xml:space="preserve"> Inputs!O66</f>
        <v>0</v>
      </c>
      <c r="P9" s="294">
        <f xml:space="preserve"> Inputs!P66</f>
        <v>0</v>
      </c>
      <c r="Q9" s="294">
        <f xml:space="preserve"> Inputs!Q66</f>
        <v>0</v>
      </c>
      <c r="R9" s="294">
        <f xml:space="preserve"> Inputs!R66</f>
        <v>0</v>
      </c>
      <c r="S9" s="294">
        <f xml:space="preserve"> Inputs!S66</f>
        <v>0</v>
      </c>
    </row>
    <row r="10" spans="1:19" outlineLevel="1">
      <c r="A10" s="291"/>
      <c r="B10" s="291"/>
      <c r="C10" s="292"/>
      <c r="D10" s="293"/>
      <c r="E10" s="369" t="str">
        <f xml:space="preserve"> Time!E$41</f>
        <v>Last Forecast Period Flag</v>
      </c>
      <c r="F10" s="366">
        <f xml:space="preserve"> Time!F$41</f>
        <v>0</v>
      </c>
      <c r="G10" s="366" t="str">
        <f xml:space="preserve"> Time!G$41</f>
        <v>flag</v>
      </c>
      <c r="H10" s="366">
        <f xml:space="preserve"> Time!H$41</f>
        <v>1</v>
      </c>
      <c r="I10" s="366">
        <f xml:space="preserve"> Time!I$41</f>
        <v>0</v>
      </c>
      <c r="J10" s="366">
        <f xml:space="preserve"> Time!J$41</f>
        <v>0</v>
      </c>
      <c r="K10" s="366">
        <f xml:space="preserve"> Time!K$41</f>
        <v>0</v>
      </c>
      <c r="L10" s="366">
        <f xml:space="preserve"> Time!L$41</f>
        <v>0</v>
      </c>
      <c r="M10" s="366">
        <f xml:space="preserve"> Time!M$41</f>
        <v>0</v>
      </c>
      <c r="N10" s="366">
        <f xml:space="preserve"> Time!N$41</f>
        <v>0</v>
      </c>
      <c r="O10" s="366">
        <f xml:space="preserve"> Time!O$41</f>
        <v>0</v>
      </c>
      <c r="P10" s="366">
        <f xml:space="preserve"> Time!P$41</f>
        <v>0</v>
      </c>
      <c r="Q10" s="366">
        <f xml:space="preserve"> Time!Q$41</f>
        <v>1</v>
      </c>
      <c r="R10" s="366">
        <f xml:space="preserve"> Time!R$41</f>
        <v>0</v>
      </c>
      <c r="S10" s="366">
        <f xml:space="preserve"> Time!S$41</f>
        <v>0</v>
      </c>
    </row>
    <row r="11" spans="1:19" outlineLevel="1">
      <c r="A11" s="291"/>
      <c r="B11" s="291"/>
      <c r="C11" s="292"/>
      <c r="D11" s="293"/>
      <c r="E11" s="295" t="s">
        <v>237</v>
      </c>
      <c r="F11" s="294"/>
      <c r="G11" s="296" t="s">
        <v>102</v>
      </c>
      <c r="H11" s="297">
        <f xml:space="preserve"> SUM( J11:W11 )</f>
        <v>0</v>
      </c>
      <c r="I11" s="297"/>
      <c r="J11" s="297">
        <f xml:space="preserve"> J10 * $H$9</f>
        <v>0</v>
      </c>
      <c r="K11" s="297">
        <f t="shared" ref="K11:S11" si="0" xml:space="preserve"> K10 * $H$9</f>
        <v>0</v>
      </c>
      <c r="L11" s="297">
        <f t="shared" si="0"/>
        <v>0</v>
      </c>
      <c r="M11" s="297">
        <f t="shared" si="0"/>
        <v>0</v>
      </c>
      <c r="N11" s="297">
        <f t="shared" si="0"/>
        <v>0</v>
      </c>
      <c r="O11" s="297">
        <f t="shared" si="0"/>
        <v>0</v>
      </c>
      <c r="P11" s="297">
        <f t="shared" si="0"/>
        <v>0</v>
      </c>
      <c r="Q11" s="297">
        <f t="shared" si="0"/>
        <v>0</v>
      </c>
      <c r="R11" s="297">
        <f t="shared" si="0"/>
        <v>0</v>
      </c>
      <c r="S11" s="297">
        <f t="shared" si="0"/>
        <v>0</v>
      </c>
    </row>
    <row r="12" spans="1:19" ht="12.75" customHeight="1" outlineLevel="1">
      <c r="A12" s="257"/>
      <c r="B12" s="258"/>
      <c r="C12" s="259"/>
      <c r="D12" s="260"/>
      <c r="E12" s="268"/>
      <c r="F12" s="261"/>
      <c r="G12" s="261"/>
      <c r="H12" s="261"/>
      <c r="I12" s="261"/>
      <c r="J12" s="261"/>
      <c r="K12" s="261"/>
      <c r="L12" s="261"/>
      <c r="M12" s="261"/>
      <c r="N12" s="261"/>
      <c r="O12" s="261"/>
      <c r="P12" s="261"/>
      <c r="Q12" s="261"/>
      <c r="R12" s="261"/>
      <c r="S12" s="261"/>
    </row>
    <row r="13" spans="1:19" outlineLevel="1">
      <c r="A13" s="291"/>
      <c r="B13" s="291"/>
      <c r="C13" s="292"/>
      <c r="D13" s="293"/>
      <c r="E13" s="304" t="str">
        <f xml:space="preserve"> Inputs!E103</f>
        <v>Discount Rate</v>
      </c>
      <c r="F13" s="304">
        <f xml:space="preserve"> Inputs!F103</f>
        <v>3.2000000000000001E-2</v>
      </c>
      <c r="G13" s="304" t="str">
        <f xml:space="preserve"> Inputs!G103</f>
        <v>%</v>
      </c>
      <c r="H13" s="304">
        <f xml:space="preserve"> Inputs!H103</f>
        <v>0</v>
      </c>
      <c r="I13" s="304">
        <f xml:space="preserve"> Inputs!I103</f>
        <v>0</v>
      </c>
      <c r="J13" s="304">
        <f xml:space="preserve"> Inputs!J103</f>
        <v>0</v>
      </c>
      <c r="K13" s="304">
        <f xml:space="preserve"> Inputs!K103</f>
        <v>0</v>
      </c>
      <c r="L13" s="304">
        <f xml:space="preserve"> Inputs!L103</f>
        <v>0</v>
      </c>
      <c r="M13" s="304">
        <f xml:space="preserve"> Inputs!M103</f>
        <v>0</v>
      </c>
      <c r="N13" s="304">
        <f xml:space="preserve"> Inputs!N103</f>
        <v>0</v>
      </c>
      <c r="O13" s="304">
        <f xml:space="preserve"> Inputs!O103</f>
        <v>0</v>
      </c>
      <c r="P13" s="304">
        <f xml:space="preserve"> Inputs!P103</f>
        <v>0</v>
      </c>
      <c r="Q13" s="304">
        <f xml:space="preserve"> Inputs!Q103</f>
        <v>0</v>
      </c>
      <c r="R13" s="304">
        <f xml:space="preserve"> Inputs!R103</f>
        <v>0</v>
      </c>
      <c r="S13" s="304">
        <f xml:space="preserve"> Inputs!S103</f>
        <v>0</v>
      </c>
    </row>
    <row r="14" spans="1:19" outlineLevel="1">
      <c r="A14" s="291"/>
      <c r="B14" s="291"/>
      <c r="C14" s="292"/>
      <c r="D14" s="293"/>
      <c r="E14" s="283" t="str">
        <f t="shared" ref="E14:S14" si="1" xml:space="preserve"> E$11</f>
        <v>Blind year adjustment (base year 2019/20)</v>
      </c>
      <c r="F14" s="287">
        <f t="shared" si="1"/>
        <v>0</v>
      </c>
      <c r="G14" s="287" t="str">
        <f t="shared" si="1"/>
        <v>£m</v>
      </c>
      <c r="H14" s="287">
        <f t="shared" si="1"/>
        <v>0</v>
      </c>
      <c r="I14" s="287">
        <f t="shared" si="1"/>
        <v>0</v>
      </c>
      <c r="J14" s="287">
        <f t="shared" si="1"/>
        <v>0</v>
      </c>
      <c r="K14" s="287">
        <f t="shared" si="1"/>
        <v>0</v>
      </c>
      <c r="L14" s="287">
        <f t="shared" si="1"/>
        <v>0</v>
      </c>
      <c r="M14" s="287">
        <f t="shared" si="1"/>
        <v>0</v>
      </c>
      <c r="N14" s="287">
        <f t="shared" si="1"/>
        <v>0</v>
      </c>
      <c r="O14" s="287">
        <f t="shared" si="1"/>
        <v>0</v>
      </c>
      <c r="P14" s="287">
        <f t="shared" si="1"/>
        <v>0</v>
      </c>
      <c r="Q14" s="287">
        <f t="shared" si="1"/>
        <v>0</v>
      </c>
      <c r="R14" s="287">
        <f t="shared" si="1"/>
        <v>0</v>
      </c>
      <c r="S14" s="287">
        <f t="shared" si="1"/>
        <v>0</v>
      </c>
    </row>
    <row r="15" spans="1:19" outlineLevel="1">
      <c r="A15" s="291"/>
      <c r="B15" s="291"/>
      <c r="C15" s="292"/>
      <c r="D15" s="293"/>
      <c r="E15" s="369" t="str">
        <f xml:space="preserve"> Time!E$41</f>
        <v>Last Forecast Period Flag</v>
      </c>
      <c r="F15" s="366">
        <f xml:space="preserve"> Time!F$41</f>
        <v>0</v>
      </c>
      <c r="G15" s="366" t="str">
        <f xml:space="preserve"> Time!G$41</f>
        <v>flag</v>
      </c>
      <c r="H15" s="366">
        <f xml:space="preserve"> Time!H$41</f>
        <v>1</v>
      </c>
      <c r="I15" s="366">
        <f xml:space="preserve"> Time!I$41</f>
        <v>0</v>
      </c>
      <c r="J15" s="366">
        <f xml:space="preserve"> Time!J$41</f>
        <v>0</v>
      </c>
      <c r="K15" s="366">
        <f xml:space="preserve"> Time!K$41</f>
        <v>0</v>
      </c>
      <c r="L15" s="366">
        <f xml:space="preserve"> Time!L$41</f>
        <v>0</v>
      </c>
      <c r="M15" s="366">
        <f xml:space="preserve"> Time!M$41</f>
        <v>0</v>
      </c>
      <c r="N15" s="366">
        <f xml:space="preserve"> Time!N$41</f>
        <v>0</v>
      </c>
      <c r="O15" s="366">
        <f xml:space="preserve"> Time!O$41</f>
        <v>0</v>
      </c>
      <c r="P15" s="366">
        <f xml:space="preserve"> Time!P$41</f>
        <v>0</v>
      </c>
      <c r="Q15" s="366">
        <f xml:space="preserve"> Time!Q$41</f>
        <v>1</v>
      </c>
      <c r="R15" s="366">
        <f xml:space="preserve"> Time!R$41</f>
        <v>0</v>
      </c>
      <c r="S15" s="366">
        <f xml:space="preserve"> Time!S$41</f>
        <v>0</v>
      </c>
    </row>
    <row r="16" spans="1:19" ht="12.75" customHeight="1" outlineLevel="1">
      <c r="A16" s="269"/>
      <c r="B16" s="269"/>
      <c r="C16" s="270"/>
      <c r="D16" s="302"/>
      <c r="E16" s="305" t="str">
        <f xml:space="preserve"> Time!E52</f>
        <v>Forecast period counter</v>
      </c>
      <c r="F16" s="305">
        <f xml:space="preserve"> Time!F52</f>
        <v>0</v>
      </c>
      <c r="G16" s="305">
        <f xml:space="preserve"> Time!G52</f>
        <v>0</v>
      </c>
      <c r="H16" s="305">
        <f xml:space="preserve"> Time!H52</f>
        <v>0</v>
      </c>
      <c r="I16" s="305">
        <f xml:space="preserve"> Time!I52</f>
        <v>0</v>
      </c>
      <c r="J16" s="305">
        <f xml:space="preserve"> Time!J52</f>
        <v>0</v>
      </c>
      <c r="K16" s="305">
        <f xml:space="preserve"> Time!K52</f>
        <v>0</v>
      </c>
      <c r="L16" s="305">
        <f xml:space="preserve"> Time!L52</f>
        <v>0</v>
      </c>
      <c r="M16" s="305">
        <f xml:space="preserve"> Time!M52</f>
        <v>1</v>
      </c>
      <c r="N16" s="305">
        <f xml:space="preserve"> Time!N52</f>
        <v>2</v>
      </c>
      <c r="O16" s="305">
        <f xml:space="preserve"> Time!O52</f>
        <v>3</v>
      </c>
      <c r="P16" s="305">
        <f xml:space="preserve"> Time!P52</f>
        <v>4</v>
      </c>
      <c r="Q16" s="305">
        <f xml:space="preserve"> Time!Q52</f>
        <v>5</v>
      </c>
      <c r="R16" s="305">
        <f xml:space="preserve"> Time!R52</f>
        <v>0</v>
      </c>
      <c r="S16" s="305">
        <f xml:space="preserve"> Time!S52</f>
        <v>0</v>
      </c>
    </row>
    <row r="17" spans="1:19" s="432" customFormat="1" ht="12.75" customHeight="1" outlineLevel="1">
      <c r="A17" s="291"/>
      <c r="B17" s="291"/>
      <c r="C17" s="292"/>
      <c r="D17" s="293"/>
      <c r="E17" s="295" t="s">
        <v>238</v>
      </c>
      <c r="F17" s="431"/>
      <c r="G17" s="295" t="s">
        <v>102</v>
      </c>
      <c r="H17" s="297">
        <f xml:space="preserve"> SUM( J17:S17 )</f>
        <v>0</v>
      </c>
      <c r="I17" s="431"/>
      <c r="J17" s="296">
        <f xml:space="preserve"> J14 * ( 1 + $F$13 ) ^ J16 * J15</f>
        <v>0</v>
      </c>
      <c r="K17" s="296">
        <f t="shared" ref="K17:S17" si="2" xml:space="preserve"> K14 * ( 1 + $F$13 ) ^ K16 * K15</f>
        <v>0</v>
      </c>
      <c r="L17" s="296">
        <f t="shared" si="2"/>
        <v>0</v>
      </c>
      <c r="M17" s="296">
        <f t="shared" si="2"/>
        <v>0</v>
      </c>
      <c r="N17" s="296">
        <f t="shared" si="2"/>
        <v>0</v>
      </c>
      <c r="O17" s="296">
        <f t="shared" si="2"/>
        <v>0</v>
      </c>
      <c r="P17" s="296">
        <f t="shared" si="2"/>
        <v>0</v>
      </c>
      <c r="Q17" s="296">
        <f t="shared" si="2"/>
        <v>0</v>
      </c>
      <c r="R17" s="296">
        <f t="shared" si="2"/>
        <v>0</v>
      </c>
      <c r="S17" s="296">
        <f t="shared" si="2"/>
        <v>0</v>
      </c>
    </row>
    <row r="18" spans="1:19" ht="12.75" customHeight="1" outlineLevel="1">
      <c r="A18" s="257"/>
      <c r="B18" s="258"/>
      <c r="C18" s="259"/>
      <c r="D18" s="260"/>
      <c r="E18" s="268"/>
      <c r="F18" s="261"/>
      <c r="G18" s="261"/>
      <c r="H18" s="261"/>
      <c r="I18" s="261"/>
      <c r="J18" s="261"/>
      <c r="K18" s="261"/>
      <c r="L18" s="261"/>
      <c r="M18" s="261"/>
      <c r="N18" s="261"/>
      <c r="O18" s="261"/>
      <c r="P18" s="261"/>
      <c r="Q18" s="261"/>
      <c r="R18" s="261"/>
      <c r="S18" s="261"/>
    </row>
    <row r="19" spans="1:19" outlineLevel="1">
      <c r="A19" s="269"/>
      <c r="B19" s="269"/>
      <c r="C19" s="270"/>
      <c r="D19" s="302"/>
      <c r="E19" s="422" t="str">
        <f xml:space="preserve"> Indices!E$43</f>
        <v>CPIH FYA indexation factor (from base year 2019/20)</v>
      </c>
      <c r="F19" s="422">
        <f xml:space="preserve"> Indices!F$43</f>
        <v>0</v>
      </c>
      <c r="G19" s="422" t="str">
        <f xml:space="preserve"> Indices!G$43</f>
        <v>%</v>
      </c>
      <c r="H19" s="422">
        <f xml:space="preserve"> Indices!H$43</f>
        <v>0</v>
      </c>
      <c r="I19" s="422">
        <f xml:space="preserve"> Indices!I$43</f>
        <v>0</v>
      </c>
      <c r="J19" s="422">
        <f xml:space="preserve"> Indices!J$43</f>
        <v>0</v>
      </c>
      <c r="K19" s="422">
        <f xml:space="preserve"> Indices!K$43</f>
        <v>0</v>
      </c>
      <c r="L19" s="423">
        <f xml:space="preserve"> Indices!L$43</f>
        <v>1</v>
      </c>
      <c r="M19" s="423">
        <f xml:space="preserve"> Indices!M$43</f>
        <v>1.0080067749634312</v>
      </c>
      <c r="N19" s="423">
        <f xml:space="preserve"> Indices!N$43</f>
        <v>1.0450381091692975</v>
      </c>
      <c r="O19" s="423">
        <f xml:space="preserve"> Indices!O$43</f>
        <v>1.1367310801447381</v>
      </c>
      <c r="P19" s="423">
        <f xml:space="preserve"> Indices!P$43</f>
        <v>1.2015827700361847</v>
      </c>
      <c r="Q19" s="423">
        <f xml:space="preserve"> Indices!Q$43</f>
        <v>1.2324300213777597</v>
      </c>
      <c r="R19" s="423">
        <f xml:space="preserve"> Indices!R$43</f>
        <v>1.2570786218053147</v>
      </c>
      <c r="S19" s="423">
        <f xml:space="preserve"> Indices!S$43</f>
        <v>1.2822201942414213</v>
      </c>
    </row>
    <row r="20" spans="1:19" outlineLevel="1">
      <c r="A20" s="306"/>
      <c r="B20" s="306"/>
      <c r="C20" s="307"/>
      <c r="D20" s="287"/>
      <c r="E20" s="305" t="str">
        <f>E$17</f>
        <v>Blind year adjustment inc. financing adjustment (base year 2019/2020)</v>
      </c>
      <c r="F20" s="305">
        <f t="shared" ref="F20:S20" si="3">F$17</f>
        <v>0</v>
      </c>
      <c r="G20" s="305" t="str">
        <f t="shared" si="3"/>
        <v>£m</v>
      </c>
      <c r="H20" s="308">
        <f t="shared" si="3"/>
        <v>0</v>
      </c>
      <c r="I20" s="305">
        <f t="shared" si="3"/>
        <v>0</v>
      </c>
      <c r="J20" s="263">
        <f t="shared" si="3"/>
        <v>0</v>
      </c>
      <c r="K20" s="263">
        <f t="shared" si="3"/>
        <v>0</v>
      </c>
      <c r="L20" s="263">
        <f t="shared" si="3"/>
        <v>0</v>
      </c>
      <c r="M20" s="263">
        <f t="shared" si="3"/>
        <v>0</v>
      </c>
      <c r="N20" s="263">
        <f t="shared" si="3"/>
        <v>0</v>
      </c>
      <c r="O20" s="263">
        <f t="shared" si="3"/>
        <v>0</v>
      </c>
      <c r="P20" s="263">
        <f t="shared" si="3"/>
        <v>0</v>
      </c>
      <c r="Q20" s="263">
        <f t="shared" si="3"/>
        <v>0</v>
      </c>
      <c r="R20" s="263">
        <f t="shared" si="3"/>
        <v>0</v>
      </c>
      <c r="S20" s="263">
        <f t="shared" si="3"/>
        <v>0</v>
      </c>
    </row>
    <row r="21" spans="1:19" outlineLevel="1">
      <c r="A21" s="291"/>
      <c r="B21" s="291"/>
      <c r="C21" s="292"/>
      <c r="D21" s="293"/>
      <c r="E21" s="309" t="s">
        <v>239</v>
      </c>
      <c r="F21" s="309"/>
      <c r="G21" s="309" t="s">
        <v>102</v>
      </c>
      <c r="H21" s="310">
        <f xml:space="preserve"> SUM( J21:S21 )</f>
        <v>0</v>
      </c>
      <c r="I21" s="311"/>
      <c r="J21" s="310">
        <f t="shared" ref="J21:L21" si="4" xml:space="preserve"> J19 * J20</f>
        <v>0</v>
      </c>
      <c r="K21" s="310">
        <f t="shared" si="4"/>
        <v>0</v>
      </c>
      <c r="L21" s="310">
        <f t="shared" si="4"/>
        <v>0</v>
      </c>
      <c r="M21" s="310">
        <f xml:space="preserve"> M19 * M20</f>
        <v>0</v>
      </c>
      <c r="N21" s="310">
        <f t="shared" ref="N21:S21" si="5" xml:space="preserve"> N19 * N20</f>
        <v>0</v>
      </c>
      <c r="O21" s="310">
        <f t="shared" si="5"/>
        <v>0</v>
      </c>
      <c r="P21" s="310">
        <f t="shared" si="5"/>
        <v>0</v>
      </c>
      <c r="Q21" s="310">
        <f t="shared" si="5"/>
        <v>0</v>
      </c>
      <c r="R21" s="310">
        <f t="shared" si="5"/>
        <v>0</v>
      </c>
      <c r="S21" s="310">
        <f t="shared" si="5"/>
        <v>0</v>
      </c>
    </row>
    <row r="22" spans="1:19">
      <c r="A22" s="291"/>
      <c r="B22" s="291"/>
      <c r="C22" s="292"/>
      <c r="D22" s="293"/>
      <c r="E22" s="309"/>
      <c r="F22" s="309"/>
      <c r="G22" s="309"/>
      <c r="H22" s="310"/>
      <c r="I22" s="311"/>
      <c r="J22" s="310"/>
      <c r="K22" s="310"/>
      <c r="L22" s="310"/>
      <c r="M22" s="310"/>
      <c r="N22" s="310"/>
      <c r="O22" s="310"/>
      <c r="P22" s="310"/>
      <c r="Q22" s="310"/>
      <c r="R22" s="310"/>
      <c r="S22" s="310"/>
    </row>
    <row r="23" spans="1:19">
      <c r="A23" s="58" t="s">
        <v>240</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outlineLevel="1">
      <c r="A26" s="257"/>
      <c r="B26" s="258"/>
      <c r="C26" s="259"/>
      <c r="D26" s="260"/>
      <c r="E26" s="262" t="str">
        <f xml:space="preserve"> Inputs!E$72</f>
        <v>Revised total revenue (TRt)</v>
      </c>
      <c r="F26" s="262">
        <f xml:space="preserve"> Inputs!F$72</f>
        <v>0</v>
      </c>
      <c r="G26" s="262" t="str">
        <f xml:space="preserve"> Inputs!G$72</f>
        <v>£m</v>
      </c>
      <c r="H26" s="319">
        <f xml:space="preserve"> Inputs!H$72</f>
        <v>359.70086304571157</v>
      </c>
      <c r="I26" s="319">
        <f xml:space="preserve"> Inputs!I$72</f>
        <v>0</v>
      </c>
      <c r="J26" s="319">
        <f xml:space="preserve"> Inputs!J$72</f>
        <v>0</v>
      </c>
      <c r="K26" s="319">
        <f xml:space="preserve"> Inputs!K$72</f>
        <v>0</v>
      </c>
      <c r="L26" s="319">
        <f xml:space="preserve"> Inputs!L$72</f>
        <v>0</v>
      </c>
      <c r="M26" s="319">
        <f xml:space="preserve"> Inputs!M$72</f>
        <v>68.846039420254215</v>
      </c>
      <c r="N26" s="319">
        <f xml:space="preserve"> Inputs!N$72</f>
        <v>69.841816231864996</v>
      </c>
      <c r="O26" s="319">
        <f xml:space="preserve"> Inputs!O$72</f>
        <v>69.001610711670807</v>
      </c>
      <c r="P26" s="319">
        <f xml:space="preserve"> Inputs!P$72</f>
        <v>75.403938109161203</v>
      </c>
      <c r="Q26" s="319">
        <f xml:space="preserve"> Inputs!Q$72</f>
        <v>76.607458572760379</v>
      </c>
      <c r="R26" s="319">
        <f xml:space="preserve"> Inputs!R$72</f>
        <v>0</v>
      </c>
      <c r="S26" s="319">
        <f xml:space="preserve"> Inputs!S$72</f>
        <v>0</v>
      </c>
    </row>
    <row r="27" spans="1:19" outlineLevel="1">
      <c r="A27" s="257"/>
      <c r="B27" s="258"/>
      <c r="C27" s="259"/>
      <c r="D27" s="260"/>
      <c r="E27" s="262" t="str">
        <f xml:space="preserve"> Inputs!E$62</f>
        <v>Actual customers (AC)</v>
      </c>
      <c r="F27" s="262">
        <f xml:space="preserve"> Inputs!F$62</f>
        <v>0</v>
      </c>
      <c r="G27" s="262" t="str">
        <f xml:space="preserve"> Inputs!G$62</f>
        <v>thousands</v>
      </c>
      <c r="H27" s="319">
        <f xml:space="preserve"> Inputs!H$62</f>
        <v>11334.178999999998</v>
      </c>
      <c r="I27" s="319">
        <f xml:space="preserve"> Inputs!I$62</f>
        <v>0</v>
      </c>
      <c r="J27" s="319">
        <f xml:space="preserve"> Inputs!J$62</f>
        <v>0</v>
      </c>
      <c r="K27" s="319">
        <f xml:space="preserve"> Inputs!K$62</f>
        <v>0</v>
      </c>
      <c r="L27" s="319">
        <f xml:space="preserve"> Inputs!L$62</f>
        <v>0</v>
      </c>
      <c r="M27" s="319">
        <f xml:space="preserve"> Inputs!M$62</f>
        <v>2214.125</v>
      </c>
      <c r="N27" s="319">
        <f xml:space="preserve"> Inputs!N$62</f>
        <v>2252.9520000000002</v>
      </c>
      <c r="O27" s="319">
        <f xml:space="preserve"> Inputs!O$62</f>
        <v>2274.7309999999998</v>
      </c>
      <c r="P27" s="319">
        <f xml:space="preserve"> Inputs!P$62</f>
        <v>2289.7399999999998</v>
      </c>
      <c r="Q27" s="319">
        <f xml:space="preserve"> Inputs!Q$62</f>
        <v>2302.6309999999999</v>
      </c>
      <c r="R27" s="319">
        <f xml:space="preserve"> Inputs!R$62</f>
        <v>0</v>
      </c>
      <c r="S27" s="319">
        <f xml:space="preserve"> Inputs!S$62</f>
        <v>0</v>
      </c>
    </row>
    <row r="28" spans="1:19" outlineLevel="1">
      <c r="A28" s="257"/>
      <c r="B28" s="258"/>
      <c r="C28" s="259"/>
      <c r="D28" s="260"/>
      <c r="E28" s="262" t="str">
        <f xml:space="preserve"> Inputs!E$54</f>
        <v>Forecast customers (FC)</v>
      </c>
      <c r="F28" s="262">
        <f xml:space="preserve"> Inputs!F$54</f>
        <v>0</v>
      </c>
      <c r="G28" s="262" t="str">
        <f xml:space="preserve"> Inputs!G$54</f>
        <v>thousands</v>
      </c>
      <c r="H28" s="319">
        <f xml:space="preserve"> Inputs!H$54</f>
        <v>11303.735000000001</v>
      </c>
      <c r="I28" s="319">
        <f xml:space="preserve"> Inputs!I$54</f>
        <v>0</v>
      </c>
      <c r="J28" s="319">
        <f xml:space="preserve"> Inputs!J$54</f>
        <v>0</v>
      </c>
      <c r="K28" s="319">
        <f xml:space="preserve"> Inputs!K$54</f>
        <v>0</v>
      </c>
      <c r="L28" s="319">
        <f xml:space="preserve"> Inputs!L$54</f>
        <v>0</v>
      </c>
      <c r="M28" s="319">
        <f xml:space="preserve"> Inputs!M$54</f>
        <v>2218.79</v>
      </c>
      <c r="N28" s="319">
        <f xml:space="preserve"> Inputs!N$54</f>
        <v>2239.7139999999999</v>
      </c>
      <c r="O28" s="319">
        <f xml:space="preserve"> Inputs!O$54</f>
        <v>2260.739</v>
      </c>
      <c r="P28" s="319">
        <f xml:space="preserve"> Inputs!P$54</f>
        <v>2281.7280000000001</v>
      </c>
      <c r="Q28" s="319">
        <f xml:space="preserve"> Inputs!Q$54</f>
        <v>2302.7640000000001</v>
      </c>
      <c r="R28" s="319">
        <f xml:space="preserve"> Inputs!R$54</f>
        <v>0</v>
      </c>
      <c r="S28" s="319">
        <f xml:space="preserve"> Inputs!S$54</f>
        <v>0</v>
      </c>
    </row>
    <row r="29" spans="1:19"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31.028641475873883</v>
      </c>
      <c r="N29" s="263">
        <f xml:space="preserve"> Inputs!N$95</f>
        <v>31.18336369369705</v>
      </c>
      <c r="O29" s="263">
        <f xml:space="preserve"> Inputs!O$95</f>
        <v>30.52170582790442</v>
      </c>
      <c r="P29" s="263">
        <f xml:space="preserve"> Inputs!P$95</f>
        <v>33.046856640739477</v>
      </c>
      <c r="Q29" s="263">
        <f xml:space="preserve"> Inputs!Q$95</f>
        <v>33.267611693061191</v>
      </c>
      <c r="R29" s="263">
        <f xml:space="preserve"> Inputs!R$95</f>
        <v>0</v>
      </c>
      <c r="S29" s="263">
        <f xml:space="preserve"> Inputs!S$95</f>
        <v>0</v>
      </c>
    </row>
    <row r="30" spans="1:19" s="285" customFormat="1" ht="13.8" outlineLevel="1" thickBot="1">
      <c r="A30" s="257"/>
      <c r="B30" s="258"/>
      <c r="C30" s="259"/>
      <c r="D30" s="260"/>
      <c r="E30" s="290" t="s">
        <v>241</v>
      </c>
      <c r="F30" s="303"/>
      <c r="G30" s="290" t="s">
        <v>102</v>
      </c>
      <c r="H30" s="321">
        <f xml:space="preserve"> SUM(J30:S30)</f>
        <v>360.65632633279824</v>
      </c>
      <c r="I30" s="322"/>
      <c r="J30" s="323">
        <f t="shared" ref="J30:S30" si="6" xml:space="preserve"> J26 + ( ( J27 - J28 ) * J29 ) / $F$25</f>
        <v>0</v>
      </c>
      <c r="K30" s="323">
        <f t="shared" si="6"/>
        <v>0</v>
      </c>
      <c r="L30" s="323">
        <f t="shared" si="6"/>
        <v>0</v>
      </c>
      <c r="M30" s="323">
        <f t="shared" si="6"/>
        <v>68.701290807769269</v>
      </c>
      <c r="N30" s="323">
        <f t="shared" si="6"/>
        <v>70.254621600442164</v>
      </c>
      <c r="O30" s="323">
        <f t="shared" si="6"/>
        <v>69.428670419614832</v>
      </c>
      <c r="P30" s="323">
        <f t="shared" si="6"/>
        <v>75.668709524566793</v>
      </c>
      <c r="Q30" s="323">
        <f t="shared" si="6"/>
        <v>76.603033980405186</v>
      </c>
      <c r="R30" s="323">
        <f t="shared" si="6"/>
        <v>0</v>
      </c>
      <c r="S30" s="323">
        <f t="shared" si="6"/>
        <v>0</v>
      </c>
    </row>
    <row r="31" spans="1:19" ht="13.8" thickTop="1"/>
    <row r="32" spans="1:19">
      <c r="A32" s="58" t="s">
        <v>242</v>
      </c>
      <c r="B32" s="58"/>
      <c r="C32" s="58"/>
      <c r="D32" s="58"/>
      <c r="E32" s="58"/>
      <c r="F32" s="58"/>
      <c r="G32" s="58"/>
      <c r="H32" s="58"/>
      <c r="I32" s="58"/>
      <c r="J32" s="58"/>
      <c r="K32" s="58"/>
      <c r="L32" s="58"/>
      <c r="M32" s="58"/>
      <c r="N32" s="58"/>
      <c r="O32" s="58"/>
      <c r="P32" s="58"/>
      <c r="Q32" s="58"/>
      <c r="R32" s="58"/>
      <c r="S32" s="58"/>
    </row>
    <row r="33" spans="1:19" outlineLevel="1">
      <c r="A33" s="3"/>
      <c r="B33" s="3"/>
      <c r="C33" s="3"/>
      <c r="D33" s="3"/>
      <c r="E33" s="3"/>
      <c r="F33" s="3"/>
      <c r="G33" s="3"/>
      <c r="H33" s="3"/>
      <c r="I33" s="3"/>
      <c r="J33" s="3"/>
      <c r="K33" s="3"/>
      <c r="L33" s="3"/>
      <c r="M33" s="3"/>
      <c r="N33" s="3"/>
      <c r="O33" s="3"/>
      <c r="P33" s="3"/>
      <c r="Q33" s="3"/>
      <c r="R33" s="3"/>
      <c r="S33" s="3"/>
    </row>
    <row r="34" spans="1:19"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outlineLevel="1">
      <c r="A35" s="257"/>
      <c r="B35" s="258"/>
      <c r="C35" s="259"/>
      <c r="D35" s="260"/>
      <c r="E35" s="262" t="str">
        <f>Inputs!E$72</f>
        <v>Revised total revenue (TRt)</v>
      </c>
      <c r="F35" s="262">
        <f>Inputs!F$72</f>
        <v>0</v>
      </c>
      <c r="G35" s="262" t="str">
        <f>Inputs!G$72</f>
        <v>£m</v>
      </c>
      <c r="H35" s="319">
        <f>Inputs!H$72</f>
        <v>359.70086304571157</v>
      </c>
      <c r="I35" s="319"/>
      <c r="J35" s="319">
        <f>Inputs!J$72</f>
        <v>0</v>
      </c>
      <c r="K35" s="319">
        <f>Inputs!K$72</f>
        <v>0</v>
      </c>
      <c r="L35" s="319">
        <f>Inputs!L$72</f>
        <v>0</v>
      </c>
      <c r="M35" s="319">
        <f>Inputs!M$72</f>
        <v>68.846039420254215</v>
      </c>
      <c r="N35" s="319">
        <f>Inputs!N$72</f>
        <v>69.841816231864996</v>
      </c>
      <c r="O35" s="319">
        <f>Inputs!O$72</f>
        <v>69.001610711670807</v>
      </c>
      <c r="P35" s="319">
        <f>Inputs!P$72</f>
        <v>75.403938109161203</v>
      </c>
      <c r="Q35" s="319">
        <f>Inputs!Q$72</f>
        <v>76.607458572760379</v>
      </c>
      <c r="R35" s="319">
        <f>Inputs!R$72</f>
        <v>0</v>
      </c>
      <c r="S35" s="319">
        <f>Inputs!S$72</f>
        <v>0</v>
      </c>
    </row>
    <row r="36" spans="1:19" outlineLevel="1">
      <c r="A36" s="257"/>
      <c r="B36" s="258"/>
      <c r="C36" s="259"/>
      <c r="D36" s="260"/>
      <c r="E36" s="262" t="str">
        <f xml:space="preserve"> Inputs!E$58</f>
        <v>Reforecast customers</v>
      </c>
      <c r="F36" s="262">
        <f xml:space="preserve"> Inputs!F$58</f>
        <v>0</v>
      </c>
      <c r="G36" s="262" t="str">
        <f xml:space="preserve"> Inputs!G$58</f>
        <v>thousands</v>
      </c>
      <c r="H36" s="319">
        <f xml:space="preserve"> Inputs!H$58</f>
        <v>11210.954</v>
      </c>
      <c r="I36" s="319"/>
      <c r="J36" s="319">
        <f xml:space="preserve"> Inputs!J$58</f>
        <v>0</v>
      </c>
      <c r="K36" s="319">
        <f xml:space="preserve"> Inputs!K$58</f>
        <v>0</v>
      </c>
      <c r="L36" s="319">
        <f xml:space="preserve"> Inputs!L$58</f>
        <v>0</v>
      </c>
      <c r="M36" s="319">
        <f xml:space="preserve"> Inputs!M$58</f>
        <v>2200.41</v>
      </c>
      <c r="N36" s="319">
        <f xml:space="preserve"> Inputs!N$58</f>
        <v>2205.7510000000002</v>
      </c>
      <c r="O36" s="319">
        <f xml:space="preserve"> Inputs!O$58</f>
        <v>2237.3789999999999</v>
      </c>
      <c r="P36" s="319">
        <f xml:space="preserve"> Inputs!P$58</f>
        <v>2276.2069999999999</v>
      </c>
      <c r="Q36" s="319">
        <f xml:space="preserve"> Inputs!Q$58</f>
        <v>2291.2069999999999</v>
      </c>
      <c r="R36" s="319">
        <f xml:space="preserve"> Inputs!R$58</f>
        <v>0</v>
      </c>
      <c r="S36" s="319">
        <f xml:space="preserve"> Inputs!S$58</f>
        <v>0</v>
      </c>
    </row>
    <row r="37" spans="1:19" outlineLevel="1">
      <c r="A37" s="266"/>
      <c r="B37" s="266"/>
      <c r="C37" s="265"/>
      <c r="D37" s="265"/>
      <c r="E37" s="262" t="str">
        <f xml:space="preserve"> Inputs!E$54</f>
        <v>Forecast customers (FC)</v>
      </c>
      <c r="F37" s="262">
        <f xml:space="preserve"> Inputs!F$54</f>
        <v>0</v>
      </c>
      <c r="G37" s="262" t="str">
        <f xml:space="preserve"> Inputs!G$54</f>
        <v>thousands</v>
      </c>
      <c r="H37" s="319">
        <f xml:space="preserve"> Inputs!H$54</f>
        <v>11303.735000000001</v>
      </c>
      <c r="I37" s="319">
        <f xml:space="preserve"> Inputs!I$54</f>
        <v>0</v>
      </c>
      <c r="J37" s="319">
        <f xml:space="preserve"> Inputs!J$54</f>
        <v>0</v>
      </c>
      <c r="K37" s="319">
        <f xml:space="preserve"> Inputs!K$54</f>
        <v>0</v>
      </c>
      <c r="L37" s="319">
        <f xml:space="preserve"> Inputs!L$54</f>
        <v>0</v>
      </c>
      <c r="M37" s="319">
        <f xml:space="preserve"> Inputs!M$54</f>
        <v>2218.79</v>
      </c>
      <c r="N37" s="319">
        <f xml:space="preserve"> Inputs!N$54</f>
        <v>2239.7139999999999</v>
      </c>
      <c r="O37" s="319">
        <f xml:space="preserve"> Inputs!O$54</f>
        <v>2260.739</v>
      </c>
      <c r="P37" s="319">
        <f xml:space="preserve"> Inputs!P$54</f>
        <v>2281.7280000000001</v>
      </c>
      <c r="Q37" s="319">
        <f xml:space="preserve"> Inputs!Q$54</f>
        <v>2302.7640000000001</v>
      </c>
      <c r="R37" s="319">
        <f xml:space="preserve"> Inputs!R$54</f>
        <v>0</v>
      </c>
      <c r="S37" s="319">
        <f xml:space="preserve"> Inputs!S$54</f>
        <v>0</v>
      </c>
    </row>
    <row r="38" spans="1:19"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31.028641475873883</v>
      </c>
      <c r="N38" s="263">
        <f xml:space="preserve"> Inputs!N$95</f>
        <v>31.18336369369705</v>
      </c>
      <c r="O38" s="263">
        <f xml:space="preserve"> Inputs!O$95</f>
        <v>30.52170582790442</v>
      </c>
      <c r="P38" s="263">
        <f xml:space="preserve"> Inputs!P$95</f>
        <v>33.046856640739477</v>
      </c>
      <c r="Q38" s="263">
        <f xml:space="preserve"> Inputs!Q$95</f>
        <v>33.267611693061191</v>
      </c>
      <c r="R38" s="263">
        <f xml:space="preserve"> Inputs!R$95</f>
        <v>0</v>
      </c>
      <c r="S38" s="263">
        <f xml:space="preserve"> Inputs!S$95</f>
        <v>0</v>
      </c>
    </row>
    <row r="39" spans="1:19" outlineLevel="1">
      <c r="A39" s="250"/>
      <c r="B39" s="251"/>
      <c r="C39" s="252"/>
      <c r="D39" s="253"/>
      <c r="E39" s="311" t="s">
        <v>243</v>
      </c>
      <c r="F39" s="310"/>
      <c r="G39" s="311" t="s">
        <v>102</v>
      </c>
      <c r="H39" s="324">
        <f xml:space="preserve"> SUM(J39:S39)</f>
        <v>356.79156350226589</v>
      </c>
      <c r="I39" s="325"/>
      <c r="J39" s="326">
        <f xml:space="preserve"> J35 + ( ( J36 - J37 ) * J38 ) / $F$34</f>
        <v>0</v>
      </c>
      <c r="K39" s="326">
        <f t="shared" ref="K39:S39" si="7" xml:space="preserve"> K35 + ( ( K36 - K37 ) * K38 ) / $F$34</f>
        <v>0</v>
      </c>
      <c r="L39" s="326">
        <f t="shared" si="7"/>
        <v>0</v>
      </c>
      <c r="M39" s="326">
        <f t="shared" si="7"/>
        <v>68.275732989927647</v>
      </c>
      <c r="N39" s="326">
        <f t="shared" si="7"/>
        <v>68.782735650735972</v>
      </c>
      <c r="O39" s="326">
        <f t="shared" si="7"/>
        <v>68.288623663530956</v>
      </c>
      <c r="P39" s="326">
        <f t="shared" si="7"/>
        <v>75.221486413647668</v>
      </c>
      <c r="Q39" s="326">
        <f t="shared" si="7"/>
        <v>76.222984784423659</v>
      </c>
      <c r="R39" s="326">
        <f t="shared" si="7"/>
        <v>0</v>
      </c>
      <c r="S39" s="326">
        <f t="shared" si="7"/>
        <v>0</v>
      </c>
    </row>
    <row r="40" spans="1:19" outlineLevel="1">
      <c r="A40" s="250"/>
      <c r="B40" s="251"/>
      <c r="C40" s="252"/>
      <c r="D40" s="253"/>
      <c r="E40" s="311"/>
      <c r="F40" s="310"/>
      <c r="G40" s="311"/>
      <c r="H40" s="324"/>
      <c r="I40" s="325"/>
      <c r="J40" s="326"/>
      <c r="K40" s="326"/>
      <c r="L40" s="326"/>
      <c r="M40" s="326"/>
      <c r="N40" s="326"/>
      <c r="O40" s="326"/>
      <c r="P40" s="326"/>
      <c r="Q40" s="326"/>
      <c r="R40" s="326"/>
      <c r="S40" s="326"/>
    </row>
    <row r="41" spans="1:19">
      <c r="A41"/>
      <c r="B41"/>
      <c r="C41"/>
      <c r="D41"/>
      <c r="E41"/>
      <c r="F41"/>
      <c r="G41"/>
      <c r="H41"/>
      <c r="I41"/>
      <c r="J41"/>
      <c r="K41"/>
      <c r="L41"/>
      <c r="M41"/>
      <c r="N41"/>
      <c r="O41"/>
      <c r="P41"/>
      <c r="Q41"/>
      <c r="R41"/>
      <c r="S41"/>
    </row>
    <row r="42" spans="1:19">
      <c r="A42" s="58" t="s">
        <v>244</v>
      </c>
      <c r="B42" s="58"/>
      <c r="C42" s="59"/>
      <c r="D42" s="58"/>
      <c r="E42" s="58"/>
      <c r="F42" s="58"/>
      <c r="G42" s="58"/>
      <c r="H42" s="58"/>
      <c r="I42" s="58"/>
      <c r="J42" s="58"/>
      <c r="K42" s="58"/>
      <c r="L42" s="58"/>
      <c r="M42" s="58"/>
      <c r="N42" s="58"/>
      <c r="O42" s="58"/>
      <c r="P42" s="58"/>
      <c r="Q42" s="58"/>
      <c r="R42" s="58"/>
      <c r="S42" s="58"/>
    </row>
    <row r="43" spans="1:19"/>
    <row r="44" spans="1:19" outlineLevel="1">
      <c r="A44" s="60"/>
      <c r="B44" s="60"/>
      <c r="C44" s="62"/>
      <c r="D44" s="62"/>
      <c r="E44" s="92" t="str">
        <f xml:space="preserve"> Inputs!E$76</f>
        <v>Revenue Recovered (RR)</v>
      </c>
      <c r="F44" s="92">
        <f xml:space="preserve"> Inputs!F$76</f>
        <v>0</v>
      </c>
      <c r="G44" s="92" t="str">
        <f xml:space="preserve"> Inputs!G$76</f>
        <v>£m</v>
      </c>
      <c r="H44" s="203">
        <f xml:space="preserve"> Inputs!H$76</f>
        <v>340.05374350497198</v>
      </c>
      <c r="I44" s="92"/>
      <c r="J44" s="201">
        <f xml:space="preserve"> Inputs!J$76</f>
        <v>0</v>
      </c>
      <c r="K44" s="201">
        <f xml:space="preserve"> Inputs!K$76</f>
        <v>0</v>
      </c>
      <c r="L44" s="201">
        <f xml:space="preserve"> Inputs!L$76</f>
        <v>0</v>
      </c>
      <c r="M44" s="201">
        <f xml:space="preserve"> Inputs!M$76</f>
        <v>67.408000000000001</v>
      </c>
      <c r="N44" s="201">
        <f xml:space="preserve"> Inputs!N$76</f>
        <v>66.384</v>
      </c>
      <c r="O44" s="201">
        <f xml:space="preserve"> Inputs!O$76</f>
        <v>65.989999999999995</v>
      </c>
      <c r="P44" s="201">
        <f xml:space="preserve"> Inputs!P$76</f>
        <v>69.668709524566793</v>
      </c>
      <c r="Q44" s="201">
        <f xml:space="preserve"> Inputs!Q$76</f>
        <v>70.603033980405186</v>
      </c>
      <c r="R44" s="201">
        <f xml:space="preserve"> Inputs!R$76</f>
        <v>0</v>
      </c>
      <c r="S44" s="201">
        <f xml:space="preserve"> Inputs!S$76</f>
        <v>0</v>
      </c>
    </row>
    <row r="45" spans="1:19" outlineLevel="1">
      <c r="A45" s="60"/>
      <c r="B45" s="60"/>
      <c r="C45" s="62"/>
      <c r="D45" s="62"/>
      <c r="E45" s="92" t="str">
        <f xml:space="preserve"> Inputs!E$80</f>
        <v>Revenue sacrifice</v>
      </c>
      <c r="F45" s="92">
        <f xml:space="preserve"> Inputs!F$80</f>
        <v>0</v>
      </c>
      <c r="G45" s="92" t="str">
        <f xml:space="preserve"> Inputs!G$80</f>
        <v>£m</v>
      </c>
      <c r="H45" s="203">
        <f xml:space="preserve"> Inputs!H$80</f>
        <v>19.5</v>
      </c>
      <c r="I45" s="92"/>
      <c r="J45" s="201">
        <f xml:space="preserve"> Inputs!J$80</f>
        <v>0</v>
      </c>
      <c r="K45" s="201">
        <f xml:space="preserve"> Inputs!K$80</f>
        <v>0</v>
      </c>
      <c r="L45" s="201">
        <f xml:space="preserve"> Inputs!L$80</f>
        <v>0</v>
      </c>
      <c r="M45" s="201">
        <f xml:space="preserve"> Inputs!M$80</f>
        <v>2</v>
      </c>
      <c r="N45" s="201">
        <f xml:space="preserve"> Inputs!N$80</f>
        <v>2</v>
      </c>
      <c r="O45" s="201">
        <f xml:space="preserve"> Inputs!O$80</f>
        <v>3.5</v>
      </c>
      <c r="P45" s="201">
        <f xml:space="preserve"> Inputs!P$80</f>
        <v>6</v>
      </c>
      <c r="Q45" s="201">
        <f xml:space="preserve"> Inputs!Q$80</f>
        <v>6</v>
      </c>
      <c r="R45" s="201">
        <f xml:space="preserve"> Inputs!R$80</f>
        <v>0</v>
      </c>
      <c r="S45" s="201">
        <f xml:space="preserve"> Inputs!S$80</f>
        <v>0</v>
      </c>
    </row>
    <row r="46" spans="1:19" ht="13.8" thickBot="1">
      <c r="A46" s="60"/>
      <c r="B46" s="83"/>
      <c r="C46" s="83"/>
      <c r="D46" s="82"/>
      <c r="E46" s="220" t="s">
        <v>245</v>
      </c>
      <c r="F46" s="221"/>
      <c r="G46" s="220" t="s">
        <v>102</v>
      </c>
      <c r="H46" s="222">
        <f xml:space="preserve"> SUM(J46:S46)</f>
        <v>359.55374350497198</v>
      </c>
      <c r="I46" s="220"/>
      <c r="J46" s="222">
        <f xml:space="preserve"> J44 + J45</f>
        <v>0</v>
      </c>
      <c r="K46" s="222">
        <f t="shared" ref="K46:S46" si="8" xml:space="preserve"> K44 + K45</f>
        <v>0</v>
      </c>
      <c r="L46" s="222">
        <f t="shared" si="8"/>
        <v>0</v>
      </c>
      <c r="M46" s="222">
        <f xml:space="preserve"> M44 + M45</f>
        <v>69.408000000000001</v>
      </c>
      <c r="N46" s="222">
        <f t="shared" si="8"/>
        <v>68.384</v>
      </c>
      <c r="O46" s="222">
        <f t="shared" si="8"/>
        <v>69.489999999999995</v>
      </c>
      <c r="P46" s="222">
        <f t="shared" si="8"/>
        <v>75.668709524566793</v>
      </c>
      <c r="Q46" s="222">
        <f t="shared" si="8"/>
        <v>76.603033980405186</v>
      </c>
      <c r="R46" s="222">
        <f t="shared" si="8"/>
        <v>0</v>
      </c>
      <c r="S46" s="222">
        <f t="shared" si="8"/>
        <v>0</v>
      </c>
    </row>
    <row r="47" spans="1:19" ht="13.8" thickTop="1">
      <c r="A47" s="60"/>
      <c r="B47" s="83"/>
      <c r="C47" s="83"/>
      <c r="D47" s="82"/>
      <c r="F47" s="202"/>
      <c r="H47" s="19"/>
      <c r="J47" s="19"/>
      <c r="K47" s="19"/>
      <c r="L47" s="19"/>
      <c r="M47" s="19"/>
      <c r="N47" s="19"/>
      <c r="O47" s="19"/>
      <c r="P47" s="19"/>
      <c r="Q47" s="19"/>
      <c r="R47" s="19"/>
      <c r="S47" s="19"/>
    </row>
    <row r="48" spans="1:19">
      <c r="A48" s="58" t="s">
        <v>246</v>
      </c>
      <c r="B48" s="58"/>
      <c r="C48" s="59"/>
      <c r="D48" s="58"/>
      <c r="E48" s="58"/>
      <c r="F48" s="58"/>
      <c r="G48" s="58"/>
      <c r="H48" s="58"/>
      <c r="I48" s="58"/>
      <c r="J48" s="58"/>
      <c r="K48" s="58"/>
      <c r="L48" s="58"/>
      <c r="M48" s="58"/>
      <c r="N48" s="58"/>
      <c r="O48" s="58"/>
      <c r="P48" s="58"/>
      <c r="Q48" s="58"/>
      <c r="R48" s="58"/>
      <c r="S48" s="58"/>
    </row>
    <row r="49" spans="1:19">
      <c r="A49" s="60"/>
      <c r="B49" s="83"/>
      <c r="C49" s="83"/>
      <c r="D49" s="82"/>
      <c r="F49" s="202"/>
      <c r="H49" s="19"/>
      <c r="J49" s="19"/>
      <c r="K49" s="19"/>
      <c r="L49" s="19"/>
      <c r="M49" s="19"/>
      <c r="N49" s="19"/>
      <c r="O49" s="19"/>
      <c r="P49" s="19"/>
      <c r="Q49" s="19"/>
      <c r="R49" s="19"/>
      <c r="S49" s="19"/>
    </row>
    <row r="50" spans="1:19" outlineLevel="1">
      <c r="A50" s="60"/>
      <c r="B50" s="83"/>
      <c r="C50" s="83"/>
      <c r="D50" s="82"/>
      <c r="E50" s="424" t="str">
        <f t="shared" ref="E50:S50" si="9" xml:space="preserve"> E$30</f>
        <v>Allowed revenue (R)</v>
      </c>
      <c r="F50" s="202">
        <f t="shared" si="9"/>
        <v>0</v>
      </c>
      <c r="G50" s="424" t="str">
        <f t="shared" si="9"/>
        <v>£m</v>
      </c>
      <c r="H50" s="429">
        <f t="shared" si="9"/>
        <v>360.65632633279824</v>
      </c>
      <c r="I50" s="430">
        <f t="shared" si="9"/>
        <v>0</v>
      </c>
      <c r="J50" s="316">
        <f t="shared" si="9"/>
        <v>0</v>
      </c>
      <c r="K50" s="316">
        <f t="shared" si="9"/>
        <v>0</v>
      </c>
      <c r="L50" s="316">
        <f t="shared" si="9"/>
        <v>0</v>
      </c>
      <c r="M50" s="316">
        <f t="shared" si="9"/>
        <v>68.701290807769269</v>
      </c>
      <c r="N50" s="316">
        <f t="shared" si="9"/>
        <v>70.254621600442164</v>
      </c>
      <c r="O50" s="316">
        <f t="shared" si="9"/>
        <v>69.428670419614832</v>
      </c>
      <c r="P50" s="316">
        <f t="shared" si="9"/>
        <v>75.668709524566793</v>
      </c>
      <c r="Q50" s="316">
        <f t="shared" si="9"/>
        <v>76.603033980405186</v>
      </c>
      <c r="R50" s="316">
        <f t="shared" si="9"/>
        <v>0</v>
      </c>
      <c r="S50" s="316">
        <f t="shared" si="9"/>
        <v>0</v>
      </c>
    </row>
    <row r="51" spans="1:19" outlineLevel="1">
      <c r="A51" s="60"/>
      <c r="B51" s="83"/>
      <c r="C51" s="83"/>
      <c r="D51" s="82"/>
      <c r="E51" s="4" t="str">
        <f xml:space="preserve"> E$46</f>
        <v>Actual Revenue (net)</v>
      </c>
      <c r="F51" s="4">
        <f t="shared" ref="F51:S51" si="10" xml:space="preserve"> F$46</f>
        <v>0</v>
      </c>
      <c r="G51" s="4" t="str">
        <f t="shared" si="10"/>
        <v>£m</v>
      </c>
      <c r="H51" s="202">
        <f t="shared" si="10"/>
        <v>359.55374350497198</v>
      </c>
      <c r="I51" s="202"/>
      <c r="J51" s="316">
        <f t="shared" si="10"/>
        <v>0</v>
      </c>
      <c r="K51" s="316">
        <f t="shared" si="10"/>
        <v>0</v>
      </c>
      <c r="L51" s="316">
        <f t="shared" si="10"/>
        <v>0</v>
      </c>
      <c r="M51" s="316">
        <f t="shared" si="10"/>
        <v>69.408000000000001</v>
      </c>
      <c r="N51" s="316">
        <f t="shared" si="10"/>
        <v>68.384</v>
      </c>
      <c r="O51" s="316">
        <f t="shared" si="10"/>
        <v>69.489999999999995</v>
      </c>
      <c r="P51" s="316">
        <f t="shared" si="10"/>
        <v>75.668709524566793</v>
      </c>
      <c r="Q51" s="316">
        <f t="shared" si="10"/>
        <v>76.603033980405186</v>
      </c>
      <c r="R51" s="316">
        <f t="shared" si="10"/>
        <v>0</v>
      </c>
      <c r="S51" s="316">
        <f t="shared" si="10"/>
        <v>0</v>
      </c>
    </row>
    <row r="52" spans="1:19" s="437" customFormat="1" ht="12.75" customHeight="1" thickBot="1">
      <c r="A52" s="257"/>
      <c r="B52" s="258"/>
      <c r="C52" s="259"/>
      <c r="D52" s="260"/>
      <c r="E52" s="470" t="s">
        <v>246</v>
      </c>
      <c r="F52" s="471"/>
      <c r="G52" s="470" t="s">
        <v>102</v>
      </c>
      <c r="H52" s="472">
        <f xml:space="preserve"> SUM(J52:S52)</f>
        <v>1.1025828278262679</v>
      </c>
      <c r="I52" s="472"/>
      <c r="J52" s="473">
        <f t="shared" ref="J52:S52" si="11" xml:space="preserve"> J50 - J51</f>
        <v>0</v>
      </c>
      <c r="K52" s="473">
        <f t="shared" si="11"/>
        <v>0</v>
      </c>
      <c r="L52" s="473">
        <f t="shared" si="11"/>
        <v>0</v>
      </c>
      <c r="M52" s="473">
        <f t="shared" si="11"/>
        <v>-0.7067091922307327</v>
      </c>
      <c r="N52" s="473">
        <f t="shared" si="11"/>
        <v>1.8706216004421634</v>
      </c>
      <c r="O52" s="473">
        <f t="shared" si="11"/>
        <v>-6.1329580385162785E-2</v>
      </c>
      <c r="P52" s="473">
        <f t="shared" si="11"/>
        <v>0</v>
      </c>
      <c r="Q52" s="473">
        <f t="shared" si="11"/>
        <v>0</v>
      </c>
      <c r="R52" s="473">
        <f t="shared" si="11"/>
        <v>0</v>
      </c>
      <c r="S52" s="473">
        <f t="shared" si="11"/>
        <v>0</v>
      </c>
    </row>
    <row r="53" spans="1:19" ht="12.75" customHeight="1" thickTop="1">
      <c r="F53" s="202"/>
      <c r="H53" s="19"/>
      <c r="I53" s="19"/>
      <c r="J53" s="19"/>
      <c r="K53" s="19"/>
      <c r="L53" s="19"/>
      <c r="M53" s="19"/>
      <c r="N53" s="19"/>
      <c r="O53" s="19"/>
      <c r="P53" s="19"/>
      <c r="Q53" s="19"/>
      <c r="R53" s="19"/>
      <c r="S53" s="19"/>
    </row>
    <row r="54" spans="1:19">
      <c r="A54" s="58" t="s">
        <v>247</v>
      </c>
      <c r="B54" s="58"/>
      <c r="C54" s="58"/>
      <c r="D54" s="58"/>
      <c r="E54" s="58"/>
      <c r="F54" s="58"/>
      <c r="G54" s="58"/>
      <c r="H54" s="58"/>
      <c r="I54" s="58"/>
      <c r="J54" s="58"/>
      <c r="K54" s="58"/>
      <c r="L54" s="58"/>
      <c r="M54" s="58"/>
      <c r="N54" s="58"/>
      <c r="O54" s="58"/>
      <c r="P54" s="58"/>
      <c r="Q54" s="58"/>
      <c r="R54" s="58"/>
      <c r="S54" s="58"/>
    </row>
    <row r="55" spans="1:19">
      <c r="F55" s="202"/>
      <c r="H55" s="19"/>
      <c r="J55" s="19"/>
      <c r="K55" s="19"/>
      <c r="L55" s="19"/>
      <c r="M55" s="19"/>
      <c r="N55" s="19"/>
      <c r="O55" s="19"/>
      <c r="P55" s="19"/>
      <c r="Q55" s="19"/>
      <c r="R55" s="19"/>
      <c r="S55" s="19"/>
    </row>
    <row r="56" spans="1:19" ht="12.75" customHeight="1" outlineLevel="1">
      <c r="E56" s="234" t="str">
        <f xml:space="preserve"> E$46</f>
        <v>Actual Revenue (net)</v>
      </c>
      <c r="F56" s="234">
        <f xml:space="preserve"> F$46</f>
        <v>0</v>
      </c>
      <c r="G56" s="234" t="str">
        <f xml:space="preserve"> G$46</f>
        <v>£m</v>
      </c>
      <c r="H56" s="234">
        <f xml:space="preserve"> H$46</f>
        <v>359.55374350497198</v>
      </c>
      <c r="I56" s="234"/>
      <c r="J56" s="234">
        <f t="shared" ref="J56:S56" si="12" xml:space="preserve"> J$46</f>
        <v>0</v>
      </c>
      <c r="K56" s="234">
        <f t="shared" si="12"/>
        <v>0</v>
      </c>
      <c r="L56" s="234">
        <f t="shared" si="12"/>
        <v>0</v>
      </c>
      <c r="M56" s="234">
        <f t="shared" si="12"/>
        <v>69.408000000000001</v>
      </c>
      <c r="N56" s="234">
        <f t="shared" si="12"/>
        <v>68.384</v>
      </c>
      <c r="O56" s="234">
        <f t="shared" si="12"/>
        <v>69.489999999999995</v>
      </c>
      <c r="P56" s="234">
        <f t="shared" si="12"/>
        <v>75.668709524566793</v>
      </c>
      <c r="Q56" s="234">
        <f t="shared" si="12"/>
        <v>76.603033980405186</v>
      </c>
      <c r="R56" s="234">
        <f t="shared" si="12"/>
        <v>0</v>
      </c>
      <c r="S56" s="234">
        <f t="shared" si="12"/>
        <v>0</v>
      </c>
    </row>
    <row r="57" spans="1:19" ht="12.75" customHeight="1" outlineLevel="1">
      <c r="E57" s="425" t="str">
        <f t="shared" ref="E57:S57" si="13" xml:space="preserve"> E$39</f>
        <v>Allowed revenue (reforecast)</v>
      </c>
      <c r="F57" s="426">
        <f t="shared" si="13"/>
        <v>0</v>
      </c>
      <c r="G57" s="425" t="str">
        <f t="shared" si="13"/>
        <v>£m</v>
      </c>
      <c r="H57" s="427">
        <f t="shared" si="13"/>
        <v>356.79156350226589</v>
      </c>
      <c r="I57" s="428">
        <f t="shared" si="13"/>
        <v>0</v>
      </c>
      <c r="J57" s="316">
        <f t="shared" si="13"/>
        <v>0</v>
      </c>
      <c r="K57" s="316">
        <f t="shared" si="13"/>
        <v>0</v>
      </c>
      <c r="L57" s="316">
        <f t="shared" si="13"/>
        <v>0</v>
      </c>
      <c r="M57" s="316">
        <f t="shared" si="13"/>
        <v>68.275732989927647</v>
      </c>
      <c r="N57" s="316">
        <f t="shared" si="13"/>
        <v>68.782735650735972</v>
      </c>
      <c r="O57" s="316">
        <f t="shared" si="13"/>
        <v>68.288623663530956</v>
      </c>
      <c r="P57" s="316">
        <f t="shared" si="13"/>
        <v>75.221486413647668</v>
      </c>
      <c r="Q57" s="316">
        <f t="shared" si="13"/>
        <v>76.222984784423659</v>
      </c>
      <c r="R57" s="316">
        <f t="shared" si="13"/>
        <v>0</v>
      </c>
      <c r="S57" s="316">
        <f t="shared" si="13"/>
        <v>0</v>
      </c>
    </row>
    <row r="58" spans="1:19" ht="12.75" customHeight="1" outlineLevel="1">
      <c r="E58" s="425" t="str">
        <f t="shared" ref="E58:S58" si="14" xml:space="preserve"> E$30</f>
        <v>Allowed revenue (R)</v>
      </c>
      <c r="F58" s="426">
        <f t="shared" si="14"/>
        <v>0</v>
      </c>
      <c r="G58" s="425" t="str">
        <f t="shared" si="14"/>
        <v>£m</v>
      </c>
      <c r="H58" s="427">
        <f t="shared" si="14"/>
        <v>360.65632633279824</v>
      </c>
      <c r="I58" s="428">
        <f t="shared" si="14"/>
        <v>0</v>
      </c>
      <c r="J58" s="316">
        <f t="shared" si="14"/>
        <v>0</v>
      </c>
      <c r="K58" s="316">
        <f t="shared" si="14"/>
        <v>0</v>
      </c>
      <c r="L58" s="316">
        <f t="shared" si="14"/>
        <v>0</v>
      </c>
      <c r="M58" s="316">
        <f t="shared" si="14"/>
        <v>68.701290807769269</v>
      </c>
      <c r="N58" s="316">
        <f t="shared" si="14"/>
        <v>70.254621600442164</v>
      </c>
      <c r="O58" s="316">
        <f t="shared" si="14"/>
        <v>69.428670419614832</v>
      </c>
      <c r="P58" s="316">
        <f t="shared" si="14"/>
        <v>75.668709524566793</v>
      </c>
      <c r="Q58" s="316">
        <f t="shared" si="14"/>
        <v>76.603033980405186</v>
      </c>
      <c r="R58" s="316">
        <f t="shared" si="14"/>
        <v>0</v>
      </c>
      <c r="S58" s="316">
        <f t="shared" si="14"/>
        <v>0</v>
      </c>
    </row>
    <row r="59" spans="1:19" ht="13.8" outlineLevel="1" thickBot="1">
      <c r="E59" s="220" t="s">
        <v>248</v>
      </c>
      <c r="F59" s="220"/>
      <c r="G59" s="220" t="s">
        <v>161</v>
      </c>
      <c r="H59" s="236">
        <f xml:space="preserve"> IFERROR( ( H56 - H57 ) / H58, 0 )</f>
        <v>7.6587593257889143E-3</v>
      </c>
      <c r="I59" s="236"/>
      <c r="J59" s="236">
        <f t="shared" ref="J59:S59" si="15" xml:space="preserve"> IFERROR( ( J56 - J57 ) / J58, 0 )</f>
        <v>0</v>
      </c>
      <c r="K59" s="236">
        <f xml:space="preserve"> IFERROR( ( K56 - K57 ) / K58, 0 )</f>
        <v>0</v>
      </c>
      <c r="L59" s="236">
        <f t="shared" si="15"/>
        <v>0</v>
      </c>
      <c r="M59" s="317">
        <f t="shared" si="15"/>
        <v>1.6481015083697797E-2</v>
      </c>
      <c r="N59" s="317">
        <f t="shared" si="15"/>
        <v>-5.6755789391862944E-3</v>
      </c>
      <c r="O59" s="317">
        <f t="shared" si="15"/>
        <v>1.73037497219539E-2</v>
      </c>
      <c r="P59" s="317">
        <f t="shared" si="15"/>
        <v>5.9102780228322644E-3</v>
      </c>
      <c r="Q59" s="317">
        <f t="shared" si="15"/>
        <v>4.9612812474078101E-3</v>
      </c>
      <c r="R59" s="317">
        <f t="shared" si="15"/>
        <v>0</v>
      </c>
      <c r="S59" s="317">
        <f t="shared" si="15"/>
        <v>0</v>
      </c>
    </row>
    <row r="60" spans="1:19" ht="13.8" outlineLevel="1" thickTop="1">
      <c r="A60" s="229"/>
      <c r="B60" s="230"/>
      <c r="C60" s="231"/>
      <c r="D60" s="232"/>
      <c r="E60" s="228"/>
      <c r="F60" s="228"/>
      <c r="G60" s="228"/>
      <c r="H60" s="233"/>
      <c r="I60" s="233"/>
      <c r="J60" s="233"/>
      <c r="K60" s="233"/>
      <c r="L60" s="233"/>
      <c r="M60" s="233"/>
      <c r="N60" s="233"/>
      <c r="O60" s="233"/>
      <c r="P60" s="233"/>
      <c r="Q60" s="233"/>
      <c r="R60" s="233"/>
      <c r="S60" s="233"/>
    </row>
    <row r="61" spans="1:19" outlineLevel="1">
      <c r="E61" s="4" t="str">
        <f xml:space="preserve"> E$59</f>
        <v>% Net difference (reforecast)</v>
      </c>
      <c r="F61" s="4">
        <f xml:space="preserve"> F$59</f>
        <v>0</v>
      </c>
      <c r="G61" s="4" t="str">
        <f xml:space="preserve"> G$59</f>
        <v>%</v>
      </c>
      <c r="H61" s="192">
        <f xml:space="preserve"> H$59</f>
        <v>7.6587593257889143E-3</v>
      </c>
      <c r="I61" s="192"/>
      <c r="J61" s="192">
        <f t="shared" ref="J61:S61" si="16" xml:space="preserve"> J$59</f>
        <v>0</v>
      </c>
      <c r="K61" s="192">
        <f t="shared" si="16"/>
        <v>0</v>
      </c>
      <c r="L61" s="192">
        <f t="shared" si="16"/>
        <v>0</v>
      </c>
      <c r="M61" s="192">
        <f t="shared" si="16"/>
        <v>1.6481015083697797E-2</v>
      </c>
      <c r="N61" s="192">
        <f t="shared" si="16"/>
        <v>-5.6755789391862944E-3</v>
      </c>
      <c r="O61" s="192">
        <f t="shared" si="16"/>
        <v>1.73037497219539E-2</v>
      </c>
      <c r="P61" s="192">
        <f t="shared" si="16"/>
        <v>5.9102780228322644E-3</v>
      </c>
      <c r="Q61" s="192">
        <f t="shared" si="16"/>
        <v>4.9612812474078101E-3</v>
      </c>
      <c r="R61" s="192">
        <f t="shared" si="16"/>
        <v>0</v>
      </c>
      <c r="S61" s="192">
        <f t="shared" si="16"/>
        <v>0</v>
      </c>
    </row>
    <row r="62" spans="1:19" outlineLevel="1">
      <c r="E62" s="4" t="s">
        <v>249</v>
      </c>
      <c r="G62" s="4" t="s">
        <v>161</v>
      </c>
      <c r="H62" s="192">
        <f xml:space="preserve"> ABS( H61 )</f>
        <v>7.6587593257889143E-3</v>
      </c>
      <c r="I62" s="192"/>
      <c r="J62" s="192">
        <f t="shared" ref="J62:S62" si="17" xml:space="preserve"> ABS( J61 )</f>
        <v>0</v>
      </c>
      <c r="K62" s="192">
        <f t="shared" si="17"/>
        <v>0</v>
      </c>
      <c r="L62" s="192">
        <f t="shared" si="17"/>
        <v>0</v>
      </c>
      <c r="M62" s="192">
        <f t="shared" si="17"/>
        <v>1.6481015083697797E-2</v>
      </c>
      <c r="N62" s="192">
        <f t="shared" si="17"/>
        <v>5.6755789391862944E-3</v>
      </c>
      <c r="O62" s="192">
        <f t="shared" si="17"/>
        <v>1.73037497219539E-2</v>
      </c>
      <c r="P62" s="192">
        <f t="shared" si="17"/>
        <v>5.9102780228322644E-3</v>
      </c>
      <c r="Q62" s="192">
        <f t="shared" si="17"/>
        <v>4.9612812474078101E-3</v>
      </c>
      <c r="R62" s="192">
        <f t="shared" si="17"/>
        <v>0</v>
      </c>
      <c r="S62" s="192">
        <f t="shared" si="17"/>
        <v>0</v>
      </c>
    </row>
    <row r="63" spans="1:19" outlineLevel="1">
      <c r="H63" s="192"/>
      <c r="I63" s="192"/>
      <c r="J63" s="192"/>
      <c r="K63" s="192"/>
      <c r="L63" s="192"/>
      <c r="M63" s="192"/>
      <c r="N63" s="192"/>
      <c r="O63" s="192"/>
      <c r="P63" s="192"/>
      <c r="Q63" s="192"/>
      <c r="R63" s="192"/>
      <c r="S63" s="192"/>
    </row>
    <row r="64" spans="1:19"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outlineLevel="1">
      <c r="E66" s="4" t="str">
        <f xml:space="preserve"> E$62</f>
        <v>% Net difference (reforecast) ABS</v>
      </c>
      <c r="F66" s="192">
        <f xml:space="preserve"> F$62</f>
        <v>0</v>
      </c>
      <c r="G66" s="4" t="str">
        <f xml:space="preserve"> G$62</f>
        <v>%</v>
      </c>
      <c r="H66" s="192">
        <f xml:space="preserve"> H$62</f>
        <v>7.6587593257889143E-3</v>
      </c>
      <c r="I66" s="192"/>
      <c r="J66" s="192">
        <f t="shared" ref="J66:S66" si="18" xml:space="preserve"> J$62</f>
        <v>0</v>
      </c>
      <c r="K66" s="192">
        <f t="shared" si="18"/>
        <v>0</v>
      </c>
      <c r="L66" s="192">
        <f t="shared" si="18"/>
        <v>0</v>
      </c>
      <c r="M66" s="192">
        <f t="shared" si="18"/>
        <v>1.6481015083697797E-2</v>
      </c>
      <c r="N66" s="192">
        <f t="shared" si="18"/>
        <v>5.6755789391862944E-3</v>
      </c>
      <c r="O66" s="192">
        <f t="shared" si="18"/>
        <v>1.73037497219539E-2</v>
      </c>
      <c r="P66" s="192">
        <f t="shared" si="18"/>
        <v>5.9102780228322644E-3</v>
      </c>
      <c r="Q66" s="192">
        <f t="shared" si="18"/>
        <v>4.9612812474078101E-3</v>
      </c>
      <c r="R66" s="192">
        <f t="shared" si="18"/>
        <v>0</v>
      </c>
      <c r="S66" s="192">
        <f t="shared" si="18"/>
        <v>0</v>
      </c>
    </row>
    <row r="67" spans="1:19" ht="13.8" thickBot="1">
      <c r="E67" s="220" t="s">
        <v>250</v>
      </c>
      <c r="F67" s="222">
        <f xml:space="preserve"> IF( AND( H66 &gt;= $F$65, $F$64 = "Yes" ), 1, 0 )</f>
        <v>0</v>
      </c>
      <c r="G67" s="220" t="s">
        <v>251</v>
      </c>
      <c r="H67" s="10"/>
      <c r="J67" s="19"/>
      <c r="K67" s="19"/>
      <c r="L67" s="19"/>
      <c r="M67" s="19"/>
      <c r="N67" s="19"/>
      <c r="O67" s="19"/>
      <c r="P67" s="19"/>
      <c r="Q67" s="19"/>
      <c r="R67" s="19"/>
      <c r="S67" s="19"/>
    </row>
    <row r="68" spans="1:19" ht="13.8" thickTop="1">
      <c r="E68" s="254"/>
      <c r="F68" s="255"/>
      <c r="G68" s="254"/>
      <c r="H68" s="10"/>
      <c r="J68" s="19"/>
      <c r="K68" s="19"/>
      <c r="L68" s="19"/>
      <c r="M68" s="19"/>
      <c r="N68" s="19"/>
      <c r="O68" s="19"/>
      <c r="P68" s="19"/>
      <c r="Q68" s="19"/>
      <c r="R68" s="19"/>
      <c r="S68" s="19"/>
    </row>
    <row r="69" spans="1:19" ht="12.75" customHeight="1">
      <c r="A69" s="58" t="s">
        <v>252</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3.2000000000000001E-2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286">
        <f xml:space="preserve"> H$52</f>
        <v>1.1025828278262679</v>
      </c>
      <c r="I74" s="234"/>
      <c r="J74" s="286">
        <f t="shared" ref="J74:S74" si="20" xml:space="preserve"> J$52</f>
        <v>0</v>
      </c>
      <c r="K74" s="286">
        <f t="shared" si="20"/>
        <v>0</v>
      </c>
      <c r="L74" s="286">
        <f t="shared" si="20"/>
        <v>0</v>
      </c>
      <c r="M74" s="286">
        <f t="shared" si="20"/>
        <v>-0.7067091922307327</v>
      </c>
      <c r="N74" s="286">
        <f t="shared" si="20"/>
        <v>1.8706216004421634</v>
      </c>
      <c r="O74" s="286">
        <f t="shared" si="20"/>
        <v>-6.1329580385162785E-2</v>
      </c>
      <c r="P74" s="286">
        <f t="shared" si="20"/>
        <v>0</v>
      </c>
      <c r="Q74" s="286">
        <f t="shared" si="20"/>
        <v>0</v>
      </c>
      <c r="R74" s="286">
        <f t="shared" si="20"/>
        <v>0</v>
      </c>
      <c r="S74" s="286">
        <f t="shared" si="20"/>
        <v>0</v>
      </c>
    </row>
    <row r="75" spans="1:19" s="437" customFormat="1" outlineLevel="1">
      <c r="A75" s="474"/>
      <c r="B75" s="475"/>
      <c r="C75" s="476"/>
      <c r="D75" s="477"/>
      <c r="E75" s="478" t="s">
        <v>253</v>
      </c>
      <c r="F75" s="478"/>
      <c r="G75" s="478" t="s">
        <v>102</v>
      </c>
      <c r="H75" s="297">
        <f>SUM(J75:S75)</f>
        <v>1.1025828278262679</v>
      </c>
      <c r="I75" s="479"/>
      <c r="J75" s="297">
        <f xml:space="preserve"> IF( $F$73 = 1, J74 * ( 1 + $F$71 ) ^ J72, J74 )</f>
        <v>0</v>
      </c>
      <c r="K75" s="297">
        <f t="shared" ref="K75:S75" si="21" xml:space="preserve"> IF( $F$73 = 1, K74 * ( 1 + $F$71 ) ^ K72, K74 )</f>
        <v>0</v>
      </c>
      <c r="L75" s="297">
        <f t="shared" si="21"/>
        <v>0</v>
      </c>
      <c r="M75" s="297">
        <f t="shared" si="21"/>
        <v>-0.7067091922307327</v>
      </c>
      <c r="N75" s="297">
        <f t="shared" si="21"/>
        <v>1.8706216004421634</v>
      </c>
      <c r="O75" s="297">
        <f t="shared" si="21"/>
        <v>-6.1329580385162785E-2</v>
      </c>
      <c r="P75" s="297">
        <f t="shared" si="21"/>
        <v>0</v>
      </c>
      <c r="Q75" s="297">
        <f t="shared" si="21"/>
        <v>0</v>
      </c>
      <c r="R75" s="297">
        <f t="shared" si="21"/>
        <v>0</v>
      </c>
      <c r="S75" s="297">
        <f t="shared" si="21"/>
        <v>0</v>
      </c>
    </row>
    <row r="76" spans="1:19" outlineLevel="1">
      <c r="A76" s="240"/>
      <c r="B76" s="241"/>
      <c r="C76" s="242"/>
      <c r="D76" s="243"/>
      <c r="E76" s="226"/>
      <c r="F76" s="226"/>
      <c r="G76" s="226"/>
      <c r="H76" s="286"/>
      <c r="I76" s="234"/>
      <c r="J76" s="286"/>
      <c r="K76" s="286"/>
      <c r="L76" s="286"/>
      <c r="M76" s="286"/>
      <c r="N76" s="286"/>
      <c r="O76" s="286"/>
      <c r="P76" s="286"/>
      <c r="Q76" s="286"/>
      <c r="R76" s="286"/>
      <c r="S76" s="286"/>
    </row>
    <row r="77" spans="1:19" outlineLevel="1">
      <c r="A77" s="240"/>
      <c r="B77" s="241"/>
      <c r="C77" s="242"/>
      <c r="D77" s="243"/>
      <c r="E77" s="363" t="str">
        <f t="shared" ref="E77:S77" si="22" xml:space="preserve"> E$75</f>
        <v>Residential retail revenue adjustment (excl. BYA)</v>
      </c>
      <c r="F77" s="357">
        <f t="shared" si="22"/>
        <v>0</v>
      </c>
      <c r="G77" s="363" t="str">
        <f t="shared" si="22"/>
        <v>£m</v>
      </c>
      <c r="H77" s="364">
        <f t="shared" si="22"/>
        <v>1.1025828278262679</v>
      </c>
      <c r="I77" s="365">
        <f t="shared" si="22"/>
        <v>0</v>
      </c>
      <c r="J77" s="364">
        <f t="shared" si="22"/>
        <v>0</v>
      </c>
      <c r="K77" s="364">
        <f t="shared" si="22"/>
        <v>0</v>
      </c>
      <c r="L77" s="364">
        <f t="shared" si="22"/>
        <v>0</v>
      </c>
      <c r="M77" s="364">
        <f t="shared" si="22"/>
        <v>-0.7067091922307327</v>
      </c>
      <c r="N77" s="364">
        <f t="shared" si="22"/>
        <v>1.8706216004421634</v>
      </c>
      <c r="O77" s="364">
        <f t="shared" si="22"/>
        <v>-6.1329580385162785E-2</v>
      </c>
      <c r="P77" s="364">
        <f t="shared" si="22"/>
        <v>0</v>
      </c>
      <c r="Q77" s="364">
        <f t="shared" si="22"/>
        <v>0</v>
      </c>
      <c r="R77" s="364">
        <f t="shared" si="22"/>
        <v>0</v>
      </c>
      <c r="S77" s="364">
        <f t="shared" si="22"/>
        <v>0</v>
      </c>
    </row>
    <row r="78" spans="1:19" outlineLevel="1">
      <c r="A78" s="240"/>
      <c r="B78" s="241"/>
      <c r="C78" s="242"/>
      <c r="D78" s="243"/>
      <c r="E78" s="283" t="str">
        <f t="shared" ref="E78:S78" si="23" xml:space="preserve"> E$21</f>
        <v>Blind year adjustment inc. financing and inflation adjustment</v>
      </c>
      <c r="F78" s="283">
        <f t="shared" si="23"/>
        <v>0</v>
      </c>
      <c r="G78" s="283" t="str">
        <f t="shared" si="23"/>
        <v>£m</v>
      </c>
      <c r="H78" s="287">
        <f t="shared" si="23"/>
        <v>0</v>
      </c>
      <c r="I78" s="283">
        <f t="shared" si="23"/>
        <v>0</v>
      </c>
      <c r="J78" s="287">
        <f t="shared" si="23"/>
        <v>0</v>
      </c>
      <c r="K78" s="287">
        <f t="shared" si="23"/>
        <v>0</v>
      </c>
      <c r="L78" s="287">
        <f t="shared" si="23"/>
        <v>0</v>
      </c>
      <c r="M78" s="287">
        <f t="shared" si="23"/>
        <v>0</v>
      </c>
      <c r="N78" s="287">
        <f t="shared" si="23"/>
        <v>0</v>
      </c>
      <c r="O78" s="287">
        <f t="shared" si="23"/>
        <v>0</v>
      </c>
      <c r="P78" s="287">
        <f t="shared" si="23"/>
        <v>0</v>
      </c>
      <c r="Q78" s="287">
        <f t="shared" si="23"/>
        <v>0</v>
      </c>
      <c r="R78" s="287">
        <f t="shared" si="23"/>
        <v>0</v>
      </c>
      <c r="S78" s="287">
        <f t="shared" si="23"/>
        <v>0</v>
      </c>
    </row>
    <row r="79" spans="1:19" ht="13.8" thickBot="1">
      <c r="E79" s="244" t="s">
        <v>254</v>
      </c>
      <c r="F79" s="440">
        <f xml:space="preserve"> H77 + H78</f>
        <v>1.1025828278262679</v>
      </c>
      <c r="G79" s="244" t="s">
        <v>102</v>
      </c>
      <c r="H79" s="318"/>
      <c r="I79" s="245"/>
      <c r="J79"/>
      <c r="K79"/>
      <c r="L79"/>
      <c r="M79"/>
      <c r="N79"/>
      <c r="O79"/>
      <c r="P79"/>
      <c r="Q79"/>
      <c r="R79"/>
      <c r="S79"/>
    </row>
    <row r="80" spans="1:19" ht="13.8" thickTop="1">
      <c r="E80" s="362"/>
      <c r="F80" s="202"/>
      <c r="H80" s="19"/>
      <c r="J80" s="19"/>
      <c r="K80" s="19"/>
      <c r="L80" s="19"/>
      <c r="M80" s="19"/>
      <c r="N80" s="19"/>
      <c r="O80" s="19"/>
      <c r="P80" s="19"/>
      <c r="Q80" s="19"/>
      <c r="R80" s="19"/>
      <c r="S80" s="19"/>
    </row>
    <row r="81" spans="1:19" ht="12.75" customHeight="1">
      <c r="A81" s="5" t="s">
        <v>235</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idden="1">
      <c r="A155" s="4"/>
      <c r="B155" s="4"/>
      <c r="C155" s="4"/>
      <c r="D155" s="4"/>
    </row>
    <row r="156" spans="1:4" hidden="1">
      <c r="A156" s="4"/>
      <c r="B156" s="4"/>
      <c r="C156" s="4"/>
      <c r="D156" s="4"/>
    </row>
    <row r="157" spans="1:4" hidden="1">
      <c r="A157" s="4"/>
      <c r="B157" s="4"/>
      <c r="C157" s="4"/>
      <c r="D157" s="4"/>
    </row>
    <row r="158" spans="1:4" hidden="1">
      <c r="A158" s="4"/>
      <c r="B158" s="4"/>
      <c r="C158" s="4"/>
      <c r="D158" s="4"/>
    </row>
    <row r="159" spans="1:4" hidden="1">
      <c r="A159" s="4"/>
      <c r="B159" s="4"/>
      <c r="C159" s="4"/>
      <c r="D159" s="4"/>
    </row>
    <row r="160" spans="1:4" hidden="1">
      <c r="A160" s="4"/>
      <c r="B160" s="4"/>
      <c r="C160" s="4"/>
      <c r="D160" s="4"/>
    </row>
    <row r="161" spans="1:4" hidden="1">
      <c r="A161" s="4"/>
      <c r="B161" s="4"/>
      <c r="C161" s="4"/>
      <c r="D161" s="4"/>
    </row>
    <row r="162" spans="1:4" hidden="1">
      <c r="A162" s="4"/>
      <c r="B162" s="4"/>
      <c r="C162" s="4"/>
      <c r="D162" s="4"/>
    </row>
    <row r="163" spans="1:4" hidden="1">
      <c r="A163" s="4"/>
      <c r="B163" s="4"/>
      <c r="C163" s="4"/>
      <c r="D163" s="4"/>
    </row>
    <row r="164" spans="1:4" hidden="1">
      <c r="A164" s="4"/>
      <c r="B164" s="4"/>
      <c r="C164" s="4"/>
      <c r="D164" s="4"/>
    </row>
    <row r="165" spans="1:4" hidden="1">
      <c r="A165" s="4"/>
      <c r="B165" s="4"/>
      <c r="C165" s="4"/>
      <c r="D165" s="4"/>
    </row>
    <row r="166" spans="1:4" hidden="1">
      <c r="A166" s="4"/>
      <c r="B166" s="4"/>
      <c r="C166" s="4"/>
      <c r="D166" s="4"/>
    </row>
    <row r="167" spans="1:4" hidden="1">
      <c r="A167" s="4"/>
      <c r="B167" s="4"/>
      <c r="C167" s="4"/>
      <c r="D167" s="4"/>
    </row>
    <row r="168" spans="1:4" hidden="1">
      <c r="A168" s="4"/>
      <c r="B168" s="4"/>
      <c r="C168" s="4"/>
      <c r="D168" s="4"/>
    </row>
    <row r="169" spans="1:4" hidden="1">
      <c r="A169" s="4"/>
      <c r="B169" s="4"/>
      <c r="C169" s="4"/>
      <c r="D169" s="4"/>
    </row>
    <row r="170" spans="1:4" hidden="1">
      <c r="A170" s="4"/>
      <c r="B170" s="4"/>
      <c r="C170" s="4"/>
      <c r="D170" s="4"/>
    </row>
    <row r="171" spans="1:4" hidden="1">
      <c r="A171" s="4"/>
      <c r="B171" s="4"/>
      <c r="C171" s="4"/>
      <c r="D171" s="4"/>
    </row>
    <row r="172" spans="1:4" hidden="1">
      <c r="A172" s="4"/>
      <c r="B172" s="4"/>
      <c r="C172" s="4"/>
      <c r="D172" s="4"/>
    </row>
    <row r="173" spans="1:4" hidden="1">
      <c r="A173" s="4"/>
      <c r="B173" s="4"/>
      <c r="C173" s="4"/>
      <c r="D173" s="4"/>
    </row>
    <row r="174" spans="1:4" hidden="1">
      <c r="A174" s="4"/>
      <c r="B174" s="4"/>
      <c r="C174" s="4"/>
      <c r="D174" s="4"/>
    </row>
    <row r="175" spans="1:4" hidden="1">
      <c r="A175" s="4"/>
      <c r="B175" s="4"/>
      <c r="C175" s="4"/>
      <c r="D175" s="4"/>
    </row>
    <row r="176" spans="1:4" hidden="1">
      <c r="A176" s="4"/>
      <c r="B176" s="4"/>
      <c r="C176" s="4"/>
      <c r="D176" s="4"/>
    </row>
    <row r="177" spans="1:4" hidden="1">
      <c r="A177" s="4"/>
      <c r="B177" s="4"/>
      <c r="C177" s="4"/>
      <c r="D177" s="4"/>
    </row>
    <row r="178" spans="1:4" hidden="1">
      <c r="A178" s="4"/>
      <c r="B178" s="4"/>
      <c r="C178" s="4"/>
      <c r="D178" s="4"/>
    </row>
    <row r="179" spans="1:4" hidden="1">
      <c r="A179" s="4"/>
      <c r="B179" s="4"/>
      <c r="C179" s="4"/>
      <c r="D179" s="4"/>
    </row>
    <row r="180" spans="1:4" hidden="1">
      <c r="A180" s="4"/>
      <c r="B180" s="4"/>
      <c r="C180" s="4"/>
      <c r="D180" s="4"/>
    </row>
    <row r="181" spans="1:4" hidden="1">
      <c r="A181" s="4"/>
      <c r="B181" s="4"/>
      <c r="C181" s="4"/>
      <c r="D181" s="4"/>
    </row>
    <row r="182" spans="1:4" hidden="1">
      <c r="A182" s="4"/>
      <c r="B182" s="4"/>
      <c r="C182" s="4"/>
      <c r="D182" s="4"/>
    </row>
    <row r="183" spans="1:4" hidden="1">
      <c r="A183" s="4"/>
      <c r="B183" s="4"/>
      <c r="C183" s="4"/>
      <c r="D183" s="4"/>
    </row>
    <row r="184" spans="1:4" hidden="1">
      <c r="A184" s="4"/>
      <c r="B184" s="4"/>
      <c r="C184" s="4"/>
      <c r="D184" s="4"/>
    </row>
    <row r="185" spans="1:4" hidden="1">
      <c r="A185" s="4"/>
      <c r="B185" s="4"/>
      <c r="C185" s="4"/>
      <c r="D185" s="4"/>
    </row>
    <row r="186" spans="1:4" hidden="1">
      <c r="A186" s="4"/>
      <c r="B186" s="4"/>
      <c r="C186" s="4"/>
      <c r="D186" s="4"/>
    </row>
    <row r="187" spans="1:4" hidden="1">
      <c r="A187" s="4"/>
      <c r="B187" s="4"/>
      <c r="C187" s="4"/>
      <c r="D187" s="4"/>
    </row>
    <row r="188" spans="1:4" hidden="1">
      <c r="A188" s="4"/>
      <c r="B188" s="4"/>
      <c r="C188" s="4"/>
      <c r="D188" s="4"/>
    </row>
    <row r="189" spans="1:4" hidden="1">
      <c r="A189" s="4"/>
      <c r="B189" s="4"/>
      <c r="C189" s="4"/>
      <c r="D189" s="4"/>
    </row>
    <row r="190" spans="1:4" hidden="1">
      <c r="A190" s="4"/>
      <c r="B190" s="4"/>
      <c r="C190" s="4"/>
      <c r="D190" s="4"/>
    </row>
    <row r="191" spans="1:4" hidden="1">
      <c r="A191" s="4"/>
      <c r="B191" s="4"/>
      <c r="C191" s="4"/>
      <c r="D191" s="4"/>
    </row>
    <row r="192" spans="1:4" hidden="1">
      <c r="A192" s="4"/>
      <c r="B192" s="4"/>
      <c r="C192" s="4"/>
      <c r="D192" s="4"/>
    </row>
    <row r="193" spans="1:4" hidden="1">
      <c r="A193" s="4"/>
      <c r="B193" s="4"/>
      <c r="C193" s="4"/>
      <c r="D193" s="4"/>
    </row>
    <row r="194" spans="1:4" hidden="1">
      <c r="A194" s="4"/>
      <c r="B194" s="4"/>
      <c r="C194" s="4"/>
      <c r="D194" s="4"/>
    </row>
    <row r="195" spans="1:4" hidden="1">
      <c r="A195" s="4"/>
      <c r="B195" s="4"/>
      <c r="C195" s="4"/>
      <c r="D195" s="4"/>
    </row>
    <row r="196" spans="1:4" hidden="1">
      <c r="A196" s="4"/>
      <c r="B196" s="4"/>
      <c r="C196" s="4"/>
      <c r="D196" s="4"/>
    </row>
    <row r="197" spans="1:4" hidden="1">
      <c r="A197" s="4"/>
      <c r="B197" s="4"/>
      <c r="C197" s="4"/>
      <c r="D197" s="4"/>
    </row>
    <row r="198" spans="1:4" hidden="1">
      <c r="A198" s="4"/>
      <c r="B198" s="4"/>
      <c r="C198" s="4"/>
      <c r="D198" s="4"/>
    </row>
    <row r="199" spans="1:4" hidden="1">
      <c r="A199" s="4"/>
      <c r="B199" s="4"/>
      <c r="C199" s="4"/>
      <c r="D199" s="4"/>
    </row>
    <row r="200" spans="1:4" hidden="1">
      <c r="A200" s="4"/>
      <c r="B200" s="4"/>
      <c r="C200" s="4"/>
      <c r="D200" s="4"/>
    </row>
    <row r="201" spans="1:4" hidden="1">
      <c r="A201" s="4"/>
      <c r="B201" s="4"/>
      <c r="C201" s="4"/>
      <c r="D201" s="4"/>
    </row>
    <row r="202" spans="1:4" hidden="1">
      <c r="A202" s="4"/>
      <c r="B202" s="4"/>
      <c r="C202" s="4"/>
      <c r="D202" s="4"/>
    </row>
    <row r="203" spans="1:4" hidden="1">
      <c r="A203" s="4"/>
      <c r="B203" s="4"/>
      <c r="C203" s="4"/>
      <c r="D203" s="4"/>
    </row>
    <row r="204" spans="1:4" hidden="1">
      <c r="A204" s="4"/>
      <c r="B204" s="4"/>
      <c r="C204" s="4"/>
      <c r="D204" s="4"/>
    </row>
    <row r="205" spans="1:4" hidden="1">
      <c r="A205" s="4"/>
      <c r="B205" s="4"/>
      <c r="C205" s="4"/>
      <c r="D205" s="4"/>
    </row>
    <row r="206" spans="1:4" hidden="1">
      <c r="A206" s="4"/>
      <c r="B206" s="4"/>
      <c r="C206" s="4"/>
      <c r="D206" s="4"/>
    </row>
    <row r="207" spans="1:4" hidden="1">
      <c r="A207" s="4"/>
      <c r="B207" s="4"/>
      <c r="C207" s="4"/>
      <c r="D207" s="4"/>
    </row>
    <row r="208" spans="1:4" hidden="1">
      <c r="A208" s="4"/>
      <c r="B208" s="4"/>
      <c r="C208" s="4"/>
      <c r="D208" s="4"/>
    </row>
    <row r="209" spans="1:4" hidden="1">
      <c r="A209" s="4"/>
      <c r="B209" s="4"/>
      <c r="C209" s="4"/>
      <c r="D209" s="4"/>
    </row>
    <row r="210" spans="1:4" hidden="1">
      <c r="A210" s="4"/>
      <c r="B210" s="4"/>
      <c r="C210" s="4"/>
      <c r="D210" s="4"/>
    </row>
    <row r="211" spans="1:4" hidden="1">
      <c r="A211" s="4"/>
      <c r="B211" s="4"/>
      <c r="C211" s="4"/>
      <c r="D211" s="4"/>
    </row>
    <row r="212" spans="1:4" hidden="1">
      <c r="A212" s="4"/>
      <c r="B212" s="4"/>
      <c r="C212" s="4"/>
      <c r="D212" s="4"/>
    </row>
    <row r="213" spans="1:4" hidden="1">
      <c r="A213" s="4"/>
      <c r="B213" s="4"/>
      <c r="C213" s="4"/>
      <c r="D213" s="4"/>
    </row>
    <row r="214" spans="1:4" hidden="1">
      <c r="A214" s="4"/>
      <c r="B214" s="4"/>
      <c r="C214" s="4"/>
      <c r="D214" s="4"/>
    </row>
    <row r="215" spans="1:4" hidden="1">
      <c r="A215" s="4"/>
      <c r="B215" s="4"/>
      <c r="C215" s="4"/>
      <c r="D215" s="4"/>
    </row>
    <row r="216" spans="1:4" hidden="1">
      <c r="A216" s="4"/>
      <c r="B216" s="4"/>
      <c r="C216" s="4"/>
      <c r="D216" s="4"/>
    </row>
    <row r="217" spans="1:4" hidden="1">
      <c r="A217" s="4"/>
      <c r="B217" s="4"/>
      <c r="C217" s="4"/>
      <c r="D217" s="4"/>
    </row>
    <row r="218" spans="1:4" hidden="1">
      <c r="A218" s="4"/>
      <c r="B218" s="4"/>
      <c r="C218" s="4"/>
      <c r="D218" s="4"/>
    </row>
    <row r="219" spans="1:4" hidden="1">
      <c r="A219" s="4"/>
      <c r="B219" s="4"/>
      <c r="C219" s="4"/>
      <c r="D219" s="4"/>
    </row>
    <row r="220" spans="1:4" hidden="1">
      <c r="A220" s="4"/>
      <c r="B220" s="4"/>
      <c r="C220" s="4"/>
      <c r="D220" s="4"/>
    </row>
    <row r="221" spans="1:4" hidden="1">
      <c r="A221" s="4"/>
      <c r="B221" s="4"/>
      <c r="C221" s="4"/>
      <c r="D221" s="4"/>
    </row>
    <row r="222" spans="1:4" hidden="1">
      <c r="A222" s="4"/>
      <c r="B222" s="4"/>
      <c r="C222" s="4"/>
      <c r="D222" s="4"/>
    </row>
    <row r="223" spans="1:4" hidden="1">
      <c r="A223" s="4"/>
      <c r="B223" s="4"/>
      <c r="C223" s="4"/>
      <c r="D223" s="4"/>
    </row>
    <row r="224" spans="1:4" hidden="1">
      <c r="A224" s="4"/>
      <c r="B224" s="4"/>
      <c r="C224" s="4"/>
      <c r="D224" s="4"/>
    </row>
    <row r="225" spans="1:4" hidden="1">
      <c r="A225" s="4"/>
      <c r="B225" s="4"/>
      <c r="C225" s="4"/>
      <c r="D225" s="4"/>
    </row>
    <row r="226" spans="1:4" hidden="1">
      <c r="A226" s="4"/>
      <c r="B226" s="4"/>
      <c r="C226" s="4"/>
      <c r="D226" s="4"/>
    </row>
    <row r="227" spans="1:4" hidden="1">
      <c r="A227" s="4"/>
      <c r="B227" s="4"/>
      <c r="C227" s="4"/>
      <c r="D227" s="4"/>
    </row>
    <row r="228" spans="1:4" hidden="1">
      <c r="A228" s="4"/>
      <c r="B228" s="4"/>
      <c r="C228" s="4"/>
      <c r="D228" s="4"/>
    </row>
    <row r="229" spans="1:4" hidden="1">
      <c r="A229" s="4"/>
      <c r="B229" s="4"/>
      <c r="C229" s="4"/>
      <c r="D229" s="4"/>
    </row>
    <row r="230" spans="1:4" hidden="1">
      <c r="A230" s="4"/>
      <c r="B230" s="4"/>
      <c r="C230" s="4"/>
      <c r="D230" s="4"/>
    </row>
    <row r="231" spans="1:4" hidden="1">
      <c r="A231" s="4"/>
      <c r="B231" s="4"/>
      <c r="C231" s="4"/>
      <c r="D231" s="4"/>
    </row>
    <row r="232" spans="1:4" hidden="1">
      <c r="A232" s="4"/>
      <c r="B232" s="4"/>
      <c r="C232" s="4"/>
      <c r="D232" s="4"/>
    </row>
    <row r="233" spans="1:4" hidden="1">
      <c r="A233" s="4"/>
      <c r="B233" s="4"/>
      <c r="C233" s="4"/>
      <c r="D233" s="4"/>
    </row>
    <row r="234" spans="1:4" hidden="1">
      <c r="A234" s="4"/>
      <c r="B234" s="4"/>
      <c r="C234" s="4"/>
      <c r="D234" s="4"/>
    </row>
    <row r="235" spans="1:4" hidden="1">
      <c r="A235" s="4"/>
      <c r="B235" s="4"/>
      <c r="C235" s="4"/>
      <c r="D235" s="4"/>
    </row>
    <row r="236" spans="1:4" hidden="1">
      <c r="A236" s="4"/>
      <c r="B236" s="4"/>
      <c r="C236" s="4"/>
      <c r="D236" s="4"/>
    </row>
    <row r="237" spans="1:4" hidden="1">
      <c r="A237" s="4"/>
      <c r="B237" s="4"/>
      <c r="C237" s="4"/>
      <c r="D237" s="4"/>
    </row>
    <row r="238" spans="1:4" hidden="1">
      <c r="A238" s="4"/>
      <c r="B238" s="4"/>
      <c r="C238" s="4"/>
      <c r="D238" s="4"/>
    </row>
    <row r="239" spans="1:4" hidden="1">
      <c r="A239" s="4"/>
      <c r="B239" s="4"/>
      <c r="C239" s="4"/>
      <c r="D239" s="4"/>
    </row>
    <row r="240" spans="1:4" hidden="1">
      <c r="A240" s="4"/>
      <c r="B240" s="4"/>
      <c r="C240" s="4"/>
      <c r="D240" s="4"/>
    </row>
    <row r="241" spans="1:4" hidden="1">
      <c r="A241" s="4"/>
      <c r="B241" s="4"/>
      <c r="C241" s="4"/>
      <c r="D241" s="4"/>
    </row>
    <row r="242" spans="1:4" hidden="1">
      <c r="A242" s="4"/>
      <c r="B242" s="4"/>
      <c r="C242" s="4"/>
      <c r="D242" s="4"/>
    </row>
    <row r="243" spans="1:4" hidden="1">
      <c r="A243" s="4"/>
      <c r="B243" s="4"/>
      <c r="C243" s="4"/>
      <c r="D243" s="4"/>
    </row>
    <row r="244" spans="1:4" hidden="1">
      <c r="A244" s="4"/>
      <c r="B244" s="4"/>
      <c r="C244" s="4"/>
      <c r="D244" s="4"/>
    </row>
    <row r="245" spans="1:4" hidden="1">
      <c r="A245" s="4"/>
      <c r="B245" s="4"/>
      <c r="C245" s="4"/>
      <c r="D245" s="4"/>
    </row>
    <row r="246" spans="1:4" hidden="1">
      <c r="A246" s="4"/>
      <c r="B246" s="4"/>
      <c r="C246" s="4"/>
      <c r="D246" s="4"/>
    </row>
    <row r="247" spans="1:4" hidden="1">
      <c r="A247" s="4"/>
      <c r="B247" s="4"/>
      <c r="C247" s="4"/>
      <c r="D247" s="4"/>
    </row>
    <row r="248" spans="1:4" hidden="1">
      <c r="A248" s="4"/>
      <c r="B248" s="4"/>
      <c r="C248" s="4"/>
      <c r="D248" s="4"/>
    </row>
    <row r="249" spans="1:4" hidden="1">
      <c r="A249" s="4"/>
      <c r="B249" s="4"/>
      <c r="C249" s="4"/>
      <c r="D249" s="4"/>
    </row>
    <row r="250" spans="1:4" hidden="1">
      <c r="A250" s="4"/>
      <c r="B250" s="4"/>
      <c r="C250" s="4"/>
      <c r="D250" s="4"/>
    </row>
    <row r="251" spans="1:4" hidden="1">
      <c r="A251" s="4"/>
      <c r="B251" s="4"/>
      <c r="C251" s="4"/>
      <c r="D251" s="4"/>
    </row>
    <row r="252" spans="1:4" hidden="1">
      <c r="A252" s="4"/>
      <c r="B252" s="4"/>
      <c r="C252" s="4"/>
      <c r="D252" s="4"/>
    </row>
    <row r="253" spans="1:4" hidden="1">
      <c r="A253" s="4"/>
      <c r="B253" s="4"/>
      <c r="C253" s="4"/>
      <c r="D253" s="4"/>
    </row>
    <row r="254" spans="1:4" hidden="1">
      <c r="A254" s="4"/>
      <c r="B254" s="4"/>
      <c r="C254" s="4"/>
      <c r="D254" s="4"/>
    </row>
    <row r="255" spans="1:4" hidden="1">
      <c r="A255" s="4"/>
      <c r="B255" s="4"/>
      <c r="C255" s="4"/>
      <c r="D255" s="4"/>
    </row>
    <row r="256" spans="1:4" hidden="1">
      <c r="A256" s="4"/>
      <c r="B256" s="4"/>
      <c r="C256" s="4"/>
      <c r="D256" s="4"/>
    </row>
    <row r="257" spans="1:4" hidden="1">
      <c r="A257" s="4"/>
      <c r="B257" s="4"/>
      <c r="C257" s="4"/>
      <c r="D257" s="4"/>
    </row>
    <row r="258" spans="1:4" hidden="1">
      <c r="A258" s="4"/>
      <c r="B258" s="4"/>
      <c r="C258" s="4"/>
      <c r="D258" s="4"/>
    </row>
    <row r="259" spans="1:4" hidden="1">
      <c r="A259" s="4"/>
      <c r="B259" s="4"/>
      <c r="C259" s="4"/>
      <c r="D259" s="4"/>
    </row>
    <row r="260" spans="1:4" hidden="1">
      <c r="A260" s="4"/>
      <c r="B260" s="4"/>
      <c r="C260" s="4"/>
      <c r="D260" s="4"/>
    </row>
    <row r="261" spans="1:4" hidden="1">
      <c r="A261" s="4"/>
      <c r="B261" s="4"/>
      <c r="C261" s="4"/>
      <c r="D261" s="4"/>
    </row>
    <row r="262" spans="1:4" hidden="1">
      <c r="A262" s="4"/>
      <c r="B262" s="4"/>
      <c r="C262" s="4"/>
      <c r="D262" s="4"/>
    </row>
    <row r="263" spans="1:4" hidden="1">
      <c r="A263" s="4"/>
      <c r="B263" s="4"/>
      <c r="C263" s="4"/>
      <c r="D263" s="4"/>
    </row>
    <row r="264" spans="1:4" hidden="1">
      <c r="A264" s="4"/>
      <c r="B264" s="4"/>
      <c r="C264" s="4"/>
      <c r="D264" s="4"/>
    </row>
    <row r="265" spans="1:4" hidden="1">
      <c r="A265" s="4"/>
      <c r="B265" s="4"/>
      <c r="C265" s="4"/>
      <c r="D265" s="4"/>
    </row>
    <row r="266" spans="1:4" hidden="1">
      <c r="A266" s="4"/>
      <c r="B266" s="4"/>
      <c r="C266" s="4"/>
      <c r="D266" s="4"/>
    </row>
    <row r="267" spans="1:4" hidden="1">
      <c r="A267" s="4"/>
      <c r="B267" s="4"/>
      <c r="C267" s="4"/>
      <c r="D267" s="4"/>
    </row>
    <row r="268" spans="1:4" hidden="1">
      <c r="A268" s="4"/>
      <c r="B268" s="4"/>
      <c r="C268" s="4"/>
      <c r="D268" s="4"/>
    </row>
    <row r="269" spans="1:4" hidden="1">
      <c r="A269" s="4"/>
      <c r="B269" s="4"/>
      <c r="C269" s="4"/>
      <c r="D269" s="4"/>
    </row>
    <row r="270" spans="1:4" hidden="1">
      <c r="A270" s="4"/>
      <c r="B270" s="4"/>
      <c r="C270" s="4"/>
      <c r="D270" s="4"/>
    </row>
    <row r="271" spans="1:4" hidden="1">
      <c r="A271" s="4"/>
      <c r="B271" s="4"/>
      <c r="C271" s="4"/>
      <c r="D271" s="4"/>
    </row>
    <row r="272" spans="1:4" hidden="1">
      <c r="A272" s="4"/>
      <c r="B272" s="4"/>
      <c r="C272" s="4"/>
      <c r="D272" s="4"/>
    </row>
    <row r="273" spans="1:4" hidden="1">
      <c r="A273" s="4"/>
      <c r="B273" s="4"/>
      <c r="C273" s="4"/>
      <c r="D273" s="4"/>
    </row>
    <row r="274" spans="1:4" hidden="1">
      <c r="A274" s="4"/>
      <c r="B274" s="4"/>
      <c r="C274" s="4"/>
      <c r="D274" s="4"/>
    </row>
    <row r="275" spans="1:4" hidden="1">
      <c r="A275" s="4"/>
      <c r="B275" s="4"/>
      <c r="C275" s="4"/>
      <c r="D275" s="4"/>
    </row>
    <row r="276" spans="1:4" hidden="1">
      <c r="A276" s="4"/>
      <c r="B276" s="4"/>
      <c r="C276" s="4"/>
      <c r="D276" s="4"/>
    </row>
    <row r="277" spans="1:4" hidden="1">
      <c r="A277" s="4"/>
      <c r="B277" s="4"/>
      <c r="C277" s="4"/>
      <c r="D277" s="4"/>
    </row>
    <row r="278" spans="1:4" hidden="1">
      <c r="A278" s="4"/>
      <c r="B278" s="4"/>
      <c r="C278" s="4"/>
      <c r="D278" s="4"/>
    </row>
    <row r="279" spans="1:4" hidden="1">
      <c r="A279" s="4"/>
      <c r="B279" s="4"/>
      <c r="C279" s="4"/>
      <c r="D279" s="4"/>
    </row>
    <row r="280" spans="1:4" hidden="1">
      <c r="A280" s="4"/>
      <c r="B280" s="4"/>
      <c r="C280" s="4"/>
      <c r="D280" s="4"/>
    </row>
    <row r="281" spans="1:4" hidden="1">
      <c r="A281" s="4"/>
      <c r="B281" s="4"/>
      <c r="C281" s="4"/>
      <c r="D281" s="4"/>
    </row>
    <row r="282" spans="1:4" hidden="1">
      <c r="A282" s="4"/>
      <c r="B282" s="4"/>
      <c r="C282" s="4"/>
      <c r="D282" s="4"/>
    </row>
    <row r="283" spans="1:4" hidden="1">
      <c r="A283" s="4"/>
      <c r="B283" s="4"/>
      <c r="C283" s="4"/>
      <c r="D283" s="4"/>
    </row>
    <row r="284" spans="1:4" hidden="1">
      <c r="A284" s="4"/>
      <c r="B284" s="4"/>
      <c r="C284" s="4"/>
      <c r="D284" s="4"/>
    </row>
    <row r="285" spans="1:4" hidden="1">
      <c r="A285" s="4"/>
      <c r="B285" s="4"/>
      <c r="C285" s="4"/>
      <c r="D285" s="4"/>
    </row>
    <row r="286" spans="1:4" hidden="1">
      <c r="A286" s="4"/>
      <c r="B286" s="4"/>
      <c r="C286" s="4"/>
      <c r="D286" s="4"/>
    </row>
    <row r="287" spans="1:4" hidden="1">
      <c r="A287" s="4"/>
      <c r="B287" s="4"/>
      <c r="C287" s="4"/>
      <c r="D287" s="4"/>
    </row>
    <row r="288" spans="1:4" hidden="1">
      <c r="A288" s="4"/>
      <c r="B288" s="4"/>
      <c r="C288" s="4"/>
      <c r="D288" s="4"/>
    </row>
    <row r="289" spans="1:4" hidden="1">
      <c r="A289" s="4"/>
      <c r="B289" s="4"/>
      <c r="C289" s="4"/>
      <c r="D289" s="4"/>
    </row>
    <row r="290" spans="1:4" hidden="1">
      <c r="A290" s="4"/>
      <c r="B290" s="4"/>
      <c r="C290" s="4"/>
      <c r="D290" s="4"/>
    </row>
    <row r="291" spans="1:4" hidden="1">
      <c r="A291" s="4"/>
      <c r="B291" s="4"/>
      <c r="C291" s="4"/>
      <c r="D291" s="4"/>
    </row>
    <row r="292" spans="1:4" hidden="1">
      <c r="A292" s="4"/>
      <c r="B292" s="4"/>
      <c r="C292" s="4"/>
      <c r="D292" s="4"/>
    </row>
    <row r="293" spans="1:4" hidden="1">
      <c r="A293" s="4"/>
      <c r="B293" s="4"/>
      <c r="C293" s="4"/>
      <c r="D293" s="4"/>
    </row>
    <row r="294" spans="1:4" hidden="1">
      <c r="A294" s="4"/>
      <c r="B294" s="4"/>
      <c r="C294" s="4"/>
      <c r="D294" s="4"/>
    </row>
    <row r="295" spans="1:4" hidden="1">
      <c r="A295" s="4"/>
      <c r="B295" s="4"/>
      <c r="C295" s="4"/>
      <c r="D295" s="4"/>
    </row>
    <row r="296" spans="1:4" hidden="1">
      <c r="A296" s="4"/>
      <c r="B296" s="4"/>
      <c r="C296" s="4"/>
      <c r="D296" s="4"/>
    </row>
    <row r="297" spans="1:4" hidden="1">
      <c r="A297" s="4"/>
      <c r="B297" s="4"/>
      <c r="C297" s="4"/>
      <c r="D297" s="4"/>
    </row>
    <row r="298" spans="1:4" hidden="1">
      <c r="A298" s="4"/>
      <c r="B298" s="4"/>
      <c r="C298" s="4"/>
      <c r="D298" s="4"/>
    </row>
    <row r="299" spans="1:4" hidden="1">
      <c r="A299" s="4"/>
      <c r="B299" s="4"/>
      <c r="C299" s="4"/>
      <c r="D299" s="4"/>
    </row>
    <row r="300" spans="1:4" hidden="1">
      <c r="A300" s="4"/>
      <c r="B300" s="4"/>
      <c r="C300" s="4"/>
      <c r="D300" s="4"/>
    </row>
    <row r="301" spans="1:4" hidden="1">
      <c r="A301" s="4"/>
      <c r="B301" s="4"/>
      <c r="C301" s="4"/>
      <c r="D301" s="4"/>
    </row>
    <row r="302" spans="1:4" hidden="1">
      <c r="A302" s="4"/>
      <c r="B302" s="4"/>
      <c r="C302" s="4"/>
      <c r="D302" s="4"/>
    </row>
    <row r="303" spans="1:4" hidden="1">
      <c r="A303" s="4"/>
      <c r="B303" s="4"/>
      <c r="C303" s="4"/>
      <c r="D303" s="4"/>
    </row>
    <row r="304" spans="1:4" hidden="1">
      <c r="A304" s="4"/>
      <c r="B304" s="4"/>
      <c r="C304" s="4"/>
      <c r="D304" s="4"/>
    </row>
    <row r="305" spans="1:4" hidden="1">
      <c r="A305" s="4"/>
      <c r="B305" s="4"/>
      <c r="C305" s="4"/>
      <c r="D305" s="4"/>
    </row>
    <row r="306" spans="1:4" hidden="1">
      <c r="A306" s="4"/>
      <c r="B306" s="4"/>
      <c r="C306" s="4"/>
      <c r="D306" s="4"/>
    </row>
    <row r="307" spans="1:4" hidden="1">
      <c r="A307" s="4"/>
      <c r="B307" s="4"/>
      <c r="C307" s="4"/>
      <c r="D307" s="4"/>
    </row>
    <row r="308" spans="1:4" hidden="1">
      <c r="A308" s="4"/>
      <c r="B308" s="4"/>
      <c r="C308" s="4"/>
      <c r="D308" s="4"/>
    </row>
    <row r="309" spans="1:4" hidden="1">
      <c r="A309" s="4"/>
      <c r="B309" s="4"/>
      <c r="C309" s="4"/>
      <c r="D309" s="4"/>
    </row>
    <row r="310" spans="1:4" hidden="1">
      <c r="A310" s="4"/>
      <c r="B310" s="4"/>
      <c r="C310" s="4"/>
      <c r="D310" s="4"/>
    </row>
    <row r="311" spans="1:4" hidden="1">
      <c r="A311" s="4"/>
      <c r="B311" s="4"/>
      <c r="C311" s="4"/>
      <c r="D311" s="4"/>
    </row>
    <row r="312" spans="1:4" hidden="1">
      <c r="A312" s="4"/>
      <c r="B312" s="4"/>
      <c r="C312" s="4"/>
      <c r="D312" s="4"/>
    </row>
    <row r="313" spans="1:4" hidden="1">
      <c r="A313" s="4"/>
      <c r="B313" s="4"/>
      <c r="C313" s="4"/>
      <c r="D313" s="4"/>
    </row>
    <row r="314" spans="1:4" hidden="1">
      <c r="A314" s="4"/>
      <c r="B314" s="4"/>
      <c r="C314" s="4"/>
      <c r="D314" s="4"/>
    </row>
    <row r="315" spans="1:4" hidden="1">
      <c r="A315" s="4"/>
      <c r="B315" s="4"/>
      <c r="C315" s="4"/>
      <c r="D315" s="4"/>
    </row>
    <row r="316" spans="1:4" hidden="1">
      <c r="A316" s="4"/>
      <c r="B316" s="4"/>
      <c r="C316" s="4"/>
      <c r="D316" s="4"/>
    </row>
    <row r="317" spans="1:4" hidden="1">
      <c r="A317" s="4"/>
      <c r="B317" s="4"/>
      <c r="C317" s="4"/>
      <c r="D317" s="4"/>
    </row>
    <row r="318" spans="1:4" hidden="1">
      <c r="A318" s="4"/>
      <c r="B318" s="4"/>
      <c r="C318" s="4"/>
      <c r="D318" s="4"/>
    </row>
    <row r="319" spans="1:4" hidden="1">
      <c r="A319" s="4"/>
      <c r="B319" s="4"/>
      <c r="C319" s="4"/>
      <c r="D319" s="4"/>
    </row>
    <row r="320" spans="1:4" hidden="1">
      <c r="A320" s="4"/>
      <c r="B320" s="4"/>
      <c r="C320" s="4"/>
      <c r="D320" s="4"/>
    </row>
    <row r="321" spans="1:4" hidden="1">
      <c r="A321" s="4"/>
      <c r="B321" s="4"/>
      <c r="C321" s="4"/>
      <c r="D321" s="4"/>
    </row>
    <row r="322" spans="1:4" hidden="1">
      <c r="A322" s="4"/>
      <c r="B322" s="4"/>
      <c r="C322" s="4"/>
      <c r="D322" s="4"/>
    </row>
    <row r="323" spans="1:4" hidden="1">
      <c r="A323" s="4"/>
      <c r="B323" s="4"/>
      <c r="C323" s="4"/>
      <c r="D323" s="4"/>
    </row>
    <row r="324" spans="1:4" hidden="1">
      <c r="A324" s="4"/>
      <c r="B324" s="4"/>
      <c r="C324" s="4"/>
      <c r="D324" s="4"/>
    </row>
    <row r="325" spans="1:4" hidden="1">
      <c r="A325" s="4"/>
      <c r="B325" s="4"/>
      <c r="C325" s="4"/>
      <c r="D325" s="4"/>
    </row>
    <row r="326" spans="1:4" hidden="1">
      <c r="A326" s="4"/>
      <c r="B326" s="4"/>
      <c r="C326" s="4"/>
      <c r="D326" s="4"/>
    </row>
    <row r="327" spans="1:4" hidden="1">
      <c r="A327" s="4"/>
      <c r="B327" s="4"/>
      <c r="C327" s="4"/>
      <c r="D327" s="4"/>
    </row>
    <row r="328" spans="1:4" hidden="1">
      <c r="A328" s="4"/>
      <c r="B328" s="4"/>
      <c r="C328" s="4"/>
      <c r="D328" s="4"/>
    </row>
    <row r="329" spans="1:4" hidden="1">
      <c r="A329" s="4"/>
      <c r="B329" s="4"/>
      <c r="C329" s="4"/>
      <c r="D329" s="4"/>
    </row>
    <row r="330" spans="1:4" hidden="1">
      <c r="A330" s="4"/>
      <c r="B330" s="4"/>
      <c r="C330" s="4"/>
      <c r="D330" s="4"/>
    </row>
    <row r="331" spans="1:4" hidden="1">
      <c r="A331" s="4"/>
      <c r="B331" s="4"/>
      <c r="C331" s="4"/>
      <c r="D331" s="4"/>
    </row>
    <row r="332" spans="1:4" hidden="1">
      <c r="A332" s="4"/>
      <c r="B332" s="4"/>
      <c r="C332" s="4"/>
      <c r="D332" s="4"/>
    </row>
    <row r="333" spans="1:4" hidden="1">
      <c r="A333" s="4"/>
      <c r="B333" s="4"/>
      <c r="C333" s="4"/>
      <c r="D333" s="4"/>
    </row>
    <row r="334" spans="1:4" hidden="1">
      <c r="A334" s="4"/>
      <c r="B334" s="4"/>
      <c r="C334" s="4"/>
      <c r="D334" s="4"/>
    </row>
    <row r="335" spans="1:4" hidden="1">
      <c r="A335" s="4"/>
      <c r="B335" s="4"/>
      <c r="C335" s="4"/>
      <c r="D335" s="4"/>
    </row>
    <row r="336" spans="1:4" hidden="1">
      <c r="A336" s="4"/>
      <c r="B336" s="4"/>
      <c r="C336" s="4"/>
      <c r="D336" s="4"/>
    </row>
    <row r="337" spans="1:4" hidden="1">
      <c r="A337" s="4"/>
      <c r="B337" s="4"/>
      <c r="C337" s="4"/>
      <c r="D337" s="4"/>
    </row>
    <row r="338" spans="1:4" hidden="1">
      <c r="A338" s="4"/>
      <c r="B338" s="4"/>
      <c r="C338" s="4"/>
      <c r="D338" s="4"/>
    </row>
    <row r="339" spans="1:4" hidden="1">
      <c r="A339" s="4"/>
      <c r="B339" s="4"/>
      <c r="C339" s="4"/>
      <c r="D339" s="4"/>
    </row>
    <row r="340" spans="1:4" hidden="1">
      <c r="A340" s="4"/>
      <c r="B340" s="4"/>
      <c r="C340" s="4"/>
      <c r="D340" s="4"/>
    </row>
    <row r="341" spans="1:4" hidden="1">
      <c r="A341" s="4"/>
      <c r="B341" s="4"/>
      <c r="C341" s="4"/>
      <c r="D341" s="4"/>
    </row>
    <row r="342" spans="1:4" hidden="1">
      <c r="A342" s="4"/>
      <c r="B342" s="4"/>
      <c r="C342" s="4"/>
      <c r="D342" s="4"/>
    </row>
    <row r="343" spans="1:4" hidden="1">
      <c r="A343" s="4"/>
      <c r="B343" s="4"/>
      <c r="C343" s="4"/>
      <c r="D343" s="4"/>
    </row>
    <row r="344" spans="1:4" hidden="1">
      <c r="A344" s="4"/>
      <c r="B344" s="4"/>
      <c r="C344" s="4"/>
      <c r="D344" s="4"/>
    </row>
    <row r="345" spans="1:4" hidden="1">
      <c r="A345" s="4"/>
      <c r="B345" s="4"/>
      <c r="C345" s="4"/>
      <c r="D345" s="4"/>
    </row>
    <row r="346" spans="1:4" hidden="1">
      <c r="A346" s="4"/>
      <c r="B346" s="4"/>
      <c r="C346" s="4"/>
      <c r="D346" s="4"/>
    </row>
    <row r="347" spans="1:4" hidden="1">
      <c r="A347" s="4"/>
      <c r="B347" s="4"/>
      <c r="C347" s="4"/>
      <c r="D347" s="4"/>
    </row>
    <row r="348" spans="1:4" hidden="1">
      <c r="A348" s="4"/>
      <c r="B348" s="4"/>
      <c r="C348" s="4"/>
      <c r="D348" s="4"/>
    </row>
    <row r="349" spans="1:4" hidden="1">
      <c r="A349" s="4"/>
      <c r="B349" s="4"/>
      <c r="C349" s="4"/>
      <c r="D349" s="4"/>
    </row>
    <row r="350" spans="1:4" hidden="1">
      <c r="A350" s="4"/>
      <c r="B350" s="4"/>
      <c r="C350" s="4"/>
      <c r="D350" s="4"/>
    </row>
    <row r="351" spans="1:4" hidden="1">
      <c r="A351" s="4"/>
      <c r="B351" s="4"/>
      <c r="C351" s="4"/>
      <c r="D351" s="4"/>
    </row>
    <row r="352" spans="1:4" hidden="1">
      <c r="A352" s="4"/>
      <c r="B352" s="4"/>
      <c r="C352" s="4"/>
      <c r="D352" s="4"/>
    </row>
    <row r="353" spans="1:4" hidden="1">
      <c r="A353" s="4"/>
      <c r="B353" s="4"/>
      <c r="C353" s="4"/>
      <c r="D353" s="4"/>
    </row>
    <row r="354" spans="1:4" hidden="1">
      <c r="A354" s="4"/>
      <c r="B354" s="4"/>
      <c r="C354" s="4"/>
      <c r="D354" s="4"/>
    </row>
    <row r="355" spans="1:4" hidden="1">
      <c r="A355" s="4"/>
      <c r="B355" s="4"/>
      <c r="C355" s="4"/>
      <c r="D355" s="4"/>
    </row>
    <row r="356" spans="1:4" hidden="1">
      <c r="A356" s="4"/>
      <c r="B356" s="4"/>
      <c r="C356" s="4"/>
      <c r="D356" s="4"/>
    </row>
    <row r="357" spans="1:4" hidden="1">
      <c r="A357" s="4"/>
      <c r="B357" s="4"/>
      <c r="C357" s="4"/>
      <c r="D357" s="4"/>
    </row>
    <row r="358" spans="1:4" hidden="1">
      <c r="A358" s="4"/>
      <c r="B358" s="4"/>
      <c r="C358" s="4"/>
      <c r="D358" s="4"/>
    </row>
    <row r="359" spans="1:4" hidden="1">
      <c r="A359" s="4"/>
      <c r="B359" s="4"/>
      <c r="C359" s="4"/>
      <c r="D359" s="4"/>
    </row>
    <row r="360" spans="1:4" hidden="1">
      <c r="A360" s="4"/>
      <c r="B360" s="4"/>
      <c r="C360" s="4"/>
      <c r="D360" s="4"/>
    </row>
    <row r="361" spans="1:4" hidden="1">
      <c r="A361" s="4"/>
      <c r="B361" s="4"/>
      <c r="C361" s="4"/>
      <c r="D361" s="4"/>
    </row>
    <row r="362" spans="1:4" hidden="1">
      <c r="A362" s="4"/>
      <c r="B362" s="4"/>
      <c r="C362" s="4"/>
      <c r="D362" s="4"/>
    </row>
    <row r="363" spans="1:4" hidden="1">
      <c r="A363" s="4"/>
      <c r="B363" s="4"/>
      <c r="C363" s="4"/>
      <c r="D363" s="4"/>
    </row>
    <row r="364" spans="1:4" hidden="1">
      <c r="A364" s="4"/>
      <c r="B364" s="4"/>
      <c r="C364" s="4"/>
      <c r="D364" s="4"/>
    </row>
    <row r="365" spans="1:4" hidden="1">
      <c r="A365" s="4"/>
      <c r="B365" s="4"/>
      <c r="C365" s="4"/>
      <c r="D365" s="4"/>
    </row>
    <row r="366" spans="1:4" hidden="1">
      <c r="A366" s="4"/>
      <c r="B366" s="4"/>
      <c r="C366" s="4"/>
      <c r="D366" s="4"/>
    </row>
    <row r="367" spans="1:4" hidden="1">
      <c r="A367" s="4"/>
      <c r="B367" s="4"/>
      <c r="C367" s="4"/>
      <c r="D367" s="4"/>
    </row>
    <row r="368" spans="1:4" hidden="1">
      <c r="A368" s="4"/>
      <c r="B368" s="4"/>
      <c r="C368" s="4"/>
      <c r="D368" s="4"/>
    </row>
    <row r="369" spans="1:4" hidden="1">
      <c r="A369" s="4"/>
      <c r="B369" s="4"/>
      <c r="C369" s="4"/>
      <c r="D369" s="4"/>
    </row>
    <row r="370" spans="1:4" hidden="1">
      <c r="A370" s="4"/>
      <c r="B370" s="4"/>
      <c r="C370" s="4"/>
      <c r="D370" s="4"/>
    </row>
    <row r="371" spans="1:4" hidden="1">
      <c r="A371" s="4"/>
      <c r="B371" s="4"/>
      <c r="C371" s="4"/>
      <c r="D371" s="4"/>
    </row>
    <row r="372" spans="1:4" hidden="1">
      <c r="A372" s="4"/>
      <c r="B372" s="4"/>
      <c r="C372" s="4"/>
      <c r="D372" s="4"/>
    </row>
    <row r="373" spans="1:4" hidden="1">
      <c r="A373" s="4"/>
      <c r="B373" s="4"/>
      <c r="C373" s="4"/>
      <c r="D373" s="4"/>
    </row>
    <row r="374" spans="1:4" hidden="1">
      <c r="A374" s="4"/>
      <c r="B374" s="4"/>
      <c r="C374" s="4"/>
      <c r="D374" s="4"/>
    </row>
    <row r="375" spans="1:4" hidden="1">
      <c r="A375" s="4"/>
      <c r="B375" s="4"/>
      <c r="C375" s="4"/>
      <c r="D375" s="4"/>
    </row>
    <row r="376" spans="1:4" hidden="1">
      <c r="A376" s="4"/>
      <c r="B376" s="4"/>
      <c r="C376" s="4"/>
      <c r="D376" s="4"/>
    </row>
    <row r="377" spans="1:4" hidden="1">
      <c r="A377" s="4"/>
      <c r="B377" s="4"/>
      <c r="C377" s="4"/>
      <c r="D377" s="4"/>
    </row>
    <row r="378" spans="1:4" hidden="1">
      <c r="A378" s="4"/>
      <c r="B378" s="4"/>
      <c r="C378" s="4"/>
      <c r="D378" s="4"/>
    </row>
    <row r="379" spans="1:4" hidden="1">
      <c r="A379" s="4"/>
      <c r="B379" s="4"/>
      <c r="C379" s="4"/>
      <c r="D379" s="4"/>
    </row>
    <row r="380" spans="1:4" hidden="1">
      <c r="A380" s="4"/>
      <c r="B380" s="4"/>
      <c r="C380" s="4"/>
      <c r="D380" s="4"/>
    </row>
    <row r="381" spans="1:4" hidden="1">
      <c r="A381" s="4"/>
      <c r="B381" s="4"/>
      <c r="C381" s="4"/>
      <c r="D381" s="4"/>
    </row>
    <row r="382" spans="1:4" hidden="1">
      <c r="A382" s="4"/>
      <c r="B382" s="4"/>
      <c r="C382" s="4"/>
      <c r="D382" s="4"/>
    </row>
    <row r="383" spans="1:4" hidden="1">
      <c r="A383" s="4"/>
      <c r="B383" s="4"/>
      <c r="C383" s="4"/>
      <c r="D383" s="4"/>
    </row>
    <row r="384" spans="1:4" hidden="1">
      <c r="A384" s="4"/>
      <c r="B384" s="4"/>
      <c r="C384" s="4"/>
      <c r="D384" s="4"/>
    </row>
    <row r="385" spans="1:4" hidden="1">
      <c r="A385" s="4"/>
      <c r="B385" s="4"/>
      <c r="C385" s="4"/>
      <c r="D385" s="4"/>
    </row>
    <row r="386" spans="1:4" hidden="1">
      <c r="A386" s="4"/>
      <c r="B386" s="4"/>
      <c r="C386" s="4"/>
      <c r="D386" s="4"/>
    </row>
    <row r="387" spans="1:4" hidden="1">
      <c r="A387" s="4"/>
      <c r="B387" s="4"/>
      <c r="C387" s="4"/>
      <c r="D387" s="4"/>
    </row>
    <row r="388" spans="1:4" hidden="1">
      <c r="A388" s="4"/>
      <c r="B388" s="4"/>
      <c r="C388" s="4"/>
      <c r="D388" s="4"/>
    </row>
    <row r="389" spans="1:4" hidden="1">
      <c r="A389" s="4"/>
      <c r="B389" s="4"/>
      <c r="C389" s="4"/>
      <c r="D389" s="4"/>
    </row>
    <row r="390" spans="1:4" hidden="1">
      <c r="A390" s="4"/>
      <c r="B390" s="4"/>
      <c r="C390" s="4"/>
      <c r="D390" s="4"/>
    </row>
    <row r="391" spans="1:4" hidden="1">
      <c r="A391" s="4"/>
      <c r="B391" s="4"/>
      <c r="C391" s="4"/>
      <c r="D391" s="4"/>
    </row>
    <row r="392" spans="1:4" hidden="1">
      <c r="A392" s="4"/>
      <c r="B392" s="4"/>
      <c r="C392" s="4"/>
      <c r="D392" s="4"/>
    </row>
    <row r="393" spans="1:4" hidden="1">
      <c r="A393" s="4"/>
      <c r="B393" s="4"/>
      <c r="C393" s="4"/>
      <c r="D393" s="4"/>
    </row>
    <row r="394" spans="1:4" hidden="1">
      <c r="A394" s="4"/>
      <c r="B394" s="4"/>
      <c r="C394" s="4"/>
      <c r="D394" s="4"/>
    </row>
    <row r="395" spans="1:4" hidden="1">
      <c r="A395" s="4"/>
      <c r="B395" s="4"/>
      <c r="C395" s="4"/>
      <c r="D395" s="4"/>
    </row>
    <row r="396" spans="1:4" hidden="1">
      <c r="A396" s="4"/>
      <c r="B396" s="4"/>
      <c r="C396" s="4"/>
      <c r="D396" s="4"/>
    </row>
    <row r="397" spans="1:4" hidden="1">
      <c r="A397" s="4"/>
      <c r="B397" s="4"/>
      <c r="C397" s="4"/>
      <c r="D397" s="4"/>
    </row>
    <row r="398" spans="1:4" hidden="1">
      <c r="A398" s="4"/>
      <c r="B398" s="4"/>
      <c r="C398" s="4"/>
      <c r="D398" s="4"/>
    </row>
    <row r="399" spans="1:4" hidden="1">
      <c r="A399" s="4"/>
      <c r="B399" s="4"/>
      <c r="C399" s="4"/>
      <c r="D399" s="4"/>
    </row>
    <row r="400" spans="1:4" hidden="1">
      <c r="A400" s="4"/>
      <c r="B400" s="4"/>
      <c r="C400" s="4"/>
      <c r="D400" s="4"/>
    </row>
    <row r="401" spans="1:4" hidden="1">
      <c r="A401" s="4"/>
      <c r="B401" s="4"/>
      <c r="C401" s="4"/>
      <c r="D401" s="4"/>
    </row>
    <row r="402" spans="1:4" hidden="1">
      <c r="A402" s="4"/>
      <c r="B402" s="4"/>
      <c r="C402" s="4"/>
      <c r="D402" s="4"/>
    </row>
    <row r="403" spans="1:4" hidden="1">
      <c r="A403" s="4"/>
      <c r="B403" s="4"/>
      <c r="C403" s="4"/>
      <c r="D403" s="4"/>
    </row>
    <row r="404" spans="1:4" hidden="1">
      <c r="A404" s="4"/>
      <c r="B404" s="4"/>
      <c r="C404" s="4"/>
      <c r="D404" s="4"/>
    </row>
    <row r="405" spans="1:4" hidden="1">
      <c r="A405" s="4"/>
      <c r="B405" s="4"/>
      <c r="C405" s="4"/>
      <c r="D405" s="4"/>
    </row>
    <row r="406" spans="1:4" hidden="1">
      <c r="A406" s="4"/>
      <c r="B406" s="4"/>
      <c r="C406" s="4"/>
      <c r="D406" s="4"/>
    </row>
    <row r="407" spans="1:4" hidden="1">
      <c r="A407" s="4"/>
      <c r="B407" s="4"/>
      <c r="C407" s="4"/>
      <c r="D407" s="4"/>
    </row>
    <row r="408" spans="1:4" hidden="1">
      <c r="A408" s="4"/>
      <c r="B408" s="4"/>
      <c r="C408" s="4"/>
      <c r="D408" s="4"/>
    </row>
    <row r="409" spans="1:4" hidden="1">
      <c r="A409" s="4"/>
      <c r="B409" s="4"/>
      <c r="C409" s="4"/>
      <c r="D409" s="4"/>
    </row>
    <row r="410" spans="1:4" hidden="1">
      <c r="A410" s="4"/>
      <c r="B410" s="4"/>
      <c r="C410" s="4"/>
      <c r="D410" s="4"/>
    </row>
    <row r="411" spans="1:4" hidden="1">
      <c r="A411" s="4"/>
      <c r="B411" s="4"/>
      <c r="C411" s="4"/>
      <c r="D411" s="4"/>
    </row>
    <row r="412" spans="1:4" hidden="1">
      <c r="A412" s="4"/>
      <c r="B412" s="4"/>
      <c r="C412" s="4"/>
      <c r="D412" s="4"/>
    </row>
    <row r="413" spans="1:4" hidden="1">
      <c r="A413" s="4"/>
      <c r="B413" s="4"/>
      <c r="C413" s="4"/>
      <c r="D413" s="4"/>
    </row>
    <row r="414" spans="1:4" hidden="1">
      <c r="A414" s="4"/>
      <c r="B414" s="4"/>
      <c r="C414" s="4"/>
      <c r="D414" s="4"/>
    </row>
    <row r="415" spans="1:4" hidden="1">
      <c r="A415" s="4"/>
      <c r="B415" s="4"/>
      <c r="C415" s="4"/>
      <c r="D415" s="4"/>
    </row>
    <row r="416" spans="1:4" hidden="1">
      <c r="A416" s="4"/>
      <c r="B416" s="4"/>
      <c r="C416" s="4"/>
      <c r="D416" s="4"/>
    </row>
    <row r="417" spans="1:4" hidden="1">
      <c r="A417" s="4"/>
      <c r="B417" s="4"/>
      <c r="C417" s="4"/>
      <c r="D417" s="4"/>
    </row>
    <row r="418" spans="1:4" hidden="1">
      <c r="A418" s="4"/>
      <c r="B418" s="4"/>
      <c r="C418" s="4"/>
      <c r="D418" s="4"/>
    </row>
    <row r="419" spans="1:4" hidden="1">
      <c r="A419" s="4"/>
      <c r="B419" s="4"/>
      <c r="C419" s="4"/>
      <c r="D419" s="4"/>
    </row>
    <row r="420" spans="1:4" hidden="1">
      <c r="A420" s="4"/>
      <c r="B420" s="4"/>
      <c r="C420" s="4"/>
      <c r="D420" s="4"/>
    </row>
    <row r="421" spans="1:4" hidden="1">
      <c r="A421" s="4"/>
      <c r="B421" s="4"/>
      <c r="C421" s="4"/>
      <c r="D421" s="4"/>
    </row>
    <row r="422" spans="1:4" hidden="1">
      <c r="A422" s="4"/>
      <c r="B422" s="4"/>
      <c r="C422" s="4"/>
      <c r="D422" s="4"/>
    </row>
    <row r="423" spans="1:4" hidden="1">
      <c r="A423" s="4"/>
      <c r="B423" s="4"/>
      <c r="C423" s="4"/>
      <c r="D423" s="4"/>
    </row>
    <row r="424" spans="1:4" hidden="1">
      <c r="A424" s="4"/>
      <c r="B424" s="4"/>
      <c r="C424" s="4"/>
      <c r="D424" s="4"/>
    </row>
    <row r="425" spans="1:4" hidden="1">
      <c r="A425" s="4"/>
      <c r="B425" s="4"/>
      <c r="C425" s="4"/>
      <c r="D425" s="4"/>
    </row>
    <row r="426" spans="1:4" hidden="1">
      <c r="A426" s="4"/>
      <c r="B426" s="4"/>
      <c r="C426" s="4"/>
      <c r="D426" s="4"/>
    </row>
    <row r="427" spans="1:4" hidden="1">
      <c r="A427" s="4"/>
      <c r="B427" s="4"/>
      <c r="C427" s="4"/>
      <c r="D427" s="4"/>
    </row>
    <row r="428" spans="1:4" hidden="1">
      <c r="A428" s="4"/>
      <c r="B428" s="4"/>
      <c r="C428" s="4"/>
      <c r="D428" s="4"/>
    </row>
    <row r="429" spans="1:4" hidden="1">
      <c r="A429" s="4"/>
      <c r="B429" s="4"/>
      <c r="C429" s="4"/>
      <c r="D429" s="4"/>
    </row>
    <row r="430" spans="1:4" hidden="1">
      <c r="A430" s="4"/>
      <c r="B430" s="4"/>
      <c r="C430" s="4"/>
      <c r="D430" s="4"/>
    </row>
    <row r="431" spans="1:4" hidden="1">
      <c r="A431" s="4"/>
      <c r="B431" s="4"/>
      <c r="C431" s="4"/>
      <c r="D431" s="4"/>
    </row>
    <row r="432" spans="1:4" hidden="1">
      <c r="A432" s="4"/>
      <c r="B432" s="4"/>
      <c r="C432" s="4"/>
      <c r="D432" s="4"/>
    </row>
    <row r="433" spans="1:4" hidden="1">
      <c r="A433" s="4"/>
      <c r="B433" s="4"/>
      <c r="C433" s="4"/>
      <c r="D433" s="4"/>
    </row>
    <row r="434" spans="1:4" hidden="1">
      <c r="A434" s="4"/>
      <c r="B434" s="4"/>
      <c r="C434" s="4"/>
      <c r="D434" s="4"/>
    </row>
    <row r="435" spans="1:4" hidden="1">
      <c r="A435" s="4"/>
      <c r="B435" s="4"/>
      <c r="C435" s="4"/>
      <c r="D435" s="4"/>
    </row>
    <row r="436" spans="1:4" hidden="1">
      <c r="A436" s="4"/>
      <c r="B436" s="4"/>
      <c r="C436" s="4"/>
      <c r="D436" s="4"/>
    </row>
    <row r="437" spans="1:4" hidden="1">
      <c r="A437" s="4"/>
      <c r="B437" s="4"/>
      <c r="C437" s="4"/>
      <c r="D437" s="4"/>
    </row>
    <row r="438" spans="1:4" hidden="1">
      <c r="A438" s="4"/>
      <c r="B438" s="4"/>
      <c r="C438" s="4"/>
      <c r="D438" s="4"/>
    </row>
    <row r="439" spans="1:4" hidden="1">
      <c r="A439" s="4"/>
      <c r="B439" s="4"/>
      <c r="C439" s="4"/>
      <c r="D439" s="4"/>
    </row>
    <row r="440" spans="1:4" hidden="1">
      <c r="A440" s="4"/>
      <c r="B440" s="4"/>
      <c r="C440" s="4"/>
      <c r="D440" s="4"/>
    </row>
    <row r="441" spans="1:4" hidden="1">
      <c r="A441" s="4"/>
      <c r="B441" s="4"/>
      <c r="C441" s="4"/>
      <c r="D441" s="4"/>
    </row>
    <row r="442" spans="1:4" hidden="1">
      <c r="A442" s="4"/>
      <c r="B442" s="4"/>
      <c r="C442" s="4"/>
      <c r="D442" s="4"/>
    </row>
    <row r="443" spans="1:4" hidden="1">
      <c r="A443" s="4"/>
      <c r="B443" s="4"/>
      <c r="C443" s="4"/>
      <c r="D443" s="4"/>
    </row>
    <row r="444" spans="1:4" hidden="1">
      <c r="A444" s="4"/>
      <c r="B444" s="4"/>
      <c r="C444" s="4"/>
      <c r="D444" s="4"/>
    </row>
    <row r="445" spans="1:4" hidden="1">
      <c r="A445" s="4"/>
      <c r="B445" s="4"/>
      <c r="C445" s="4"/>
      <c r="D445" s="4"/>
    </row>
    <row r="446" spans="1:4" hidden="1">
      <c r="A446" s="4"/>
      <c r="B446" s="4"/>
      <c r="C446" s="4"/>
      <c r="D446" s="4"/>
    </row>
    <row r="447" spans="1:4" hidden="1">
      <c r="A447" s="4"/>
      <c r="B447" s="4"/>
      <c r="C447" s="4"/>
      <c r="D447" s="4"/>
    </row>
    <row r="448" spans="1:4" hidden="1">
      <c r="A448" s="4"/>
      <c r="B448" s="4"/>
      <c r="C448" s="4"/>
      <c r="D448" s="4"/>
    </row>
    <row r="449" spans="1:4" hidden="1">
      <c r="A449" s="4"/>
      <c r="B449" s="4"/>
      <c r="C449" s="4"/>
      <c r="D449" s="4"/>
    </row>
    <row r="450" spans="1:4" hidden="1">
      <c r="A450" s="4"/>
      <c r="B450" s="4"/>
      <c r="C450" s="4"/>
      <c r="D450" s="4"/>
    </row>
    <row r="451" spans="1:4" hidden="1">
      <c r="A451" s="4"/>
      <c r="B451" s="4"/>
      <c r="C451" s="4"/>
      <c r="D451" s="4"/>
    </row>
    <row r="452" spans="1:4" hidden="1">
      <c r="A452" s="4"/>
      <c r="B452" s="4"/>
      <c r="C452" s="4"/>
      <c r="D452" s="4"/>
    </row>
    <row r="453" spans="1:4" hidden="1">
      <c r="A453" s="4"/>
      <c r="B453" s="4"/>
      <c r="C453" s="4"/>
      <c r="D453" s="4"/>
    </row>
    <row r="454" spans="1:4" hidden="1">
      <c r="A454" s="4"/>
      <c r="B454" s="4"/>
      <c r="C454" s="4"/>
      <c r="D454" s="4"/>
    </row>
    <row r="455" spans="1:4" hidden="1">
      <c r="A455" s="4"/>
      <c r="B455" s="4"/>
      <c r="C455" s="4"/>
      <c r="D455" s="4"/>
    </row>
    <row r="456" spans="1:4"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outlinePr summaryBelow="0" summaryRight="0"/>
  </sheetPr>
  <dimension ref="A1:AB12"/>
  <sheetViews>
    <sheetView showGridLines="0" zoomScaleNormal="100" workbookViewId="0">
      <pane xSplit="9" ySplit="5" topLeftCell="J6" activePane="bottomRight" state="frozen"/>
      <selection pane="topRight" sqref="A1:XFD1"/>
      <selection pane="bottomLeft" sqref="A1:XFD1"/>
      <selection pane="bottomRight" activeCell="F9" sqref="F9"/>
    </sheetView>
  </sheetViews>
  <sheetFormatPr defaultColWidth="0" defaultRowHeight="13.2" zeroHeight="1"/>
  <cols>
    <col min="1" max="1" width="1.88671875" style="20" customWidth="1"/>
    <col min="2" max="2" width="1.88671875" style="25" customWidth="1"/>
    <col min="3" max="3" width="1.88671875" style="45" customWidth="1"/>
    <col min="4" max="4" width="1.88671875" style="22" customWidth="1"/>
    <col min="5" max="5" width="89.88671875" style="4" bestFit="1" customWidth="1"/>
    <col min="6" max="6" width="12.5546875" style="4" customWidth="1"/>
    <col min="7" max="7" width="10.88671875" style="4" bestFit="1" customWidth="1"/>
    <col min="8" max="8" width="11.5546875" style="4" customWidth="1"/>
    <col min="9" max="9" width="9.33203125" style="4" customWidth="1"/>
    <col min="10" max="19" width="11.5546875" style="4" customWidth="1"/>
    <col min="20" max="28" width="11.5546875" style="4" hidden="1" customWidth="1"/>
    <col min="29" max="16384" width="0" style="4" hidden="1"/>
  </cols>
  <sheetData>
    <row r="1" spans="1:27" s="52" customFormat="1" ht="25.2">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252</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367" t="str">
        <f xml:space="preserve"> 'Retail (residential)'!E$79</f>
        <v>Residential retail revenue adjustment at the end of AMP7</v>
      </c>
      <c r="F9" s="320">
        <f xml:space="preserve"> 'Retail (residential)'!F$79</f>
        <v>1.1025828278262679</v>
      </c>
      <c r="G9" s="367" t="str">
        <f xml:space="preserve"> 'Retail (residential)'!G$79</f>
        <v>£m</v>
      </c>
      <c r="H9" s="320">
        <f xml:space="preserve"> 'Retail (residential)'!H$79</f>
        <v>0</v>
      </c>
      <c r="I9" s="368">
        <f xml:space="preserve"> 'Retail (residential)'!I$79</f>
        <v>0</v>
      </c>
      <c r="J9" s="284"/>
      <c r="K9" s="284"/>
      <c r="L9" s="284"/>
      <c r="M9" s="284"/>
      <c r="N9" s="284"/>
      <c r="O9" s="284"/>
      <c r="P9" s="284"/>
      <c r="Q9" s="284"/>
      <c r="R9" s="284"/>
      <c r="S9" s="284"/>
    </row>
    <row r="10" spans="1:27"/>
    <row r="11" spans="1:27">
      <c r="A11" s="5" t="s">
        <v>235</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fwatTopic xmlns="acf77b03-75e2-4870-bfbf-a9f9f072ea94">N/A</OfwatTopic>
    <ContentDescription xmlns="acf77b03-75e2-4870-bfbf-a9f9f072ea94" xsi:nil="true"/>
    <DocumentOrder xmlns="acf77b03-75e2-4870-bfbf-a9f9f072ea94" xsi:nil="true"/>
    <SharedWithUsers xmlns="2239560c-101f-4e94-bfcb-0868444b4b4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D900A52C734B48AAFC332F002A61F2" ma:contentTypeVersion="11" ma:contentTypeDescription="Create a new document." ma:contentTypeScope="" ma:versionID="d10261e21878d684520468954e2e4c6d">
  <xsd:schema xmlns:xsd="http://www.w3.org/2001/XMLSchema" xmlns:xs="http://www.w3.org/2001/XMLSchema" xmlns:p="http://schemas.microsoft.com/office/2006/metadata/properties" xmlns:ns2="acf77b03-75e2-4870-bfbf-a9f9f072ea94" xmlns:ns3="2239560c-101f-4e94-bfcb-0868444b4b4c" targetNamespace="http://schemas.microsoft.com/office/2006/metadata/properties" ma:root="true" ma:fieldsID="24e33730404a4617bc033aea61d7a96e" ns2:_="" ns3:_="">
    <xsd:import namespace="acf77b03-75e2-4870-bfbf-a9f9f072ea94"/>
    <xsd:import namespace="2239560c-101f-4e94-bfcb-0868444b4b4c"/>
    <xsd:element name="properties">
      <xsd:complexType>
        <xsd:sequence>
          <xsd:element name="documentManagement">
            <xsd:complexType>
              <xsd:all>
                <xsd:element ref="ns2:ContentDescription" minOccurs="0"/>
                <xsd:element ref="ns2:DocumentOrder" minOccurs="0"/>
                <xsd:element ref="ns2:OfwatTopic"/>
                <xsd:element ref="ns2:MediaServiceMetadata" minOccurs="0"/>
                <xsd:element ref="ns2:MediaServiceFastMetadata" minOccurs="0"/>
                <xsd:element ref="ns2:MediaServiceSearchProperties"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f77b03-75e2-4870-bfbf-a9f9f072ea94" elementFormDefault="qualified">
    <xsd:import namespace="http://schemas.microsoft.com/office/2006/documentManagement/types"/>
    <xsd:import namespace="http://schemas.microsoft.com/office/infopath/2007/PartnerControls"/>
    <xsd:element name="ContentDescription" ma:index="8" nillable="true" ma:displayName="Content Description" ma:format="Dropdown" ma:internalName="ContentDescription">
      <xsd:simpleType>
        <xsd:restriction base="dms:Note">
          <xsd:maxLength value="255"/>
        </xsd:restriction>
      </xsd:simpleType>
    </xsd:element>
    <xsd:element name="DocumentOrder" ma:index="9" nillable="true" ma:displayName="Document Order" ma:format="Dropdown" ma:internalName="DocumentOrder" ma:percentage="FALSE">
      <xsd:simpleType>
        <xsd:restriction base="dms:Number"/>
      </xsd:simpleType>
    </xsd:element>
    <xsd:element name="OfwatTopic" ma:index="10" ma:displayName="Ofwat Topic" ma:default="N/A" ma:description="MBP Aligned Topic" ma:format="Dropdown" ma:internalName="OfwatTopic">
      <xsd:simpleType>
        <xsd:restriction base="dms:Choice">
          <xsd:enumeration value="CEO Introduction"/>
          <xsd:enumeration value="Executive Summary"/>
          <xsd:enumeration value="Bills and affordability"/>
          <xsd:enumeration value="Efficiency and innovation"/>
          <xsd:enumeration value="Long Term Delivery Strategy"/>
          <xsd:enumeration value="Reflecting an understanding of customers and communities"/>
          <xsd:enumeration value="Delivering outcomes for customers"/>
          <xsd:enumeration value="Setting expenditure allowances"/>
          <xsd:enumeration value="Aligning risk and return"/>
          <xsd:enumeration value="Aligning risk and return: financeability"/>
          <xsd:enumeration value="Board Assurance Statement"/>
          <xsd:enumeration value="Reconciliation of past performance"/>
          <xsd:enumeration value="N/A"/>
          <xsd:enumeration value="Encouraging quality and ambitious business plans"/>
          <xsd:enumeration value="Data tables commentary"/>
          <xsd:enumeration value="Promoting financial resilience"/>
          <xsd:enumeration value="Main Business Plan"/>
          <xsd:enumeration value="Draft Determination"/>
          <xsd:enumeration value="Final Determination"/>
          <xsd:enumeration value="Government priorities and targets"/>
          <xsd:enumeration value="Environmental and social value (and Net Zero)"/>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39560c-101f-4e94-bfcb-0868444b4b4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AF8217-B6CA-436B-A297-B805827E3304}">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ad07ea26-9061-4ade-964e-d737237f6d1f"/>
    <ds:schemaRef ds:uri="129728f3-daba-4873-a15b-066734786b96"/>
    <ds:schemaRef ds:uri="http://purl.org/dc/dcmitype/"/>
  </ds:schemaRefs>
</ds:datastoreItem>
</file>

<file path=customXml/itemProps2.xml><?xml version="1.0" encoding="utf-8"?>
<ds:datastoreItem xmlns:ds="http://schemas.openxmlformats.org/officeDocument/2006/customXml" ds:itemID="{CFEF7638-17C8-4BA0-9A29-645E5B136604}"/>
</file>

<file path=customXml/itemProps3.xml><?xml version="1.0" encoding="utf-8"?>
<ds:datastoreItem xmlns:ds="http://schemas.openxmlformats.org/officeDocument/2006/customXml" ds:itemID="{F37F893B-FF4B-47D0-9EB8-7605B9607D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Instructions</vt:lpstr>
      <vt:lpstr>Map &amp; Key</vt:lpstr>
      <vt:lpstr>Inputs</vt:lpstr>
      <vt:lpstr>Indices</vt:lpstr>
      <vt:lpstr>Time</vt:lpstr>
      <vt:lpstr>Retail (residential)</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2020-03-02T17:49:59Z</dcterms:created>
  <dcterms:modified xsi:type="dcterms:W3CDTF">2023-09-20T20:56:39Z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0x010100F4D900A52C734B48AAFC332F002A61F2</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Order">
    <vt:r8>746400</vt:r8>
  </property>
  <property fmtid="{D5CDD505-2E9C-101B-9397-08002B2CF9AE}" pid="11" name="Folder Audit History">
    <vt:lpwstr/>
  </property>
  <property fmtid="{D5CDD505-2E9C-101B-9397-08002B2CF9AE}" pid="12" name="xd_ProgID">
    <vt:lpwstr/>
  </property>
  <property fmtid="{D5CDD505-2E9C-101B-9397-08002B2CF9AE}" pid="13" name="TemplateUrl">
    <vt:lpwstr/>
  </property>
  <property fmtid="{D5CDD505-2E9C-101B-9397-08002B2CF9AE}" pid="14" name="Folder Status">
    <vt:lpwstr/>
  </property>
  <property fmtid="{D5CDD505-2E9C-101B-9397-08002B2CF9AE}" pid="15" name="Asset">
    <vt:lpwstr/>
  </property>
  <property fmtid="{D5CDD505-2E9C-101B-9397-08002B2CF9AE}" pid="16" name="_CopySource">
    <vt:lpwstr>https://ofwat.sharepoint.com/sites/rms/pr-pr19/FD/CMI/Reconciliation/Models/Residential-Retail-Reconciliation-Model-August-2020.xlsx</vt:lpwstr>
  </property>
  <property fmtid="{D5CDD505-2E9C-101B-9397-08002B2CF9AE}" pid="17" name="Original Role Assignments">
    <vt:lpwstr/>
  </property>
  <property fmtid="{D5CDD505-2E9C-101B-9397-08002B2CF9AE}" pid="18" name="Inheritance Broken by Folder Closure">
    <vt:lpwstr/>
  </property>
  <property fmtid="{D5CDD505-2E9C-101B-9397-08002B2CF9AE}" pid="19" name="Stakeholder_x0020_3">
    <vt:lpwstr/>
  </property>
  <property fmtid="{D5CDD505-2E9C-101B-9397-08002B2CF9AE}" pid="20" name="Stakeholder_x0020_4">
    <vt:lpwstr/>
  </property>
  <property fmtid="{D5CDD505-2E9C-101B-9397-08002B2CF9AE}" pid="21" name="Stakeholder_x0020_2">
    <vt:lpwstr/>
  </property>
  <property fmtid="{D5CDD505-2E9C-101B-9397-08002B2CF9AE}" pid="22" name="Stakeholder_x0020_5">
    <vt:lpwstr/>
  </property>
  <property fmtid="{D5CDD505-2E9C-101B-9397-08002B2CF9AE}" pid="23" name="Stakeholder 5">
    <vt:lpwstr/>
  </property>
  <property fmtid="{D5CDD505-2E9C-101B-9397-08002B2CF9AE}" pid="24" name="Stakeholder 3">
    <vt:lpwstr/>
  </property>
  <property fmtid="{D5CDD505-2E9C-101B-9397-08002B2CF9AE}" pid="25" name="Stakeholder 4">
    <vt:lpwstr/>
  </property>
  <property fmtid="{D5CDD505-2E9C-101B-9397-08002B2CF9AE}" pid="26" name="MSIP_Label_d04dfc70-0289-4bbf-a1df-2e48919102f8_Enabled">
    <vt:lpwstr>true</vt:lpwstr>
  </property>
  <property fmtid="{D5CDD505-2E9C-101B-9397-08002B2CF9AE}" pid="27" name="MSIP_Label_d04dfc70-0289-4bbf-a1df-2e48919102f8_SetDate">
    <vt:lpwstr>2023-07-03T16:12:09Z</vt:lpwstr>
  </property>
  <property fmtid="{D5CDD505-2E9C-101B-9397-08002B2CF9AE}" pid="28" name="MSIP_Label_d04dfc70-0289-4bbf-a1df-2e48919102f8_Method">
    <vt:lpwstr>Privileged</vt:lpwstr>
  </property>
  <property fmtid="{D5CDD505-2E9C-101B-9397-08002B2CF9AE}" pid="29" name="MSIP_Label_d04dfc70-0289-4bbf-a1df-2e48919102f8_Name">
    <vt:lpwstr>Private2</vt:lpwstr>
  </property>
  <property fmtid="{D5CDD505-2E9C-101B-9397-08002B2CF9AE}" pid="30" name="MSIP_Label_d04dfc70-0289-4bbf-a1df-2e48919102f8_SiteId">
    <vt:lpwstr>92ebd22d-0a9c-4516-a68f-ba966853a8f3</vt:lpwstr>
  </property>
  <property fmtid="{D5CDD505-2E9C-101B-9397-08002B2CF9AE}" pid="31" name="MSIP_Label_d04dfc70-0289-4bbf-a1df-2e48919102f8_ActionId">
    <vt:lpwstr>5f270a0b-fa50-4b44-9088-862bfb7e5fec</vt:lpwstr>
  </property>
  <property fmtid="{D5CDD505-2E9C-101B-9397-08002B2CF9AE}" pid="32" name="MSIP_Label_d04dfc70-0289-4bbf-a1df-2e48919102f8_ContentBits">
    <vt:lpwstr>0</vt:lpwstr>
  </property>
  <property fmtid="{D5CDD505-2E9C-101B-9397-08002B2CF9AE}" pid="33" name="xd_Signature">
    <vt:bool>false</vt:bool>
  </property>
  <property fmtid="{D5CDD505-2E9C-101B-9397-08002B2CF9AE}" pid="34" name="_SourceUrl">
    <vt:lpwstr/>
  </property>
  <property fmtid="{D5CDD505-2E9C-101B-9397-08002B2CF9AE}" pid="35" name="_SharedFileIndex">
    <vt:lpwstr/>
  </property>
  <property fmtid="{D5CDD505-2E9C-101B-9397-08002B2CF9AE}" pid="36" name="ComplianceAssetId">
    <vt:lpwstr/>
  </property>
  <property fmtid="{D5CDD505-2E9C-101B-9397-08002B2CF9AE}" pid="37" name="_ExtendedDescription">
    <vt:lpwstr/>
  </property>
  <property fmtid="{D5CDD505-2E9C-101B-9397-08002B2CF9AE}" pid="38" name="TriggerFlowInfo">
    <vt:lpwstr/>
  </property>
</Properties>
</file>