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dgars\OneDrive - Yorkshire Water Services\CWW21 WW COHORTING\USING REPORTED COLLAPSES ONLY\RESUBMISSION USING REPORTED COLLAPSES\"/>
    </mc:Choice>
  </mc:AlternateContent>
  <xr:revisionPtr revIDLastSave="0" documentId="13_ncr:1_{103A956B-4C1E-49EF-8E1A-F77D13BF788D}" xr6:coauthVersionLast="47" xr6:coauthVersionMax="47" xr10:uidLastSave="{00000000-0000-0000-0000-000000000000}"/>
  <bookViews>
    <workbookView xWindow="-110" yWindow="-110" windowWidth="19420" windowHeight="10420" activeTab="2" xr2:uid="{0F2D535E-EFE9-47E9-91E5-F7F4A32D25EF}"/>
  </bookViews>
  <sheets>
    <sheet name="Cohort analysis" sheetId="1" r:id="rId1"/>
    <sheet name="Pareto analysis" sheetId="2" r:id="rId2"/>
    <sheet name="Plot Bursts vs Length" sheetId="3" r:id="rId3"/>
  </sheets>
  <externalReferences>
    <externalReference r:id="rId4"/>
  </externalReferences>
  <definedNames>
    <definedName name="_xlnm._FilterDatabase" localSheetId="0" hidden="1">'Cohort analysis'!$A$3:$AA$229</definedName>
    <definedName name="_xlnm._FilterDatabase" localSheetId="1" hidden="1">'Pareto analysis'!$A$1:$H$227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7" i="2" l="1"/>
  <c r="E227" i="2"/>
  <c r="G226" i="2"/>
  <c r="E226" i="2"/>
  <c r="G225" i="2"/>
  <c r="E225" i="2"/>
  <c r="G224" i="2"/>
  <c r="E224" i="2"/>
  <c r="G223" i="2"/>
  <c r="E223" i="2"/>
  <c r="G222" i="2"/>
  <c r="E222" i="2"/>
  <c r="G221" i="2"/>
  <c r="E221" i="2"/>
  <c r="G220" i="2"/>
  <c r="E220" i="2"/>
  <c r="G219" i="2"/>
  <c r="E219" i="2"/>
  <c r="G218" i="2"/>
  <c r="E218" i="2"/>
  <c r="G217" i="2"/>
  <c r="E217" i="2"/>
  <c r="G216" i="2"/>
  <c r="E216" i="2"/>
  <c r="G215" i="2"/>
  <c r="E215" i="2"/>
  <c r="G214" i="2"/>
  <c r="E214" i="2"/>
  <c r="G213" i="2"/>
  <c r="E213" i="2"/>
  <c r="G212" i="2"/>
  <c r="E212" i="2"/>
  <c r="G211" i="2"/>
  <c r="E211" i="2"/>
  <c r="G210" i="2"/>
  <c r="E210" i="2"/>
  <c r="G209" i="2"/>
  <c r="E209" i="2"/>
  <c r="G208" i="2"/>
  <c r="E208" i="2"/>
  <c r="G207" i="2"/>
  <c r="E207" i="2"/>
  <c r="G206" i="2"/>
  <c r="E206" i="2"/>
  <c r="G205" i="2"/>
  <c r="E205" i="2"/>
  <c r="G204" i="2"/>
  <c r="E204" i="2"/>
  <c r="G203" i="2"/>
  <c r="E203" i="2"/>
  <c r="G202" i="2"/>
  <c r="E202" i="2"/>
  <c r="G201" i="2"/>
  <c r="E201" i="2"/>
  <c r="G200" i="2"/>
  <c r="E200" i="2"/>
  <c r="G199" i="2"/>
  <c r="E199" i="2"/>
  <c r="G198" i="2"/>
  <c r="E198" i="2"/>
  <c r="G197" i="2"/>
  <c r="E197" i="2"/>
  <c r="G196" i="2"/>
  <c r="E196" i="2"/>
  <c r="G195" i="2"/>
  <c r="E195" i="2"/>
  <c r="G194" i="2"/>
  <c r="E194" i="2"/>
  <c r="G193" i="2"/>
  <c r="E193" i="2"/>
  <c r="G192" i="2"/>
  <c r="E192" i="2"/>
  <c r="G191" i="2"/>
  <c r="E191" i="2"/>
  <c r="G190" i="2"/>
  <c r="E190" i="2"/>
  <c r="G189" i="2"/>
  <c r="E189" i="2"/>
  <c r="G188" i="2"/>
  <c r="E188" i="2"/>
  <c r="G187" i="2"/>
  <c r="E187" i="2"/>
  <c r="G186" i="2"/>
  <c r="E186" i="2"/>
  <c r="G185" i="2"/>
  <c r="E185" i="2"/>
  <c r="G184" i="2"/>
  <c r="E184" i="2"/>
  <c r="G183" i="2"/>
  <c r="E183" i="2"/>
  <c r="G182" i="2"/>
  <c r="E182" i="2"/>
  <c r="G181" i="2"/>
  <c r="E181" i="2"/>
  <c r="G180" i="2"/>
  <c r="E180" i="2"/>
  <c r="G179" i="2"/>
  <c r="E179" i="2"/>
  <c r="G178" i="2"/>
  <c r="E178" i="2"/>
  <c r="G177" i="2"/>
  <c r="E177" i="2"/>
  <c r="G176" i="2"/>
  <c r="E176" i="2"/>
  <c r="G175" i="2"/>
  <c r="E175" i="2"/>
  <c r="G174" i="2"/>
  <c r="E174" i="2"/>
  <c r="G173" i="2"/>
  <c r="E173" i="2"/>
  <c r="G172" i="2"/>
  <c r="E172" i="2"/>
  <c r="G171" i="2"/>
  <c r="E171" i="2"/>
  <c r="G170" i="2"/>
  <c r="E170" i="2"/>
  <c r="G169" i="2"/>
  <c r="E169" i="2"/>
  <c r="G168" i="2"/>
  <c r="E168" i="2"/>
  <c r="G167" i="2"/>
  <c r="E167" i="2"/>
  <c r="G166" i="2"/>
  <c r="E166" i="2"/>
  <c r="G165" i="2"/>
  <c r="E165" i="2"/>
  <c r="G164" i="2"/>
  <c r="E164" i="2"/>
  <c r="G163" i="2"/>
  <c r="E163" i="2"/>
  <c r="G162" i="2"/>
  <c r="E162" i="2"/>
  <c r="G161" i="2"/>
  <c r="E161" i="2"/>
  <c r="G160" i="2"/>
  <c r="E160" i="2"/>
  <c r="G159" i="2"/>
  <c r="E159" i="2"/>
  <c r="G158" i="2"/>
  <c r="E158" i="2"/>
  <c r="G157" i="2"/>
  <c r="E157" i="2"/>
  <c r="G156" i="2"/>
  <c r="E156" i="2"/>
  <c r="G155" i="2"/>
  <c r="E155" i="2"/>
  <c r="G154" i="2"/>
  <c r="E154" i="2"/>
  <c r="G153" i="2"/>
  <c r="E153" i="2"/>
  <c r="G152" i="2"/>
  <c r="E152" i="2"/>
  <c r="G151" i="2"/>
  <c r="E151" i="2"/>
  <c r="G150" i="2"/>
  <c r="E150" i="2"/>
  <c r="G149" i="2"/>
  <c r="E149" i="2"/>
  <c r="G148" i="2"/>
  <c r="E148" i="2"/>
  <c r="G147" i="2"/>
  <c r="E147" i="2"/>
  <c r="G146" i="2"/>
  <c r="E146" i="2"/>
  <c r="G145" i="2"/>
  <c r="E145" i="2"/>
  <c r="G144" i="2"/>
  <c r="E144" i="2"/>
  <c r="G143" i="2"/>
  <c r="E143" i="2"/>
  <c r="G142" i="2"/>
  <c r="E142" i="2"/>
  <c r="G141" i="2"/>
  <c r="E141" i="2"/>
  <c r="G140" i="2"/>
  <c r="E140" i="2"/>
  <c r="G139" i="2"/>
  <c r="E139" i="2"/>
  <c r="G138" i="2"/>
  <c r="E138" i="2"/>
  <c r="G137" i="2"/>
  <c r="E137" i="2"/>
  <c r="G136" i="2"/>
  <c r="E136" i="2"/>
  <c r="G135" i="2"/>
  <c r="E135" i="2"/>
  <c r="G134" i="2"/>
  <c r="E134" i="2"/>
  <c r="G133" i="2"/>
  <c r="E133" i="2"/>
  <c r="G132" i="2"/>
  <c r="E132" i="2"/>
  <c r="G131" i="2"/>
  <c r="E131" i="2"/>
  <c r="G130" i="2"/>
  <c r="E130" i="2"/>
  <c r="G129" i="2"/>
  <c r="E129" i="2"/>
  <c r="G128" i="2"/>
  <c r="E128" i="2"/>
  <c r="G127" i="2"/>
  <c r="E127" i="2"/>
  <c r="G126" i="2"/>
  <c r="E126" i="2"/>
  <c r="G125" i="2"/>
  <c r="E125" i="2"/>
  <c r="G124" i="2"/>
  <c r="E124" i="2"/>
  <c r="G123" i="2"/>
  <c r="E123" i="2"/>
  <c r="G122" i="2"/>
  <c r="E122" i="2"/>
  <c r="G121" i="2"/>
  <c r="E121" i="2"/>
  <c r="G120" i="2"/>
  <c r="E120" i="2"/>
  <c r="G119" i="2"/>
  <c r="E119" i="2"/>
  <c r="G118" i="2"/>
  <c r="E118" i="2"/>
  <c r="G117" i="2"/>
  <c r="E117" i="2"/>
  <c r="G116" i="2"/>
  <c r="E116" i="2"/>
  <c r="G115" i="2"/>
  <c r="E115" i="2"/>
  <c r="G114" i="2"/>
  <c r="E114" i="2"/>
  <c r="G113" i="2"/>
  <c r="E113" i="2"/>
  <c r="G112" i="2"/>
  <c r="E112" i="2"/>
  <c r="G111" i="2"/>
  <c r="E111" i="2"/>
  <c r="G110" i="2"/>
  <c r="E110" i="2"/>
  <c r="G109" i="2"/>
  <c r="E109" i="2"/>
  <c r="G108" i="2"/>
  <c r="E108" i="2"/>
  <c r="G107" i="2"/>
  <c r="E107" i="2"/>
  <c r="G106" i="2"/>
  <c r="E106" i="2"/>
  <c r="G105" i="2"/>
  <c r="E105" i="2"/>
  <c r="G104" i="2"/>
  <c r="E104" i="2"/>
  <c r="G103" i="2"/>
  <c r="E103" i="2"/>
  <c r="G102" i="2"/>
  <c r="E102" i="2"/>
  <c r="G101" i="2"/>
  <c r="E101" i="2"/>
  <c r="G100" i="2"/>
  <c r="E100" i="2"/>
  <c r="G99" i="2"/>
  <c r="E99" i="2"/>
  <c r="G98" i="2"/>
  <c r="E98" i="2"/>
  <c r="G97" i="2"/>
  <c r="E97" i="2"/>
  <c r="G96" i="2"/>
  <c r="E96" i="2"/>
  <c r="G95" i="2"/>
  <c r="E95" i="2"/>
  <c r="G94" i="2"/>
  <c r="E94" i="2"/>
  <c r="G93" i="2"/>
  <c r="E93" i="2"/>
  <c r="G92" i="2"/>
  <c r="E92" i="2"/>
  <c r="G91" i="2"/>
  <c r="E91" i="2"/>
  <c r="G90" i="2"/>
  <c r="E90" i="2"/>
  <c r="G89" i="2"/>
  <c r="E89" i="2"/>
  <c r="G88" i="2"/>
  <c r="E88" i="2"/>
  <c r="G87" i="2"/>
  <c r="E87" i="2"/>
  <c r="G86" i="2"/>
  <c r="E86" i="2"/>
  <c r="G85" i="2"/>
  <c r="E85" i="2"/>
  <c r="G84" i="2"/>
  <c r="E84" i="2"/>
  <c r="G83" i="2"/>
  <c r="E83" i="2"/>
  <c r="G82" i="2"/>
  <c r="E82" i="2"/>
  <c r="G81" i="2"/>
  <c r="E81" i="2"/>
  <c r="G80" i="2"/>
  <c r="E80" i="2"/>
  <c r="G79" i="2"/>
  <c r="E79" i="2"/>
  <c r="G78" i="2"/>
  <c r="E78" i="2"/>
  <c r="G77" i="2"/>
  <c r="E77" i="2"/>
  <c r="G76" i="2"/>
  <c r="E76" i="2"/>
  <c r="G75" i="2"/>
  <c r="E75" i="2"/>
  <c r="G74" i="2"/>
  <c r="E74" i="2"/>
  <c r="G73" i="2"/>
  <c r="E73" i="2"/>
  <c r="G72" i="2"/>
  <c r="E72" i="2"/>
  <c r="G71" i="2"/>
  <c r="E71" i="2"/>
  <c r="G70" i="2"/>
  <c r="E70" i="2"/>
  <c r="G69" i="2"/>
  <c r="E69" i="2"/>
  <c r="G68" i="2"/>
  <c r="E68" i="2"/>
  <c r="G67" i="2"/>
  <c r="E67" i="2"/>
  <c r="G66" i="2"/>
  <c r="E66" i="2"/>
  <c r="G65" i="2"/>
  <c r="E65" i="2"/>
  <c r="G64" i="2"/>
  <c r="E64" i="2"/>
  <c r="G63" i="2"/>
  <c r="E63" i="2"/>
  <c r="G62" i="2"/>
  <c r="E62" i="2"/>
  <c r="G61" i="2"/>
  <c r="E61" i="2"/>
  <c r="G60" i="2"/>
  <c r="E60" i="2"/>
  <c r="G59" i="2"/>
  <c r="E59" i="2"/>
  <c r="G58" i="2"/>
  <c r="E58" i="2"/>
  <c r="G57" i="2"/>
  <c r="E57" i="2"/>
  <c r="G56" i="2"/>
  <c r="E56" i="2"/>
  <c r="G55" i="2"/>
  <c r="E55" i="2"/>
  <c r="G54" i="2"/>
  <c r="E54" i="2"/>
  <c r="G53" i="2"/>
  <c r="E53" i="2"/>
  <c r="G52" i="2"/>
  <c r="E52" i="2"/>
  <c r="G51" i="2"/>
  <c r="E51" i="2"/>
  <c r="G50" i="2"/>
  <c r="E50" i="2"/>
  <c r="G49" i="2"/>
  <c r="E49" i="2"/>
  <c r="G48" i="2"/>
  <c r="E48" i="2"/>
  <c r="G47" i="2"/>
  <c r="E47" i="2"/>
  <c r="G46" i="2"/>
  <c r="E46" i="2"/>
  <c r="G45" i="2"/>
  <c r="E45" i="2"/>
  <c r="G44" i="2"/>
  <c r="E44" i="2"/>
  <c r="G43" i="2"/>
  <c r="E43" i="2"/>
  <c r="G42" i="2"/>
  <c r="E42" i="2"/>
  <c r="G41" i="2"/>
  <c r="E41" i="2"/>
  <c r="G40" i="2"/>
  <c r="E40" i="2"/>
  <c r="G39" i="2"/>
  <c r="E39" i="2"/>
  <c r="G38" i="2"/>
  <c r="E38" i="2"/>
  <c r="G37" i="2"/>
  <c r="E37" i="2"/>
  <c r="G36" i="2"/>
  <c r="E36" i="2"/>
  <c r="G35" i="2"/>
  <c r="E35" i="2"/>
  <c r="G34" i="2"/>
  <c r="E34" i="2"/>
  <c r="G33" i="2"/>
  <c r="E33" i="2"/>
  <c r="G32" i="2"/>
  <c r="E32" i="2"/>
  <c r="G31" i="2"/>
  <c r="E31" i="2"/>
  <c r="G30" i="2"/>
  <c r="E30" i="2"/>
  <c r="G29" i="2"/>
  <c r="E29" i="2"/>
  <c r="G28" i="2"/>
  <c r="E28" i="2"/>
  <c r="G27" i="2"/>
  <c r="E27" i="2"/>
  <c r="G26" i="2"/>
  <c r="E26" i="2"/>
  <c r="G25" i="2"/>
  <c r="E25" i="2"/>
  <c r="G24" i="2"/>
  <c r="E24" i="2"/>
  <c r="G23" i="2"/>
  <c r="E23" i="2"/>
  <c r="G22" i="2"/>
  <c r="E22" i="2"/>
  <c r="G21" i="2"/>
  <c r="E21" i="2"/>
  <c r="G20" i="2"/>
  <c r="E20" i="2"/>
  <c r="G19" i="2"/>
  <c r="E19" i="2"/>
  <c r="G18" i="2"/>
  <c r="E18" i="2"/>
  <c r="G17" i="2"/>
  <c r="E17" i="2"/>
  <c r="G16" i="2"/>
  <c r="E16" i="2"/>
  <c r="G15" i="2"/>
  <c r="E15" i="2"/>
  <c r="G14" i="2"/>
  <c r="E14" i="2"/>
  <c r="G13" i="2"/>
  <c r="E13" i="2"/>
  <c r="G12" i="2"/>
  <c r="E12" i="2"/>
  <c r="G11" i="2"/>
  <c r="E11" i="2"/>
  <c r="G10" i="2"/>
  <c r="E10" i="2"/>
  <c r="G9" i="2"/>
  <c r="E9" i="2"/>
  <c r="G8" i="2"/>
  <c r="E8" i="2"/>
  <c r="G7" i="2"/>
  <c r="E7" i="2"/>
  <c r="G6" i="2"/>
  <c r="E6" i="2"/>
  <c r="G5" i="2"/>
  <c r="E5" i="2"/>
  <c r="G4" i="2"/>
  <c r="E4" i="2"/>
  <c r="G3" i="2"/>
  <c r="E3" i="2"/>
  <c r="G2" i="2"/>
  <c r="E2" i="2"/>
  <c r="T229" i="1"/>
  <c r="V229" i="1" s="1"/>
  <c r="S229" i="1"/>
  <c r="W229" i="1" s="1"/>
  <c r="T228" i="1"/>
  <c r="V228" i="1" s="1"/>
  <c r="S228" i="1"/>
  <c r="W228" i="1" s="1"/>
  <c r="X228" i="1" s="1"/>
  <c r="T227" i="1"/>
  <c r="V227" i="1" s="1"/>
  <c r="S227" i="1"/>
  <c r="W227" i="1" s="1"/>
  <c r="T226" i="1"/>
  <c r="V226" i="1" s="1"/>
  <c r="S226" i="1"/>
  <c r="W226" i="1" s="1"/>
  <c r="F226" i="1"/>
  <c r="T225" i="1"/>
  <c r="V225" i="1" s="1"/>
  <c r="S225" i="1"/>
  <c r="W225" i="1" s="1"/>
  <c r="T224" i="1"/>
  <c r="V224" i="1" s="1"/>
  <c r="S224" i="1"/>
  <c r="W224" i="1" s="1"/>
  <c r="T223" i="1"/>
  <c r="V223" i="1" s="1"/>
  <c r="S223" i="1"/>
  <c r="W223" i="1" s="1"/>
  <c r="X223" i="1" s="1"/>
  <c r="T222" i="1"/>
  <c r="V222" i="1" s="1"/>
  <c r="S222" i="1"/>
  <c r="W222" i="1" s="1"/>
  <c r="X222" i="1" s="1"/>
  <c r="F222" i="1"/>
  <c r="F227" i="1" s="1"/>
  <c r="T221" i="1"/>
  <c r="V221" i="1" s="1"/>
  <c r="S221" i="1"/>
  <c r="W221" i="1" s="1"/>
  <c r="X221" i="1" s="1"/>
  <c r="T220" i="1"/>
  <c r="V220" i="1" s="1"/>
  <c r="S220" i="1"/>
  <c r="W220" i="1" s="1"/>
  <c r="T219" i="1"/>
  <c r="V219" i="1" s="1"/>
  <c r="S219" i="1"/>
  <c r="W219" i="1" s="1"/>
  <c r="T218" i="1"/>
  <c r="V218" i="1" s="1"/>
  <c r="S218" i="1"/>
  <c r="W218" i="1" s="1"/>
  <c r="X218" i="1" s="1"/>
  <c r="T217" i="1"/>
  <c r="V217" i="1" s="1"/>
  <c r="S217" i="1"/>
  <c r="W217" i="1" s="1"/>
  <c r="T216" i="1"/>
  <c r="V216" i="1" s="1"/>
  <c r="S216" i="1"/>
  <c r="W216" i="1" s="1"/>
  <c r="T215" i="1"/>
  <c r="V215" i="1" s="1"/>
  <c r="S215" i="1"/>
  <c r="W215" i="1" s="1"/>
  <c r="T214" i="1"/>
  <c r="V214" i="1" s="1"/>
  <c r="S214" i="1"/>
  <c r="W214" i="1" s="1"/>
  <c r="X214" i="1" s="1"/>
  <c r="T213" i="1"/>
  <c r="V213" i="1" s="1"/>
  <c r="S213" i="1"/>
  <c r="W213" i="1" s="1"/>
  <c r="X213" i="1" s="1"/>
  <c r="T212" i="1"/>
  <c r="V212" i="1" s="1"/>
  <c r="S212" i="1"/>
  <c r="W212" i="1" s="1"/>
  <c r="T211" i="1"/>
  <c r="V211" i="1" s="1"/>
  <c r="S211" i="1"/>
  <c r="W211" i="1" s="1"/>
  <c r="T210" i="1"/>
  <c r="V210" i="1" s="1"/>
  <c r="S210" i="1"/>
  <c r="W210" i="1" s="1"/>
  <c r="X210" i="1" s="1"/>
  <c r="T209" i="1"/>
  <c r="V209" i="1" s="1"/>
  <c r="S209" i="1"/>
  <c r="W209" i="1" s="1"/>
  <c r="T208" i="1"/>
  <c r="V208" i="1" s="1"/>
  <c r="S208" i="1"/>
  <c r="W208" i="1" s="1"/>
  <c r="T207" i="1"/>
  <c r="V207" i="1" s="1"/>
  <c r="S207" i="1"/>
  <c r="W207" i="1" s="1"/>
  <c r="T206" i="1"/>
  <c r="V206" i="1" s="1"/>
  <c r="S206" i="1"/>
  <c r="W206" i="1" s="1"/>
  <c r="X206" i="1" s="1"/>
  <c r="T205" i="1"/>
  <c r="V205" i="1" s="1"/>
  <c r="S205" i="1"/>
  <c r="W205" i="1" s="1"/>
  <c r="X205" i="1" s="1"/>
  <c r="T204" i="1"/>
  <c r="V204" i="1" s="1"/>
  <c r="S204" i="1"/>
  <c r="W204" i="1" s="1"/>
  <c r="T203" i="1"/>
  <c r="V203" i="1" s="1"/>
  <c r="S203" i="1"/>
  <c r="W203" i="1" s="1"/>
  <c r="T202" i="1"/>
  <c r="V202" i="1" s="1"/>
  <c r="S202" i="1"/>
  <c r="W202" i="1" s="1"/>
  <c r="X202" i="1" s="1"/>
  <c r="T201" i="1"/>
  <c r="V201" i="1" s="1"/>
  <c r="S201" i="1"/>
  <c r="W201" i="1" s="1"/>
  <c r="T200" i="1"/>
  <c r="V200" i="1" s="1"/>
  <c r="S200" i="1"/>
  <c r="W200" i="1" s="1"/>
  <c r="T199" i="1"/>
  <c r="V199" i="1" s="1"/>
  <c r="S199" i="1"/>
  <c r="W199" i="1" s="1"/>
  <c r="T198" i="1"/>
  <c r="V198" i="1" s="1"/>
  <c r="S198" i="1"/>
  <c r="W198" i="1" s="1"/>
  <c r="X198" i="1" s="1"/>
  <c r="T197" i="1"/>
  <c r="V197" i="1" s="1"/>
  <c r="S197" i="1"/>
  <c r="W197" i="1" s="1"/>
  <c r="X197" i="1" s="1"/>
  <c r="T196" i="1"/>
  <c r="V196" i="1" s="1"/>
  <c r="S196" i="1"/>
  <c r="W196" i="1" s="1"/>
  <c r="T195" i="1"/>
  <c r="V195" i="1" s="1"/>
  <c r="S195" i="1"/>
  <c r="W195" i="1" s="1"/>
  <c r="T194" i="1"/>
  <c r="V194" i="1" s="1"/>
  <c r="S194" i="1"/>
  <c r="W194" i="1" s="1"/>
  <c r="X194" i="1" s="1"/>
  <c r="T193" i="1"/>
  <c r="V193" i="1" s="1"/>
  <c r="S193" i="1"/>
  <c r="W193" i="1" s="1"/>
  <c r="T192" i="1"/>
  <c r="V192" i="1" s="1"/>
  <c r="S192" i="1"/>
  <c r="W192" i="1" s="1"/>
  <c r="T191" i="1"/>
  <c r="V191" i="1" s="1"/>
  <c r="S191" i="1"/>
  <c r="W191" i="1" s="1"/>
  <c r="T190" i="1"/>
  <c r="V190" i="1" s="1"/>
  <c r="S190" i="1"/>
  <c r="W190" i="1" s="1"/>
  <c r="X190" i="1" s="1"/>
  <c r="T189" i="1"/>
  <c r="V189" i="1" s="1"/>
  <c r="S189" i="1"/>
  <c r="W189" i="1" s="1"/>
  <c r="X189" i="1" s="1"/>
  <c r="T188" i="1"/>
  <c r="V188" i="1" s="1"/>
  <c r="S188" i="1"/>
  <c r="W188" i="1" s="1"/>
  <c r="T187" i="1"/>
  <c r="V187" i="1" s="1"/>
  <c r="S187" i="1"/>
  <c r="W187" i="1" s="1"/>
  <c r="T186" i="1"/>
  <c r="V186" i="1" s="1"/>
  <c r="S186" i="1"/>
  <c r="W186" i="1" s="1"/>
  <c r="X186" i="1" s="1"/>
  <c r="T185" i="1"/>
  <c r="V185" i="1" s="1"/>
  <c r="S185" i="1"/>
  <c r="W185" i="1" s="1"/>
  <c r="X185" i="1" s="1"/>
  <c r="T184" i="1"/>
  <c r="V184" i="1" s="1"/>
  <c r="S184" i="1"/>
  <c r="W184" i="1" s="1"/>
  <c r="T183" i="1"/>
  <c r="V183" i="1" s="1"/>
  <c r="S183" i="1"/>
  <c r="W183" i="1" s="1"/>
  <c r="T182" i="1"/>
  <c r="V182" i="1" s="1"/>
  <c r="S182" i="1"/>
  <c r="W182" i="1" s="1"/>
  <c r="X182" i="1" s="1"/>
  <c r="T181" i="1"/>
  <c r="V181" i="1" s="1"/>
  <c r="S181" i="1"/>
  <c r="W181" i="1" s="1"/>
  <c r="X181" i="1" s="1"/>
  <c r="T180" i="1"/>
  <c r="V180" i="1" s="1"/>
  <c r="S180" i="1"/>
  <c r="W180" i="1" s="1"/>
  <c r="T179" i="1"/>
  <c r="V179" i="1" s="1"/>
  <c r="S179" i="1"/>
  <c r="W179" i="1" s="1"/>
  <c r="T178" i="1"/>
  <c r="V178" i="1" s="1"/>
  <c r="S178" i="1"/>
  <c r="W178" i="1" s="1"/>
  <c r="X178" i="1" s="1"/>
  <c r="T177" i="1"/>
  <c r="V177" i="1" s="1"/>
  <c r="S177" i="1"/>
  <c r="W177" i="1" s="1"/>
  <c r="X177" i="1" s="1"/>
  <c r="T176" i="1"/>
  <c r="V176" i="1" s="1"/>
  <c r="S176" i="1"/>
  <c r="W176" i="1" s="1"/>
  <c r="T175" i="1"/>
  <c r="V175" i="1" s="1"/>
  <c r="S175" i="1"/>
  <c r="W175" i="1" s="1"/>
  <c r="T174" i="1"/>
  <c r="V174" i="1" s="1"/>
  <c r="S174" i="1"/>
  <c r="W174" i="1" s="1"/>
  <c r="X174" i="1" s="1"/>
  <c r="T173" i="1"/>
  <c r="V173" i="1" s="1"/>
  <c r="S173" i="1"/>
  <c r="W173" i="1" s="1"/>
  <c r="X173" i="1" s="1"/>
  <c r="T172" i="1"/>
  <c r="V172" i="1" s="1"/>
  <c r="S172" i="1"/>
  <c r="W172" i="1" s="1"/>
  <c r="T171" i="1"/>
  <c r="V171" i="1" s="1"/>
  <c r="S171" i="1"/>
  <c r="W171" i="1" s="1"/>
  <c r="T170" i="1"/>
  <c r="V170" i="1" s="1"/>
  <c r="S170" i="1"/>
  <c r="W170" i="1" s="1"/>
  <c r="X170" i="1" s="1"/>
  <c r="T169" i="1"/>
  <c r="V169" i="1" s="1"/>
  <c r="S169" i="1"/>
  <c r="W169" i="1" s="1"/>
  <c r="X169" i="1" s="1"/>
  <c r="T168" i="1"/>
  <c r="V168" i="1" s="1"/>
  <c r="S168" i="1"/>
  <c r="W168" i="1" s="1"/>
  <c r="T167" i="1"/>
  <c r="V167" i="1" s="1"/>
  <c r="S167" i="1"/>
  <c r="W167" i="1" s="1"/>
  <c r="T166" i="1"/>
  <c r="V166" i="1" s="1"/>
  <c r="S166" i="1"/>
  <c r="W166" i="1" s="1"/>
  <c r="X166" i="1" s="1"/>
  <c r="T165" i="1"/>
  <c r="V165" i="1" s="1"/>
  <c r="S165" i="1"/>
  <c r="W165" i="1" s="1"/>
  <c r="X165" i="1" s="1"/>
  <c r="T164" i="1"/>
  <c r="V164" i="1" s="1"/>
  <c r="S164" i="1"/>
  <c r="W164" i="1" s="1"/>
  <c r="T163" i="1"/>
  <c r="V163" i="1" s="1"/>
  <c r="S163" i="1"/>
  <c r="W163" i="1" s="1"/>
  <c r="T162" i="1"/>
  <c r="V162" i="1" s="1"/>
  <c r="S162" i="1"/>
  <c r="W162" i="1" s="1"/>
  <c r="X162" i="1" s="1"/>
  <c r="T161" i="1"/>
  <c r="V161" i="1" s="1"/>
  <c r="S161" i="1"/>
  <c r="W161" i="1" s="1"/>
  <c r="X161" i="1" s="1"/>
  <c r="T160" i="1"/>
  <c r="V160" i="1" s="1"/>
  <c r="S160" i="1"/>
  <c r="W160" i="1" s="1"/>
  <c r="T159" i="1"/>
  <c r="V159" i="1" s="1"/>
  <c r="S159" i="1"/>
  <c r="W159" i="1" s="1"/>
  <c r="T158" i="1"/>
  <c r="V158" i="1" s="1"/>
  <c r="S158" i="1"/>
  <c r="W158" i="1" s="1"/>
  <c r="X158" i="1" s="1"/>
  <c r="T157" i="1"/>
  <c r="V157" i="1" s="1"/>
  <c r="S157" i="1"/>
  <c r="W157" i="1" s="1"/>
  <c r="X157" i="1" s="1"/>
  <c r="T156" i="1"/>
  <c r="V156" i="1" s="1"/>
  <c r="S156" i="1"/>
  <c r="W156" i="1" s="1"/>
  <c r="T155" i="1"/>
  <c r="V155" i="1" s="1"/>
  <c r="S155" i="1"/>
  <c r="W155" i="1" s="1"/>
  <c r="T154" i="1"/>
  <c r="V154" i="1" s="1"/>
  <c r="S154" i="1"/>
  <c r="W154" i="1" s="1"/>
  <c r="X154" i="1" s="1"/>
  <c r="T153" i="1"/>
  <c r="V153" i="1" s="1"/>
  <c r="S153" i="1"/>
  <c r="W153" i="1" s="1"/>
  <c r="T152" i="1"/>
  <c r="V152" i="1" s="1"/>
  <c r="S152" i="1"/>
  <c r="W152" i="1" s="1"/>
  <c r="T151" i="1"/>
  <c r="V151" i="1" s="1"/>
  <c r="S151" i="1"/>
  <c r="W151" i="1" s="1"/>
  <c r="T150" i="1"/>
  <c r="V150" i="1" s="1"/>
  <c r="S150" i="1"/>
  <c r="W150" i="1" s="1"/>
  <c r="X150" i="1" s="1"/>
  <c r="T149" i="1"/>
  <c r="V149" i="1" s="1"/>
  <c r="S149" i="1"/>
  <c r="W149" i="1" s="1"/>
  <c r="X149" i="1" s="1"/>
  <c r="T148" i="1"/>
  <c r="V148" i="1" s="1"/>
  <c r="S148" i="1"/>
  <c r="W148" i="1" s="1"/>
  <c r="T147" i="1"/>
  <c r="V147" i="1" s="1"/>
  <c r="S147" i="1"/>
  <c r="W147" i="1" s="1"/>
  <c r="T146" i="1"/>
  <c r="V146" i="1" s="1"/>
  <c r="S146" i="1"/>
  <c r="W146" i="1" s="1"/>
  <c r="X146" i="1" s="1"/>
  <c r="T145" i="1"/>
  <c r="V145" i="1" s="1"/>
  <c r="S145" i="1"/>
  <c r="W145" i="1" s="1"/>
  <c r="X145" i="1" s="1"/>
  <c r="T144" i="1"/>
  <c r="V144" i="1" s="1"/>
  <c r="S144" i="1"/>
  <c r="W144" i="1" s="1"/>
  <c r="T143" i="1"/>
  <c r="V143" i="1" s="1"/>
  <c r="S143" i="1"/>
  <c r="W143" i="1" s="1"/>
  <c r="T142" i="1"/>
  <c r="V142" i="1" s="1"/>
  <c r="S142" i="1"/>
  <c r="W142" i="1" s="1"/>
  <c r="X142" i="1" s="1"/>
  <c r="T141" i="1"/>
  <c r="V141" i="1" s="1"/>
  <c r="S141" i="1"/>
  <c r="W141" i="1" s="1"/>
  <c r="X141" i="1" s="1"/>
  <c r="T140" i="1"/>
  <c r="V140" i="1" s="1"/>
  <c r="S140" i="1"/>
  <c r="W140" i="1" s="1"/>
  <c r="T139" i="1"/>
  <c r="V139" i="1" s="1"/>
  <c r="S139" i="1"/>
  <c r="W139" i="1" s="1"/>
  <c r="T138" i="1"/>
  <c r="V138" i="1" s="1"/>
  <c r="S138" i="1"/>
  <c r="W138" i="1" s="1"/>
  <c r="X138" i="1" s="1"/>
  <c r="T137" i="1"/>
  <c r="V137" i="1" s="1"/>
  <c r="S137" i="1"/>
  <c r="W137" i="1" s="1"/>
  <c r="X137" i="1" s="1"/>
  <c r="T136" i="1"/>
  <c r="V136" i="1" s="1"/>
  <c r="S136" i="1"/>
  <c r="W136" i="1" s="1"/>
  <c r="T135" i="1"/>
  <c r="V135" i="1" s="1"/>
  <c r="S135" i="1"/>
  <c r="W135" i="1" s="1"/>
  <c r="T134" i="1"/>
  <c r="V134" i="1" s="1"/>
  <c r="S134" i="1"/>
  <c r="W134" i="1" s="1"/>
  <c r="X134" i="1" s="1"/>
  <c r="T133" i="1"/>
  <c r="V133" i="1" s="1"/>
  <c r="S133" i="1"/>
  <c r="W133" i="1" s="1"/>
  <c r="X133" i="1" s="1"/>
  <c r="T132" i="1"/>
  <c r="V132" i="1" s="1"/>
  <c r="S132" i="1"/>
  <c r="W132" i="1" s="1"/>
  <c r="T131" i="1"/>
  <c r="V131" i="1" s="1"/>
  <c r="S131" i="1"/>
  <c r="W131" i="1" s="1"/>
  <c r="T130" i="1"/>
  <c r="V130" i="1" s="1"/>
  <c r="S130" i="1"/>
  <c r="W130" i="1" s="1"/>
  <c r="X130" i="1" s="1"/>
  <c r="T129" i="1"/>
  <c r="V129" i="1" s="1"/>
  <c r="S129" i="1"/>
  <c r="W129" i="1" s="1"/>
  <c r="X129" i="1" s="1"/>
  <c r="T128" i="1"/>
  <c r="V128" i="1" s="1"/>
  <c r="S128" i="1"/>
  <c r="W128" i="1" s="1"/>
  <c r="T127" i="1"/>
  <c r="V127" i="1" s="1"/>
  <c r="S127" i="1"/>
  <c r="W127" i="1" s="1"/>
  <c r="T126" i="1"/>
  <c r="V126" i="1" s="1"/>
  <c r="S126" i="1"/>
  <c r="W126" i="1" s="1"/>
  <c r="T125" i="1"/>
  <c r="V125" i="1" s="1"/>
  <c r="S125" i="1"/>
  <c r="W125" i="1" s="1"/>
  <c r="T124" i="1"/>
  <c r="V124" i="1" s="1"/>
  <c r="S124" i="1"/>
  <c r="W124" i="1" s="1"/>
  <c r="L124" i="1"/>
  <c r="L125" i="1" s="1"/>
  <c r="L126" i="1" s="1"/>
  <c r="L127" i="1" s="1"/>
  <c r="L128" i="1" s="1"/>
  <c r="L129" i="1" s="1"/>
  <c r="T123" i="1"/>
  <c r="V123" i="1" s="1"/>
  <c r="S123" i="1"/>
  <c r="W123" i="1" s="1"/>
  <c r="X123" i="1" s="1"/>
  <c r="T122" i="1"/>
  <c r="V122" i="1" s="1"/>
  <c r="S122" i="1"/>
  <c r="W122" i="1" s="1"/>
  <c r="X122" i="1" s="1"/>
  <c r="T121" i="1"/>
  <c r="V121" i="1" s="1"/>
  <c r="S121" i="1"/>
  <c r="W121" i="1" s="1"/>
  <c r="X121" i="1" s="1"/>
  <c r="T120" i="1"/>
  <c r="V120" i="1" s="1"/>
  <c r="S120" i="1"/>
  <c r="W120" i="1" s="1"/>
  <c r="X120" i="1" s="1"/>
  <c r="T119" i="1"/>
  <c r="V119" i="1" s="1"/>
  <c r="S119" i="1"/>
  <c r="W119" i="1" s="1"/>
  <c r="T118" i="1"/>
  <c r="V118" i="1" s="1"/>
  <c r="S118" i="1"/>
  <c r="W118" i="1" s="1"/>
  <c r="T117" i="1"/>
  <c r="V117" i="1" s="1"/>
  <c r="S117" i="1"/>
  <c r="W117" i="1" s="1"/>
  <c r="T116" i="1"/>
  <c r="V116" i="1" s="1"/>
  <c r="S116" i="1"/>
  <c r="W116" i="1" s="1"/>
  <c r="D116" i="1"/>
  <c r="D118" i="1" s="1"/>
  <c r="D119" i="1" s="1"/>
  <c r="D120" i="1" s="1"/>
  <c r="D121" i="1" s="1"/>
  <c r="D122" i="1" s="1"/>
  <c r="B116" i="1"/>
  <c r="B118" i="1" s="1"/>
  <c r="B119" i="1" s="1"/>
  <c r="B120" i="1" s="1"/>
  <c r="B121" i="1" s="1"/>
  <c r="B122" i="1" s="1"/>
  <c r="T115" i="1"/>
  <c r="V115" i="1" s="1"/>
  <c r="S115" i="1"/>
  <c r="W115" i="1" s="1"/>
  <c r="T114" i="1"/>
  <c r="V114" i="1" s="1"/>
  <c r="S114" i="1"/>
  <c r="W114" i="1" s="1"/>
  <c r="T113" i="1"/>
  <c r="V113" i="1" s="1"/>
  <c r="S113" i="1"/>
  <c r="W113" i="1" s="1"/>
  <c r="T112" i="1"/>
  <c r="V112" i="1" s="1"/>
  <c r="S112" i="1"/>
  <c r="W112" i="1" s="1"/>
  <c r="D112" i="1"/>
  <c r="D113" i="1" s="1"/>
  <c r="D114" i="1" s="1"/>
  <c r="B112" i="1"/>
  <c r="B113" i="1" s="1"/>
  <c r="B114" i="1" s="1"/>
  <c r="T111" i="1"/>
  <c r="V111" i="1" s="1"/>
  <c r="S111" i="1"/>
  <c r="W111" i="1" s="1"/>
  <c r="T110" i="1"/>
  <c r="V110" i="1" s="1"/>
  <c r="S110" i="1"/>
  <c r="W110" i="1" s="1"/>
  <c r="L110" i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G110" i="1"/>
  <c r="T109" i="1"/>
  <c r="V109" i="1" s="1"/>
  <c r="S109" i="1"/>
  <c r="W109" i="1" s="1"/>
  <c r="T108" i="1"/>
  <c r="V108" i="1" s="1"/>
  <c r="S108" i="1"/>
  <c r="W108" i="1" s="1"/>
  <c r="T107" i="1"/>
  <c r="V107" i="1" s="1"/>
  <c r="S107" i="1"/>
  <c r="W107" i="1" s="1"/>
  <c r="X107" i="1" s="1"/>
  <c r="T106" i="1"/>
  <c r="V106" i="1" s="1"/>
  <c r="S106" i="1"/>
  <c r="W106" i="1" s="1"/>
  <c r="X106" i="1" s="1"/>
  <c r="T105" i="1"/>
  <c r="V105" i="1" s="1"/>
  <c r="S105" i="1"/>
  <c r="W105" i="1" s="1"/>
  <c r="T104" i="1"/>
  <c r="V104" i="1" s="1"/>
  <c r="S104" i="1"/>
  <c r="W104" i="1" s="1"/>
  <c r="T103" i="1"/>
  <c r="V103" i="1" s="1"/>
  <c r="S103" i="1"/>
  <c r="W103" i="1" s="1"/>
  <c r="T102" i="1"/>
  <c r="V102" i="1" s="1"/>
  <c r="S102" i="1"/>
  <c r="W102" i="1" s="1"/>
  <c r="X102" i="1" s="1"/>
  <c r="T101" i="1"/>
  <c r="V101" i="1" s="1"/>
  <c r="S101" i="1"/>
  <c r="W101" i="1" s="1"/>
  <c r="T100" i="1"/>
  <c r="V100" i="1" s="1"/>
  <c r="S100" i="1"/>
  <c r="W100" i="1" s="1"/>
  <c r="T99" i="1"/>
  <c r="V99" i="1" s="1"/>
  <c r="S99" i="1"/>
  <c r="W99" i="1" s="1"/>
  <c r="T98" i="1"/>
  <c r="V98" i="1" s="1"/>
  <c r="S98" i="1"/>
  <c r="W98" i="1" s="1"/>
  <c r="T97" i="1"/>
  <c r="V97" i="1" s="1"/>
  <c r="S97" i="1"/>
  <c r="W97" i="1" s="1"/>
  <c r="X97" i="1" s="1"/>
  <c r="T96" i="1"/>
  <c r="V96" i="1" s="1"/>
  <c r="S96" i="1"/>
  <c r="W96" i="1" s="1"/>
  <c r="T95" i="1"/>
  <c r="V95" i="1" s="1"/>
  <c r="S95" i="1"/>
  <c r="W95" i="1" s="1"/>
  <c r="T94" i="1"/>
  <c r="V94" i="1" s="1"/>
  <c r="S94" i="1"/>
  <c r="W94" i="1" s="1"/>
  <c r="T93" i="1"/>
  <c r="V93" i="1" s="1"/>
  <c r="S93" i="1"/>
  <c r="W93" i="1" s="1"/>
  <c r="T92" i="1"/>
  <c r="V92" i="1" s="1"/>
  <c r="S92" i="1"/>
  <c r="W92" i="1" s="1"/>
  <c r="X92" i="1" s="1"/>
  <c r="T91" i="1"/>
  <c r="V91" i="1" s="1"/>
  <c r="S91" i="1"/>
  <c r="W91" i="1" s="1"/>
  <c r="T90" i="1"/>
  <c r="V90" i="1" s="1"/>
  <c r="S90" i="1"/>
  <c r="W90" i="1" s="1"/>
  <c r="T89" i="1"/>
  <c r="V89" i="1" s="1"/>
  <c r="S89" i="1"/>
  <c r="W89" i="1" s="1"/>
  <c r="X89" i="1" s="1"/>
  <c r="T88" i="1"/>
  <c r="V88" i="1" s="1"/>
  <c r="S88" i="1"/>
  <c r="W88" i="1" s="1"/>
  <c r="X88" i="1" s="1"/>
  <c r="T87" i="1"/>
  <c r="V87" i="1" s="1"/>
  <c r="S87" i="1"/>
  <c r="W87" i="1" s="1"/>
  <c r="X87" i="1" s="1"/>
  <c r="T86" i="1"/>
  <c r="V86" i="1" s="1"/>
  <c r="S86" i="1"/>
  <c r="W86" i="1" s="1"/>
  <c r="T85" i="1"/>
  <c r="V85" i="1" s="1"/>
  <c r="S85" i="1"/>
  <c r="W85" i="1" s="1"/>
  <c r="X85" i="1" s="1"/>
  <c r="T84" i="1"/>
  <c r="V84" i="1" s="1"/>
  <c r="S84" i="1"/>
  <c r="W84" i="1" s="1"/>
  <c r="T83" i="1"/>
  <c r="V83" i="1" s="1"/>
  <c r="S83" i="1"/>
  <c r="W83" i="1" s="1"/>
  <c r="T82" i="1"/>
  <c r="V82" i="1" s="1"/>
  <c r="S82" i="1"/>
  <c r="W82" i="1" s="1"/>
  <c r="T81" i="1"/>
  <c r="V81" i="1" s="1"/>
  <c r="S81" i="1"/>
  <c r="W81" i="1" s="1"/>
  <c r="X81" i="1" s="1"/>
  <c r="T80" i="1"/>
  <c r="V80" i="1" s="1"/>
  <c r="S80" i="1"/>
  <c r="W80" i="1" s="1"/>
  <c r="X80" i="1" s="1"/>
  <c r="T79" i="1"/>
  <c r="V79" i="1" s="1"/>
  <c r="S79" i="1"/>
  <c r="W79" i="1" s="1"/>
  <c r="X79" i="1" s="1"/>
  <c r="T78" i="1"/>
  <c r="V78" i="1" s="1"/>
  <c r="S78" i="1"/>
  <c r="W78" i="1" s="1"/>
  <c r="X78" i="1" s="1"/>
  <c r="G78" i="1"/>
  <c r="T77" i="1"/>
  <c r="V77" i="1" s="1"/>
  <c r="S77" i="1"/>
  <c r="W77" i="1" s="1"/>
  <c r="T76" i="1"/>
  <c r="V76" i="1" s="1"/>
  <c r="S76" i="1"/>
  <c r="W76" i="1" s="1"/>
  <c r="T75" i="1"/>
  <c r="V75" i="1" s="1"/>
  <c r="S75" i="1"/>
  <c r="W75" i="1" s="1"/>
  <c r="X75" i="1" s="1"/>
  <c r="T74" i="1"/>
  <c r="V74" i="1" s="1"/>
  <c r="S74" i="1"/>
  <c r="W74" i="1" s="1"/>
  <c r="T73" i="1"/>
  <c r="V73" i="1" s="1"/>
  <c r="S73" i="1"/>
  <c r="W73" i="1" s="1"/>
  <c r="T72" i="1"/>
  <c r="V72" i="1" s="1"/>
  <c r="S72" i="1"/>
  <c r="W72" i="1" s="1"/>
  <c r="F72" i="1"/>
  <c r="F73" i="1" s="1"/>
  <c r="F74" i="1" s="1"/>
  <c r="F75" i="1" s="1"/>
  <c r="F76" i="1" s="1"/>
  <c r="F77" i="1" s="1"/>
  <c r="F78" i="1" s="1"/>
  <c r="F80" i="1" s="1"/>
  <c r="T71" i="1"/>
  <c r="V71" i="1" s="1"/>
  <c r="S71" i="1"/>
  <c r="W71" i="1" s="1"/>
  <c r="X71" i="1" s="1"/>
  <c r="T70" i="1"/>
  <c r="V70" i="1" s="1"/>
  <c r="S70" i="1"/>
  <c r="W70" i="1" s="1"/>
  <c r="X70" i="1" s="1"/>
  <c r="H70" i="1"/>
  <c r="H71" i="1" s="1"/>
  <c r="H72" i="1" s="1"/>
  <c r="H73" i="1" s="1"/>
  <c r="H74" i="1" s="1"/>
  <c r="H75" i="1" s="1"/>
  <c r="H76" i="1" s="1"/>
  <c r="T69" i="1"/>
  <c r="V69" i="1" s="1"/>
  <c r="S69" i="1"/>
  <c r="W69" i="1" s="1"/>
  <c r="X69" i="1" s="1"/>
  <c r="L69" i="1"/>
  <c r="L70" i="1" s="1"/>
  <c r="L71" i="1" s="1"/>
  <c r="L72" i="1" s="1"/>
  <c r="L73" i="1" s="1"/>
  <c r="L74" i="1" s="1"/>
  <c r="L75" i="1" s="1"/>
  <c r="L76" i="1" s="1"/>
  <c r="L77" i="1" s="1"/>
  <c r="L78" i="1" s="1"/>
  <c r="L80" i="1" s="1"/>
  <c r="L81" i="1" s="1"/>
  <c r="L94" i="1" s="1"/>
  <c r="L95" i="1" s="1"/>
  <c r="L98" i="1" s="1"/>
  <c r="L99" i="1" s="1"/>
  <c r="L106" i="1" s="1"/>
  <c r="L107" i="1" s="1"/>
  <c r="T68" i="1"/>
  <c r="V68" i="1" s="1"/>
  <c r="S68" i="1"/>
  <c r="W68" i="1" s="1"/>
  <c r="X68" i="1" s="1"/>
  <c r="F68" i="1"/>
  <c r="T67" i="1"/>
  <c r="V67" i="1" s="1"/>
  <c r="S67" i="1"/>
  <c r="W67" i="1" s="1"/>
  <c r="T66" i="1"/>
  <c r="V66" i="1" s="1"/>
  <c r="S66" i="1"/>
  <c r="W66" i="1" s="1"/>
  <c r="X66" i="1" s="1"/>
  <c r="T65" i="1"/>
  <c r="V65" i="1" s="1"/>
  <c r="S65" i="1"/>
  <c r="W65" i="1" s="1"/>
  <c r="X65" i="1" s="1"/>
  <c r="T64" i="1"/>
  <c r="V64" i="1" s="1"/>
  <c r="S64" i="1"/>
  <c r="W64" i="1" s="1"/>
  <c r="X64" i="1" s="1"/>
  <c r="T63" i="1"/>
  <c r="V63" i="1" s="1"/>
  <c r="S63" i="1"/>
  <c r="W63" i="1" s="1"/>
  <c r="X63" i="1" s="1"/>
  <c r="H63" i="1"/>
  <c r="H64" i="1" s="1"/>
  <c r="H65" i="1" s="1"/>
  <c r="H66" i="1" s="1"/>
  <c r="G63" i="1"/>
  <c r="G64" i="1" s="1"/>
  <c r="G65" i="1" s="1"/>
  <c r="G66" i="1" s="1"/>
  <c r="T62" i="1"/>
  <c r="V62" i="1" s="1"/>
  <c r="S62" i="1"/>
  <c r="W62" i="1" s="1"/>
  <c r="T61" i="1"/>
  <c r="V61" i="1" s="1"/>
  <c r="S61" i="1"/>
  <c r="W61" i="1" s="1"/>
  <c r="X61" i="1" s="1"/>
  <c r="T60" i="1"/>
  <c r="V60" i="1" s="1"/>
  <c r="S60" i="1"/>
  <c r="W60" i="1" s="1"/>
  <c r="T59" i="1"/>
  <c r="V59" i="1" s="1"/>
  <c r="S59" i="1"/>
  <c r="W59" i="1" s="1"/>
  <c r="X59" i="1" s="1"/>
  <c r="T58" i="1"/>
  <c r="V58" i="1" s="1"/>
  <c r="S58" i="1"/>
  <c r="W58" i="1" s="1"/>
  <c r="T57" i="1"/>
  <c r="V57" i="1" s="1"/>
  <c r="S57" i="1"/>
  <c r="W57" i="1" s="1"/>
  <c r="X57" i="1" s="1"/>
  <c r="T56" i="1"/>
  <c r="V56" i="1" s="1"/>
  <c r="S56" i="1"/>
  <c r="W56" i="1" s="1"/>
  <c r="T55" i="1"/>
  <c r="V55" i="1" s="1"/>
  <c r="S55" i="1"/>
  <c r="W55" i="1" s="1"/>
  <c r="X55" i="1" s="1"/>
  <c r="T54" i="1"/>
  <c r="V54" i="1" s="1"/>
  <c r="S54" i="1"/>
  <c r="W54" i="1" s="1"/>
  <c r="T53" i="1"/>
  <c r="V53" i="1" s="1"/>
  <c r="S53" i="1"/>
  <c r="W53" i="1" s="1"/>
  <c r="X53" i="1" s="1"/>
  <c r="T52" i="1"/>
  <c r="V52" i="1" s="1"/>
  <c r="S52" i="1"/>
  <c r="W52" i="1" s="1"/>
  <c r="T51" i="1"/>
  <c r="V51" i="1" s="1"/>
  <c r="S51" i="1"/>
  <c r="W51" i="1" s="1"/>
  <c r="X51" i="1" s="1"/>
  <c r="T50" i="1"/>
  <c r="V50" i="1" s="1"/>
  <c r="S50" i="1"/>
  <c r="W50" i="1" s="1"/>
  <c r="T49" i="1"/>
  <c r="V49" i="1" s="1"/>
  <c r="S49" i="1"/>
  <c r="W49" i="1" s="1"/>
  <c r="X49" i="1" s="1"/>
  <c r="T48" i="1"/>
  <c r="V48" i="1" s="1"/>
  <c r="S48" i="1"/>
  <c r="W48" i="1" s="1"/>
  <c r="T47" i="1"/>
  <c r="V47" i="1" s="1"/>
  <c r="S47" i="1"/>
  <c r="W47" i="1" s="1"/>
  <c r="X47" i="1" s="1"/>
  <c r="T46" i="1"/>
  <c r="V46" i="1" s="1"/>
  <c r="S46" i="1"/>
  <c r="W46" i="1" s="1"/>
  <c r="F46" i="1"/>
  <c r="F62" i="1" s="1"/>
  <c r="F63" i="1" s="1"/>
  <c r="T45" i="1"/>
  <c r="V45" i="1" s="1"/>
  <c r="S45" i="1"/>
  <c r="W45" i="1" s="1"/>
  <c r="T44" i="1"/>
  <c r="V44" i="1" s="1"/>
  <c r="S44" i="1"/>
  <c r="W44" i="1" s="1"/>
  <c r="T43" i="1"/>
  <c r="V43" i="1" s="1"/>
  <c r="S43" i="1"/>
  <c r="W43" i="1" s="1"/>
  <c r="T42" i="1"/>
  <c r="V42" i="1" s="1"/>
  <c r="S42" i="1"/>
  <c r="W42" i="1" s="1"/>
  <c r="X42" i="1" s="1"/>
  <c r="T41" i="1"/>
  <c r="V41" i="1" s="1"/>
  <c r="S41" i="1"/>
  <c r="W41" i="1" s="1"/>
  <c r="T40" i="1"/>
  <c r="V40" i="1" s="1"/>
  <c r="S40" i="1"/>
  <c r="W40" i="1" s="1"/>
  <c r="T39" i="1"/>
  <c r="V39" i="1" s="1"/>
  <c r="S39" i="1"/>
  <c r="W39" i="1" s="1"/>
  <c r="T38" i="1"/>
  <c r="V38" i="1" s="1"/>
  <c r="S38" i="1"/>
  <c r="W38" i="1" s="1"/>
  <c r="T37" i="1"/>
  <c r="V37" i="1" s="1"/>
  <c r="S37" i="1"/>
  <c r="W37" i="1" s="1"/>
  <c r="T36" i="1"/>
  <c r="V36" i="1" s="1"/>
  <c r="S36" i="1"/>
  <c r="W36" i="1" s="1"/>
  <c r="T35" i="1"/>
  <c r="V35" i="1" s="1"/>
  <c r="S35" i="1"/>
  <c r="W35" i="1" s="1"/>
  <c r="F35" i="1"/>
  <c r="T34" i="1"/>
  <c r="V34" i="1" s="1"/>
  <c r="S34" i="1"/>
  <c r="W34" i="1" s="1"/>
  <c r="X34" i="1" s="1"/>
  <c r="H34" i="1"/>
  <c r="H35" i="1" s="1"/>
  <c r="G34" i="1"/>
  <c r="G35" i="1" s="1"/>
  <c r="T33" i="1"/>
  <c r="V33" i="1" s="1"/>
  <c r="S33" i="1"/>
  <c r="W33" i="1" s="1"/>
  <c r="X33" i="1" s="1"/>
  <c r="T32" i="1"/>
  <c r="V32" i="1" s="1"/>
  <c r="S32" i="1"/>
  <c r="W32" i="1" s="1"/>
  <c r="X32" i="1" s="1"/>
  <c r="T31" i="1"/>
  <c r="V31" i="1" s="1"/>
  <c r="S31" i="1"/>
  <c r="W31" i="1" s="1"/>
  <c r="T30" i="1"/>
  <c r="V30" i="1" s="1"/>
  <c r="S30" i="1"/>
  <c r="W30" i="1" s="1"/>
  <c r="T29" i="1"/>
  <c r="V29" i="1" s="1"/>
  <c r="S29" i="1"/>
  <c r="W29" i="1" s="1"/>
  <c r="X29" i="1" s="1"/>
  <c r="T28" i="1"/>
  <c r="V28" i="1" s="1"/>
  <c r="S28" i="1"/>
  <c r="W28" i="1" s="1"/>
  <c r="X28" i="1" s="1"/>
  <c r="L28" i="1"/>
  <c r="L29" i="1" s="1"/>
  <c r="L30" i="1" s="1"/>
  <c r="L31" i="1" s="1"/>
  <c r="L32" i="1" s="1"/>
  <c r="L33" i="1" s="1"/>
  <c r="L34" i="1" s="1"/>
  <c r="L35" i="1" s="1"/>
  <c r="H28" i="1"/>
  <c r="H29" i="1" s="1"/>
  <c r="H30" i="1" s="1"/>
  <c r="H31" i="1" s="1"/>
  <c r="G28" i="1"/>
  <c r="G29" i="1" s="1"/>
  <c r="G30" i="1" s="1"/>
  <c r="T27" i="1"/>
  <c r="V27" i="1" s="1"/>
  <c r="S27" i="1"/>
  <c r="W27" i="1" s="1"/>
  <c r="T26" i="1"/>
  <c r="V26" i="1" s="1"/>
  <c r="S26" i="1"/>
  <c r="W26" i="1" s="1"/>
  <c r="X26" i="1" s="1"/>
  <c r="T25" i="1"/>
  <c r="V25" i="1" s="1"/>
  <c r="S25" i="1"/>
  <c r="W25" i="1" s="1"/>
  <c r="X25" i="1" s="1"/>
  <c r="L25" i="1"/>
  <c r="T24" i="1"/>
  <c r="V24" i="1" s="1"/>
  <c r="S24" i="1"/>
  <c r="W24" i="1" s="1"/>
  <c r="T23" i="1"/>
  <c r="V23" i="1" s="1"/>
  <c r="S23" i="1"/>
  <c r="W23" i="1" s="1"/>
  <c r="X23" i="1" s="1"/>
  <c r="T22" i="1"/>
  <c r="V22" i="1" s="1"/>
  <c r="S22" i="1"/>
  <c r="W22" i="1" s="1"/>
  <c r="X22" i="1" s="1"/>
  <c r="L22" i="1"/>
  <c r="L23" i="1" s="1"/>
  <c r="G22" i="1"/>
  <c r="G23" i="1" s="1"/>
  <c r="T21" i="1"/>
  <c r="V21" i="1" s="1"/>
  <c r="S21" i="1"/>
  <c r="W21" i="1" s="1"/>
  <c r="T20" i="1"/>
  <c r="V20" i="1" s="1"/>
  <c r="S20" i="1"/>
  <c r="W20" i="1" s="1"/>
  <c r="T19" i="1"/>
  <c r="V19" i="1" s="1"/>
  <c r="S19" i="1"/>
  <c r="W19" i="1" s="1"/>
  <c r="T18" i="1"/>
  <c r="V18" i="1" s="1"/>
  <c r="S18" i="1"/>
  <c r="W18" i="1" s="1"/>
  <c r="T17" i="1"/>
  <c r="V17" i="1" s="1"/>
  <c r="S17" i="1"/>
  <c r="W17" i="1" s="1"/>
  <c r="X17" i="1" s="1"/>
  <c r="T16" i="1"/>
  <c r="V16" i="1" s="1"/>
  <c r="S16" i="1"/>
  <c r="W16" i="1" s="1"/>
  <c r="T15" i="1"/>
  <c r="V15" i="1" s="1"/>
  <c r="S15" i="1"/>
  <c r="W15" i="1" s="1"/>
  <c r="T14" i="1"/>
  <c r="V14" i="1" s="1"/>
  <c r="S14" i="1"/>
  <c r="W14" i="1" s="1"/>
  <c r="T13" i="1"/>
  <c r="V13" i="1" s="1"/>
  <c r="S13" i="1"/>
  <c r="W13" i="1" s="1"/>
  <c r="T12" i="1"/>
  <c r="V12" i="1" s="1"/>
  <c r="S12" i="1"/>
  <c r="W12" i="1" s="1"/>
  <c r="T11" i="1"/>
  <c r="V11" i="1" s="1"/>
  <c r="S11" i="1"/>
  <c r="W11" i="1" s="1"/>
  <c r="T10" i="1"/>
  <c r="V10" i="1" s="1"/>
  <c r="S10" i="1"/>
  <c r="W10" i="1" s="1"/>
  <c r="T9" i="1"/>
  <c r="V9" i="1" s="1"/>
  <c r="S9" i="1"/>
  <c r="W9" i="1" s="1"/>
  <c r="T8" i="1"/>
  <c r="V8" i="1" s="1"/>
  <c r="S8" i="1"/>
  <c r="W8" i="1" s="1"/>
  <c r="T7" i="1"/>
  <c r="V7" i="1" s="1"/>
  <c r="S7" i="1"/>
  <c r="W7" i="1" s="1"/>
  <c r="X7" i="1" s="1"/>
  <c r="F7" i="1"/>
  <c r="F8" i="1" s="1"/>
  <c r="F9" i="1" s="1"/>
  <c r="F10" i="1" s="1"/>
  <c r="T6" i="1"/>
  <c r="V6" i="1" s="1"/>
  <c r="S6" i="1"/>
  <c r="W6" i="1" s="1"/>
  <c r="L6" i="1"/>
  <c r="L7" i="1" s="1"/>
  <c r="L8" i="1" s="1"/>
  <c r="L9" i="1" s="1"/>
  <c r="L10" i="1" s="1"/>
  <c r="H6" i="1"/>
  <c r="H7" i="1" s="1"/>
  <c r="H8" i="1" s="1"/>
  <c r="H9" i="1" s="1"/>
  <c r="H10" i="1" s="1"/>
  <c r="G6" i="1"/>
  <c r="G7" i="1" s="1"/>
  <c r="G8" i="1" s="1"/>
  <c r="G9" i="1" s="1"/>
  <c r="G10" i="1" s="1"/>
  <c r="T5" i="1"/>
  <c r="V5" i="1" s="1"/>
  <c r="S5" i="1"/>
  <c r="W5" i="1" s="1"/>
  <c r="X5" i="1" s="1"/>
  <c r="T4" i="1"/>
  <c r="V4" i="1" s="1"/>
  <c r="S4" i="1"/>
  <c r="W4" i="1" s="1"/>
  <c r="F223" i="1" l="1"/>
  <c r="F224" i="1" s="1"/>
  <c r="Y40" i="1"/>
  <c r="Y19" i="1"/>
  <c r="Y36" i="1"/>
  <c r="Y85" i="1"/>
  <c r="Y53" i="1"/>
  <c r="Y11" i="1"/>
  <c r="Y88" i="1"/>
  <c r="Y15" i="1"/>
  <c r="Y18" i="1"/>
  <c r="X18" i="1"/>
  <c r="Y39" i="1"/>
  <c r="X39" i="1"/>
  <c r="Y50" i="1"/>
  <c r="X50" i="1"/>
  <c r="Y59" i="1"/>
  <c r="Y103" i="1"/>
  <c r="X103" i="1"/>
  <c r="Y26" i="1"/>
  <c r="Y112" i="1"/>
  <c r="Y31" i="1"/>
  <c r="Y38" i="1"/>
  <c r="Y71" i="1"/>
  <c r="Y13" i="1"/>
  <c r="Y228" i="1"/>
  <c r="Y5" i="1"/>
  <c r="Y6" i="1"/>
  <c r="X6" i="1"/>
  <c r="Y8" i="1"/>
  <c r="X8" i="1"/>
  <c r="X9" i="1"/>
  <c r="X19" i="1"/>
  <c r="Y33" i="1"/>
  <c r="X38" i="1"/>
  <c r="X40" i="1"/>
  <c r="Y45" i="1"/>
  <c r="X45" i="1"/>
  <c r="Y51" i="1"/>
  <c r="Y58" i="1"/>
  <c r="X58" i="1"/>
  <c r="Y72" i="1"/>
  <c r="Y75" i="1"/>
  <c r="X93" i="1"/>
  <c r="Y93" i="1"/>
  <c r="Y62" i="1"/>
  <c r="X62" i="1"/>
  <c r="Y86" i="1"/>
  <c r="Y21" i="1"/>
  <c r="Y48" i="1"/>
  <c r="X48" i="1"/>
  <c r="Y57" i="1"/>
  <c r="Y69" i="1"/>
  <c r="Y121" i="1"/>
  <c r="Y10" i="1"/>
  <c r="X10" i="1"/>
  <c r="Y55" i="1"/>
  <c r="X77" i="1"/>
  <c r="Y77" i="1"/>
  <c r="X21" i="1"/>
  <c r="X60" i="1"/>
  <c r="Y60" i="1"/>
  <c r="Y73" i="1"/>
  <c r="X73" i="1"/>
  <c r="X13" i="1"/>
  <c r="Y30" i="1"/>
  <c r="X36" i="1"/>
  <c r="Y49" i="1"/>
  <c r="Y56" i="1"/>
  <c r="X56" i="1"/>
  <c r="Y64" i="1"/>
  <c r="Y66" i="1"/>
  <c r="Y74" i="1"/>
  <c r="X74" i="1"/>
  <c r="X76" i="1"/>
  <c r="Y76" i="1"/>
  <c r="Y78" i="1"/>
  <c r="Y222" i="1"/>
  <c r="Y44" i="1"/>
  <c r="Y105" i="1"/>
  <c r="X105" i="1"/>
  <c r="Y14" i="1"/>
  <c r="X14" i="1"/>
  <c r="Y23" i="1"/>
  <c r="Y29" i="1"/>
  <c r="Y35" i="1"/>
  <c r="X35" i="1"/>
  <c r="Y65" i="1"/>
  <c r="Y17" i="1"/>
  <c r="Y68" i="1"/>
  <c r="X84" i="1"/>
  <c r="Y84" i="1"/>
  <c r="Y28" i="1"/>
  <c r="X31" i="1"/>
  <c r="X44" i="1"/>
  <c r="Y109" i="1"/>
  <c r="Y9" i="1"/>
  <c r="X15" i="1"/>
  <c r="Y102" i="1"/>
  <c r="Y158" i="1"/>
  <c r="Y218" i="1"/>
  <c r="Y202" i="1"/>
  <c r="Y186" i="1"/>
  <c r="Y170" i="1"/>
  <c r="Y154" i="1"/>
  <c r="Y138" i="1"/>
  <c r="Y106" i="1"/>
  <c r="Y97" i="1"/>
  <c r="Y206" i="1"/>
  <c r="Y190" i="1"/>
  <c r="Y174" i="1"/>
  <c r="Y142" i="1"/>
  <c r="Y120" i="1"/>
  <c r="Y223" i="1"/>
  <c r="X4" i="1"/>
  <c r="Y81" i="1"/>
  <c r="Y210" i="1"/>
  <c r="Y194" i="1"/>
  <c r="Y178" i="1"/>
  <c r="Y162" i="1"/>
  <c r="Y146" i="1"/>
  <c r="Y130" i="1"/>
  <c r="Y123" i="1"/>
  <c r="Y107" i="1"/>
  <c r="X11" i="1"/>
  <c r="Y20" i="1"/>
  <c r="X20" i="1"/>
  <c r="Y22" i="1"/>
  <c r="X30" i="1"/>
  <c r="Y41" i="1"/>
  <c r="X41" i="1"/>
  <c r="Y47" i="1"/>
  <c r="Y54" i="1"/>
  <c r="X54" i="1"/>
  <c r="Y70" i="1"/>
  <c r="X72" i="1"/>
  <c r="Y96" i="1"/>
  <c r="X96" i="1"/>
  <c r="Y132" i="1"/>
  <c r="Y134" i="1"/>
  <c r="Y148" i="1"/>
  <c r="Y150" i="1"/>
  <c r="Y164" i="1"/>
  <c r="Y166" i="1"/>
  <c r="Y180" i="1"/>
  <c r="Y182" i="1"/>
  <c r="Y196" i="1"/>
  <c r="Y198" i="1"/>
  <c r="Y212" i="1"/>
  <c r="Y214" i="1"/>
  <c r="Y12" i="1"/>
  <c r="X12" i="1"/>
  <c r="Y32" i="1"/>
  <c r="Y67" i="1"/>
  <c r="X67" i="1"/>
  <c r="Y4" i="1"/>
  <c r="Y42" i="1"/>
  <c r="Y63" i="1"/>
  <c r="Y27" i="1"/>
  <c r="X27" i="1"/>
  <c r="Y46" i="1"/>
  <c r="X46" i="1"/>
  <c r="Y25" i="1"/>
  <c r="Y34" i="1"/>
  <c r="Y7" i="1"/>
  <c r="Y16" i="1"/>
  <c r="X16" i="1"/>
  <c r="Y24" i="1"/>
  <c r="X24" i="1"/>
  <c r="Y37" i="1"/>
  <c r="X37" i="1"/>
  <c r="Y43" i="1"/>
  <c r="X43" i="1"/>
  <c r="Y52" i="1"/>
  <c r="X52" i="1"/>
  <c r="Y61" i="1"/>
  <c r="Y83" i="1"/>
  <c r="X83" i="1"/>
  <c r="Y118" i="1"/>
  <c r="X118" i="1"/>
  <c r="Y135" i="1"/>
  <c r="X135" i="1"/>
  <c r="Y153" i="1"/>
  <c r="Y167" i="1"/>
  <c r="X167" i="1"/>
  <c r="Y183" i="1"/>
  <c r="X183" i="1"/>
  <c r="Y201" i="1"/>
  <c r="Y217" i="1"/>
  <c r="Y227" i="1"/>
  <c r="X227" i="1"/>
  <c r="Y99" i="1"/>
  <c r="X99" i="1"/>
  <c r="Y101" i="1"/>
  <c r="Y111" i="1"/>
  <c r="X111" i="1"/>
  <c r="Y113" i="1"/>
  <c r="X113" i="1"/>
  <c r="Y128" i="1"/>
  <c r="X128" i="1"/>
  <c r="Y144" i="1"/>
  <c r="X153" i="1"/>
  <c r="Y160" i="1"/>
  <c r="Y176" i="1"/>
  <c r="Y192" i="1"/>
  <c r="X201" i="1"/>
  <c r="Y208" i="1"/>
  <c r="X217" i="1"/>
  <c r="Y126" i="1"/>
  <c r="X126" i="1"/>
  <c r="Y137" i="1"/>
  <c r="Y151" i="1"/>
  <c r="X151" i="1"/>
  <c r="Y169" i="1"/>
  <c r="Y185" i="1"/>
  <c r="Y199" i="1"/>
  <c r="X199" i="1"/>
  <c r="Y215" i="1"/>
  <c r="X215" i="1"/>
  <c r="L26" i="1"/>
  <c r="Y80" i="1"/>
  <c r="Y90" i="1"/>
  <c r="Y92" i="1"/>
  <c r="X101" i="1"/>
  <c r="Y108" i="1"/>
  <c r="X108" i="1"/>
  <c r="Y131" i="1"/>
  <c r="X131" i="1"/>
  <c r="Y133" i="1"/>
  <c r="Y147" i="1"/>
  <c r="X147" i="1"/>
  <c r="Y149" i="1"/>
  <c r="Y163" i="1"/>
  <c r="X163" i="1"/>
  <c r="Y165" i="1"/>
  <c r="Y179" i="1"/>
  <c r="X179" i="1"/>
  <c r="Y181" i="1"/>
  <c r="Y195" i="1"/>
  <c r="X195" i="1"/>
  <c r="Y197" i="1"/>
  <c r="Y211" i="1"/>
  <c r="X211" i="1"/>
  <c r="Y213" i="1"/>
  <c r="Y156" i="1"/>
  <c r="Y204" i="1"/>
  <c r="Y82" i="1"/>
  <c r="Y95" i="1"/>
  <c r="Y104" i="1"/>
  <c r="Y114" i="1"/>
  <c r="X114" i="1"/>
  <c r="Y119" i="1"/>
  <c r="X119" i="1"/>
  <c r="Y122" i="1"/>
  <c r="Y129" i="1"/>
  <c r="Y143" i="1"/>
  <c r="X143" i="1"/>
  <c r="Y145" i="1"/>
  <c r="Y159" i="1"/>
  <c r="X159" i="1"/>
  <c r="Y161" i="1"/>
  <c r="Y175" i="1"/>
  <c r="X175" i="1"/>
  <c r="Y177" i="1"/>
  <c r="Y191" i="1"/>
  <c r="X191" i="1"/>
  <c r="Y193" i="1"/>
  <c r="Y207" i="1"/>
  <c r="X207" i="1"/>
  <c r="Y209" i="1"/>
  <c r="Y224" i="1"/>
  <c r="X224" i="1"/>
  <c r="Y226" i="1"/>
  <c r="Y116" i="1"/>
  <c r="X116" i="1"/>
  <c r="Y79" i="1"/>
  <c r="Y91" i="1"/>
  <c r="Y110" i="1"/>
  <c r="Y117" i="1"/>
  <c r="X117" i="1"/>
  <c r="Y127" i="1"/>
  <c r="Y136" i="1"/>
  <c r="Y152" i="1"/>
  <c r="Y168" i="1"/>
  <c r="Y184" i="1"/>
  <c r="X193" i="1"/>
  <c r="Y200" i="1"/>
  <c r="X209" i="1"/>
  <c r="Y216" i="1"/>
  <c r="Y229" i="1"/>
  <c r="X229" i="1"/>
  <c r="Y124" i="1"/>
  <c r="X124" i="1"/>
  <c r="Y140" i="1"/>
  <c r="Y172" i="1"/>
  <c r="Y188" i="1"/>
  <c r="Y220" i="1"/>
  <c r="Y87" i="1"/>
  <c r="Y89" i="1"/>
  <c r="X91" i="1"/>
  <c r="Y94" i="1"/>
  <c r="X94" i="1"/>
  <c r="Y98" i="1"/>
  <c r="X98" i="1"/>
  <c r="Y100" i="1"/>
  <c r="Y115" i="1"/>
  <c r="X115" i="1"/>
  <c r="Y125" i="1"/>
  <c r="X125" i="1"/>
  <c r="Y139" i="1"/>
  <c r="X139" i="1"/>
  <c r="Y141" i="1"/>
  <c r="Y155" i="1"/>
  <c r="X155" i="1"/>
  <c r="Y157" i="1"/>
  <c r="Y171" i="1"/>
  <c r="X171" i="1"/>
  <c r="Y173" i="1"/>
  <c r="Y187" i="1"/>
  <c r="X187" i="1"/>
  <c r="Y189" i="1"/>
  <c r="Y203" i="1"/>
  <c r="X203" i="1"/>
  <c r="Y205" i="1"/>
  <c r="Y219" i="1"/>
  <c r="X219" i="1"/>
  <c r="Y221" i="1"/>
  <c r="Y225" i="1"/>
  <c r="X225" i="1"/>
  <c r="X82" i="1"/>
  <c r="X86" i="1"/>
  <c r="X90" i="1"/>
  <c r="X95" i="1"/>
  <c r="X100" i="1"/>
  <c r="X104" i="1"/>
  <c r="X109" i="1"/>
  <c r="X110" i="1"/>
  <c r="X112" i="1"/>
  <c r="X127" i="1"/>
  <c r="X132" i="1"/>
  <c r="X136" i="1"/>
  <c r="X140" i="1"/>
  <c r="X144" i="1"/>
  <c r="X148" i="1"/>
  <c r="X152" i="1"/>
  <c r="X156" i="1"/>
  <c r="X160" i="1"/>
  <c r="X164" i="1"/>
  <c r="X168" i="1"/>
  <c r="X172" i="1"/>
  <c r="X176" i="1"/>
  <c r="X180" i="1"/>
  <c r="X184" i="1"/>
  <c r="X188" i="1"/>
  <c r="X192" i="1"/>
  <c r="X196" i="1"/>
  <c r="X200" i="1"/>
  <c r="X204" i="1"/>
  <c r="X208" i="1"/>
  <c r="X212" i="1"/>
  <c r="X216" i="1"/>
  <c r="X220" i="1"/>
  <c r="X226" i="1"/>
</calcChain>
</file>

<file path=xl/sharedStrings.xml><?xml version="1.0" encoding="utf-8"?>
<sst xmlns="http://schemas.openxmlformats.org/spreadsheetml/2006/main" count="3605" uniqueCount="179">
  <si>
    <t>Primary</t>
  </si>
  <si>
    <t>Secondary</t>
  </si>
  <si>
    <t>Collapses/yr</t>
  </si>
  <si>
    <t>Cohort</t>
  </si>
  <si>
    <t>Material</t>
  </si>
  <si>
    <t>Formerly private sewers and lateral drains (s105A sewers)</t>
  </si>
  <si>
    <t>Type</t>
  </si>
  <si>
    <t>Age</t>
  </si>
  <si>
    <t>S_Age</t>
  </si>
  <si>
    <t>Pipe size</t>
  </si>
  <si>
    <t>S_Pipe size</t>
  </si>
  <si>
    <t>Depth</t>
  </si>
  <si>
    <t>Gradient</t>
  </si>
  <si>
    <t>Sewer Type</t>
  </si>
  <si>
    <t>Hotspot DAZ</t>
  </si>
  <si>
    <t>Catchment (Region)</t>
  </si>
  <si>
    <t>Catchment Management Zone</t>
  </si>
  <si>
    <t>Drainage Area Zone     (DAZ)</t>
  </si>
  <si>
    <t>Total ave collaspes/yr</t>
  </si>
  <si>
    <t>Nominal expected collapses</t>
  </si>
  <si>
    <t>Length</t>
  </si>
  <si>
    <t>Total sewer length (km)</t>
  </si>
  <si>
    <t>Annual collapses rate tolerance</t>
  </si>
  <si>
    <t>Tolerance</t>
  </si>
  <si>
    <t>Within tolerance (y/n)</t>
  </si>
  <si>
    <t>Average annual collapses per 1000km</t>
  </si>
  <si>
    <t>Grade</t>
  </si>
  <si>
    <t>Rank</t>
  </si>
  <si>
    <t>If not within tolerance, state reason why</t>
  </si>
  <si>
    <t>Brick/CI/Concrete/GRP/PE/PF/PVC/Other</t>
  </si>
  <si>
    <t>No</t>
  </si>
  <si>
    <t>F</t>
  </si>
  <si>
    <t>Not used</t>
  </si>
  <si>
    <t xml:space="preserve"> +/-50%</t>
  </si>
  <si>
    <t>Further aggregation would involve combining legacy and T2011 sewers.</t>
  </si>
  <si>
    <t>Brick/CI/Concrete/PF/Steel</t>
  </si>
  <si>
    <t>Yes</t>
  </si>
  <si>
    <t>S</t>
  </si>
  <si>
    <t>Brick/CI/Concrete/PF/Plastic/Steel</t>
  </si>
  <si>
    <t>Brick</t>
  </si>
  <si>
    <t>C</t>
  </si>
  <si>
    <t>pre-1880 to 1900</t>
  </si>
  <si>
    <t>1901 to 1940</t>
  </si>
  <si>
    <t>1941 onwards</t>
  </si>
  <si>
    <t>Concrete</t>
  </si>
  <si>
    <t>CI/GRP/PE/PF/PVC/Other</t>
  </si>
  <si>
    <t>pre-1880 to 1960</t>
  </si>
  <si>
    <t>1961 to 2000</t>
  </si>
  <si>
    <t>2021 onwards</t>
  </si>
  <si>
    <t>Plastic</t>
  </si>
  <si>
    <t>1941 to 1960</t>
  </si>
  <si>
    <t>1961 onwards</t>
  </si>
  <si>
    <t>1951 to 1960</t>
  </si>
  <si>
    <t>&lt;=165mm</t>
  </si>
  <si>
    <t>&lt;=100mm</t>
  </si>
  <si>
    <t xml:space="preserve">Further splitting by Hotspot DAZ results in Hotspot DAZ = 'Yes' (collapses = 0.2/yr) and Hotspot DAZ = 'No' (collapses = 3.6/year) which results in a cohort being significantly outside the lower bound of 1.25 collapses/yr. </t>
  </si>
  <si>
    <t>&gt;165mm and &lt;=320mm</t>
  </si>
  <si>
    <t>&gt;100m - &lt;=225mm</t>
  </si>
  <si>
    <t>Aggregation with the cohort below would result in a cohort being outside of the upper bound of 3.75 collapses/yr.</t>
  </si>
  <si>
    <t>VC</t>
  </si>
  <si>
    <t>&lt;=150mm</t>
  </si>
  <si>
    <t>&lt;=0.01m</t>
  </si>
  <si>
    <t>&gt;0.01m to &lt;=0.04m</t>
  </si>
  <si>
    <t>&gt;0.04m</t>
  </si>
  <si>
    <t>&gt;625mm and &lt;=1500mm</t>
  </si>
  <si>
    <t>&gt;150mm and &lt;=750mm</t>
  </si>
  <si>
    <t xml:space="preserve">Lower bound of secondary size band falls outside of the range of the primary size band specified - due to cohort aggregation. </t>
  </si>
  <si>
    <t>1901 to 1920</t>
  </si>
  <si>
    <t>&gt;320mm and &lt;=625mm</t>
  </si>
  <si>
    <t>&gt;165mm and &lt;=600mm</t>
  </si>
  <si>
    <t>1921 to 1940</t>
  </si>
  <si>
    <t>1921 to 1930</t>
  </si>
  <si>
    <t>1931 to 1940</t>
  </si>
  <si>
    <t>1941 to 1950</t>
  </si>
  <si>
    <t>1961 to 1980</t>
  </si>
  <si>
    <t>1961 to 1970</t>
  </si>
  <si>
    <t>&gt;165mm and &lt;=625mm</t>
  </si>
  <si>
    <t>1971 to 1980</t>
  </si>
  <si>
    <t>1981 to 2000</t>
  </si>
  <si>
    <t>2001 onwards</t>
  </si>
  <si>
    <t>1881 to 1900</t>
  </si>
  <si>
    <t>1881 to 1890</t>
  </si>
  <si>
    <t>North, East,South</t>
  </si>
  <si>
    <t>West</t>
  </si>
  <si>
    <t>&gt;100mm and &lt;=375mm</t>
  </si>
  <si>
    <t>North, East, South</t>
  </si>
  <si>
    <t>North, East</t>
  </si>
  <si>
    <t>South</t>
  </si>
  <si>
    <t>&gt;100mm and &lt;=450mm</t>
  </si>
  <si>
    <t>Separate cohort since it comprises hotspot DAZs</t>
  </si>
  <si>
    <t xml:space="preserve">North, East </t>
  </si>
  <si>
    <t>2001 to 2020</t>
  </si>
  <si>
    <t>pre-1880</t>
  </si>
  <si>
    <t>1901 to 1910</t>
  </si>
  <si>
    <t>1911 to 1920</t>
  </si>
  <si>
    <t>&gt;150mm and &lt;=600mm</t>
  </si>
  <si>
    <t>1981 onwards</t>
  </si>
  <si>
    <t>1881 to 1920</t>
  </si>
  <si>
    <t>&lt;=0.5m</t>
  </si>
  <si>
    <t>&gt;0.5m to &lt;= 1m</t>
  </si>
  <si>
    <t>&gt;1m</t>
  </si>
  <si>
    <t>&gt;1500mm</t>
  </si>
  <si>
    <t xml:space="preserve">&gt;150mm </t>
  </si>
  <si>
    <t>&gt;100mm and &lt;=150mm</t>
  </si>
  <si>
    <t>&lt;=1m</t>
  </si>
  <si>
    <t>&lt;=0.04m</t>
  </si>
  <si>
    <t>&gt;0.04m to &lt;=0.09m</t>
  </si>
  <si>
    <t>&gt;0.09m</t>
  </si>
  <si>
    <t>&gt;150mm and &lt;=225mm</t>
  </si>
  <si>
    <t>&lt;=2m</t>
  </si>
  <si>
    <t>&gt;2m to &lt;=3m</t>
  </si>
  <si>
    <t>&gt;3m</t>
  </si>
  <si>
    <t>&gt;225mm and &lt;=300mm</t>
  </si>
  <si>
    <t>&gt;300mm and &lt;=600mm</t>
  </si>
  <si>
    <t>1891 to 1900</t>
  </si>
  <si>
    <t>&lt;=600mm</t>
  </si>
  <si>
    <t xml:space="preserve">Range of secondary size band falls outside of the range of the primary size band specified - due to cohort aggregation. </t>
  </si>
  <si>
    <t xml:space="preserve">&gt;1m </t>
  </si>
  <si>
    <t>&gt;2m</t>
  </si>
  <si>
    <t>&gt;225mm and &lt;=600mm</t>
  </si>
  <si>
    <t>&gt;0.5m</t>
  </si>
  <si>
    <t>&gt;150mm and &lt;=525mm</t>
  </si>
  <si>
    <t>&gt;165mm to &lt;320mm</t>
  </si>
  <si>
    <t>&lt;=225mm</t>
  </si>
  <si>
    <t>&lt;320mm and &lt;=625mm</t>
  </si>
  <si>
    <t xml:space="preserve">Splitting into diameter &lt;=150mm and diameter &gt;150mm - &lt;=225mm results in cohorts of 0.8 and 3.2, respectively. </t>
  </si>
  <si>
    <t>1981 to 1990</t>
  </si>
  <si>
    <t>1991 to 2000</t>
  </si>
  <si>
    <t>2001 to 2010</t>
  </si>
  <si>
    <t>2011 to 2020</t>
  </si>
  <si>
    <t>East, North, South</t>
  </si>
  <si>
    <t>Bradford, Leeds</t>
  </si>
  <si>
    <t>Huddersfield</t>
  </si>
  <si>
    <t>East</t>
  </si>
  <si>
    <t>North</t>
  </si>
  <si>
    <t>Colburn, Harrogate,York</t>
  </si>
  <si>
    <t>Scarborough</t>
  </si>
  <si>
    <t>Tadcaster</t>
  </si>
  <si>
    <t>Barnsley, Doncaster</t>
  </si>
  <si>
    <t>Sheffield</t>
  </si>
  <si>
    <t>Bradford</t>
  </si>
  <si>
    <t>201-248</t>
  </si>
  <si>
    <t>250-503</t>
  </si>
  <si>
    <t>225-239</t>
  </si>
  <si>
    <t>240-244</t>
  </si>
  <si>
    <t>271-284</t>
  </si>
  <si>
    <t>Leeds</t>
  </si>
  <si>
    <t>224-270</t>
  </si>
  <si>
    <t>505-571</t>
  </si>
  <si>
    <t>East, North</t>
  </si>
  <si>
    <t>240-284</t>
  </si>
  <si>
    <t>&gt;100mm and &lt;=625mm</t>
  </si>
  <si>
    <t>Aggregation of this cohort with the one below would result in a loss of the differential in collapses rates between Hotspot DAZs in the East, North and South and those in the West.</t>
  </si>
  <si>
    <t>Barnsley</t>
  </si>
  <si>
    <t>Doncaster</t>
  </si>
  <si>
    <t>&gt;100mm and &lt;=525mm</t>
  </si>
  <si>
    <t>200-209</t>
  </si>
  <si>
    <t>210-219</t>
  </si>
  <si>
    <t>220-503</t>
  </si>
  <si>
    <t>225-244</t>
  </si>
  <si>
    <t>505-519</t>
  </si>
  <si>
    <t>520-571</t>
  </si>
  <si>
    <t>&gt;100mm - &lt;=600mm</t>
  </si>
  <si>
    <t>East &amp; North</t>
  </si>
  <si>
    <t>521-571</t>
  </si>
  <si>
    <t>Bradford, Huddersfield</t>
  </si>
  <si>
    <t>&gt;100mm and &lt;=600mm</t>
  </si>
  <si>
    <t>East, North &amp; South</t>
  </si>
  <si>
    <t>Hull, Colburn, Harrogate, Tadcaster, Barnsley, Doncaster, Scarborough, York</t>
  </si>
  <si>
    <t>Cannot be aggregated as zones within the West are already large cohorts</t>
  </si>
  <si>
    <t>Leeds, Bradford</t>
  </si>
  <si>
    <t>&gt;100mm and &lt;=300mm</t>
  </si>
  <si>
    <t>Plastic/VC/Unknown</t>
  </si>
  <si>
    <t>Unknown</t>
  </si>
  <si>
    <t xml:space="preserve">Potentially exaggerated collapses rate /1000km given the short length.  However, negligible difference to estimated overall length in CG5. </t>
  </si>
  <si>
    <t>Cohort ref</t>
  </si>
  <si>
    <t xml:space="preserve">Total ave annual collapses </t>
  </si>
  <si>
    <t>Cumulative ave annual collapses</t>
  </si>
  <si>
    <t>Cumulative length (km)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</si>
</sst>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9"/>
      <color theme="4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2" borderId="0" xfId="0" applyFont="1" applyFill="1" applyAlignment="1">
      <alignment wrapText="1"/>
    </xf>
    <xf numFmtId="0" fontId="1" fillId="2" borderId="1" xfId="1" applyFon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3" fontId="1" fillId="2" borderId="0" xfId="1" applyNumberFormat="1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3" fontId="1" fillId="2" borderId="1" xfId="1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1" applyFont="1" applyBorder="1" applyAlignment="1">
      <alignment vertical="center"/>
    </xf>
    <xf numFmtId="164" fontId="3" fillId="0" borderId="2" xfId="1" applyNumberFormat="1" applyFont="1" applyBorder="1" applyAlignment="1">
      <alignment horizontal="right" vertical="center"/>
    </xf>
    <xf numFmtId="0" fontId="3" fillId="0" borderId="0" xfId="0" applyFont="1"/>
    <xf numFmtId="0" fontId="4" fillId="0" borderId="2" xfId="0" applyFont="1" applyBorder="1"/>
    <xf numFmtId="1" fontId="3" fillId="0" borderId="2" xfId="0" applyNumberFormat="1" applyFont="1" applyBorder="1"/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3" fontId="3" fillId="0" borderId="0" xfId="0" applyNumberFormat="1" applyFont="1"/>
    <xf numFmtId="0" fontId="1" fillId="2" borderId="2" xfId="0" applyFont="1" applyFill="1" applyBorder="1"/>
    <xf numFmtId="164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64" fontId="1" fillId="2" borderId="2" xfId="0" applyNumberFormat="1" applyFont="1" applyFill="1" applyBorder="1"/>
    <xf numFmtId="0" fontId="3" fillId="0" borderId="2" xfId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</cellXfs>
  <cellStyles count="2">
    <cellStyle name="Normal" xfId="0" builtinId="0"/>
    <cellStyle name="Normal 3 6" xfId="1" xr:uid="{40720934-203E-4596-94B6-23060321B6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2000" b="0" i="0" baseline="0">
                <a:effectLst/>
              </a:rPr>
              <a:t>Cumulative Average Annual Bursts vs Cumulative Sewer Length </a:t>
            </a:r>
            <a:endParaRPr lang="en-GB" sz="2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2000"/>
          </a:p>
        </c:rich>
      </c:tx>
      <c:layout>
        <c:manualLayout>
          <c:xMode val="edge"/>
          <c:yMode val="edge"/>
          <c:x val="0.13814492126604988"/>
          <c:y val="4.3974358678414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'[1]Pareto analysis'!$G$2:$G$227</c:f>
              <c:numCache>
                <c:formatCode>General</c:formatCode>
                <c:ptCount val="226"/>
                <c:pt idx="0">
                  <c:v>0.21065</c:v>
                </c:pt>
                <c:pt idx="1">
                  <c:v>0.52567999999999993</c:v>
                </c:pt>
                <c:pt idx="2">
                  <c:v>1.1941041487370001</c:v>
                </c:pt>
                <c:pt idx="3">
                  <c:v>2.1996826771330005</c:v>
                </c:pt>
                <c:pt idx="4">
                  <c:v>3.2422702471330007</c:v>
                </c:pt>
                <c:pt idx="5">
                  <c:v>4.0259236351370005</c:v>
                </c:pt>
                <c:pt idx="6">
                  <c:v>4.8487139351370008</c:v>
                </c:pt>
                <c:pt idx="7">
                  <c:v>6.5838370515870013</c:v>
                </c:pt>
                <c:pt idx="8">
                  <c:v>8.8721219873399999</c:v>
                </c:pt>
                <c:pt idx="9">
                  <c:v>11.852513599737</c:v>
                </c:pt>
                <c:pt idx="10">
                  <c:v>15.161787951983998</c:v>
                </c:pt>
                <c:pt idx="11">
                  <c:v>18.130227199269996</c:v>
                </c:pt>
                <c:pt idx="12">
                  <c:v>22.282598542565992</c:v>
                </c:pt>
                <c:pt idx="13">
                  <c:v>27.577194921335984</c:v>
                </c:pt>
                <c:pt idx="14">
                  <c:v>29.574908890196983</c:v>
                </c:pt>
                <c:pt idx="15">
                  <c:v>30.435062836467985</c:v>
                </c:pt>
                <c:pt idx="16">
                  <c:v>36.464741131313986</c:v>
                </c:pt>
                <c:pt idx="17">
                  <c:v>42.341031841425988</c:v>
                </c:pt>
                <c:pt idx="18">
                  <c:v>46.082370915053986</c:v>
                </c:pt>
                <c:pt idx="19">
                  <c:v>49.965772999511984</c:v>
                </c:pt>
                <c:pt idx="20">
                  <c:v>56.687961173436989</c:v>
                </c:pt>
                <c:pt idx="21">
                  <c:v>64.056660672631978</c:v>
                </c:pt>
                <c:pt idx="22">
                  <c:v>70.252862870781968</c:v>
                </c:pt>
                <c:pt idx="23">
                  <c:v>76.618275770876963</c:v>
                </c:pt>
                <c:pt idx="24">
                  <c:v>82.031046513012953</c:v>
                </c:pt>
                <c:pt idx="25">
                  <c:v>86.602478426687952</c:v>
                </c:pt>
                <c:pt idx="26">
                  <c:v>92.210850348148952</c:v>
                </c:pt>
                <c:pt idx="27">
                  <c:v>100.17940449564695</c:v>
                </c:pt>
                <c:pt idx="28">
                  <c:v>106.70562857577795</c:v>
                </c:pt>
                <c:pt idx="29">
                  <c:v>115.06223019756594</c:v>
                </c:pt>
                <c:pt idx="30">
                  <c:v>120.82601031988894</c:v>
                </c:pt>
                <c:pt idx="31">
                  <c:v>126.92446184450394</c:v>
                </c:pt>
                <c:pt idx="32">
                  <c:v>132.60767852594194</c:v>
                </c:pt>
                <c:pt idx="33">
                  <c:v>137.73284862243193</c:v>
                </c:pt>
                <c:pt idx="34">
                  <c:v>144.79601447321394</c:v>
                </c:pt>
                <c:pt idx="35">
                  <c:v>150.85584461307695</c:v>
                </c:pt>
                <c:pt idx="36">
                  <c:v>156.91760252012395</c:v>
                </c:pt>
                <c:pt idx="37">
                  <c:v>164.57259870081694</c:v>
                </c:pt>
                <c:pt idx="38">
                  <c:v>173.06073106996593</c:v>
                </c:pt>
                <c:pt idx="39">
                  <c:v>181.05774039248894</c:v>
                </c:pt>
                <c:pt idx="40">
                  <c:v>186.68317018336793</c:v>
                </c:pt>
                <c:pt idx="41">
                  <c:v>192.49218114715595</c:v>
                </c:pt>
                <c:pt idx="42">
                  <c:v>199.18406039646496</c:v>
                </c:pt>
                <c:pt idx="43">
                  <c:v>210.25873779466895</c:v>
                </c:pt>
                <c:pt idx="44">
                  <c:v>216.53139869806594</c:v>
                </c:pt>
                <c:pt idx="45">
                  <c:v>230.34927769690796</c:v>
                </c:pt>
                <c:pt idx="46">
                  <c:v>238.81466288113597</c:v>
                </c:pt>
                <c:pt idx="47">
                  <c:v>249.75527092468195</c:v>
                </c:pt>
                <c:pt idx="48">
                  <c:v>261.94246146020794</c:v>
                </c:pt>
                <c:pt idx="49">
                  <c:v>275.26742006020794</c:v>
                </c:pt>
                <c:pt idx="50">
                  <c:v>286.55126689077196</c:v>
                </c:pt>
                <c:pt idx="51">
                  <c:v>299.89020774647395</c:v>
                </c:pt>
                <c:pt idx="52">
                  <c:v>314.43925979113396</c:v>
                </c:pt>
                <c:pt idx="53">
                  <c:v>329.38006060251394</c:v>
                </c:pt>
                <c:pt idx="54">
                  <c:v>337.12981145103294</c:v>
                </c:pt>
                <c:pt idx="55">
                  <c:v>348.22388554931194</c:v>
                </c:pt>
                <c:pt idx="56">
                  <c:v>363.06823264931194</c:v>
                </c:pt>
                <c:pt idx="57">
                  <c:v>372.52113244183397</c:v>
                </c:pt>
                <c:pt idx="58">
                  <c:v>387.88943380718501</c:v>
                </c:pt>
                <c:pt idx="59">
                  <c:v>402.39158953369304</c:v>
                </c:pt>
                <c:pt idx="60">
                  <c:v>412.35112395369305</c:v>
                </c:pt>
                <c:pt idx="61">
                  <c:v>419.97186813119202</c:v>
                </c:pt>
                <c:pt idx="62">
                  <c:v>426.33540722507303</c:v>
                </c:pt>
                <c:pt idx="63">
                  <c:v>441.73699582529304</c:v>
                </c:pt>
                <c:pt idx="64">
                  <c:v>450.73851263258803</c:v>
                </c:pt>
                <c:pt idx="65">
                  <c:v>463.61892768557004</c:v>
                </c:pt>
                <c:pt idx="66">
                  <c:v>482.229986442555</c:v>
                </c:pt>
                <c:pt idx="67">
                  <c:v>498.32637829183096</c:v>
                </c:pt>
                <c:pt idx="68">
                  <c:v>522.58243183105196</c:v>
                </c:pt>
                <c:pt idx="69">
                  <c:v>533.44416444681792</c:v>
                </c:pt>
                <c:pt idx="70">
                  <c:v>553.07803174681794</c:v>
                </c:pt>
                <c:pt idx="71">
                  <c:v>568.55514833824191</c:v>
                </c:pt>
                <c:pt idx="72">
                  <c:v>581.60349547704789</c:v>
                </c:pt>
                <c:pt idx="73">
                  <c:v>594.70218900466887</c:v>
                </c:pt>
                <c:pt idx="74">
                  <c:v>608.03849471410888</c:v>
                </c:pt>
                <c:pt idx="75">
                  <c:v>611.00344161691089</c:v>
                </c:pt>
                <c:pt idx="76">
                  <c:v>637.0612220561859</c:v>
                </c:pt>
                <c:pt idx="77">
                  <c:v>649.39040600371993</c:v>
                </c:pt>
                <c:pt idx="78">
                  <c:v>663.33154449661697</c:v>
                </c:pt>
                <c:pt idx="79">
                  <c:v>673.42601189661696</c:v>
                </c:pt>
                <c:pt idx="80">
                  <c:v>686.42596201157392</c:v>
                </c:pt>
                <c:pt idx="81">
                  <c:v>705.00902779352293</c:v>
                </c:pt>
                <c:pt idx="82">
                  <c:v>725.41748208480499</c:v>
                </c:pt>
                <c:pt idx="83">
                  <c:v>753.71655515551697</c:v>
                </c:pt>
                <c:pt idx="84">
                  <c:v>787.84672318841297</c:v>
                </c:pt>
                <c:pt idx="85">
                  <c:v>807.81224569663891</c:v>
                </c:pt>
                <c:pt idx="86">
                  <c:v>830.47233108202295</c:v>
                </c:pt>
                <c:pt idx="87">
                  <c:v>847.59176588851597</c:v>
                </c:pt>
                <c:pt idx="88">
                  <c:v>861.09731464552499</c:v>
                </c:pt>
                <c:pt idx="89">
                  <c:v>890.09628803552494</c:v>
                </c:pt>
                <c:pt idx="90">
                  <c:v>923.37489224509295</c:v>
                </c:pt>
                <c:pt idx="91">
                  <c:v>954.89668629464791</c:v>
                </c:pt>
                <c:pt idx="92">
                  <c:v>968.75159595132288</c:v>
                </c:pt>
                <c:pt idx="93">
                  <c:v>992.55957350042786</c:v>
                </c:pt>
                <c:pt idx="94">
                  <c:v>1028.9484136761198</c:v>
                </c:pt>
                <c:pt idx="95">
                  <c:v>1045.1974642804207</c:v>
                </c:pt>
                <c:pt idx="96">
                  <c:v>1067.6468133005199</c:v>
                </c:pt>
                <c:pt idx="97">
                  <c:v>1100.4648959887538</c:v>
                </c:pt>
                <c:pt idx="98">
                  <c:v>1121.253450745601</c:v>
                </c:pt>
                <c:pt idx="99">
                  <c:v>1139.0833953397039</c:v>
                </c:pt>
                <c:pt idx="100">
                  <c:v>1172.5498870397039</c:v>
                </c:pt>
                <c:pt idx="101">
                  <c:v>1202.743725751707</c:v>
                </c:pt>
                <c:pt idx="102">
                  <c:v>1228.5205787343189</c:v>
                </c:pt>
                <c:pt idx="103">
                  <c:v>1266.4712454299379</c:v>
                </c:pt>
                <c:pt idx="104">
                  <c:v>1295.6280538735839</c:v>
                </c:pt>
                <c:pt idx="105">
                  <c:v>1335.7187317931978</c:v>
                </c:pt>
                <c:pt idx="106">
                  <c:v>1359.1605782657068</c:v>
                </c:pt>
                <c:pt idx="107">
                  <c:v>1382.8906632150649</c:v>
                </c:pt>
                <c:pt idx="108">
                  <c:v>1430.3578246150648</c:v>
                </c:pt>
                <c:pt idx="109">
                  <c:v>1469.6626972714027</c:v>
                </c:pt>
                <c:pt idx="110">
                  <c:v>1486.3874913234627</c:v>
                </c:pt>
                <c:pt idx="111">
                  <c:v>1528.7637678773576</c:v>
                </c:pt>
                <c:pt idx="112">
                  <c:v>1557.8154456773577</c:v>
                </c:pt>
                <c:pt idx="113">
                  <c:v>1612.1605822971637</c:v>
                </c:pt>
                <c:pt idx="114">
                  <c:v>1658.3449893695288</c:v>
                </c:pt>
                <c:pt idx="115">
                  <c:v>1683.2259773752678</c:v>
                </c:pt>
                <c:pt idx="116">
                  <c:v>1714.3697020763927</c:v>
                </c:pt>
                <c:pt idx="117">
                  <c:v>1751.3557313687209</c:v>
                </c:pt>
                <c:pt idx="118">
                  <c:v>1799.1377643787118</c:v>
                </c:pt>
                <c:pt idx="119">
                  <c:v>1829.8778446718347</c:v>
                </c:pt>
                <c:pt idx="120">
                  <c:v>1878.1616229902247</c:v>
                </c:pt>
                <c:pt idx="121">
                  <c:v>1909.9315848930628</c:v>
                </c:pt>
                <c:pt idx="122">
                  <c:v>1970.2365448432508</c:v>
                </c:pt>
                <c:pt idx="123">
                  <c:v>2022.2805648529616</c:v>
                </c:pt>
                <c:pt idx="124">
                  <c:v>2082.1624466354665</c:v>
                </c:pt>
                <c:pt idx="125">
                  <c:v>2109.5565347046586</c:v>
                </c:pt>
                <c:pt idx="126">
                  <c:v>2188.8067726400991</c:v>
                </c:pt>
                <c:pt idx="127">
                  <c:v>2233.8047113224511</c:v>
                </c:pt>
                <c:pt idx="128">
                  <c:v>2278.8260761311012</c:v>
                </c:pt>
                <c:pt idx="129">
                  <c:v>2315.7586632678094</c:v>
                </c:pt>
                <c:pt idx="130">
                  <c:v>2359.5380649686153</c:v>
                </c:pt>
                <c:pt idx="131">
                  <c:v>2409.7803704486141</c:v>
                </c:pt>
                <c:pt idx="132">
                  <c:v>2503.6309189744502</c:v>
                </c:pt>
                <c:pt idx="133">
                  <c:v>2540.2403553793861</c:v>
                </c:pt>
                <c:pt idx="134">
                  <c:v>2583.8750741751101</c:v>
                </c:pt>
                <c:pt idx="135">
                  <c:v>2645.2096341079</c:v>
                </c:pt>
                <c:pt idx="136">
                  <c:v>2690.1551526254589</c:v>
                </c:pt>
                <c:pt idx="137">
                  <c:v>2763.7514838528969</c:v>
                </c:pt>
                <c:pt idx="138">
                  <c:v>2856.3304112397009</c:v>
                </c:pt>
                <c:pt idx="139">
                  <c:v>2931.6350721968743</c:v>
                </c:pt>
                <c:pt idx="140">
                  <c:v>3044.0463797921993</c:v>
                </c:pt>
                <c:pt idx="141">
                  <c:v>3136.9388229214642</c:v>
                </c:pt>
                <c:pt idx="142">
                  <c:v>3235.732033040259</c:v>
                </c:pt>
                <c:pt idx="143">
                  <c:v>3318.3956596307253</c:v>
                </c:pt>
                <c:pt idx="144">
                  <c:v>3381.9166648255705</c:v>
                </c:pt>
                <c:pt idx="145">
                  <c:v>3458.0164387110135</c:v>
                </c:pt>
                <c:pt idx="146">
                  <c:v>3556.8177528453743</c:v>
                </c:pt>
                <c:pt idx="147">
                  <c:v>3688.8496618468475</c:v>
                </c:pt>
                <c:pt idx="148">
                  <c:v>3871.9359416153729</c:v>
                </c:pt>
                <c:pt idx="149">
                  <c:v>4067.78043915019</c:v>
                </c:pt>
                <c:pt idx="150">
                  <c:v>4269.4812017134373</c:v>
                </c:pt>
                <c:pt idx="151">
                  <c:v>4395.0841209736782</c:v>
                </c:pt>
                <c:pt idx="152">
                  <c:v>4546.0028050420815</c:v>
                </c:pt>
                <c:pt idx="153">
                  <c:v>4699.5278902046784</c:v>
                </c:pt>
                <c:pt idx="154">
                  <c:v>4790.6800110668046</c:v>
                </c:pt>
                <c:pt idx="155">
                  <c:v>4949.8990682342419</c:v>
                </c:pt>
                <c:pt idx="156">
                  <c:v>5057.1431632002959</c:v>
                </c:pt>
                <c:pt idx="157">
                  <c:v>5152.8917163757114</c:v>
                </c:pt>
                <c:pt idx="158">
                  <c:v>5277.5675442595148</c:v>
                </c:pt>
                <c:pt idx="159">
                  <c:v>5416.1254979426831</c:v>
                </c:pt>
                <c:pt idx="160">
                  <c:v>5558.4136895292604</c:v>
                </c:pt>
                <c:pt idx="161">
                  <c:v>5721.3436605250308</c:v>
                </c:pt>
                <c:pt idx="162">
                  <c:v>5840.2812573616739</c:v>
                </c:pt>
                <c:pt idx="163">
                  <c:v>6082.3518570280403</c:v>
                </c:pt>
                <c:pt idx="164">
                  <c:v>6189.6061619581451</c:v>
                </c:pt>
                <c:pt idx="165">
                  <c:v>6459.205292958145</c:v>
                </c:pt>
                <c:pt idx="166">
                  <c:v>6607.1049159380327</c:v>
                </c:pt>
                <c:pt idx="167">
                  <c:v>6788.6951156478281</c:v>
                </c:pt>
                <c:pt idx="168">
                  <c:v>7025.0704505478279</c:v>
                </c:pt>
                <c:pt idx="169">
                  <c:v>7266.3359598982634</c:v>
                </c:pt>
                <c:pt idx="170">
                  <c:v>7454.6929388492372</c:v>
                </c:pt>
                <c:pt idx="171">
                  <c:v>7672.3187656256241</c:v>
                </c:pt>
                <c:pt idx="172">
                  <c:v>7926.3115624106049</c:v>
                </c:pt>
                <c:pt idx="173">
                  <c:v>8205.1328437709126</c:v>
                </c:pt>
                <c:pt idx="174">
                  <c:v>8393.5711323647993</c:v>
                </c:pt>
                <c:pt idx="175">
                  <c:v>8689.5351748793692</c:v>
                </c:pt>
                <c:pt idx="176">
                  <c:v>8927.074550788715</c:v>
                </c:pt>
                <c:pt idx="177">
                  <c:v>9145.4732182806347</c:v>
                </c:pt>
                <c:pt idx="178">
                  <c:v>9285.6214220012662</c:v>
                </c:pt>
                <c:pt idx="179">
                  <c:v>9548.0805349814545</c:v>
                </c:pt>
                <c:pt idx="180">
                  <c:v>9752.1407423918499</c:v>
                </c:pt>
                <c:pt idx="181">
                  <c:v>10040.621093695145</c:v>
                </c:pt>
                <c:pt idx="182">
                  <c:v>10372.595527551812</c:v>
                </c:pt>
                <c:pt idx="183">
                  <c:v>10522.109675339432</c:v>
                </c:pt>
                <c:pt idx="184">
                  <c:v>10704.216443338379</c:v>
                </c:pt>
                <c:pt idx="185">
                  <c:v>11158.541263383349</c:v>
                </c:pt>
                <c:pt idx="186">
                  <c:v>11398.056930143615</c:v>
                </c:pt>
                <c:pt idx="187">
                  <c:v>11689.895645713421</c:v>
                </c:pt>
                <c:pt idx="188">
                  <c:v>12058.871588028207</c:v>
                </c:pt>
                <c:pt idx="189">
                  <c:v>12321.473788869676</c:v>
                </c:pt>
                <c:pt idx="190">
                  <c:v>12532.382623757116</c:v>
                </c:pt>
                <c:pt idx="191">
                  <c:v>12796.378500850526</c:v>
                </c:pt>
                <c:pt idx="192">
                  <c:v>13123.078650916608</c:v>
                </c:pt>
                <c:pt idx="193">
                  <c:v>13490.348150376378</c:v>
                </c:pt>
                <c:pt idx="194">
                  <c:v>13855.512238960086</c:v>
                </c:pt>
                <c:pt idx="195">
                  <c:v>14102.283893266185</c:v>
                </c:pt>
                <c:pt idx="196">
                  <c:v>14543.335416661177</c:v>
                </c:pt>
                <c:pt idx="197">
                  <c:v>14893.378556935071</c:v>
                </c:pt>
                <c:pt idx="198">
                  <c:v>15116.617671349479</c:v>
                </c:pt>
                <c:pt idx="199">
                  <c:v>15403.766574441432</c:v>
                </c:pt>
                <c:pt idx="200">
                  <c:v>15696.69910510165</c:v>
                </c:pt>
                <c:pt idx="201">
                  <c:v>15971.449003010663</c:v>
                </c:pt>
                <c:pt idx="202">
                  <c:v>16246.686545953067</c:v>
                </c:pt>
                <c:pt idx="203">
                  <c:v>16625.730180288097</c:v>
                </c:pt>
                <c:pt idx="204">
                  <c:v>17256.028964001831</c:v>
                </c:pt>
                <c:pt idx="205">
                  <c:v>17507.914143367845</c:v>
                </c:pt>
                <c:pt idx="206">
                  <c:v>17952.769571774916</c:v>
                </c:pt>
                <c:pt idx="207">
                  <c:v>18231.199578995907</c:v>
                </c:pt>
                <c:pt idx="208">
                  <c:v>18668.887193738468</c:v>
                </c:pt>
                <c:pt idx="209">
                  <c:v>19234.638662323348</c:v>
                </c:pt>
                <c:pt idx="210">
                  <c:v>19680.021335416761</c:v>
                </c:pt>
                <c:pt idx="211">
                  <c:v>20097.456997416761</c:v>
                </c:pt>
                <c:pt idx="212">
                  <c:v>20789.478131751723</c:v>
                </c:pt>
                <c:pt idx="213">
                  <c:v>21328.934101734103</c:v>
                </c:pt>
                <c:pt idx="214">
                  <c:v>21983.141894759294</c:v>
                </c:pt>
                <c:pt idx="215">
                  <c:v>22994.004798753263</c:v>
                </c:pt>
                <c:pt idx="216">
                  <c:v>23399.529625564141</c:v>
                </c:pt>
                <c:pt idx="217">
                  <c:v>24375.794310606132</c:v>
                </c:pt>
                <c:pt idx="218">
                  <c:v>24897.375195084602</c:v>
                </c:pt>
                <c:pt idx="219">
                  <c:v>25563.204256955021</c:v>
                </c:pt>
                <c:pt idx="220">
                  <c:v>26497.264386322338</c:v>
                </c:pt>
                <c:pt idx="221">
                  <c:v>27711.10868932234</c:v>
                </c:pt>
                <c:pt idx="222">
                  <c:v>28397.48609548634</c:v>
                </c:pt>
                <c:pt idx="223">
                  <c:v>29891.613152179692</c:v>
                </c:pt>
                <c:pt idx="224">
                  <c:v>30992.638575280409</c:v>
                </c:pt>
                <c:pt idx="225">
                  <c:v>32711.892633280408</c:v>
                </c:pt>
              </c:numCache>
            </c:numRef>
          </c:xVal>
          <c:yVal>
            <c:numRef>
              <c:f>'[1]Pareto analysis'!$E$2:$E$227</c:f>
              <c:numCache>
                <c:formatCode>General</c:formatCode>
                <c:ptCount val="226"/>
                <c:pt idx="0">
                  <c:v>3.6</c:v>
                </c:pt>
                <c:pt idx="1">
                  <c:v>6.4</c:v>
                </c:pt>
                <c:pt idx="2">
                  <c:v>9.9</c:v>
                </c:pt>
                <c:pt idx="3">
                  <c:v>13.4</c:v>
                </c:pt>
                <c:pt idx="4">
                  <c:v>16.899999999999999</c:v>
                </c:pt>
                <c:pt idx="5">
                  <c:v>19.399999999999999</c:v>
                </c:pt>
                <c:pt idx="6">
                  <c:v>20.9</c:v>
                </c:pt>
                <c:pt idx="7">
                  <c:v>22.9</c:v>
                </c:pt>
                <c:pt idx="8">
                  <c:v>25.299999999999997</c:v>
                </c:pt>
                <c:pt idx="9">
                  <c:v>27.699999999999996</c:v>
                </c:pt>
                <c:pt idx="10">
                  <c:v>30.099999999999994</c:v>
                </c:pt>
                <c:pt idx="11">
                  <c:v>32.099999999999994</c:v>
                </c:pt>
                <c:pt idx="12">
                  <c:v>34.699999999999996</c:v>
                </c:pt>
                <c:pt idx="13">
                  <c:v>37.9</c:v>
                </c:pt>
                <c:pt idx="14">
                  <c:v>39.1</c:v>
                </c:pt>
                <c:pt idx="15">
                  <c:v>39.6</c:v>
                </c:pt>
                <c:pt idx="16">
                  <c:v>43</c:v>
                </c:pt>
                <c:pt idx="17">
                  <c:v>46.2</c:v>
                </c:pt>
                <c:pt idx="18">
                  <c:v>48.2</c:v>
                </c:pt>
                <c:pt idx="19">
                  <c:v>50.2</c:v>
                </c:pt>
                <c:pt idx="20">
                  <c:v>53.400000000000006</c:v>
                </c:pt>
                <c:pt idx="21">
                  <c:v>56.800000000000004</c:v>
                </c:pt>
                <c:pt idx="22">
                  <c:v>59.6</c:v>
                </c:pt>
                <c:pt idx="23">
                  <c:v>62.2</c:v>
                </c:pt>
                <c:pt idx="24">
                  <c:v>64.400000000000006</c:v>
                </c:pt>
                <c:pt idx="25">
                  <c:v>66.2</c:v>
                </c:pt>
                <c:pt idx="26">
                  <c:v>68.400000000000006</c:v>
                </c:pt>
                <c:pt idx="27">
                  <c:v>71.400000000000006</c:v>
                </c:pt>
                <c:pt idx="28">
                  <c:v>73.800000000000011</c:v>
                </c:pt>
                <c:pt idx="29">
                  <c:v>76.800000000000011</c:v>
                </c:pt>
                <c:pt idx="30">
                  <c:v>78.800000000000011</c:v>
                </c:pt>
                <c:pt idx="31">
                  <c:v>80.800000000000011</c:v>
                </c:pt>
                <c:pt idx="32">
                  <c:v>82.600000000000009</c:v>
                </c:pt>
                <c:pt idx="33">
                  <c:v>84.2</c:v>
                </c:pt>
                <c:pt idx="34">
                  <c:v>86.4</c:v>
                </c:pt>
                <c:pt idx="35">
                  <c:v>88</c:v>
                </c:pt>
                <c:pt idx="36">
                  <c:v>89.6</c:v>
                </c:pt>
                <c:pt idx="37">
                  <c:v>91.6</c:v>
                </c:pt>
                <c:pt idx="38">
                  <c:v>93.8</c:v>
                </c:pt>
                <c:pt idx="39">
                  <c:v>95.8</c:v>
                </c:pt>
                <c:pt idx="40">
                  <c:v>97.2</c:v>
                </c:pt>
                <c:pt idx="41">
                  <c:v>98.600000000000009</c:v>
                </c:pt>
                <c:pt idx="42">
                  <c:v>100.2</c:v>
                </c:pt>
                <c:pt idx="43">
                  <c:v>102.8</c:v>
                </c:pt>
                <c:pt idx="44">
                  <c:v>104.2</c:v>
                </c:pt>
                <c:pt idx="45">
                  <c:v>107.2</c:v>
                </c:pt>
                <c:pt idx="46">
                  <c:v>109</c:v>
                </c:pt>
                <c:pt idx="47">
                  <c:v>111.2</c:v>
                </c:pt>
                <c:pt idx="48">
                  <c:v>113.60000000000001</c:v>
                </c:pt>
                <c:pt idx="49">
                  <c:v>116.2</c:v>
                </c:pt>
                <c:pt idx="50">
                  <c:v>118.4</c:v>
                </c:pt>
                <c:pt idx="51">
                  <c:v>121</c:v>
                </c:pt>
                <c:pt idx="52">
                  <c:v>123.8</c:v>
                </c:pt>
                <c:pt idx="53">
                  <c:v>126.6</c:v>
                </c:pt>
                <c:pt idx="54">
                  <c:v>128</c:v>
                </c:pt>
                <c:pt idx="55">
                  <c:v>130</c:v>
                </c:pt>
                <c:pt idx="56">
                  <c:v>132.6</c:v>
                </c:pt>
                <c:pt idx="57">
                  <c:v>134.19999999999999</c:v>
                </c:pt>
                <c:pt idx="58">
                  <c:v>136.79999999999998</c:v>
                </c:pt>
                <c:pt idx="59">
                  <c:v>139.19999999999999</c:v>
                </c:pt>
                <c:pt idx="60">
                  <c:v>140.79999999999998</c:v>
                </c:pt>
                <c:pt idx="61">
                  <c:v>141.99999999999997</c:v>
                </c:pt>
                <c:pt idx="62">
                  <c:v>142.99999999999997</c:v>
                </c:pt>
                <c:pt idx="63">
                  <c:v>145.39999999999998</c:v>
                </c:pt>
                <c:pt idx="64">
                  <c:v>146.79999999999998</c:v>
                </c:pt>
                <c:pt idx="65">
                  <c:v>148.79999999999998</c:v>
                </c:pt>
                <c:pt idx="66">
                  <c:v>151.6</c:v>
                </c:pt>
                <c:pt idx="67">
                  <c:v>154</c:v>
                </c:pt>
                <c:pt idx="68">
                  <c:v>157.6</c:v>
                </c:pt>
                <c:pt idx="69">
                  <c:v>159.19999999999999</c:v>
                </c:pt>
                <c:pt idx="70">
                  <c:v>162</c:v>
                </c:pt>
                <c:pt idx="71">
                  <c:v>164.2</c:v>
                </c:pt>
                <c:pt idx="72">
                  <c:v>166</c:v>
                </c:pt>
                <c:pt idx="73">
                  <c:v>167.8</c:v>
                </c:pt>
                <c:pt idx="74">
                  <c:v>169.60000000000002</c:v>
                </c:pt>
                <c:pt idx="75">
                  <c:v>170.00000000000003</c:v>
                </c:pt>
                <c:pt idx="76">
                  <c:v>173.40000000000003</c:v>
                </c:pt>
                <c:pt idx="77">
                  <c:v>175.00000000000003</c:v>
                </c:pt>
                <c:pt idx="78">
                  <c:v>176.80000000000004</c:v>
                </c:pt>
                <c:pt idx="79">
                  <c:v>178.07000000000005</c:v>
                </c:pt>
                <c:pt idx="80">
                  <c:v>179.67000000000004</c:v>
                </c:pt>
                <c:pt idx="81">
                  <c:v>181.87000000000003</c:v>
                </c:pt>
                <c:pt idx="82">
                  <c:v>184.27000000000004</c:v>
                </c:pt>
                <c:pt idx="83">
                  <c:v>187.47000000000003</c:v>
                </c:pt>
                <c:pt idx="84">
                  <c:v>191.27000000000004</c:v>
                </c:pt>
                <c:pt idx="85">
                  <c:v>193.47000000000003</c:v>
                </c:pt>
                <c:pt idx="86">
                  <c:v>195.87000000000003</c:v>
                </c:pt>
                <c:pt idx="87">
                  <c:v>197.67000000000004</c:v>
                </c:pt>
                <c:pt idx="88">
                  <c:v>199.07000000000005</c:v>
                </c:pt>
                <c:pt idx="89">
                  <c:v>202.07000000000005</c:v>
                </c:pt>
                <c:pt idx="90">
                  <c:v>205.47000000000006</c:v>
                </c:pt>
                <c:pt idx="91">
                  <c:v>208.67000000000004</c:v>
                </c:pt>
                <c:pt idx="92">
                  <c:v>210.07000000000005</c:v>
                </c:pt>
                <c:pt idx="93">
                  <c:v>212.47000000000006</c:v>
                </c:pt>
                <c:pt idx="94">
                  <c:v>216.07000000000005</c:v>
                </c:pt>
                <c:pt idx="95">
                  <c:v>217.67000000000004</c:v>
                </c:pt>
                <c:pt idx="96">
                  <c:v>219.87000000000003</c:v>
                </c:pt>
                <c:pt idx="97">
                  <c:v>223.07000000000002</c:v>
                </c:pt>
                <c:pt idx="98">
                  <c:v>225.07000000000002</c:v>
                </c:pt>
                <c:pt idx="99">
                  <c:v>226.67000000000002</c:v>
                </c:pt>
                <c:pt idx="100">
                  <c:v>229.67000000000002</c:v>
                </c:pt>
                <c:pt idx="101">
                  <c:v>232.27</c:v>
                </c:pt>
                <c:pt idx="102">
                  <c:v>234.47</c:v>
                </c:pt>
                <c:pt idx="103">
                  <c:v>237.67</c:v>
                </c:pt>
                <c:pt idx="104">
                  <c:v>240.07</c:v>
                </c:pt>
                <c:pt idx="105">
                  <c:v>243.26999999999998</c:v>
                </c:pt>
                <c:pt idx="106">
                  <c:v>245.07</c:v>
                </c:pt>
                <c:pt idx="107">
                  <c:v>246.87</c:v>
                </c:pt>
                <c:pt idx="108">
                  <c:v>250.47</c:v>
                </c:pt>
                <c:pt idx="109">
                  <c:v>253.37</c:v>
                </c:pt>
                <c:pt idx="110">
                  <c:v>254.57</c:v>
                </c:pt>
                <c:pt idx="111">
                  <c:v>257.57</c:v>
                </c:pt>
                <c:pt idx="112">
                  <c:v>259.57</c:v>
                </c:pt>
                <c:pt idx="113">
                  <c:v>263.17</c:v>
                </c:pt>
                <c:pt idx="114">
                  <c:v>266.17</c:v>
                </c:pt>
                <c:pt idx="115">
                  <c:v>267.77000000000004</c:v>
                </c:pt>
                <c:pt idx="116">
                  <c:v>269.77000000000004</c:v>
                </c:pt>
                <c:pt idx="117">
                  <c:v>271.97000000000003</c:v>
                </c:pt>
                <c:pt idx="118">
                  <c:v>274.77000000000004</c:v>
                </c:pt>
                <c:pt idx="119">
                  <c:v>276.57000000000005</c:v>
                </c:pt>
                <c:pt idx="120">
                  <c:v>279.37000000000006</c:v>
                </c:pt>
                <c:pt idx="121">
                  <c:v>281.17000000000007</c:v>
                </c:pt>
                <c:pt idx="122">
                  <c:v>284.57000000000005</c:v>
                </c:pt>
                <c:pt idx="123">
                  <c:v>287.37000000000006</c:v>
                </c:pt>
                <c:pt idx="124">
                  <c:v>290.57000000000005</c:v>
                </c:pt>
                <c:pt idx="125">
                  <c:v>291.97000000000003</c:v>
                </c:pt>
                <c:pt idx="126">
                  <c:v>295.57000000000005</c:v>
                </c:pt>
                <c:pt idx="127">
                  <c:v>297.57000000000005</c:v>
                </c:pt>
                <c:pt idx="128">
                  <c:v>299.57000000000005</c:v>
                </c:pt>
                <c:pt idx="129">
                  <c:v>301.17000000000007</c:v>
                </c:pt>
                <c:pt idx="130">
                  <c:v>302.97000000000008</c:v>
                </c:pt>
                <c:pt idx="131">
                  <c:v>304.97000000000008</c:v>
                </c:pt>
                <c:pt idx="132">
                  <c:v>308.57000000000011</c:v>
                </c:pt>
                <c:pt idx="133">
                  <c:v>309.97000000000008</c:v>
                </c:pt>
                <c:pt idx="134">
                  <c:v>311.57000000000011</c:v>
                </c:pt>
                <c:pt idx="135">
                  <c:v>313.7700000000001</c:v>
                </c:pt>
                <c:pt idx="136">
                  <c:v>315.37000000000012</c:v>
                </c:pt>
                <c:pt idx="137">
                  <c:v>317.7700000000001</c:v>
                </c:pt>
                <c:pt idx="138">
                  <c:v>320.37000000000012</c:v>
                </c:pt>
                <c:pt idx="139">
                  <c:v>322.37000000000012</c:v>
                </c:pt>
                <c:pt idx="140">
                  <c:v>324.97000000000014</c:v>
                </c:pt>
                <c:pt idx="141">
                  <c:v>326.97000000000014</c:v>
                </c:pt>
                <c:pt idx="142">
                  <c:v>328.97000000000014</c:v>
                </c:pt>
                <c:pt idx="143">
                  <c:v>330.57000000000016</c:v>
                </c:pt>
                <c:pt idx="144">
                  <c:v>331.77000000000015</c:v>
                </c:pt>
                <c:pt idx="145">
                  <c:v>333.17000000000013</c:v>
                </c:pt>
                <c:pt idx="146">
                  <c:v>334.97000000000014</c:v>
                </c:pt>
                <c:pt idx="147">
                  <c:v>337.37000000000012</c:v>
                </c:pt>
                <c:pt idx="148">
                  <c:v>340.57000000000011</c:v>
                </c:pt>
                <c:pt idx="149">
                  <c:v>343.97000000000008</c:v>
                </c:pt>
                <c:pt idx="150">
                  <c:v>347.37000000000006</c:v>
                </c:pt>
                <c:pt idx="151">
                  <c:v>349.37000000000006</c:v>
                </c:pt>
                <c:pt idx="152">
                  <c:v>351.77000000000004</c:v>
                </c:pt>
                <c:pt idx="153">
                  <c:v>354.17</c:v>
                </c:pt>
                <c:pt idx="154">
                  <c:v>355.57</c:v>
                </c:pt>
                <c:pt idx="155">
                  <c:v>357.96999999999997</c:v>
                </c:pt>
                <c:pt idx="156">
                  <c:v>359.57</c:v>
                </c:pt>
                <c:pt idx="157">
                  <c:v>360.96999999999997</c:v>
                </c:pt>
                <c:pt idx="158">
                  <c:v>362.77</c:v>
                </c:pt>
                <c:pt idx="159">
                  <c:v>364.77</c:v>
                </c:pt>
                <c:pt idx="160">
                  <c:v>366.77</c:v>
                </c:pt>
                <c:pt idx="161">
                  <c:v>368.96999999999997</c:v>
                </c:pt>
                <c:pt idx="162">
                  <c:v>370.57</c:v>
                </c:pt>
                <c:pt idx="163">
                  <c:v>373.77</c:v>
                </c:pt>
                <c:pt idx="164">
                  <c:v>375.16999999999996</c:v>
                </c:pt>
                <c:pt idx="165">
                  <c:v>378.66999999999996</c:v>
                </c:pt>
                <c:pt idx="166">
                  <c:v>380.46999999999997</c:v>
                </c:pt>
                <c:pt idx="167">
                  <c:v>382.66999999999996</c:v>
                </c:pt>
                <c:pt idx="168">
                  <c:v>385.46999999999997</c:v>
                </c:pt>
                <c:pt idx="169">
                  <c:v>388.27</c:v>
                </c:pt>
                <c:pt idx="170">
                  <c:v>390.45</c:v>
                </c:pt>
                <c:pt idx="171">
                  <c:v>392.84999999999997</c:v>
                </c:pt>
                <c:pt idx="172">
                  <c:v>395.65</c:v>
                </c:pt>
                <c:pt idx="173">
                  <c:v>398.65</c:v>
                </c:pt>
                <c:pt idx="174">
                  <c:v>400.65</c:v>
                </c:pt>
                <c:pt idx="175">
                  <c:v>403.65</c:v>
                </c:pt>
                <c:pt idx="176">
                  <c:v>406.04999999999995</c:v>
                </c:pt>
                <c:pt idx="177">
                  <c:v>408.24999999999994</c:v>
                </c:pt>
                <c:pt idx="178">
                  <c:v>409.64999999999992</c:v>
                </c:pt>
                <c:pt idx="179">
                  <c:v>412.24999999999994</c:v>
                </c:pt>
                <c:pt idx="180">
                  <c:v>414.24999999999994</c:v>
                </c:pt>
                <c:pt idx="181">
                  <c:v>417.04999999999995</c:v>
                </c:pt>
                <c:pt idx="182">
                  <c:v>420.24999999999994</c:v>
                </c:pt>
                <c:pt idx="183">
                  <c:v>421.64999999999992</c:v>
                </c:pt>
                <c:pt idx="184">
                  <c:v>423.24999999999994</c:v>
                </c:pt>
                <c:pt idx="185">
                  <c:v>427.04999999999995</c:v>
                </c:pt>
                <c:pt idx="186">
                  <c:v>429.04999999999995</c:v>
                </c:pt>
                <c:pt idx="187">
                  <c:v>431.44999999999993</c:v>
                </c:pt>
                <c:pt idx="188">
                  <c:v>434.44999999999993</c:v>
                </c:pt>
                <c:pt idx="189">
                  <c:v>436.44999999999993</c:v>
                </c:pt>
                <c:pt idx="190">
                  <c:v>438.04999999999995</c:v>
                </c:pt>
                <c:pt idx="191">
                  <c:v>440.04999999999995</c:v>
                </c:pt>
                <c:pt idx="192">
                  <c:v>442.44999999999993</c:v>
                </c:pt>
                <c:pt idx="193">
                  <c:v>445.04999999999995</c:v>
                </c:pt>
                <c:pt idx="194">
                  <c:v>447.44999999999993</c:v>
                </c:pt>
                <c:pt idx="195">
                  <c:v>449.04999999999995</c:v>
                </c:pt>
                <c:pt idx="196">
                  <c:v>451.84999999999997</c:v>
                </c:pt>
                <c:pt idx="197">
                  <c:v>454.04999999999995</c:v>
                </c:pt>
                <c:pt idx="198">
                  <c:v>455.44999999999993</c:v>
                </c:pt>
                <c:pt idx="199">
                  <c:v>457.24999999999994</c:v>
                </c:pt>
                <c:pt idx="200">
                  <c:v>459.04999999999995</c:v>
                </c:pt>
                <c:pt idx="201">
                  <c:v>460.65</c:v>
                </c:pt>
                <c:pt idx="202">
                  <c:v>462.25</c:v>
                </c:pt>
                <c:pt idx="203">
                  <c:v>464.45</c:v>
                </c:pt>
                <c:pt idx="204">
                  <c:v>468.05</c:v>
                </c:pt>
                <c:pt idx="205">
                  <c:v>469.45</c:v>
                </c:pt>
                <c:pt idx="206">
                  <c:v>471.7</c:v>
                </c:pt>
                <c:pt idx="207">
                  <c:v>473.09999999999997</c:v>
                </c:pt>
                <c:pt idx="208">
                  <c:v>475.29999999999995</c:v>
                </c:pt>
                <c:pt idx="209">
                  <c:v>478.09999999999997</c:v>
                </c:pt>
                <c:pt idx="210">
                  <c:v>480.29999999999995</c:v>
                </c:pt>
                <c:pt idx="211">
                  <c:v>482.29999999999995</c:v>
                </c:pt>
                <c:pt idx="212">
                  <c:v>485.49999999999994</c:v>
                </c:pt>
                <c:pt idx="213">
                  <c:v>487.49999999999994</c:v>
                </c:pt>
                <c:pt idx="214">
                  <c:v>489.89999999999992</c:v>
                </c:pt>
                <c:pt idx="215">
                  <c:v>493.49999999999994</c:v>
                </c:pt>
                <c:pt idx="216">
                  <c:v>494.89999999999992</c:v>
                </c:pt>
                <c:pt idx="217">
                  <c:v>498.09999999999991</c:v>
                </c:pt>
                <c:pt idx="218">
                  <c:v>499.69999999999993</c:v>
                </c:pt>
                <c:pt idx="219">
                  <c:v>501.69999999999993</c:v>
                </c:pt>
                <c:pt idx="220">
                  <c:v>504.49999999999994</c:v>
                </c:pt>
                <c:pt idx="221">
                  <c:v>508.09999999999997</c:v>
                </c:pt>
                <c:pt idx="222">
                  <c:v>509.9</c:v>
                </c:pt>
                <c:pt idx="223">
                  <c:v>512.29999999999995</c:v>
                </c:pt>
                <c:pt idx="224">
                  <c:v>513.9</c:v>
                </c:pt>
                <c:pt idx="225">
                  <c:v>515.29999999999995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8C-4C86-A310-8E1E26E90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804160"/>
        <c:axId val="2134844016"/>
      </c:scatterChart>
      <c:valAx>
        <c:axId val="623804160"/>
        <c:scaling>
          <c:orientation val="minMax"/>
          <c:max val="35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Cumulative length (km)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844016"/>
        <c:crosses val="autoZero"/>
        <c:crossBetween val="midCat"/>
        <c:majorUnit val="5000"/>
      </c:valAx>
      <c:valAx>
        <c:axId val="2134844016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Cumulative average annual collapses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804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BB9E733-C0F9-44EE-AF6E-A3C0F05E4376}">
  <sheetPr/>
  <sheetViews>
    <sheetView tabSelected="1" zoomScale="6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554" cy="6077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68F1BF-7BEF-9E6C-554E-FC40094EE4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yorkshirewater.sharepoint.com/teams/BRITPR19/PR24/Waste%20Water%20Strategic%20Asset%20Mgt/PR24%20FBP%20submission%20tables%20WW%20draft/1.3%20CWW21/CWW21%20WW%20COHORTING/OUTPUTS%20FOR%20OFWAT/OUTPUTS%20BASED%20ON%20REPORTED%20COLLAPSES%20ONLY%20OVER%205%20YRS/Cohort%20analysis%20for%20legacy%20and%20T2011%20v2%205%20Dec%202023.xlsx?B3991A87" TargetMode="External"/><Relationship Id="rId1" Type="http://schemas.openxmlformats.org/officeDocument/2006/relationships/externalLinkPath" Target="file:///\\B3991A87\Cohort%20analysis%20for%20legacy%20and%20T2011%20v2%205%20D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data_cohort_by_all"/>
      <sheetName val="Cohorting rehashed"/>
      <sheetName val="Pareto analysis"/>
      <sheetName val="Plot Bursts vs Length"/>
      <sheetName val="Pivot Tables"/>
      <sheetName val="% length by CG"/>
    </sheetNames>
    <sheetDataSet>
      <sheetData sheetId="0"/>
      <sheetData sheetId="1"/>
      <sheetData sheetId="2"/>
      <sheetData sheetId="3">
        <row r="2">
          <cell r="E2">
            <v>3.6</v>
          </cell>
          <cell r="G2">
            <v>0.21065</v>
          </cell>
        </row>
        <row r="3">
          <cell r="E3">
            <v>6.4</v>
          </cell>
          <cell r="G3">
            <v>0.52567999999999993</v>
          </cell>
        </row>
        <row r="4">
          <cell r="E4">
            <v>9.9</v>
          </cell>
          <cell r="G4">
            <v>1.1941041487370001</v>
          </cell>
        </row>
        <row r="5">
          <cell r="E5">
            <v>13.4</v>
          </cell>
          <cell r="G5">
            <v>2.1996826771330005</v>
          </cell>
        </row>
        <row r="6">
          <cell r="E6">
            <v>16.899999999999999</v>
          </cell>
          <cell r="G6">
            <v>3.2422702471330007</v>
          </cell>
        </row>
        <row r="7">
          <cell r="E7">
            <v>19.399999999999999</v>
          </cell>
          <cell r="G7">
            <v>4.0259236351370005</v>
          </cell>
        </row>
        <row r="8">
          <cell r="E8">
            <v>20.9</v>
          </cell>
          <cell r="G8">
            <v>4.8487139351370008</v>
          </cell>
        </row>
        <row r="9">
          <cell r="E9">
            <v>22.9</v>
          </cell>
          <cell r="G9">
            <v>6.5838370515870013</v>
          </cell>
        </row>
        <row r="10">
          <cell r="E10">
            <v>25.299999999999997</v>
          </cell>
          <cell r="G10">
            <v>8.8721219873399999</v>
          </cell>
        </row>
        <row r="11">
          <cell r="E11">
            <v>27.699999999999996</v>
          </cell>
          <cell r="G11">
            <v>11.852513599737</v>
          </cell>
        </row>
        <row r="12">
          <cell r="E12">
            <v>30.099999999999994</v>
          </cell>
          <cell r="G12">
            <v>15.161787951983998</v>
          </cell>
        </row>
        <row r="13">
          <cell r="E13">
            <v>32.099999999999994</v>
          </cell>
          <cell r="G13">
            <v>18.130227199269996</v>
          </cell>
        </row>
        <row r="14">
          <cell r="E14">
            <v>34.699999999999996</v>
          </cell>
          <cell r="G14">
            <v>22.282598542565992</v>
          </cell>
        </row>
        <row r="15">
          <cell r="E15">
            <v>37.9</v>
          </cell>
          <cell r="G15">
            <v>27.577194921335984</v>
          </cell>
        </row>
        <row r="16">
          <cell r="E16">
            <v>39.1</v>
          </cell>
          <cell r="G16">
            <v>29.574908890196983</v>
          </cell>
        </row>
        <row r="17">
          <cell r="E17">
            <v>39.6</v>
          </cell>
          <cell r="G17">
            <v>30.435062836467985</v>
          </cell>
        </row>
        <row r="18">
          <cell r="E18">
            <v>43</v>
          </cell>
          <cell r="G18">
            <v>36.464741131313986</v>
          </cell>
        </row>
        <row r="19">
          <cell r="E19">
            <v>46.2</v>
          </cell>
          <cell r="G19">
            <v>42.341031841425988</v>
          </cell>
        </row>
        <row r="20">
          <cell r="E20">
            <v>48.2</v>
          </cell>
          <cell r="G20">
            <v>46.082370915053986</v>
          </cell>
        </row>
        <row r="21">
          <cell r="E21">
            <v>50.2</v>
          </cell>
          <cell r="G21">
            <v>49.965772999511984</v>
          </cell>
        </row>
        <row r="22">
          <cell r="E22">
            <v>53.400000000000006</v>
          </cell>
          <cell r="G22">
            <v>56.687961173436989</v>
          </cell>
        </row>
        <row r="23">
          <cell r="E23">
            <v>56.800000000000004</v>
          </cell>
          <cell r="G23">
            <v>64.056660672631978</v>
          </cell>
        </row>
        <row r="24">
          <cell r="E24">
            <v>59.6</v>
          </cell>
          <cell r="G24">
            <v>70.252862870781968</v>
          </cell>
        </row>
        <row r="25">
          <cell r="E25">
            <v>62.2</v>
          </cell>
          <cell r="G25">
            <v>76.618275770876963</v>
          </cell>
        </row>
        <row r="26">
          <cell r="E26">
            <v>64.400000000000006</v>
          </cell>
          <cell r="G26">
            <v>82.031046513012953</v>
          </cell>
        </row>
        <row r="27">
          <cell r="E27">
            <v>66.2</v>
          </cell>
          <cell r="G27">
            <v>86.602478426687952</v>
          </cell>
        </row>
        <row r="28">
          <cell r="E28">
            <v>68.400000000000006</v>
          </cell>
          <cell r="G28">
            <v>92.210850348148952</v>
          </cell>
        </row>
        <row r="29">
          <cell r="E29">
            <v>71.400000000000006</v>
          </cell>
          <cell r="G29">
            <v>100.17940449564695</v>
          </cell>
        </row>
        <row r="30">
          <cell r="E30">
            <v>73.800000000000011</v>
          </cell>
          <cell r="G30">
            <v>106.70562857577795</v>
          </cell>
        </row>
        <row r="31">
          <cell r="E31">
            <v>76.800000000000011</v>
          </cell>
          <cell r="G31">
            <v>115.06223019756594</v>
          </cell>
        </row>
        <row r="32">
          <cell r="E32">
            <v>78.800000000000011</v>
          </cell>
          <cell r="G32">
            <v>120.82601031988894</v>
          </cell>
        </row>
        <row r="33">
          <cell r="E33">
            <v>80.800000000000011</v>
          </cell>
          <cell r="G33">
            <v>126.92446184450394</v>
          </cell>
        </row>
        <row r="34">
          <cell r="E34">
            <v>82.600000000000009</v>
          </cell>
          <cell r="G34">
            <v>132.60767852594194</v>
          </cell>
        </row>
        <row r="35">
          <cell r="E35">
            <v>84.2</v>
          </cell>
          <cell r="G35">
            <v>137.73284862243193</v>
          </cell>
        </row>
        <row r="36">
          <cell r="E36">
            <v>86.4</v>
          </cell>
          <cell r="G36">
            <v>144.79601447321394</v>
          </cell>
        </row>
        <row r="37">
          <cell r="E37">
            <v>88</v>
          </cell>
          <cell r="G37">
            <v>150.85584461307695</v>
          </cell>
        </row>
        <row r="38">
          <cell r="E38">
            <v>89.6</v>
          </cell>
          <cell r="G38">
            <v>156.91760252012395</v>
          </cell>
        </row>
        <row r="39">
          <cell r="E39">
            <v>91.6</v>
          </cell>
          <cell r="G39">
            <v>164.57259870081694</v>
          </cell>
        </row>
        <row r="40">
          <cell r="E40">
            <v>93.8</v>
          </cell>
          <cell r="G40">
            <v>173.06073106996593</v>
          </cell>
        </row>
        <row r="41">
          <cell r="E41">
            <v>95.8</v>
          </cell>
          <cell r="G41">
            <v>181.05774039248894</v>
          </cell>
        </row>
        <row r="42">
          <cell r="E42">
            <v>97.2</v>
          </cell>
          <cell r="G42">
            <v>186.68317018336793</v>
          </cell>
        </row>
        <row r="43">
          <cell r="E43">
            <v>98.600000000000009</v>
          </cell>
          <cell r="G43">
            <v>192.49218114715595</v>
          </cell>
        </row>
        <row r="44">
          <cell r="E44">
            <v>100.2</v>
          </cell>
          <cell r="G44">
            <v>199.18406039646496</v>
          </cell>
        </row>
        <row r="45">
          <cell r="E45">
            <v>102.8</v>
          </cell>
          <cell r="G45">
            <v>210.25873779466895</v>
          </cell>
        </row>
        <row r="46">
          <cell r="E46">
            <v>104.2</v>
          </cell>
          <cell r="G46">
            <v>216.53139869806594</v>
          </cell>
        </row>
        <row r="47">
          <cell r="E47">
            <v>107.2</v>
          </cell>
          <cell r="G47">
            <v>230.34927769690796</v>
          </cell>
        </row>
        <row r="48">
          <cell r="E48">
            <v>109</v>
          </cell>
          <cell r="G48">
            <v>238.81466288113597</v>
          </cell>
        </row>
        <row r="49">
          <cell r="E49">
            <v>111.2</v>
          </cell>
          <cell r="G49">
            <v>249.75527092468195</v>
          </cell>
        </row>
        <row r="50">
          <cell r="E50">
            <v>113.60000000000001</v>
          </cell>
          <cell r="G50">
            <v>261.94246146020794</v>
          </cell>
        </row>
        <row r="51">
          <cell r="E51">
            <v>116.2</v>
          </cell>
          <cell r="G51">
            <v>275.26742006020794</v>
          </cell>
        </row>
        <row r="52">
          <cell r="E52">
            <v>118.4</v>
          </cell>
          <cell r="G52">
            <v>286.55126689077196</v>
          </cell>
        </row>
        <row r="53">
          <cell r="E53">
            <v>121</v>
          </cell>
          <cell r="G53">
            <v>299.89020774647395</v>
          </cell>
        </row>
        <row r="54">
          <cell r="E54">
            <v>123.8</v>
          </cell>
          <cell r="G54">
            <v>314.43925979113396</v>
          </cell>
        </row>
        <row r="55">
          <cell r="E55">
            <v>126.6</v>
          </cell>
          <cell r="G55">
            <v>329.38006060251394</v>
          </cell>
        </row>
        <row r="56">
          <cell r="E56">
            <v>128</v>
          </cell>
          <cell r="G56">
            <v>337.12981145103294</v>
          </cell>
        </row>
        <row r="57">
          <cell r="E57">
            <v>130</v>
          </cell>
          <cell r="G57">
            <v>348.22388554931194</v>
          </cell>
        </row>
        <row r="58">
          <cell r="E58">
            <v>132.6</v>
          </cell>
          <cell r="G58">
            <v>363.06823264931194</v>
          </cell>
        </row>
        <row r="59">
          <cell r="E59">
            <v>134.19999999999999</v>
          </cell>
          <cell r="G59">
            <v>372.52113244183397</v>
          </cell>
        </row>
        <row r="60">
          <cell r="E60">
            <v>136.79999999999998</v>
          </cell>
          <cell r="G60">
            <v>387.88943380718501</v>
          </cell>
        </row>
        <row r="61">
          <cell r="E61">
            <v>139.19999999999999</v>
          </cell>
          <cell r="G61">
            <v>402.39158953369304</v>
          </cell>
        </row>
        <row r="62">
          <cell r="E62">
            <v>140.79999999999998</v>
          </cell>
          <cell r="G62">
            <v>412.35112395369305</v>
          </cell>
        </row>
        <row r="63">
          <cell r="E63">
            <v>141.99999999999997</v>
          </cell>
          <cell r="G63">
            <v>419.97186813119202</v>
          </cell>
        </row>
        <row r="64">
          <cell r="E64">
            <v>142.99999999999997</v>
          </cell>
          <cell r="G64">
            <v>426.33540722507303</v>
          </cell>
        </row>
        <row r="65">
          <cell r="E65">
            <v>145.39999999999998</v>
          </cell>
          <cell r="G65">
            <v>441.73699582529304</v>
          </cell>
        </row>
        <row r="66">
          <cell r="E66">
            <v>146.79999999999998</v>
          </cell>
          <cell r="G66">
            <v>450.73851263258803</v>
          </cell>
        </row>
        <row r="67">
          <cell r="E67">
            <v>148.79999999999998</v>
          </cell>
          <cell r="G67">
            <v>463.61892768557004</v>
          </cell>
        </row>
        <row r="68">
          <cell r="E68">
            <v>151.6</v>
          </cell>
          <cell r="G68">
            <v>482.229986442555</v>
          </cell>
        </row>
        <row r="69">
          <cell r="E69">
            <v>154</v>
          </cell>
          <cell r="G69">
            <v>498.32637829183096</v>
          </cell>
        </row>
        <row r="70">
          <cell r="E70">
            <v>157.6</v>
          </cell>
          <cell r="G70">
            <v>522.58243183105196</v>
          </cell>
        </row>
        <row r="71">
          <cell r="E71">
            <v>159.19999999999999</v>
          </cell>
          <cell r="G71">
            <v>533.44416444681792</v>
          </cell>
        </row>
        <row r="72">
          <cell r="E72">
            <v>162</v>
          </cell>
          <cell r="G72">
            <v>553.07803174681794</v>
          </cell>
        </row>
        <row r="73">
          <cell r="E73">
            <v>164.2</v>
          </cell>
          <cell r="G73">
            <v>568.55514833824191</v>
          </cell>
        </row>
        <row r="74">
          <cell r="E74">
            <v>166</v>
          </cell>
          <cell r="G74">
            <v>581.60349547704789</v>
          </cell>
        </row>
        <row r="75">
          <cell r="E75">
            <v>167.8</v>
          </cell>
          <cell r="G75">
            <v>594.70218900466887</v>
          </cell>
        </row>
        <row r="76">
          <cell r="E76">
            <v>169.60000000000002</v>
          </cell>
          <cell r="G76">
            <v>608.03849471410888</v>
          </cell>
        </row>
        <row r="77">
          <cell r="E77">
            <v>170.00000000000003</v>
          </cell>
          <cell r="G77">
            <v>611.00344161691089</v>
          </cell>
        </row>
        <row r="78">
          <cell r="E78">
            <v>173.40000000000003</v>
          </cell>
          <cell r="G78">
            <v>637.0612220561859</v>
          </cell>
        </row>
        <row r="79">
          <cell r="E79">
            <v>175.00000000000003</v>
          </cell>
          <cell r="G79">
            <v>649.39040600371993</v>
          </cell>
        </row>
        <row r="80">
          <cell r="E80">
            <v>176.80000000000004</v>
          </cell>
          <cell r="G80">
            <v>663.33154449661697</v>
          </cell>
        </row>
        <row r="81">
          <cell r="E81">
            <v>178.07000000000005</v>
          </cell>
          <cell r="G81">
            <v>673.42601189661696</v>
          </cell>
        </row>
        <row r="82">
          <cell r="E82">
            <v>179.67000000000004</v>
          </cell>
          <cell r="G82">
            <v>686.42596201157392</v>
          </cell>
        </row>
        <row r="83">
          <cell r="E83">
            <v>181.87000000000003</v>
          </cell>
          <cell r="G83">
            <v>705.00902779352293</v>
          </cell>
        </row>
        <row r="84">
          <cell r="E84">
            <v>184.27000000000004</v>
          </cell>
          <cell r="G84">
            <v>725.41748208480499</v>
          </cell>
        </row>
        <row r="85">
          <cell r="E85">
            <v>187.47000000000003</v>
          </cell>
          <cell r="G85">
            <v>753.71655515551697</v>
          </cell>
        </row>
        <row r="86">
          <cell r="E86">
            <v>191.27000000000004</v>
          </cell>
          <cell r="G86">
            <v>787.84672318841297</v>
          </cell>
        </row>
        <row r="87">
          <cell r="E87">
            <v>193.47000000000003</v>
          </cell>
          <cell r="G87">
            <v>807.81224569663891</v>
          </cell>
        </row>
        <row r="88">
          <cell r="E88">
            <v>195.87000000000003</v>
          </cell>
          <cell r="G88">
            <v>830.47233108202295</v>
          </cell>
        </row>
        <row r="89">
          <cell r="E89">
            <v>197.67000000000004</v>
          </cell>
          <cell r="G89">
            <v>847.59176588851597</v>
          </cell>
        </row>
        <row r="90">
          <cell r="E90">
            <v>199.07000000000005</v>
          </cell>
          <cell r="G90">
            <v>861.09731464552499</v>
          </cell>
        </row>
        <row r="91">
          <cell r="E91">
            <v>202.07000000000005</v>
          </cell>
          <cell r="G91">
            <v>890.09628803552494</v>
          </cell>
        </row>
        <row r="92">
          <cell r="E92">
            <v>205.47000000000006</v>
          </cell>
          <cell r="G92">
            <v>923.37489224509295</v>
          </cell>
        </row>
        <row r="93">
          <cell r="E93">
            <v>208.67000000000004</v>
          </cell>
          <cell r="G93">
            <v>954.89668629464791</v>
          </cell>
        </row>
        <row r="94">
          <cell r="E94">
            <v>210.07000000000005</v>
          </cell>
          <cell r="G94">
            <v>968.75159595132288</v>
          </cell>
        </row>
        <row r="95">
          <cell r="E95">
            <v>212.47000000000006</v>
          </cell>
          <cell r="G95">
            <v>992.55957350042786</v>
          </cell>
        </row>
        <row r="96">
          <cell r="E96">
            <v>216.07000000000005</v>
          </cell>
          <cell r="G96">
            <v>1028.9484136761198</v>
          </cell>
        </row>
        <row r="97">
          <cell r="E97">
            <v>217.67000000000004</v>
          </cell>
          <cell r="G97">
            <v>1045.1974642804207</v>
          </cell>
        </row>
        <row r="98">
          <cell r="E98">
            <v>219.87000000000003</v>
          </cell>
          <cell r="G98">
            <v>1067.6468133005199</v>
          </cell>
        </row>
        <row r="99">
          <cell r="E99">
            <v>223.07000000000002</v>
          </cell>
          <cell r="G99">
            <v>1100.4648959887538</v>
          </cell>
        </row>
        <row r="100">
          <cell r="E100">
            <v>225.07000000000002</v>
          </cell>
          <cell r="G100">
            <v>1121.253450745601</v>
          </cell>
        </row>
        <row r="101">
          <cell r="E101">
            <v>226.67000000000002</v>
          </cell>
          <cell r="G101">
            <v>1139.0833953397039</v>
          </cell>
        </row>
        <row r="102">
          <cell r="E102">
            <v>229.67000000000002</v>
          </cell>
          <cell r="G102">
            <v>1172.5498870397039</v>
          </cell>
        </row>
        <row r="103">
          <cell r="E103">
            <v>232.27</v>
          </cell>
          <cell r="G103">
            <v>1202.743725751707</v>
          </cell>
        </row>
        <row r="104">
          <cell r="E104">
            <v>234.47</v>
          </cell>
          <cell r="G104">
            <v>1228.5205787343189</v>
          </cell>
        </row>
        <row r="105">
          <cell r="E105">
            <v>237.67</v>
          </cell>
          <cell r="G105">
            <v>1266.4712454299379</v>
          </cell>
        </row>
        <row r="106">
          <cell r="E106">
            <v>240.07</v>
          </cell>
          <cell r="G106">
            <v>1295.6280538735839</v>
          </cell>
        </row>
        <row r="107">
          <cell r="E107">
            <v>243.26999999999998</v>
          </cell>
          <cell r="G107">
            <v>1335.7187317931978</v>
          </cell>
        </row>
        <row r="108">
          <cell r="E108">
            <v>245.07</v>
          </cell>
          <cell r="G108">
            <v>1359.1605782657068</v>
          </cell>
        </row>
        <row r="109">
          <cell r="E109">
            <v>246.87</v>
          </cell>
          <cell r="G109">
            <v>1382.8906632150649</v>
          </cell>
        </row>
        <row r="110">
          <cell r="E110">
            <v>250.47</v>
          </cell>
          <cell r="G110">
            <v>1430.3578246150648</v>
          </cell>
        </row>
        <row r="111">
          <cell r="E111">
            <v>253.37</v>
          </cell>
          <cell r="G111">
            <v>1469.6626972714027</v>
          </cell>
        </row>
        <row r="112">
          <cell r="E112">
            <v>254.57</v>
          </cell>
          <cell r="G112">
            <v>1486.3874913234627</v>
          </cell>
        </row>
        <row r="113">
          <cell r="E113">
            <v>257.57</v>
          </cell>
          <cell r="G113">
            <v>1528.7637678773576</v>
          </cell>
        </row>
        <row r="114">
          <cell r="E114">
            <v>259.57</v>
          </cell>
          <cell r="G114">
            <v>1557.8154456773577</v>
          </cell>
        </row>
        <row r="115">
          <cell r="E115">
            <v>263.17</v>
          </cell>
          <cell r="G115">
            <v>1612.1605822971637</v>
          </cell>
        </row>
        <row r="116">
          <cell r="E116">
            <v>266.17</v>
          </cell>
          <cell r="G116">
            <v>1658.3449893695288</v>
          </cell>
        </row>
        <row r="117">
          <cell r="E117">
            <v>267.77000000000004</v>
          </cell>
          <cell r="G117">
            <v>1683.2259773752678</v>
          </cell>
        </row>
        <row r="118">
          <cell r="E118">
            <v>269.77000000000004</v>
          </cell>
          <cell r="G118">
            <v>1714.3697020763927</v>
          </cell>
        </row>
        <row r="119">
          <cell r="E119">
            <v>271.97000000000003</v>
          </cell>
          <cell r="G119">
            <v>1751.3557313687209</v>
          </cell>
        </row>
        <row r="120">
          <cell r="E120">
            <v>274.77000000000004</v>
          </cell>
          <cell r="G120">
            <v>1799.1377643787118</v>
          </cell>
        </row>
        <row r="121">
          <cell r="E121">
            <v>276.57000000000005</v>
          </cell>
          <cell r="G121">
            <v>1829.8778446718347</v>
          </cell>
        </row>
        <row r="122">
          <cell r="E122">
            <v>279.37000000000006</v>
          </cell>
          <cell r="G122">
            <v>1878.1616229902247</v>
          </cell>
        </row>
        <row r="123">
          <cell r="E123">
            <v>281.17000000000007</v>
          </cell>
          <cell r="G123">
            <v>1909.9315848930628</v>
          </cell>
        </row>
        <row r="124">
          <cell r="E124">
            <v>284.57000000000005</v>
          </cell>
          <cell r="G124">
            <v>1970.2365448432508</v>
          </cell>
        </row>
        <row r="125">
          <cell r="E125">
            <v>287.37000000000006</v>
          </cell>
          <cell r="G125">
            <v>2022.2805648529616</v>
          </cell>
        </row>
        <row r="126">
          <cell r="E126">
            <v>290.57000000000005</v>
          </cell>
          <cell r="G126">
            <v>2082.1624466354665</v>
          </cell>
        </row>
        <row r="127">
          <cell r="E127">
            <v>291.97000000000003</v>
          </cell>
          <cell r="G127">
            <v>2109.5565347046586</v>
          </cell>
        </row>
        <row r="128">
          <cell r="E128">
            <v>295.57000000000005</v>
          </cell>
          <cell r="G128">
            <v>2188.8067726400991</v>
          </cell>
        </row>
        <row r="129">
          <cell r="E129">
            <v>297.57000000000005</v>
          </cell>
          <cell r="G129">
            <v>2233.8047113224511</v>
          </cell>
        </row>
        <row r="130">
          <cell r="E130">
            <v>299.57000000000005</v>
          </cell>
          <cell r="G130">
            <v>2278.8260761311012</v>
          </cell>
        </row>
        <row r="131">
          <cell r="E131">
            <v>301.17000000000007</v>
          </cell>
          <cell r="G131">
            <v>2315.7586632678094</v>
          </cell>
        </row>
        <row r="132">
          <cell r="E132">
            <v>302.97000000000008</v>
          </cell>
          <cell r="G132">
            <v>2359.5380649686153</v>
          </cell>
        </row>
        <row r="133">
          <cell r="E133">
            <v>304.97000000000008</v>
          </cell>
          <cell r="G133">
            <v>2409.7803704486141</v>
          </cell>
        </row>
        <row r="134">
          <cell r="E134">
            <v>308.57000000000011</v>
          </cell>
          <cell r="G134">
            <v>2503.6309189744502</v>
          </cell>
        </row>
        <row r="135">
          <cell r="E135">
            <v>309.97000000000008</v>
          </cell>
          <cell r="G135">
            <v>2540.2403553793861</v>
          </cell>
        </row>
        <row r="136">
          <cell r="E136">
            <v>311.57000000000011</v>
          </cell>
          <cell r="G136">
            <v>2583.8750741751101</v>
          </cell>
        </row>
        <row r="137">
          <cell r="E137">
            <v>313.7700000000001</v>
          </cell>
          <cell r="G137">
            <v>2645.2096341079</v>
          </cell>
        </row>
        <row r="138">
          <cell r="E138">
            <v>315.37000000000012</v>
          </cell>
          <cell r="G138">
            <v>2690.1551526254589</v>
          </cell>
        </row>
        <row r="139">
          <cell r="E139">
            <v>317.7700000000001</v>
          </cell>
          <cell r="G139">
            <v>2763.7514838528969</v>
          </cell>
        </row>
        <row r="140">
          <cell r="E140">
            <v>320.37000000000012</v>
          </cell>
          <cell r="G140">
            <v>2856.3304112397009</v>
          </cell>
        </row>
        <row r="141">
          <cell r="E141">
            <v>322.37000000000012</v>
          </cell>
          <cell r="G141">
            <v>2931.6350721968743</v>
          </cell>
        </row>
        <row r="142">
          <cell r="E142">
            <v>324.97000000000014</v>
          </cell>
          <cell r="G142">
            <v>3044.0463797921993</v>
          </cell>
        </row>
        <row r="143">
          <cell r="E143">
            <v>326.97000000000014</v>
          </cell>
          <cell r="G143">
            <v>3136.9388229214642</v>
          </cell>
        </row>
        <row r="144">
          <cell r="E144">
            <v>328.97000000000014</v>
          </cell>
          <cell r="G144">
            <v>3235.732033040259</v>
          </cell>
        </row>
        <row r="145">
          <cell r="E145">
            <v>330.57000000000016</v>
          </cell>
          <cell r="G145">
            <v>3318.3956596307253</v>
          </cell>
        </row>
        <row r="146">
          <cell r="E146">
            <v>331.77000000000015</v>
          </cell>
          <cell r="G146">
            <v>3381.9166648255705</v>
          </cell>
        </row>
        <row r="147">
          <cell r="E147">
            <v>333.17000000000013</v>
          </cell>
          <cell r="G147">
            <v>3458.0164387110135</v>
          </cell>
        </row>
        <row r="148">
          <cell r="E148">
            <v>334.97000000000014</v>
          </cell>
          <cell r="G148">
            <v>3556.8177528453743</v>
          </cell>
        </row>
        <row r="149">
          <cell r="E149">
            <v>337.37000000000012</v>
          </cell>
          <cell r="G149">
            <v>3688.8496618468475</v>
          </cell>
        </row>
        <row r="150">
          <cell r="E150">
            <v>340.57000000000011</v>
          </cell>
          <cell r="G150">
            <v>3871.9359416153729</v>
          </cell>
        </row>
        <row r="151">
          <cell r="E151">
            <v>343.97000000000008</v>
          </cell>
          <cell r="G151">
            <v>4067.78043915019</v>
          </cell>
        </row>
        <row r="152">
          <cell r="E152">
            <v>347.37000000000006</v>
          </cell>
          <cell r="G152">
            <v>4269.4812017134373</v>
          </cell>
        </row>
        <row r="153">
          <cell r="E153">
            <v>349.37000000000006</v>
          </cell>
          <cell r="G153">
            <v>4395.0841209736782</v>
          </cell>
        </row>
        <row r="154">
          <cell r="E154">
            <v>351.77000000000004</v>
          </cell>
          <cell r="G154">
            <v>4546.0028050420815</v>
          </cell>
        </row>
        <row r="155">
          <cell r="E155">
            <v>354.17</v>
          </cell>
          <cell r="G155">
            <v>4699.5278902046784</v>
          </cell>
        </row>
        <row r="156">
          <cell r="E156">
            <v>355.57</v>
          </cell>
          <cell r="G156">
            <v>4790.6800110668046</v>
          </cell>
        </row>
        <row r="157">
          <cell r="E157">
            <v>357.96999999999997</v>
          </cell>
          <cell r="G157">
            <v>4949.8990682342419</v>
          </cell>
        </row>
        <row r="158">
          <cell r="E158">
            <v>359.57</v>
          </cell>
          <cell r="G158">
            <v>5057.1431632002959</v>
          </cell>
        </row>
        <row r="159">
          <cell r="E159">
            <v>360.96999999999997</v>
          </cell>
          <cell r="G159">
            <v>5152.8917163757114</v>
          </cell>
        </row>
        <row r="160">
          <cell r="E160">
            <v>362.77</v>
          </cell>
          <cell r="G160">
            <v>5277.5675442595148</v>
          </cell>
        </row>
        <row r="161">
          <cell r="E161">
            <v>364.77</v>
          </cell>
          <cell r="G161">
            <v>5416.1254979426831</v>
          </cell>
        </row>
        <row r="162">
          <cell r="E162">
            <v>366.77</v>
          </cell>
          <cell r="G162">
            <v>5558.4136895292604</v>
          </cell>
        </row>
        <row r="163">
          <cell r="E163">
            <v>368.96999999999997</v>
          </cell>
          <cell r="G163">
            <v>5721.3436605250308</v>
          </cell>
        </row>
        <row r="164">
          <cell r="E164">
            <v>370.57</v>
          </cell>
          <cell r="G164">
            <v>5840.2812573616739</v>
          </cell>
        </row>
        <row r="165">
          <cell r="E165">
            <v>373.77</v>
          </cell>
          <cell r="G165">
            <v>6082.3518570280403</v>
          </cell>
        </row>
        <row r="166">
          <cell r="E166">
            <v>375.16999999999996</v>
          </cell>
          <cell r="G166">
            <v>6189.6061619581451</v>
          </cell>
        </row>
        <row r="167">
          <cell r="E167">
            <v>378.66999999999996</v>
          </cell>
          <cell r="G167">
            <v>6459.205292958145</v>
          </cell>
        </row>
        <row r="168">
          <cell r="E168">
            <v>380.46999999999997</v>
          </cell>
          <cell r="G168">
            <v>6607.1049159380327</v>
          </cell>
        </row>
        <row r="169">
          <cell r="E169">
            <v>382.66999999999996</v>
          </cell>
          <cell r="G169">
            <v>6788.6951156478281</v>
          </cell>
        </row>
        <row r="170">
          <cell r="E170">
            <v>385.46999999999997</v>
          </cell>
          <cell r="G170">
            <v>7025.0704505478279</v>
          </cell>
        </row>
        <row r="171">
          <cell r="E171">
            <v>388.27</v>
          </cell>
          <cell r="G171">
            <v>7266.3359598982634</v>
          </cell>
        </row>
        <row r="172">
          <cell r="E172">
            <v>390.45</v>
          </cell>
          <cell r="G172">
            <v>7454.6929388492372</v>
          </cell>
        </row>
        <row r="173">
          <cell r="E173">
            <v>392.84999999999997</v>
          </cell>
          <cell r="G173">
            <v>7672.3187656256241</v>
          </cell>
        </row>
        <row r="174">
          <cell r="E174">
            <v>395.65</v>
          </cell>
          <cell r="G174">
            <v>7926.3115624106049</v>
          </cell>
        </row>
        <row r="175">
          <cell r="E175">
            <v>398.65</v>
          </cell>
          <cell r="G175">
            <v>8205.1328437709126</v>
          </cell>
        </row>
        <row r="176">
          <cell r="E176">
            <v>400.65</v>
          </cell>
          <cell r="G176">
            <v>8393.5711323647993</v>
          </cell>
        </row>
        <row r="177">
          <cell r="E177">
            <v>403.65</v>
          </cell>
          <cell r="G177">
            <v>8689.5351748793692</v>
          </cell>
        </row>
        <row r="178">
          <cell r="E178">
            <v>406.04999999999995</v>
          </cell>
          <cell r="G178">
            <v>8927.074550788715</v>
          </cell>
        </row>
        <row r="179">
          <cell r="E179">
            <v>408.24999999999994</v>
          </cell>
          <cell r="G179">
            <v>9145.4732182806347</v>
          </cell>
        </row>
        <row r="180">
          <cell r="E180">
            <v>409.64999999999992</v>
          </cell>
          <cell r="G180">
            <v>9285.6214220012662</v>
          </cell>
        </row>
        <row r="181">
          <cell r="E181">
            <v>412.24999999999994</v>
          </cell>
          <cell r="G181">
            <v>9548.0805349814545</v>
          </cell>
        </row>
        <row r="182">
          <cell r="E182">
            <v>414.24999999999994</v>
          </cell>
          <cell r="G182">
            <v>9752.1407423918499</v>
          </cell>
        </row>
        <row r="183">
          <cell r="E183">
            <v>417.04999999999995</v>
          </cell>
          <cell r="G183">
            <v>10040.621093695145</v>
          </cell>
        </row>
        <row r="184">
          <cell r="E184">
            <v>420.24999999999994</v>
          </cell>
          <cell r="G184">
            <v>10372.595527551812</v>
          </cell>
        </row>
        <row r="185">
          <cell r="E185">
            <v>421.64999999999992</v>
          </cell>
          <cell r="G185">
            <v>10522.109675339432</v>
          </cell>
        </row>
        <row r="186">
          <cell r="E186">
            <v>423.24999999999994</v>
          </cell>
          <cell r="G186">
            <v>10704.216443338379</v>
          </cell>
        </row>
        <row r="187">
          <cell r="E187">
            <v>427.04999999999995</v>
          </cell>
          <cell r="G187">
            <v>11158.541263383349</v>
          </cell>
        </row>
        <row r="188">
          <cell r="E188">
            <v>429.04999999999995</v>
          </cell>
          <cell r="G188">
            <v>11398.056930143615</v>
          </cell>
        </row>
        <row r="189">
          <cell r="E189">
            <v>431.44999999999993</v>
          </cell>
          <cell r="G189">
            <v>11689.895645713421</v>
          </cell>
        </row>
        <row r="190">
          <cell r="E190">
            <v>434.44999999999993</v>
          </cell>
          <cell r="G190">
            <v>12058.871588028207</v>
          </cell>
        </row>
        <row r="191">
          <cell r="E191">
            <v>436.44999999999993</v>
          </cell>
          <cell r="G191">
            <v>12321.473788869676</v>
          </cell>
        </row>
        <row r="192">
          <cell r="E192">
            <v>438.04999999999995</v>
          </cell>
          <cell r="G192">
            <v>12532.382623757116</v>
          </cell>
        </row>
        <row r="193">
          <cell r="E193">
            <v>440.04999999999995</v>
          </cell>
          <cell r="G193">
            <v>12796.378500850526</v>
          </cell>
        </row>
        <row r="194">
          <cell r="E194">
            <v>442.44999999999993</v>
          </cell>
          <cell r="G194">
            <v>13123.078650916608</v>
          </cell>
        </row>
        <row r="195">
          <cell r="E195">
            <v>445.04999999999995</v>
          </cell>
          <cell r="G195">
            <v>13490.348150376378</v>
          </cell>
        </row>
        <row r="196">
          <cell r="E196">
            <v>447.44999999999993</v>
          </cell>
          <cell r="G196">
            <v>13855.512238960086</v>
          </cell>
        </row>
        <row r="197">
          <cell r="E197">
            <v>449.04999999999995</v>
          </cell>
          <cell r="G197">
            <v>14102.283893266185</v>
          </cell>
        </row>
        <row r="198">
          <cell r="E198">
            <v>451.84999999999997</v>
          </cell>
          <cell r="G198">
            <v>14543.335416661177</v>
          </cell>
        </row>
        <row r="199">
          <cell r="E199">
            <v>454.04999999999995</v>
          </cell>
          <cell r="G199">
            <v>14893.378556935071</v>
          </cell>
        </row>
        <row r="200">
          <cell r="E200">
            <v>455.44999999999993</v>
          </cell>
          <cell r="G200">
            <v>15116.617671349479</v>
          </cell>
        </row>
        <row r="201">
          <cell r="E201">
            <v>457.24999999999994</v>
          </cell>
          <cell r="G201">
            <v>15403.766574441432</v>
          </cell>
        </row>
        <row r="202">
          <cell r="E202">
            <v>459.04999999999995</v>
          </cell>
          <cell r="G202">
            <v>15696.69910510165</v>
          </cell>
        </row>
        <row r="203">
          <cell r="E203">
            <v>460.65</v>
          </cell>
          <cell r="G203">
            <v>15971.449003010663</v>
          </cell>
        </row>
        <row r="204">
          <cell r="E204">
            <v>462.25</v>
          </cell>
          <cell r="G204">
            <v>16246.686545953067</v>
          </cell>
        </row>
        <row r="205">
          <cell r="E205">
            <v>464.45</v>
          </cell>
          <cell r="G205">
            <v>16625.730180288097</v>
          </cell>
        </row>
        <row r="206">
          <cell r="E206">
            <v>468.05</v>
          </cell>
          <cell r="G206">
            <v>17256.028964001831</v>
          </cell>
        </row>
        <row r="207">
          <cell r="E207">
            <v>469.45</v>
          </cell>
          <cell r="G207">
            <v>17507.914143367845</v>
          </cell>
        </row>
        <row r="208">
          <cell r="E208">
            <v>471.7</v>
          </cell>
          <cell r="G208">
            <v>17952.769571774916</v>
          </cell>
        </row>
        <row r="209">
          <cell r="E209">
            <v>473.09999999999997</v>
          </cell>
          <cell r="G209">
            <v>18231.199578995907</v>
          </cell>
        </row>
        <row r="210">
          <cell r="E210">
            <v>475.29999999999995</v>
          </cell>
          <cell r="G210">
            <v>18668.887193738468</v>
          </cell>
        </row>
        <row r="211">
          <cell r="E211">
            <v>478.09999999999997</v>
          </cell>
          <cell r="G211">
            <v>19234.638662323348</v>
          </cell>
        </row>
        <row r="212">
          <cell r="E212">
            <v>480.29999999999995</v>
          </cell>
          <cell r="G212">
            <v>19680.021335416761</v>
          </cell>
        </row>
        <row r="213">
          <cell r="E213">
            <v>482.29999999999995</v>
          </cell>
          <cell r="G213">
            <v>20097.456997416761</v>
          </cell>
        </row>
        <row r="214">
          <cell r="E214">
            <v>485.49999999999994</v>
          </cell>
          <cell r="G214">
            <v>20789.478131751723</v>
          </cell>
        </row>
        <row r="215">
          <cell r="E215">
            <v>487.49999999999994</v>
          </cell>
          <cell r="G215">
            <v>21328.934101734103</v>
          </cell>
        </row>
        <row r="216">
          <cell r="E216">
            <v>489.89999999999992</v>
          </cell>
          <cell r="G216">
            <v>21983.141894759294</v>
          </cell>
        </row>
        <row r="217">
          <cell r="E217">
            <v>493.49999999999994</v>
          </cell>
          <cell r="G217">
            <v>22994.004798753263</v>
          </cell>
        </row>
        <row r="218">
          <cell r="E218">
            <v>494.89999999999992</v>
          </cell>
          <cell r="G218">
            <v>23399.529625564141</v>
          </cell>
        </row>
        <row r="219">
          <cell r="E219">
            <v>498.09999999999991</v>
          </cell>
          <cell r="G219">
            <v>24375.794310606132</v>
          </cell>
        </row>
        <row r="220">
          <cell r="E220">
            <v>499.69999999999993</v>
          </cell>
          <cell r="G220">
            <v>24897.375195084602</v>
          </cell>
        </row>
        <row r="221">
          <cell r="E221">
            <v>501.69999999999993</v>
          </cell>
          <cell r="G221">
            <v>25563.204256955021</v>
          </cell>
        </row>
        <row r="222">
          <cell r="E222">
            <v>504.49999999999994</v>
          </cell>
          <cell r="G222">
            <v>26497.264386322338</v>
          </cell>
        </row>
        <row r="223">
          <cell r="E223">
            <v>508.09999999999997</v>
          </cell>
          <cell r="G223">
            <v>27711.10868932234</v>
          </cell>
        </row>
        <row r="224">
          <cell r="E224">
            <v>509.9</v>
          </cell>
          <cell r="G224">
            <v>28397.48609548634</v>
          </cell>
        </row>
        <row r="225">
          <cell r="E225">
            <v>512.29999999999995</v>
          </cell>
          <cell r="G225">
            <v>29891.613152179692</v>
          </cell>
        </row>
        <row r="226">
          <cell r="E226">
            <v>513.9</v>
          </cell>
          <cell r="G226">
            <v>30992.638575280409</v>
          </cell>
        </row>
        <row r="227">
          <cell r="E227">
            <v>515.29999999999995</v>
          </cell>
          <cell r="G227">
            <v>32711.892633280408</v>
          </cell>
        </row>
      </sheetData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1861-FEF1-475E-9DBD-3A9862671F28}">
  <dimension ref="A2:Z229"/>
  <sheetViews>
    <sheetView topLeftCell="M1" workbookViewId="0">
      <pane ySplit="1" topLeftCell="A2" activePane="bottomLeft" state="frozen"/>
      <selection pane="bottomLeft" activeCell="W4" sqref="W4"/>
    </sheetView>
  </sheetViews>
  <sheetFormatPr defaultRowHeight="11.5" x14ac:dyDescent="0.25"/>
  <cols>
    <col min="1" max="1" width="5.7265625" style="13" bestFit="1" customWidth="1"/>
    <col min="2" max="2" width="31.453125" style="13" bestFit="1" customWidth="1"/>
    <col min="3" max="3" width="8.453125" style="13" bestFit="1" customWidth="1"/>
    <col min="4" max="4" width="7.6328125" style="13" bestFit="1" customWidth="1"/>
    <col min="5" max="5" width="13.36328125" style="13" bestFit="1" customWidth="1"/>
    <col min="6" max="6" width="10.36328125" style="13" customWidth="1"/>
    <col min="7" max="7" width="19.08984375" style="13" bestFit="1" customWidth="1"/>
    <col min="8" max="8" width="18.1796875" style="13" bestFit="1" customWidth="1"/>
    <col min="9" max="9" width="12.26953125" style="13" bestFit="1" customWidth="1"/>
    <col min="10" max="10" width="15.08984375" style="13" bestFit="1" customWidth="1"/>
    <col min="11" max="11" width="9.6328125" style="13" bestFit="1" customWidth="1"/>
    <col min="12" max="12" width="10.08984375" style="13" bestFit="1" customWidth="1"/>
    <col min="13" max="13" width="15.36328125" style="13" bestFit="1" customWidth="1"/>
    <col min="14" max="14" width="18.7265625" style="5" bestFit="1" customWidth="1"/>
    <col min="15" max="15" width="8.6328125" style="13" bestFit="1" customWidth="1"/>
    <col min="16" max="16" width="9.81640625" style="13" bestFit="1" customWidth="1"/>
    <col min="17" max="17" width="7.6328125" style="13" bestFit="1" customWidth="1"/>
    <col min="18" max="18" width="10.81640625" style="13" bestFit="1" customWidth="1"/>
    <col min="19" max="19" width="9.36328125" style="27" bestFit="1" customWidth="1"/>
    <col min="20" max="20" width="10.90625" style="27" bestFit="1" customWidth="1"/>
    <col min="21" max="21" width="8.1796875" style="27" bestFit="1" customWidth="1"/>
    <col min="22" max="22" width="12.54296875" style="27" bestFit="1" customWidth="1"/>
    <col min="23" max="23" width="12.1796875" style="27" bestFit="1" customWidth="1"/>
    <col min="24" max="24" width="5.36328125" style="13" bestFit="1" customWidth="1"/>
    <col min="25" max="25" width="4.6328125" style="28" bestFit="1" customWidth="1"/>
    <col min="26" max="26" width="92.7265625" style="35" bestFit="1" customWidth="1"/>
    <col min="27" max="27" width="9.26953125" style="13" customWidth="1"/>
    <col min="28" max="16384" width="8.7265625" style="13"/>
  </cols>
  <sheetData>
    <row r="2" spans="1:26" s="5" customFormat="1" ht="15" customHeight="1" x14ac:dyDescent="0.25">
      <c r="A2" s="1"/>
      <c r="B2" s="2" t="s">
        <v>0</v>
      </c>
      <c r="C2" s="2" t="s">
        <v>0</v>
      </c>
      <c r="D2" s="2" t="s">
        <v>0</v>
      </c>
      <c r="E2" s="2" t="s">
        <v>0</v>
      </c>
      <c r="F2" s="2" t="s">
        <v>1</v>
      </c>
      <c r="G2" s="2" t="s">
        <v>0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2</v>
      </c>
      <c r="Q2" s="2"/>
      <c r="R2" s="2"/>
      <c r="S2" s="3"/>
      <c r="T2" s="3"/>
      <c r="U2" s="3"/>
      <c r="V2" s="3"/>
      <c r="W2" s="3"/>
      <c r="X2" s="2"/>
      <c r="Y2" s="4"/>
      <c r="Z2" s="36"/>
    </row>
    <row r="3" spans="1:26" s="5" customFormat="1" ht="80.5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3" t="s">
        <v>21</v>
      </c>
      <c r="T3" s="3" t="s">
        <v>22</v>
      </c>
      <c r="U3" s="3" t="s">
        <v>23</v>
      </c>
      <c r="V3" s="3" t="s">
        <v>24</v>
      </c>
      <c r="W3" s="3" t="s">
        <v>25</v>
      </c>
      <c r="X3" s="2" t="s">
        <v>26</v>
      </c>
      <c r="Y3" s="6" t="s">
        <v>27</v>
      </c>
      <c r="Z3" s="2" t="s">
        <v>28</v>
      </c>
    </row>
    <row r="4" spans="1:26" x14ac:dyDescent="0.25">
      <c r="A4" s="7">
        <v>1</v>
      </c>
      <c r="B4" s="7" t="s">
        <v>29</v>
      </c>
      <c r="C4" s="7" t="s">
        <v>30</v>
      </c>
      <c r="D4" s="7" t="s">
        <v>31</v>
      </c>
      <c r="E4" s="7" t="s">
        <v>32</v>
      </c>
      <c r="F4" s="7" t="s">
        <v>32</v>
      </c>
      <c r="G4" s="7" t="s">
        <v>32</v>
      </c>
      <c r="H4" s="7" t="s">
        <v>32</v>
      </c>
      <c r="I4" s="7" t="s">
        <v>32</v>
      </c>
      <c r="J4" s="7" t="s">
        <v>32</v>
      </c>
      <c r="K4" s="7" t="s">
        <v>32</v>
      </c>
      <c r="L4" s="7" t="s">
        <v>32</v>
      </c>
      <c r="M4" s="7" t="s">
        <v>32</v>
      </c>
      <c r="N4" s="8" t="s">
        <v>32</v>
      </c>
      <c r="O4" s="7" t="s">
        <v>32</v>
      </c>
      <c r="P4" s="7">
        <v>2</v>
      </c>
      <c r="Q4" s="7">
        <v>2.5</v>
      </c>
      <c r="R4" s="7">
        <v>417435.66200000001</v>
      </c>
      <c r="S4" s="9">
        <f>SUM(R4/1000)</f>
        <v>417.43566200000004</v>
      </c>
      <c r="T4" s="9">
        <f t="shared" ref="T4:T67" si="0">SUM(1-(P4/Q4))</f>
        <v>0.19999999999999996</v>
      </c>
      <c r="U4" s="10" t="s">
        <v>33</v>
      </c>
      <c r="V4" s="11" t="str">
        <f>IF(AND(T4&lt;0.5,T4&gt;-0.5),"Yes","No")</f>
        <v>Yes</v>
      </c>
      <c r="W4" s="12">
        <f>SUM(P4/(S4/1000))</f>
        <v>4.7911574933911609</v>
      </c>
      <c r="X4" s="11">
        <f>IF(W4&lt;=12,1,IF(W4&lt;25,2,IF(W4&lt;50,3,IF(W4&lt;100,4,5))))</f>
        <v>1</v>
      </c>
      <c r="Y4" s="7">
        <f t="shared" ref="Y4:Y67" si="1">RANK(W4,W$4:W$229)</f>
        <v>212</v>
      </c>
      <c r="Z4" s="8" t="s">
        <v>34</v>
      </c>
    </row>
    <row r="5" spans="1:26" x14ac:dyDescent="0.25">
      <c r="A5" s="7">
        <v>2</v>
      </c>
      <c r="B5" s="7" t="s">
        <v>35</v>
      </c>
      <c r="C5" s="7" t="s">
        <v>36</v>
      </c>
      <c r="D5" s="7" t="s">
        <v>31</v>
      </c>
      <c r="E5" s="7" t="s">
        <v>32</v>
      </c>
      <c r="F5" s="7" t="s">
        <v>32</v>
      </c>
      <c r="G5" s="7" t="s">
        <v>32</v>
      </c>
      <c r="H5" s="7" t="s">
        <v>32</v>
      </c>
      <c r="I5" s="7" t="s">
        <v>32</v>
      </c>
      <c r="J5" s="7" t="s">
        <v>32</v>
      </c>
      <c r="K5" s="7" t="s">
        <v>32</v>
      </c>
      <c r="L5" s="7" t="s">
        <v>32</v>
      </c>
      <c r="M5" s="7" t="s">
        <v>32</v>
      </c>
      <c r="N5" s="8" t="s">
        <v>32</v>
      </c>
      <c r="O5" s="7" t="s">
        <v>32</v>
      </c>
      <c r="P5" s="7">
        <v>1.2</v>
      </c>
      <c r="Q5" s="7">
        <v>2.5</v>
      </c>
      <c r="R5" s="7">
        <v>16724.794052059999</v>
      </c>
      <c r="S5" s="9">
        <f t="shared" ref="S5:S68" si="2">SUM(R5/1000)</f>
        <v>16.724794052059998</v>
      </c>
      <c r="T5" s="9">
        <f t="shared" si="0"/>
        <v>0.52</v>
      </c>
      <c r="U5" s="10" t="s">
        <v>33</v>
      </c>
      <c r="V5" s="33" t="str">
        <f t="shared" ref="V5:V68" si="3">IF(AND(T5&lt;0.5,T5&gt;-0.5),"Yes","No")</f>
        <v>No</v>
      </c>
      <c r="W5" s="12">
        <f t="shared" ref="W5:W67" si="4">SUM(P5/(S5/1000))</f>
        <v>71.749762434425634</v>
      </c>
      <c r="X5" s="11">
        <f t="shared" ref="X5:X68" si="5">IF(W5&lt;=12,1,IF(W5&lt;25,2,IF(W5&lt;50,3,IF(W5&lt;100,4,5))))</f>
        <v>4</v>
      </c>
      <c r="Y5" s="7">
        <f t="shared" si="1"/>
        <v>111</v>
      </c>
      <c r="Z5" s="23" t="s">
        <v>34</v>
      </c>
    </row>
    <row r="6" spans="1:26" x14ac:dyDescent="0.25">
      <c r="A6" s="7">
        <v>3</v>
      </c>
      <c r="B6" s="7" t="s">
        <v>29</v>
      </c>
      <c r="C6" s="7" t="s">
        <v>30</v>
      </c>
      <c r="D6" s="7" t="s">
        <v>37</v>
      </c>
      <c r="E6" s="7" t="s">
        <v>32</v>
      </c>
      <c r="F6" s="7" t="s">
        <v>32</v>
      </c>
      <c r="G6" s="7" t="str">
        <f>G4</f>
        <v>Not used</v>
      </c>
      <c r="H6" s="7" t="str">
        <f t="shared" ref="H6:L6" si="6">H4</f>
        <v>Not used</v>
      </c>
      <c r="I6" s="7" t="s">
        <v>32</v>
      </c>
      <c r="J6" s="7" t="s">
        <v>32</v>
      </c>
      <c r="K6" s="7" t="s">
        <v>32</v>
      </c>
      <c r="L6" s="7" t="str">
        <f t="shared" si="6"/>
        <v>Not used</v>
      </c>
      <c r="M6" s="7" t="s">
        <v>32</v>
      </c>
      <c r="N6" s="8" t="s">
        <v>32</v>
      </c>
      <c r="O6" s="7" t="s">
        <v>32</v>
      </c>
      <c r="P6" s="7">
        <v>1.4</v>
      </c>
      <c r="Q6" s="7">
        <v>2.5</v>
      </c>
      <c r="R6" s="7">
        <v>1719254.058</v>
      </c>
      <c r="S6" s="9">
        <f t="shared" si="2"/>
        <v>1719.254058</v>
      </c>
      <c r="T6" s="9">
        <f t="shared" si="0"/>
        <v>0.44000000000000006</v>
      </c>
      <c r="U6" s="10" t="s">
        <v>33</v>
      </c>
      <c r="V6" s="11" t="str">
        <f t="shared" si="3"/>
        <v>Yes</v>
      </c>
      <c r="W6" s="12">
        <f t="shared" si="4"/>
        <v>0.81430664274750253</v>
      </c>
      <c r="X6" s="11">
        <f t="shared" si="5"/>
        <v>1</v>
      </c>
      <c r="Y6" s="7">
        <f t="shared" si="1"/>
        <v>226</v>
      </c>
      <c r="Z6" s="8" t="s">
        <v>34</v>
      </c>
    </row>
    <row r="7" spans="1:26" x14ac:dyDescent="0.25">
      <c r="A7" s="7">
        <v>4</v>
      </c>
      <c r="B7" s="7" t="s">
        <v>38</v>
      </c>
      <c r="C7" s="7" t="s">
        <v>36</v>
      </c>
      <c r="D7" s="7" t="s">
        <v>37</v>
      </c>
      <c r="E7" s="7" t="s">
        <v>32</v>
      </c>
      <c r="F7" s="7" t="str">
        <f>F6</f>
        <v>Not used</v>
      </c>
      <c r="G7" s="7" t="str">
        <f t="shared" ref="G7:L10" si="7">G6</f>
        <v>Not used</v>
      </c>
      <c r="H7" s="7" t="str">
        <f t="shared" si="7"/>
        <v>Not used</v>
      </c>
      <c r="I7" s="7" t="s">
        <v>32</v>
      </c>
      <c r="J7" s="7" t="s">
        <v>32</v>
      </c>
      <c r="K7" s="7" t="s">
        <v>32</v>
      </c>
      <c r="L7" s="7" t="str">
        <f t="shared" si="7"/>
        <v>Not used</v>
      </c>
      <c r="M7" s="7" t="s">
        <v>32</v>
      </c>
      <c r="N7" s="8" t="s">
        <v>32</v>
      </c>
      <c r="O7" s="7" t="s">
        <v>32</v>
      </c>
      <c r="P7" s="7">
        <v>1.2</v>
      </c>
      <c r="Q7" s="7">
        <v>2.5</v>
      </c>
      <c r="R7" s="7">
        <v>63521.005194845035</v>
      </c>
      <c r="S7" s="9">
        <f t="shared" si="2"/>
        <v>63.521005194845031</v>
      </c>
      <c r="T7" s="9">
        <f t="shared" si="0"/>
        <v>0.52</v>
      </c>
      <c r="U7" s="10" t="s">
        <v>33</v>
      </c>
      <c r="V7" s="33" t="str">
        <f t="shared" si="3"/>
        <v>No</v>
      </c>
      <c r="W7" s="12">
        <f t="shared" si="4"/>
        <v>18.891388703927255</v>
      </c>
      <c r="X7" s="11">
        <f t="shared" si="5"/>
        <v>2</v>
      </c>
      <c r="Y7" s="7">
        <f t="shared" si="1"/>
        <v>145</v>
      </c>
      <c r="Z7" s="23" t="s">
        <v>34</v>
      </c>
    </row>
    <row r="8" spans="1:26" x14ac:dyDescent="0.25">
      <c r="A8" s="7">
        <v>5</v>
      </c>
      <c r="B8" s="7" t="s">
        <v>39</v>
      </c>
      <c r="C8" s="7" t="s">
        <v>30</v>
      </c>
      <c r="D8" s="7" t="s">
        <v>40</v>
      </c>
      <c r="E8" s="7" t="s">
        <v>41</v>
      </c>
      <c r="F8" s="7" t="str">
        <f t="shared" ref="F8:G10" si="8">F7</f>
        <v>Not used</v>
      </c>
      <c r="G8" s="7" t="str">
        <f>G7</f>
        <v>Not used</v>
      </c>
      <c r="H8" s="7" t="str">
        <f t="shared" si="7"/>
        <v>Not used</v>
      </c>
      <c r="I8" s="7" t="s">
        <v>32</v>
      </c>
      <c r="J8" s="7" t="s">
        <v>32</v>
      </c>
      <c r="K8" s="7" t="s">
        <v>32</v>
      </c>
      <c r="L8" s="7" t="str">
        <f t="shared" si="7"/>
        <v>Not used</v>
      </c>
      <c r="M8" s="7" t="s">
        <v>32</v>
      </c>
      <c r="N8" s="8" t="s">
        <v>32</v>
      </c>
      <c r="O8" s="7" t="s">
        <v>32</v>
      </c>
      <c r="P8" s="7">
        <v>2.4</v>
      </c>
      <c r="Q8" s="7">
        <v>2.5</v>
      </c>
      <c r="R8" s="7">
        <v>237539.37590934616</v>
      </c>
      <c r="S8" s="9">
        <f t="shared" si="2"/>
        <v>237.53937590934615</v>
      </c>
      <c r="T8" s="9">
        <f t="shared" si="0"/>
        <v>4.0000000000000036E-2</v>
      </c>
      <c r="U8" s="10" t="s">
        <v>33</v>
      </c>
      <c r="V8" s="11" t="str">
        <f t="shared" si="3"/>
        <v>Yes</v>
      </c>
      <c r="W8" s="12">
        <f t="shared" si="4"/>
        <v>10.103588050664616</v>
      </c>
      <c r="X8" s="11">
        <f t="shared" si="5"/>
        <v>1</v>
      </c>
      <c r="Y8" s="7">
        <f t="shared" si="1"/>
        <v>177</v>
      </c>
      <c r="Z8" s="8"/>
    </row>
    <row r="9" spans="1:26" x14ac:dyDescent="0.25">
      <c r="A9" s="7">
        <v>6</v>
      </c>
      <c r="B9" s="7" t="s">
        <v>39</v>
      </c>
      <c r="C9" s="7" t="s">
        <v>30</v>
      </c>
      <c r="D9" s="7" t="s">
        <v>40</v>
      </c>
      <c r="E9" s="7" t="s">
        <v>42</v>
      </c>
      <c r="F9" s="7" t="str">
        <f t="shared" si="8"/>
        <v>Not used</v>
      </c>
      <c r="G9" s="7" t="str">
        <f t="shared" si="8"/>
        <v>Not used</v>
      </c>
      <c r="H9" s="7" t="str">
        <f t="shared" si="7"/>
        <v>Not used</v>
      </c>
      <c r="I9" s="7" t="s">
        <v>32</v>
      </c>
      <c r="J9" s="7" t="s">
        <v>32</v>
      </c>
      <c r="K9" s="7" t="s">
        <v>32</v>
      </c>
      <c r="L9" s="7" t="str">
        <f t="shared" si="7"/>
        <v>Not used</v>
      </c>
      <c r="M9" s="7" t="s">
        <v>32</v>
      </c>
      <c r="N9" s="8" t="s">
        <v>32</v>
      </c>
      <c r="O9" s="7" t="s">
        <v>32</v>
      </c>
      <c r="P9" s="7">
        <v>2.4</v>
      </c>
      <c r="Q9" s="7">
        <v>2.5</v>
      </c>
      <c r="R9" s="7">
        <v>326700.15006608301</v>
      </c>
      <c r="S9" s="9">
        <f t="shared" si="2"/>
        <v>326.70015006608298</v>
      </c>
      <c r="T9" s="9">
        <f t="shared" si="0"/>
        <v>4.0000000000000036E-2</v>
      </c>
      <c r="U9" s="10" t="s">
        <v>33</v>
      </c>
      <c r="V9" s="11" t="str">
        <f t="shared" si="3"/>
        <v>Yes</v>
      </c>
      <c r="W9" s="12">
        <f t="shared" si="4"/>
        <v>7.3461857899806349</v>
      </c>
      <c r="X9" s="11">
        <f t="shared" si="5"/>
        <v>1</v>
      </c>
      <c r="Y9" s="7">
        <f t="shared" si="1"/>
        <v>193</v>
      </c>
      <c r="Z9" s="8"/>
    </row>
    <row r="10" spans="1:26" x14ac:dyDescent="0.25">
      <c r="A10" s="7">
        <v>7</v>
      </c>
      <c r="B10" s="7" t="s">
        <v>39</v>
      </c>
      <c r="C10" s="7" t="s">
        <v>30</v>
      </c>
      <c r="D10" s="7" t="s">
        <v>40</v>
      </c>
      <c r="E10" s="7" t="s">
        <v>43</v>
      </c>
      <c r="F10" s="7" t="str">
        <f t="shared" si="8"/>
        <v>Not used</v>
      </c>
      <c r="G10" s="7" t="str">
        <f t="shared" si="8"/>
        <v>Not used</v>
      </c>
      <c r="H10" s="7" t="str">
        <f t="shared" si="7"/>
        <v>Not used</v>
      </c>
      <c r="I10" s="7" t="s">
        <v>32</v>
      </c>
      <c r="J10" s="7" t="s">
        <v>32</v>
      </c>
      <c r="K10" s="7" t="s">
        <v>32</v>
      </c>
      <c r="L10" s="7" t="str">
        <f t="shared" si="7"/>
        <v>Not used</v>
      </c>
      <c r="M10" s="7" t="s">
        <v>32</v>
      </c>
      <c r="N10" s="8" t="s">
        <v>32</v>
      </c>
      <c r="O10" s="7" t="s">
        <v>32</v>
      </c>
      <c r="P10" s="7">
        <v>2.25</v>
      </c>
      <c r="Q10" s="7">
        <v>2.5</v>
      </c>
      <c r="R10" s="7">
        <v>444855.42840707075</v>
      </c>
      <c r="S10" s="9">
        <f t="shared" si="2"/>
        <v>444.85542840707075</v>
      </c>
      <c r="T10" s="9">
        <f t="shared" si="0"/>
        <v>9.9999999999999978E-2</v>
      </c>
      <c r="U10" s="10" t="s">
        <v>33</v>
      </c>
      <c r="V10" s="11" t="str">
        <f t="shared" si="3"/>
        <v>Yes</v>
      </c>
      <c r="W10" s="12">
        <f t="shared" si="4"/>
        <v>5.0578229607240131</v>
      </c>
      <c r="X10" s="11">
        <f t="shared" si="5"/>
        <v>1</v>
      </c>
      <c r="Y10" s="7">
        <f t="shared" si="1"/>
        <v>207</v>
      </c>
      <c r="Z10" s="8"/>
    </row>
    <row r="11" spans="1:26" x14ac:dyDescent="0.25">
      <c r="A11" s="7">
        <v>8</v>
      </c>
      <c r="B11" s="7" t="s">
        <v>44</v>
      </c>
      <c r="C11" s="7" t="s">
        <v>30</v>
      </c>
      <c r="D11" s="7" t="s">
        <v>40</v>
      </c>
      <c r="E11" s="7" t="s">
        <v>32</v>
      </c>
      <c r="F11" s="7" t="s">
        <v>32</v>
      </c>
      <c r="G11" s="7" t="s">
        <v>32</v>
      </c>
      <c r="H11" s="7" t="s">
        <v>32</v>
      </c>
      <c r="I11" s="7" t="s">
        <v>32</v>
      </c>
      <c r="J11" s="7" t="s">
        <v>32</v>
      </c>
      <c r="K11" s="7" t="s">
        <v>32</v>
      </c>
      <c r="L11" s="7" t="s">
        <v>32</v>
      </c>
      <c r="M11" s="7" t="s">
        <v>32</v>
      </c>
      <c r="N11" s="8" t="s">
        <v>32</v>
      </c>
      <c r="O11" s="7" t="s">
        <v>32</v>
      </c>
      <c r="P11" s="7">
        <v>2.4</v>
      </c>
      <c r="Q11" s="7">
        <v>2.5</v>
      </c>
      <c r="R11" s="7">
        <v>1494127.0566933509</v>
      </c>
      <c r="S11" s="9">
        <f t="shared" si="2"/>
        <v>1494.1270566933508</v>
      </c>
      <c r="T11" s="9">
        <f t="shared" si="0"/>
        <v>4.0000000000000036E-2</v>
      </c>
      <c r="U11" s="10" t="s">
        <v>33</v>
      </c>
      <c r="V11" s="11" t="str">
        <f t="shared" si="3"/>
        <v>Yes</v>
      </c>
      <c r="W11" s="12">
        <f t="shared" si="4"/>
        <v>1.606289096532014</v>
      </c>
      <c r="X11" s="11">
        <f t="shared" si="5"/>
        <v>1</v>
      </c>
      <c r="Y11" s="7">
        <f t="shared" si="1"/>
        <v>224</v>
      </c>
      <c r="Z11" s="8"/>
    </row>
    <row r="12" spans="1:26" x14ac:dyDescent="0.25">
      <c r="A12" s="7">
        <v>9</v>
      </c>
      <c r="B12" s="7" t="s">
        <v>45</v>
      </c>
      <c r="C12" s="7" t="s">
        <v>30</v>
      </c>
      <c r="D12" s="7" t="s">
        <v>40</v>
      </c>
      <c r="E12" s="7" t="s">
        <v>32</v>
      </c>
      <c r="F12" s="7" t="s">
        <v>32</v>
      </c>
      <c r="G12" s="7" t="s">
        <v>32</v>
      </c>
      <c r="H12" s="7" t="s">
        <v>32</v>
      </c>
      <c r="I12" s="7" t="s">
        <v>32</v>
      </c>
      <c r="J12" s="7" t="s">
        <v>32</v>
      </c>
      <c r="K12" s="7" t="s">
        <v>32</v>
      </c>
      <c r="L12" s="7" t="s">
        <v>32</v>
      </c>
      <c r="M12" s="7" t="s">
        <v>32</v>
      </c>
      <c r="N12" s="8" t="s">
        <v>32</v>
      </c>
      <c r="O12" s="7" t="s">
        <v>32</v>
      </c>
      <c r="P12" s="7">
        <v>3.5</v>
      </c>
      <c r="Q12" s="7">
        <v>2.5</v>
      </c>
      <c r="R12" s="7">
        <v>269599.13099999999</v>
      </c>
      <c r="S12" s="9">
        <f t="shared" si="2"/>
        <v>269.599131</v>
      </c>
      <c r="T12" s="9">
        <f t="shared" si="0"/>
        <v>-0.39999999999999991</v>
      </c>
      <c r="U12" s="10" t="s">
        <v>33</v>
      </c>
      <c r="V12" s="11" t="str">
        <f t="shared" si="3"/>
        <v>Yes</v>
      </c>
      <c r="W12" s="12">
        <f t="shared" si="4"/>
        <v>12.982237691263181</v>
      </c>
      <c r="X12" s="11">
        <f t="shared" si="5"/>
        <v>2</v>
      </c>
      <c r="Y12" s="7">
        <f t="shared" si="1"/>
        <v>166</v>
      </c>
      <c r="Z12" s="8"/>
    </row>
    <row r="13" spans="1:26" x14ac:dyDescent="0.25">
      <c r="A13" s="7">
        <v>11</v>
      </c>
      <c r="B13" s="7" t="s">
        <v>35</v>
      </c>
      <c r="C13" s="7" t="s">
        <v>36</v>
      </c>
      <c r="D13" s="7" t="s">
        <v>40</v>
      </c>
      <c r="E13" s="7" t="s">
        <v>46</v>
      </c>
      <c r="F13" s="7" t="s">
        <v>32</v>
      </c>
      <c r="G13" s="7" t="s">
        <v>32</v>
      </c>
      <c r="H13" s="7" t="s">
        <v>32</v>
      </c>
      <c r="I13" s="7" t="s">
        <v>32</v>
      </c>
      <c r="J13" s="7" t="s">
        <v>32</v>
      </c>
      <c r="K13" s="7" t="s">
        <v>32</v>
      </c>
      <c r="L13" s="7" t="s">
        <v>32</v>
      </c>
      <c r="M13" s="7" t="s">
        <v>32</v>
      </c>
      <c r="N13" s="8" t="s">
        <v>32</v>
      </c>
      <c r="O13" s="7" t="s">
        <v>32</v>
      </c>
      <c r="P13" s="7">
        <v>1.6</v>
      </c>
      <c r="Q13" s="7">
        <v>2.5</v>
      </c>
      <c r="R13" s="7">
        <v>9959.53442</v>
      </c>
      <c r="S13" s="9">
        <f t="shared" si="2"/>
        <v>9.9595344200000007</v>
      </c>
      <c r="T13" s="9">
        <f t="shared" si="0"/>
        <v>0.36</v>
      </c>
      <c r="U13" s="10" t="s">
        <v>33</v>
      </c>
      <c r="V13" s="11" t="str">
        <f t="shared" si="3"/>
        <v>Yes</v>
      </c>
      <c r="W13" s="12">
        <f t="shared" si="4"/>
        <v>160.65007986588191</v>
      </c>
      <c r="X13" s="11">
        <f t="shared" si="5"/>
        <v>5</v>
      </c>
      <c r="Y13" s="7">
        <f t="shared" si="1"/>
        <v>61</v>
      </c>
      <c r="Z13" s="8"/>
    </row>
    <row r="14" spans="1:26" x14ac:dyDescent="0.25">
      <c r="A14" s="7">
        <v>12</v>
      </c>
      <c r="B14" s="7" t="s">
        <v>35</v>
      </c>
      <c r="C14" s="7" t="s">
        <v>36</v>
      </c>
      <c r="D14" s="7" t="s">
        <v>40</v>
      </c>
      <c r="E14" s="7" t="s">
        <v>47</v>
      </c>
      <c r="F14" s="7" t="s">
        <v>32</v>
      </c>
      <c r="G14" s="7" t="s">
        <v>32</v>
      </c>
      <c r="H14" s="7" t="s">
        <v>32</v>
      </c>
      <c r="I14" s="7" t="s">
        <v>32</v>
      </c>
      <c r="J14" s="7" t="s">
        <v>32</v>
      </c>
      <c r="K14" s="7" t="s">
        <v>32</v>
      </c>
      <c r="L14" s="7" t="s">
        <v>32</v>
      </c>
      <c r="M14" s="7" t="s">
        <v>32</v>
      </c>
      <c r="N14" s="8" t="s">
        <v>32</v>
      </c>
      <c r="O14" s="7" t="s">
        <v>32</v>
      </c>
      <c r="P14" s="7">
        <v>1.27</v>
      </c>
      <c r="Q14" s="7">
        <v>2.5</v>
      </c>
      <c r="R14" s="7">
        <v>10094.4674</v>
      </c>
      <c r="S14" s="9">
        <f t="shared" si="2"/>
        <v>10.094467399999999</v>
      </c>
      <c r="T14" s="9">
        <f t="shared" si="0"/>
        <v>0.49199999999999999</v>
      </c>
      <c r="U14" s="10" t="s">
        <v>33</v>
      </c>
      <c r="V14" s="11" t="str">
        <f t="shared" si="3"/>
        <v>Yes</v>
      </c>
      <c r="W14" s="12">
        <f t="shared" si="4"/>
        <v>125.81149155031201</v>
      </c>
      <c r="X14" s="11">
        <f t="shared" si="5"/>
        <v>5</v>
      </c>
      <c r="Y14" s="7">
        <f t="shared" si="1"/>
        <v>80</v>
      </c>
      <c r="Z14" s="8"/>
    </row>
    <row r="15" spans="1:26" x14ac:dyDescent="0.25">
      <c r="A15" s="7">
        <v>13</v>
      </c>
      <c r="B15" s="7" t="s">
        <v>35</v>
      </c>
      <c r="C15" s="7" t="s">
        <v>36</v>
      </c>
      <c r="D15" s="7" t="s">
        <v>40</v>
      </c>
      <c r="E15" s="7" t="s">
        <v>48</v>
      </c>
      <c r="F15" s="7" t="s">
        <v>32</v>
      </c>
      <c r="G15" s="7" t="s">
        <v>32</v>
      </c>
      <c r="H15" s="7" t="s">
        <v>32</v>
      </c>
      <c r="I15" s="7" t="s">
        <v>32</v>
      </c>
      <c r="J15" s="7" t="s">
        <v>32</v>
      </c>
      <c r="K15" s="7" t="s">
        <v>32</v>
      </c>
      <c r="L15" s="7" t="s">
        <v>32</v>
      </c>
      <c r="M15" s="7" t="s">
        <v>32</v>
      </c>
      <c r="N15" s="8" t="s">
        <v>32</v>
      </c>
      <c r="O15" s="7" t="s">
        <v>32</v>
      </c>
      <c r="P15" s="7">
        <v>1.5</v>
      </c>
      <c r="Q15" s="7">
        <v>2.5</v>
      </c>
      <c r="R15" s="7">
        <v>822.7903</v>
      </c>
      <c r="S15" s="9">
        <f t="shared" si="2"/>
        <v>0.82279029999999997</v>
      </c>
      <c r="T15" s="9">
        <f t="shared" si="0"/>
        <v>0.4</v>
      </c>
      <c r="U15" s="10" t="s">
        <v>33</v>
      </c>
      <c r="V15" s="11" t="str">
        <f t="shared" si="3"/>
        <v>Yes</v>
      </c>
      <c r="W15" s="12">
        <f t="shared" si="4"/>
        <v>1823.0647590279079</v>
      </c>
      <c r="X15" s="11">
        <f t="shared" si="5"/>
        <v>5</v>
      </c>
      <c r="Y15" s="7">
        <f t="shared" si="1"/>
        <v>7</v>
      </c>
      <c r="Z15" s="8"/>
    </row>
    <row r="16" spans="1:26" x14ac:dyDescent="0.25">
      <c r="A16" s="7">
        <v>14</v>
      </c>
      <c r="B16" s="7" t="s">
        <v>49</v>
      </c>
      <c r="C16" s="7" t="s">
        <v>36</v>
      </c>
      <c r="D16" s="7" t="s">
        <v>31</v>
      </c>
      <c r="E16" s="7" t="s">
        <v>50</v>
      </c>
      <c r="F16" s="7" t="s">
        <v>32</v>
      </c>
      <c r="G16" s="7" t="s">
        <v>32</v>
      </c>
      <c r="H16" s="7" t="s">
        <v>32</v>
      </c>
      <c r="I16" s="7" t="s">
        <v>32</v>
      </c>
      <c r="J16" s="7" t="s">
        <v>32</v>
      </c>
      <c r="K16" s="7" t="s">
        <v>32</v>
      </c>
      <c r="L16" s="7" t="s">
        <v>32</v>
      </c>
      <c r="M16" s="7" t="s">
        <v>32</v>
      </c>
      <c r="N16" s="8" t="s">
        <v>32</v>
      </c>
      <c r="O16" s="7" t="s">
        <v>32</v>
      </c>
      <c r="P16" s="7">
        <v>3</v>
      </c>
      <c r="Q16" s="7">
        <v>2.5</v>
      </c>
      <c r="R16" s="7">
        <v>46184.407072365</v>
      </c>
      <c r="S16" s="9">
        <f t="shared" si="2"/>
        <v>46.184407072364998</v>
      </c>
      <c r="T16" s="9">
        <f t="shared" si="0"/>
        <v>-0.19999999999999996</v>
      </c>
      <c r="U16" s="10" t="s">
        <v>33</v>
      </c>
      <c r="V16" s="11" t="str">
        <f t="shared" si="3"/>
        <v>Yes</v>
      </c>
      <c r="W16" s="12">
        <f t="shared" si="4"/>
        <v>64.956988519943266</v>
      </c>
      <c r="X16" s="11">
        <f t="shared" si="5"/>
        <v>4</v>
      </c>
      <c r="Y16" s="7">
        <f t="shared" si="1"/>
        <v>115</v>
      </c>
      <c r="Z16" s="8"/>
    </row>
    <row r="17" spans="1:26" x14ac:dyDescent="0.25">
      <c r="A17" s="7">
        <v>15</v>
      </c>
      <c r="B17" s="7" t="s">
        <v>49</v>
      </c>
      <c r="C17" s="7" t="s">
        <v>36</v>
      </c>
      <c r="D17" s="7" t="s">
        <v>31</v>
      </c>
      <c r="E17" s="7" t="s">
        <v>51</v>
      </c>
      <c r="F17" s="7" t="s">
        <v>32</v>
      </c>
      <c r="G17" s="7" t="s">
        <v>32</v>
      </c>
      <c r="H17" s="7" t="s">
        <v>32</v>
      </c>
      <c r="I17" s="7" t="s">
        <v>32</v>
      </c>
      <c r="J17" s="7" t="s">
        <v>32</v>
      </c>
      <c r="K17" s="7" t="s">
        <v>32</v>
      </c>
      <c r="L17" s="7" t="s">
        <v>32</v>
      </c>
      <c r="M17" s="7" t="s">
        <v>32</v>
      </c>
      <c r="N17" s="8" t="s">
        <v>32</v>
      </c>
      <c r="O17" s="7" t="s">
        <v>32</v>
      </c>
      <c r="P17" s="7">
        <v>1.8</v>
      </c>
      <c r="Q17" s="7">
        <v>2.5</v>
      </c>
      <c r="R17" s="7">
        <v>98801.31413436099</v>
      </c>
      <c r="S17" s="9">
        <f t="shared" si="2"/>
        <v>98.801314134360993</v>
      </c>
      <c r="T17" s="9">
        <f t="shared" si="0"/>
        <v>0.28000000000000003</v>
      </c>
      <c r="U17" s="10" t="s">
        <v>33</v>
      </c>
      <c r="V17" s="11" t="str">
        <f t="shared" si="3"/>
        <v>Yes</v>
      </c>
      <c r="W17" s="12">
        <f t="shared" si="4"/>
        <v>18.218381159912106</v>
      </c>
      <c r="X17" s="11">
        <f t="shared" si="5"/>
        <v>2</v>
      </c>
      <c r="Y17" s="7">
        <f t="shared" si="1"/>
        <v>147</v>
      </c>
      <c r="Z17" s="8"/>
    </row>
    <row r="18" spans="1:26" ht="79" customHeight="1" x14ac:dyDescent="0.25">
      <c r="A18" s="7">
        <v>16</v>
      </c>
      <c r="B18" s="7" t="s">
        <v>49</v>
      </c>
      <c r="C18" s="7" t="s">
        <v>36</v>
      </c>
      <c r="D18" s="7" t="s">
        <v>40</v>
      </c>
      <c r="E18" s="7" t="s">
        <v>50</v>
      </c>
      <c r="F18" s="7" t="s">
        <v>52</v>
      </c>
      <c r="G18" s="7" t="s">
        <v>53</v>
      </c>
      <c r="H18" s="7" t="s">
        <v>54</v>
      </c>
      <c r="I18" s="7" t="s">
        <v>32</v>
      </c>
      <c r="J18" s="7" t="s">
        <v>32</v>
      </c>
      <c r="K18" s="7" t="s">
        <v>32</v>
      </c>
      <c r="L18" s="7" t="s">
        <v>32</v>
      </c>
      <c r="M18" s="7" t="s">
        <v>32</v>
      </c>
      <c r="N18" s="8" t="s">
        <v>32</v>
      </c>
      <c r="O18" s="7" t="s">
        <v>32</v>
      </c>
      <c r="P18" s="7">
        <v>3.8</v>
      </c>
      <c r="Q18" s="7">
        <v>2.5</v>
      </c>
      <c r="R18" s="7">
        <v>34130.168032896006</v>
      </c>
      <c r="S18" s="9">
        <f t="shared" si="2"/>
        <v>34.130168032896009</v>
      </c>
      <c r="T18" s="9">
        <f t="shared" si="0"/>
        <v>-0.52</v>
      </c>
      <c r="U18" s="10" t="s">
        <v>33</v>
      </c>
      <c r="V18" s="33" t="str">
        <f t="shared" si="3"/>
        <v>No</v>
      </c>
      <c r="W18" s="12">
        <f t="shared" si="4"/>
        <v>111.33844979425268</v>
      </c>
      <c r="X18" s="11">
        <f t="shared" si="5"/>
        <v>5</v>
      </c>
      <c r="Y18" s="7">
        <f t="shared" si="1"/>
        <v>85</v>
      </c>
      <c r="Z18" s="23" t="s">
        <v>55</v>
      </c>
    </row>
    <row r="19" spans="1:26" x14ac:dyDescent="0.25">
      <c r="A19" s="7">
        <v>17</v>
      </c>
      <c r="B19" s="7" t="s">
        <v>49</v>
      </c>
      <c r="C19" s="7" t="s">
        <v>36</v>
      </c>
      <c r="D19" s="7" t="s">
        <v>40</v>
      </c>
      <c r="E19" s="7" t="s">
        <v>50</v>
      </c>
      <c r="F19" s="7" t="s">
        <v>52</v>
      </c>
      <c r="G19" s="7" t="s">
        <v>56</v>
      </c>
      <c r="H19" s="7" t="s">
        <v>57</v>
      </c>
      <c r="I19" s="7" t="s">
        <v>32</v>
      </c>
      <c r="J19" s="7" t="s">
        <v>32</v>
      </c>
      <c r="K19" s="7" t="s">
        <v>32</v>
      </c>
      <c r="L19" s="7" t="s">
        <v>32</v>
      </c>
      <c r="M19" s="7" t="s">
        <v>32</v>
      </c>
      <c r="N19" s="8" t="s">
        <v>32</v>
      </c>
      <c r="O19" s="7" t="s">
        <v>32</v>
      </c>
      <c r="P19" s="7">
        <v>1</v>
      </c>
      <c r="Q19" s="7">
        <v>2.5</v>
      </c>
      <c r="R19" s="7">
        <v>6363.5390938809978</v>
      </c>
      <c r="S19" s="9">
        <f t="shared" si="2"/>
        <v>6.3635390938809975</v>
      </c>
      <c r="T19" s="9">
        <f t="shared" si="0"/>
        <v>0.6</v>
      </c>
      <c r="U19" s="10" t="s">
        <v>33</v>
      </c>
      <c r="V19" s="33" t="str">
        <f t="shared" si="3"/>
        <v>No</v>
      </c>
      <c r="W19" s="12">
        <f t="shared" si="4"/>
        <v>157.14525914700081</v>
      </c>
      <c r="X19" s="11">
        <f t="shared" si="5"/>
        <v>5</v>
      </c>
      <c r="Y19" s="7">
        <f t="shared" si="1"/>
        <v>63</v>
      </c>
      <c r="Z19" s="23" t="s">
        <v>58</v>
      </c>
    </row>
    <row r="20" spans="1:26" x14ac:dyDescent="0.25">
      <c r="A20" s="7">
        <v>18</v>
      </c>
      <c r="B20" s="7" t="s">
        <v>49</v>
      </c>
      <c r="C20" s="7" t="s">
        <v>36</v>
      </c>
      <c r="D20" s="7" t="s">
        <v>40</v>
      </c>
      <c r="E20" s="7" t="s">
        <v>51</v>
      </c>
      <c r="F20" s="7" t="s">
        <v>32</v>
      </c>
      <c r="G20" s="7" t="s">
        <v>32</v>
      </c>
      <c r="H20" s="7" t="s">
        <v>32</v>
      </c>
      <c r="I20" s="7" t="s">
        <v>32</v>
      </c>
      <c r="J20" s="7" t="s">
        <v>32</v>
      </c>
      <c r="K20" s="7" t="s">
        <v>32</v>
      </c>
      <c r="L20" s="7" t="s">
        <v>32</v>
      </c>
      <c r="M20" s="7" t="s">
        <v>32</v>
      </c>
      <c r="N20" s="8" t="s">
        <v>32</v>
      </c>
      <c r="O20" s="7" t="s">
        <v>32</v>
      </c>
      <c r="P20" s="7">
        <v>2.9</v>
      </c>
      <c r="Q20" s="7">
        <v>2.5</v>
      </c>
      <c r="R20" s="7">
        <v>39304.872656337997</v>
      </c>
      <c r="S20" s="9">
        <f t="shared" si="2"/>
        <v>39.304872656337999</v>
      </c>
      <c r="T20" s="9">
        <f t="shared" si="0"/>
        <v>-0.15999999999999992</v>
      </c>
      <c r="U20" s="10" t="s">
        <v>33</v>
      </c>
      <c r="V20" s="11" t="str">
        <f t="shared" si="3"/>
        <v>Yes</v>
      </c>
      <c r="W20" s="12">
        <f t="shared" si="4"/>
        <v>73.782200628307308</v>
      </c>
      <c r="X20" s="11">
        <f t="shared" si="5"/>
        <v>4</v>
      </c>
      <c r="Y20" s="7">
        <f t="shared" si="1"/>
        <v>110</v>
      </c>
      <c r="Z20" s="8"/>
    </row>
    <row r="21" spans="1:26" x14ac:dyDescent="0.25">
      <c r="A21" s="7">
        <v>19</v>
      </c>
      <c r="B21" s="7" t="s">
        <v>59</v>
      </c>
      <c r="C21" s="7" t="s">
        <v>30</v>
      </c>
      <c r="D21" s="7" t="s">
        <v>31</v>
      </c>
      <c r="E21" s="7" t="s">
        <v>41</v>
      </c>
      <c r="F21" s="7" t="s">
        <v>32</v>
      </c>
      <c r="G21" s="7" t="s">
        <v>53</v>
      </c>
      <c r="H21" s="7" t="s">
        <v>60</v>
      </c>
      <c r="I21" s="7" t="s">
        <v>32</v>
      </c>
      <c r="J21" s="7" t="s">
        <v>61</v>
      </c>
      <c r="K21" s="7" t="s">
        <v>32</v>
      </c>
      <c r="L21" s="7" t="s">
        <v>32</v>
      </c>
      <c r="M21" s="7" t="s">
        <v>32</v>
      </c>
      <c r="N21" s="8" t="s">
        <v>32</v>
      </c>
      <c r="O21" s="7" t="s">
        <v>32</v>
      </c>
      <c r="P21" s="7">
        <v>2</v>
      </c>
      <c r="Q21" s="7">
        <v>2.5</v>
      </c>
      <c r="R21" s="7">
        <v>75304.660957173197</v>
      </c>
      <c r="S21" s="9">
        <f t="shared" si="2"/>
        <v>75.304660957173198</v>
      </c>
      <c r="T21" s="9">
        <f t="shared" si="0"/>
        <v>0.19999999999999996</v>
      </c>
      <c r="U21" s="10" t="s">
        <v>33</v>
      </c>
      <c r="V21" s="11" t="str">
        <f t="shared" si="3"/>
        <v>Yes</v>
      </c>
      <c r="W21" s="12">
        <f t="shared" si="4"/>
        <v>26.558781018049171</v>
      </c>
      <c r="X21" s="11">
        <f t="shared" si="5"/>
        <v>3</v>
      </c>
      <c r="Y21" s="7">
        <f t="shared" si="1"/>
        <v>140</v>
      </c>
      <c r="Z21" s="8"/>
    </row>
    <row r="22" spans="1:26" x14ac:dyDescent="0.25">
      <c r="A22" s="7">
        <v>20</v>
      </c>
      <c r="B22" s="7" t="s">
        <v>59</v>
      </c>
      <c r="C22" s="7" t="s">
        <v>30</v>
      </c>
      <c r="D22" s="7" t="s">
        <v>31</v>
      </c>
      <c r="E22" s="7" t="s">
        <v>41</v>
      </c>
      <c r="F22" s="7" t="s">
        <v>32</v>
      </c>
      <c r="G22" s="7" t="str">
        <f t="shared" ref="G22:G23" si="9">G21</f>
        <v>&lt;=165mm</v>
      </c>
      <c r="H22" s="7" t="s">
        <v>60</v>
      </c>
      <c r="I22" s="7" t="s">
        <v>32</v>
      </c>
      <c r="J22" s="7" t="s">
        <v>62</v>
      </c>
      <c r="K22" s="7" t="s">
        <v>32</v>
      </c>
      <c r="L22" s="7" t="str">
        <f t="shared" ref="L22:L35" si="10">L21</f>
        <v>Not used</v>
      </c>
      <c r="M22" s="7" t="s">
        <v>32</v>
      </c>
      <c r="N22" s="8" t="s">
        <v>32</v>
      </c>
      <c r="O22" s="7" t="s">
        <v>32</v>
      </c>
      <c r="P22" s="7">
        <v>1.6</v>
      </c>
      <c r="Q22" s="7">
        <v>2.5</v>
      </c>
      <c r="R22" s="7">
        <v>118937.59683664284</v>
      </c>
      <c r="S22" s="9">
        <f t="shared" si="2"/>
        <v>118.93759683664284</v>
      </c>
      <c r="T22" s="9">
        <f t="shared" si="0"/>
        <v>0.36</v>
      </c>
      <c r="U22" s="10" t="s">
        <v>33</v>
      </c>
      <c r="V22" s="11" t="str">
        <f t="shared" si="3"/>
        <v>Yes</v>
      </c>
      <c r="W22" s="12">
        <f t="shared" si="4"/>
        <v>13.452432557533101</v>
      </c>
      <c r="X22" s="11">
        <f t="shared" si="5"/>
        <v>2</v>
      </c>
      <c r="Y22" s="7">
        <f t="shared" si="1"/>
        <v>163</v>
      </c>
      <c r="Z22" s="8"/>
    </row>
    <row r="23" spans="1:26" x14ac:dyDescent="0.25">
      <c r="A23" s="7">
        <v>21</v>
      </c>
      <c r="B23" s="7" t="s">
        <v>59</v>
      </c>
      <c r="C23" s="7" t="s">
        <v>30</v>
      </c>
      <c r="D23" s="7" t="s">
        <v>31</v>
      </c>
      <c r="E23" s="7" t="s">
        <v>41</v>
      </c>
      <c r="F23" s="7" t="s">
        <v>32</v>
      </c>
      <c r="G23" s="7" t="str">
        <f t="shared" si="9"/>
        <v>&lt;=165mm</v>
      </c>
      <c r="H23" s="7" t="s">
        <v>60</v>
      </c>
      <c r="I23" s="7" t="s">
        <v>32</v>
      </c>
      <c r="J23" s="7" t="s">
        <v>63</v>
      </c>
      <c r="K23" s="7" t="s">
        <v>32</v>
      </c>
      <c r="L23" s="7" t="str">
        <f t="shared" si="10"/>
        <v>Not used</v>
      </c>
      <c r="M23" s="7" t="s">
        <v>32</v>
      </c>
      <c r="N23" s="8" t="s">
        <v>32</v>
      </c>
      <c r="O23" s="7" t="s">
        <v>32</v>
      </c>
      <c r="P23" s="7">
        <v>1.8</v>
      </c>
      <c r="Q23" s="7">
        <v>2.5</v>
      </c>
      <c r="R23" s="7">
        <v>147899.62297988814</v>
      </c>
      <c r="S23" s="9">
        <f t="shared" si="2"/>
        <v>147.89962297988814</v>
      </c>
      <c r="T23" s="9">
        <f t="shared" si="0"/>
        <v>0.28000000000000003</v>
      </c>
      <c r="U23" s="10" t="s">
        <v>33</v>
      </c>
      <c r="V23" s="11" t="str">
        <f t="shared" si="3"/>
        <v>Yes</v>
      </c>
      <c r="W23" s="12">
        <f t="shared" si="4"/>
        <v>12.170416419822585</v>
      </c>
      <c r="X23" s="11">
        <f t="shared" si="5"/>
        <v>2</v>
      </c>
      <c r="Y23" s="7">
        <f t="shared" si="1"/>
        <v>167</v>
      </c>
      <c r="Z23" s="8"/>
    </row>
    <row r="24" spans="1:26" x14ac:dyDescent="0.25">
      <c r="A24" s="7">
        <v>22</v>
      </c>
      <c r="B24" s="7" t="s">
        <v>59</v>
      </c>
      <c r="C24" s="7" t="s">
        <v>30</v>
      </c>
      <c r="D24" s="7" t="s">
        <v>31</v>
      </c>
      <c r="E24" s="7" t="s">
        <v>41</v>
      </c>
      <c r="F24" s="7" t="s">
        <v>32</v>
      </c>
      <c r="G24" s="7" t="s">
        <v>64</v>
      </c>
      <c r="H24" s="7" t="s">
        <v>65</v>
      </c>
      <c r="I24" s="7" t="s">
        <v>32</v>
      </c>
      <c r="J24" s="7" t="s">
        <v>32</v>
      </c>
      <c r="K24" s="7" t="s">
        <v>32</v>
      </c>
      <c r="L24" s="7" t="s">
        <v>32</v>
      </c>
      <c r="M24" s="7" t="s">
        <v>32</v>
      </c>
      <c r="N24" s="8" t="s">
        <v>32</v>
      </c>
      <c r="O24" s="7" t="s">
        <v>32</v>
      </c>
      <c r="P24" s="7">
        <v>3</v>
      </c>
      <c r="Q24" s="7">
        <v>2.5</v>
      </c>
      <c r="R24" s="7">
        <v>295964.04251456988</v>
      </c>
      <c r="S24" s="9">
        <f t="shared" si="2"/>
        <v>295.96404251456988</v>
      </c>
      <c r="T24" s="9">
        <f t="shared" si="0"/>
        <v>-0.19999999999999996</v>
      </c>
      <c r="U24" s="10" t="s">
        <v>33</v>
      </c>
      <c r="V24" s="11" t="str">
        <f t="shared" si="3"/>
        <v>Yes</v>
      </c>
      <c r="W24" s="12">
        <f t="shared" si="4"/>
        <v>10.136366480574459</v>
      </c>
      <c r="X24" s="11">
        <f t="shared" si="5"/>
        <v>1</v>
      </c>
      <c r="Y24" s="7">
        <f t="shared" si="1"/>
        <v>176</v>
      </c>
      <c r="Z24" s="8" t="s">
        <v>66</v>
      </c>
    </row>
    <row r="25" spans="1:26" x14ac:dyDescent="0.25">
      <c r="A25" s="7">
        <v>23</v>
      </c>
      <c r="B25" s="7" t="s">
        <v>59</v>
      </c>
      <c r="C25" s="7" t="s">
        <v>30</v>
      </c>
      <c r="D25" s="7" t="s">
        <v>31</v>
      </c>
      <c r="E25" s="7" t="s">
        <v>67</v>
      </c>
      <c r="F25" s="7" t="s">
        <v>32</v>
      </c>
      <c r="G25" s="7" t="s">
        <v>53</v>
      </c>
      <c r="H25" s="7" t="s">
        <v>32</v>
      </c>
      <c r="I25" s="7" t="s">
        <v>32</v>
      </c>
      <c r="J25" s="7" t="s">
        <v>32</v>
      </c>
      <c r="K25" s="7" t="s">
        <v>32</v>
      </c>
      <c r="L25" s="7" t="str">
        <f>L21</f>
        <v>Not used</v>
      </c>
      <c r="M25" s="7" t="s">
        <v>32</v>
      </c>
      <c r="N25" s="8" t="s">
        <v>32</v>
      </c>
      <c r="O25" s="7" t="s">
        <v>32</v>
      </c>
      <c r="P25" s="7">
        <v>2.2000000000000002</v>
      </c>
      <c r="Q25" s="7">
        <v>2.5</v>
      </c>
      <c r="R25" s="7">
        <v>162929.97099577027</v>
      </c>
      <c r="S25" s="9">
        <f t="shared" si="2"/>
        <v>162.92997099577028</v>
      </c>
      <c r="T25" s="9">
        <f t="shared" si="0"/>
        <v>0.11999999999999988</v>
      </c>
      <c r="U25" s="10" t="s">
        <v>33</v>
      </c>
      <c r="V25" s="11" t="str">
        <f t="shared" si="3"/>
        <v>Yes</v>
      </c>
      <c r="W25" s="12">
        <f t="shared" si="4"/>
        <v>13.502733637981885</v>
      </c>
      <c r="X25" s="11">
        <f t="shared" si="5"/>
        <v>2</v>
      </c>
      <c r="Y25" s="7">
        <f t="shared" si="1"/>
        <v>162</v>
      </c>
      <c r="Z25" s="8"/>
    </row>
    <row r="26" spans="1:26" x14ac:dyDescent="0.25">
      <c r="A26" s="7">
        <v>24</v>
      </c>
      <c r="B26" s="7" t="s">
        <v>59</v>
      </c>
      <c r="C26" s="7" t="s">
        <v>30</v>
      </c>
      <c r="D26" s="7" t="s">
        <v>31</v>
      </c>
      <c r="E26" s="7" t="s">
        <v>67</v>
      </c>
      <c r="F26" s="7" t="s">
        <v>32</v>
      </c>
      <c r="G26" s="7" t="s">
        <v>68</v>
      </c>
      <c r="H26" s="7" t="s">
        <v>69</v>
      </c>
      <c r="I26" s="7" t="s">
        <v>32</v>
      </c>
      <c r="J26" s="7" t="s">
        <v>32</v>
      </c>
      <c r="K26" s="7" t="s">
        <v>32</v>
      </c>
      <c r="L26" s="7" t="str">
        <f>L22</f>
        <v>Not used</v>
      </c>
      <c r="M26" s="7" t="s">
        <v>32</v>
      </c>
      <c r="N26" s="8" t="s">
        <v>32</v>
      </c>
      <c r="O26" s="7" t="s">
        <v>32</v>
      </c>
      <c r="P26" s="7">
        <v>2.4</v>
      </c>
      <c r="Q26" s="7">
        <v>2.5</v>
      </c>
      <c r="R26" s="7">
        <v>153525.08516259681</v>
      </c>
      <c r="S26" s="9">
        <f t="shared" si="2"/>
        <v>153.52508516259681</v>
      </c>
      <c r="T26" s="9">
        <f t="shared" si="0"/>
        <v>4.0000000000000036E-2</v>
      </c>
      <c r="U26" s="10" t="s">
        <v>33</v>
      </c>
      <c r="V26" s="11" t="str">
        <f t="shared" si="3"/>
        <v>Yes</v>
      </c>
      <c r="W26" s="12">
        <f t="shared" si="4"/>
        <v>15.632624449992555</v>
      </c>
      <c r="X26" s="11">
        <f t="shared" si="5"/>
        <v>2</v>
      </c>
      <c r="Y26" s="7">
        <f t="shared" si="1"/>
        <v>154</v>
      </c>
      <c r="Z26" s="8" t="s">
        <v>66</v>
      </c>
    </row>
    <row r="27" spans="1:26" x14ac:dyDescent="0.25">
      <c r="A27" s="7">
        <v>25</v>
      </c>
      <c r="B27" s="7" t="s">
        <v>59</v>
      </c>
      <c r="C27" s="7" t="s">
        <v>30</v>
      </c>
      <c r="D27" s="7" t="s">
        <v>31</v>
      </c>
      <c r="E27" s="7" t="s">
        <v>70</v>
      </c>
      <c r="F27" s="7" t="s">
        <v>71</v>
      </c>
      <c r="G27" s="7" t="s">
        <v>32</v>
      </c>
      <c r="H27" s="7" t="s">
        <v>32</v>
      </c>
      <c r="I27" s="7" t="s">
        <v>32</v>
      </c>
      <c r="J27" s="7" t="s">
        <v>32</v>
      </c>
      <c r="K27" s="7" t="s">
        <v>32</v>
      </c>
      <c r="L27" s="7" t="s">
        <v>32</v>
      </c>
      <c r="M27" s="7" t="s">
        <v>32</v>
      </c>
      <c r="N27" s="8" t="s">
        <v>32</v>
      </c>
      <c r="O27" s="7" t="s">
        <v>32</v>
      </c>
      <c r="P27" s="7">
        <v>1.8</v>
      </c>
      <c r="Q27" s="7">
        <v>2.5</v>
      </c>
      <c r="R27" s="7">
        <v>292932.53066021897</v>
      </c>
      <c r="S27" s="9">
        <f t="shared" si="2"/>
        <v>292.93253066021896</v>
      </c>
      <c r="T27" s="9">
        <f t="shared" si="0"/>
        <v>0.28000000000000003</v>
      </c>
      <c r="U27" s="10" t="s">
        <v>33</v>
      </c>
      <c r="V27" s="11" t="str">
        <f t="shared" si="3"/>
        <v>Yes</v>
      </c>
      <c r="W27" s="12">
        <f t="shared" si="4"/>
        <v>6.1447596685254222</v>
      </c>
      <c r="X27" s="11">
        <f t="shared" si="5"/>
        <v>1</v>
      </c>
      <c r="Y27" s="7">
        <f t="shared" si="1"/>
        <v>201</v>
      </c>
      <c r="Z27" s="8"/>
    </row>
    <row r="28" spans="1:26" x14ac:dyDescent="0.25">
      <c r="A28" s="7">
        <v>26</v>
      </c>
      <c r="B28" s="7" t="s">
        <v>59</v>
      </c>
      <c r="C28" s="7" t="s">
        <v>30</v>
      </c>
      <c r="D28" s="7" t="s">
        <v>31</v>
      </c>
      <c r="E28" s="7" t="s">
        <v>70</v>
      </c>
      <c r="F28" s="7" t="s">
        <v>72</v>
      </c>
      <c r="G28" s="7" t="str">
        <f>G27</f>
        <v>Not used</v>
      </c>
      <c r="H28" s="7" t="str">
        <f>H27</f>
        <v>Not used</v>
      </c>
      <c r="I28" s="7" t="s">
        <v>32</v>
      </c>
      <c r="J28" s="7" t="s">
        <v>32</v>
      </c>
      <c r="K28" s="7" t="s">
        <v>32</v>
      </c>
      <c r="L28" s="7" t="str">
        <f>L27</f>
        <v>Not used</v>
      </c>
      <c r="M28" s="7" t="s">
        <v>32</v>
      </c>
      <c r="N28" s="8" t="s">
        <v>32</v>
      </c>
      <c r="O28" s="7" t="s">
        <v>32</v>
      </c>
      <c r="P28" s="7">
        <v>2.8</v>
      </c>
      <c r="Q28" s="7">
        <v>2.5</v>
      </c>
      <c r="R28" s="7">
        <v>288480.35130329442</v>
      </c>
      <c r="S28" s="9">
        <f t="shared" si="2"/>
        <v>288.48035130329441</v>
      </c>
      <c r="T28" s="9">
        <f t="shared" si="0"/>
        <v>-0.11999999999999988</v>
      </c>
      <c r="U28" s="10" t="s">
        <v>33</v>
      </c>
      <c r="V28" s="11" t="str">
        <f t="shared" si="3"/>
        <v>Yes</v>
      </c>
      <c r="W28" s="12">
        <f t="shared" si="4"/>
        <v>9.706033660005545</v>
      </c>
      <c r="X28" s="11">
        <f t="shared" si="5"/>
        <v>1</v>
      </c>
      <c r="Y28" s="7">
        <f t="shared" si="1"/>
        <v>182</v>
      </c>
      <c r="Z28" s="8"/>
    </row>
    <row r="29" spans="1:26" ht="12" x14ac:dyDescent="0.3">
      <c r="A29" s="7">
        <v>27</v>
      </c>
      <c r="B29" s="7" t="s">
        <v>59</v>
      </c>
      <c r="C29" s="7" t="s">
        <v>30</v>
      </c>
      <c r="D29" s="7" t="s">
        <v>31</v>
      </c>
      <c r="E29" s="7" t="s">
        <v>50</v>
      </c>
      <c r="F29" s="7" t="s">
        <v>73</v>
      </c>
      <c r="G29" s="7" t="str">
        <f t="shared" ref="G29:H35" si="11">G28</f>
        <v>Not used</v>
      </c>
      <c r="H29" s="7" t="str">
        <f t="shared" si="11"/>
        <v>Not used</v>
      </c>
      <c r="I29" s="7" t="s">
        <v>32</v>
      </c>
      <c r="J29" s="7" t="s">
        <v>32</v>
      </c>
      <c r="K29" s="14" t="s">
        <v>32</v>
      </c>
      <c r="L29" s="7" t="str">
        <f t="shared" si="10"/>
        <v>Not used</v>
      </c>
      <c r="M29" s="7" t="s">
        <v>32</v>
      </c>
      <c r="N29" s="8" t="s">
        <v>32</v>
      </c>
      <c r="O29" s="7" t="s">
        <v>32</v>
      </c>
      <c r="P29" s="7">
        <v>3.2</v>
      </c>
      <c r="Q29" s="7">
        <v>2.5</v>
      </c>
      <c r="R29" s="7">
        <v>331974.43385666789</v>
      </c>
      <c r="S29" s="9">
        <f t="shared" si="2"/>
        <v>331.97443385666787</v>
      </c>
      <c r="T29" s="9">
        <f t="shared" si="0"/>
        <v>-0.28000000000000003</v>
      </c>
      <c r="U29" s="10" t="s">
        <v>33</v>
      </c>
      <c r="V29" s="11" t="str">
        <f t="shared" si="3"/>
        <v>Yes</v>
      </c>
      <c r="W29" s="12">
        <f t="shared" si="4"/>
        <v>9.6392965049279109</v>
      </c>
      <c r="X29" s="11">
        <f t="shared" si="5"/>
        <v>1</v>
      </c>
      <c r="Y29" s="7">
        <f t="shared" si="1"/>
        <v>183</v>
      </c>
      <c r="Z29" s="8"/>
    </row>
    <row r="30" spans="1:26" x14ac:dyDescent="0.25">
      <c r="A30" s="7">
        <v>28</v>
      </c>
      <c r="B30" s="7" t="s">
        <v>59</v>
      </c>
      <c r="C30" s="7" t="s">
        <v>30</v>
      </c>
      <c r="D30" s="7" t="s">
        <v>31</v>
      </c>
      <c r="E30" s="7" t="s">
        <v>50</v>
      </c>
      <c r="F30" s="7" t="s">
        <v>52</v>
      </c>
      <c r="G30" s="7" t="str">
        <f t="shared" si="11"/>
        <v>Not used</v>
      </c>
      <c r="H30" s="7" t="str">
        <f t="shared" si="11"/>
        <v>Not used</v>
      </c>
      <c r="I30" s="7" t="s">
        <v>32</v>
      </c>
      <c r="J30" s="7" t="s">
        <v>32</v>
      </c>
      <c r="K30" s="7" t="s">
        <v>32</v>
      </c>
      <c r="L30" s="7" t="str">
        <f t="shared" si="10"/>
        <v>Not used</v>
      </c>
      <c r="M30" s="7" t="s">
        <v>32</v>
      </c>
      <c r="N30" s="8" t="s">
        <v>32</v>
      </c>
      <c r="O30" s="7" t="s">
        <v>32</v>
      </c>
      <c r="P30" s="7">
        <v>2.8</v>
      </c>
      <c r="Q30" s="7">
        <v>2.5</v>
      </c>
      <c r="R30" s="7">
        <v>565751.4685848786</v>
      </c>
      <c r="S30" s="9">
        <f t="shared" si="2"/>
        <v>565.75146858487858</v>
      </c>
      <c r="T30" s="9">
        <f t="shared" si="0"/>
        <v>-0.11999999999999988</v>
      </c>
      <c r="U30" s="10" t="s">
        <v>33</v>
      </c>
      <c r="V30" s="11" t="str">
        <f t="shared" si="3"/>
        <v>Yes</v>
      </c>
      <c r="W30" s="12">
        <f t="shared" si="4"/>
        <v>4.9491696539536623</v>
      </c>
      <c r="X30" s="11">
        <f t="shared" si="5"/>
        <v>1</v>
      </c>
      <c r="Y30" s="7">
        <f t="shared" si="1"/>
        <v>210</v>
      </c>
      <c r="Z30" s="8"/>
    </row>
    <row r="31" spans="1:26" x14ac:dyDescent="0.25">
      <c r="A31" s="7">
        <v>29</v>
      </c>
      <c r="B31" s="7" t="s">
        <v>59</v>
      </c>
      <c r="C31" s="7" t="s">
        <v>30</v>
      </c>
      <c r="D31" s="7" t="s">
        <v>31</v>
      </c>
      <c r="E31" s="7" t="s">
        <v>74</v>
      </c>
      <c r="F31" s="7" t="s">
        <v>75</v>
      </c>
      <c r="G31" s="7" t="s">
        <v>53</v>
      </c>
      <c r="H31" s="7" t="str">
        <f t="shared" si="11"/>
        <v>Not used</v>
      </c>
      <c r="I31" s="7" t="s">
        <v>32</v>
      </c>
      <c r="J31" s="7" t="s">
        <v>32</v>
      </c>
      <c r="K31" s="7" t="s">
        <v>32</v>
      </c>
      <c r="L31" s="7" t="str">
        <f t="shared" si="10"/>
        <v>Not used</v>
      </c>
      <c r="M31" s="7" t="s">
        <v>32</v>
      </c>
      <c r="N31" s="8" t="s">
        <v>32</v>
      </c>
      <c r="O31" s="7" t="s">
        <v>32</v>
      </c>
      <c r="P31" s="7">
        <v>2.8</v>
      </c>
      <c r="Q31" s="7">
        <v>2.5</v>
      </c>
      <c r="R31" s="7">
        <v>253992.79678498121</v>
      </c>
      <c r="S31" s="9">
        <f t="shared" si="2"/>
        <v>253.99279678498121</v>
      </c>
      <c r="T31" s="9">
        <f t="shared" si="0"/>
        <v>-0.11999999999999988</v>
      </c>
      <c r="U31" s="10" t="s">
        <v>33</v>
      </c>
      <c r="V31" s="11" t="str">
        <f t="shared" si="3"/>
        <v>Yes</v>
      </c>
      <c r="W31" s="12">
        <f t="shared" si="4"/>
        <v>11.023934676267032</v>
      </c>
      <c r="X31" s="11">
        <f t="shared" si="5"/>
        <v>1</v>
      </c>
      <c r="Y31" s="7">
        <f t="shared" si="1"/>
        <v>173</v>
      </c>
      <c r="Z31" s="8"/>
    </row>
    <row r="32" spans="1:26" x14ac:dyDescent="0.25">
      <c r="A32" s="7">
        <v>30</v>
      </c>
      <c r="B32" s="7" t="s">
        <v>59</v>
      </c>
      <c r="C32" s="7" t="s">
        <v>30</v>
      </c>
      <c r="D32" s="7" t="s">
        <v>31</v>
      </c>
      <c r="E32" s="7" t="s">
        <v>74</v>
      </c>
      <c r="F32" s="7" t="s">
        <v>75</v>
      </c>
      <c r="G32" s="7" t="s">
        <v>68</v>
      </c>
      <c r="H32" s="7" t="s">
        <v>76</v>
      </c>
      <c r="I32" s="7" t="s">
        <v>32</v>
      </c>
      <c r="J32" s="7" t="s">
        <v>32</v>
      </c>
      <c r="K32" s="7" t="s">
        <v>32</v>
      </c>
      <c r="L32" s="7" t="str">
        <f t="shared" si="10"/>
        <v>Not used</v>
      </c>
      <c r="M32" s="7" t="s">
        <v>32</v>
      </c>
      <c r="N32" s="8" t="s">
        <v>32</v>
      </c>
      <c r="O32" s="7" t="s">
        <v>32</v>
      </c>
      <c r="P32" s="7">
        <v>1.6</v>
      </c>
      <c r="Q32" s="7">
        <v>2.5</v>
      </c>
      <c r="R32" s="7">
        <v>274749.89790901152</v>
      </c>
      <c r="S32" s="9">
        <f t="shared" si="2"/>
        <v>274.74989790901151</v>
      </c>
      <c r="T32" s="9">
        <f t="shared" si="0"/>
        <v>0.36</v>
      </c>
      <c r="U32" s="10" t="s">
        <v>33</v>
      </c>
      <c r="V32" s="11" t="str">
        <f t="shared" si="3"/>
        <v>Yes</v>
      </c>
      <c r="W32" s="12">
        <f t="shared" si="4"/>
        <v>5.8234780510450621</v>
      </c>
      <c r="X32" s="11">
        <f t="shared" si="5"/>
        <v>1</v>
      </c>
      <c r="Y32" s="7">
        <f t="shared" si="1"/>
        <v>202</v>
      </c>
      <c r="Z32" s="8" t="s">
        <v>66</v>
      </c>
    </row>
    <row r="33" spans="1:26" x14ac:dyDescent="0.25">
      <c r="A33" s="7">
        <v>31</v>
      </c>
      <c r="B33" s="7" t="s">
        <v>59</v>
      </c>
      <c r="C33" s="7" t="s">
        <v>30</v>
      </c>
      <c r="D33" s="7" t="s">
        <v>31</v>
      </c>
      <c r="E33" s="7" t="s">
        <v>74</v>
      </c>
      <c r="F33" s="7" t="s">
        <v>77</v>
      </c>
      <c r="G33" s="7" t="s">
        <v>32</v>
      </c>
      <c r="H33" s="7" t="s">
        <v>32</v>
      </c>
      <c r="I33" s="7" t="s">
        <v>32</v>
      </c>
      <c r="J33" s="7" t="s">
        <v>32</v>
      </c>
      <c r="K33" s="7" t="s">
        <v>32</v>
      </c>
      <c r="L33" s="7" t="str">
        <f t="shared" si="10"/>
        <v>Not used</v>
      </c>
      <c r="M33" s="7" t="s">
        <v>32</v>
      </c>
      <c r="N33" s="8" t="s">
        <v>32</v>
      </c>
      <c r="O33" s="7" t="s">
        <v>32</v>
      </c>
      <c r="P33" s="7">
        <v>1.8</v>
      </c>
      <c r="Q33" s="7">
        <v>2.5</v>
      </c>
      <c r="R33" s="7">
        <v>686377.40616400063</v>
      </c>
      <c r="S33" s="9">
        <f t="shared" si="2"/>
        <v>686.3774061640006</v>
      </c>
      <c r="T33" s="9">
        <f t="shared" si="0"/>
        <v>0.28000000000000003</v>
      </c>
      <c r="U33" s="10" t="s">
        <v>33</v>
      </c>
      <c r="V33" s="11" t="str">
        <f t="shared" si="3"/>
        <v>Yes</v>
      </c>
      <c r="W33" s="12">
        <f t="shared" si="4"/>
        <v>2.6224639445225479</v>
      </c>
      <c r="X33" s="11">
        <f t="shared" si="5"/>
        <v>1</v>
      </c>
      <c r="Y33" s="7">
        <f t="shared" si="1"/>
        <v>223</v>
      </c>
      <c r="Z33" s="8"/>
    </row>
    <row r="34" spans="1:26" x14ac:dyDescent="0.25">
      <c r="A34" s="7">
        <v>32</v>
      </c>
      <c r="B34" s="7" t="s">
        <v>59</v>
      </c>
      <c r="C34" s="7" t="s">
        <v>30</v>
      </c>
      <c r="D34" s="7" t="s">
        <v>31</v>
      </c>
      <c r="E34" s="7" t="s">
        <v>78</v>
      </c>
      <c r="F34" s="7" t="s">
        <v>32</v>
      </c>
      <c r="G34" s="7" t="str">
        <f t="shared" si="11"/>
        <v>Not used</v>
      </c>
      <c r="H34" s="7" t="str">
        <f t="shared" si="11"/>
        <v>Not used</v>
      </c>
      <c r="I34" s="7" t="s">
        <v>32</v>
      </c>
      <c r="J34" s="7" t="s">
        <v>32</v>
      </c>
      <c r="K34" s="7" t="s">
        <v>32</v>
      </c>
      <c r="L34" s="7" t="str">
        <f t="shared" si="10"/>
        <v>Not used</v>
      </c>
      <c r="M34" s="7" t="s">
        <v>32</v>
      </c>
      <c r="N34" s="8" t="s">
        <v>32</v>
      </c>
      <c r="O34" s="7" t="s">
        <v>32</v>
      </c>
      <c r="P34" s="7">
        <v>3.2</v>
      </c>
      <c r="Q34" s="7">
        <v>2.5</v>
      </c>
      <c r="R34" s="7">
        <v>976264.68504199293</v>
      </c>
      <c r="S34" s="9">
        <f t="shared" si="2"/>
        <v>976.26468504199295</v>
      </c>
      <c r="T34" s="9">
        <f t="shared" si="0"/>
        <v>-0.28000000000000003</v>
      </c>
      <c r="U34" s="10" t="s">
        <v>33</v>
      </c>
      <c r="V34" s="11" t="str">
        <f t="shared" si="3"/>
        <v>Yes</v>
      </c>
      <c r="W34" s="12">
        <f t="shared" si="4"/>
        <v>3.2777996060180707</v>
      </c>
      <c r="X34" s="11">
        <f t="shared" si="5"/>
        <v>1</v>
      </c>
      <c r="Y34" s="7">
        <f t="shared" si="1"/>
        <v>218</v>
      </c>
      <c r="Z34" s="8"/>
    </row>
    <row r="35" spans="1:26" x14ac:dyDescent="0.25">
      <c r="A35" s="7">
        <v>33</v>
      </c>
      <c r="B35" s="7" t="s">
        <v>59</v>
      </c>
      <c r="C35" s="7" t="s">
        <v>30</v>
      </c>
      <c r="D35" s="7" t="s">
        <v>31</v>
      </c>
      <c r="E35" s="7" t="s">
        <v>79</v>
      </c>
      <c r="F35" s="7" t="str">
        <f t="shared" ref="F35:H63" si="12">F34</f>
        <v>Not used</v>
      </c>
      <c r="G35" s="7" t="str">
        <f t="shared" si="11"/>
        <v>Not used</v>
      </c>
      <c r="H35" s="7" t="str">
        <f t="shared" si="11"/>
        <v>Not used</v>
      </c>
      <c r="I35" s="7" t="s">
        <v>32</v>
      </c>
      <c r="J35" s="7" t="s">
        <v>32</v>
      </c>
      <c r="K35" s="7" t="s">
        <v>32</v>
      </c>
      <c r="L35" s="7" t="str">
        <f t="shared" si="10"/>
        <v>Not used</v>
      </c>
      <c r="M35" s="7" t="s">
        <v>32</v>
      </c>
      <c r="N35" s="8" t="s">
        <v>32</v>
      </c>
      <c r="O35" s="7" t="s">
        <v>32</v>
      </c>
      <c r="P35" s="7">
        <v>1.6</v>
      </c>
      <c r="Q35" s="7">
        <v>2.5</v>
      </c>
      <c r="R35" s="7">
        <v>521580.88447847002</v>
      </c>
      <c r="S35" s="9">
        <f t="shared" si="2"/>
        <v>521.58088447847001</v>
      </c>
      <c r="T35" s="9">
        <f t="shared" si="0"/>
        <v>0.36</v>
      </c>
      <c r="U35" s="10" t="s">
        <v>33</v>
      </c>
      <c r="V35" s="11" t="str">
        <f t="shared" si="3"/>
        <v>Yes</v>
      </c>
      <c r="W35" s="12">
        <f t="shared" si="4"/>
        <v>3.0675970834319277</v>
      </c>
      <c r="X35" s="11">
        <f t="shared" si="5"/>
        <v>1</v>
      </c>
      <c r="Y35" s="7">
        <f t="shared" si="1"/>
        <v>219</v>
      </c>
      <c r="Z35" s="8"/>
    </row>
    <row r="36" spans="1:26" x14ac:dyDescent="0.25">
      <c r="A36" s="7">
        <v>34</v>
      </c>
      <c r="B36" s="7" t="s">
        <v>59</v>
      </c>
      <c r="C36" s="7" t="s">
        <v>36</v>
      </c>
      <c r="D36" s="7" t="s">
        <v>31</v>
      </c>
      <c r="E36" s="7" t="s">
        <v>80</v>
      </c>
      <c r="F36" s="7" t="s">
        <v>81</v>
      </c>
      <c r="G36" s="7" t="s">
        <v>53</v>
      </c>
      <c r="H36" s="7" t="s">
        <v>54</v>
      </c>
      <c r="I36" s="7" t="s">
        <v>32</v>
      </c>
      <c r="J36" s="7" t="s">
        <v>32</v>
      </c>
      <c r="K36" s="7" t="s">
        <v>32</v>
      </c>
      <c r="L36" s="7" t="s">
        <v>36</v>
      </c>
      <c r="M36" s="7" t="s">
        <v>32</v>
      </c>
      <c r="N36" s="8" t="s">
        <v>32</v>
      </c>
      <c r="O36" s="7" t="s">
        <v>32</v>
      </c>
      <c r="P36" s="7">
        <v>2.4</v>
      </c>
      <c r="Q36" s="7">
        <v>2.5</v>
      </c>
      <c r="R36" s="7">
        <v>2980.3916123969993</v>
      </c>
      <c r="S36" s="9">
        <f t="shared" si="2"/>
        <v>2.9803916123969993</v>
      </c>
      <c r="T36" s="9">
        <f t="shared" si="0"/>
        <v>4.0000000000000036E-2</v>
      </c>
      <c r="U36" s="10" t="s">
        <v>33</v>
      </c>
      <c r="V36" s="11" t="str">
        <f t="shared" si="3"/>
        <v>Yes</v>
      </c>
      <c r="W36" s="12">
        <f t="shared" si="4"/>
        <v>805.26330500231961</v>
      </c>
      <c r="X36" s="11">
        <f t="shared" si="5"/>
        <v>5</v>
      </c>
      <c r="Y36" s="7">
        <f t="shared" si="1"/>
        <v>10</v>
      </c>
      <c r="Z36" s="8"/>
    </row>
    <row r="37" spans="1:26" x14ac:dyDescent="0.25">
      <c r="A37" s="7">
        <v>35</v>
      </c>
      <c r="B37" s="7" t="s">
        <v>59</v>
      </c>
      <c r="C37" s="7" t="s">
        <v>36</v>
      </c>
      <c r="D37" s="7" t="s">
        <v>31</v>
      </c>
      <c r="E37" s="7" t="s">
        <v>80</v>
      </c>
      <c r="F37" s="7" t="s">
        <v>81</v>
      </c>
      <c r="G37" s="7" t="s">
        <v>53</v>
      </c>
      <c r="H37" s="7" t="s">
        <v>54</v>
      </c>
      <c r="I37" s="7" t="s">
        <v>32</v>
      </c>
      <c r="J37" s="7" t="s">
        <v>32</v>
      </c>
      <c r="K37" s="7" t="s">
        <v>32</v>
      </c>
      <c r="L37" s="7" t="s">
        <v>30</v>
      </c>
      <c r="M37" s="7" t="s">
        <v>82</v>
      </c>
      <c r="N37" s="8" t="s">
        <v>32</v>
      </c>
      <c r="O37" s="7" t="s">
        <v>32</v>
      </c>
      <c r="P37" s="7">
        <v>3.6</v>
      </c>
      <c r="Q37" s="7">
        <v>2.5</v>
      </c>
      <c r="R37" s="7">
        <v>36388.840175691977</v>
      </c>
      <c r="S37" s="9">
        <f t="shared" si="2"/>
        <v>36.388840175691975</v>
      </c>
      <c r="T37" s="9">
        <f t="shared" si="0"/>
        <v>-0.43999999999999995</v>
      </c>
      <c r="U37" s="10" t="s">
        <v>33</v>
      </c>
      <c r="V37" s="11" t="str">
        <f t="shared" si="3"/>
        <v>Yes</v>
      </c>
      <c r="W37" s="12">
        <f t="shared" si="4"/>
        <v>98.931430147774478</v>
      </c>
      <c r="X37" s="11">
        <f t="shared" si="5"/>
        <v>4</v>
      </c>
      <c r="Y37" s="7">
        <f t="shared" si="1"/>
        <v>95</v>
      </c>
      <c r="Z37" s="8"/>
    </row>
    <row r="38" spans="1:26" x14ac:dyDescent="0.25">
      <c r="A38" s="7">
        <v>36</v>
      </c>
      <c r="B38" s="7" t="s">
        <v>59</v>
      </c>
      <c r="C38" s="7" t="s">
        <v>36</v>
      </c>
      <c r="D38" s="7" t="s">
        <v>31</v>
      </c>
      <c r="E38" s="7" t="s">
        <v>80</v>
      </c>
      <c r="F38" s="7" t="s">
        <v>81</v>
      </c>
      <c r="G38" s="7" t="s">
        <v>53</v>
      </c>
      <c r="H38" s="7" t="s">
        <v>54</v>
      </c>
      <c r="I38" s="7" t="s">
        <v>32</v>
      </c>
      <c r="J38" s="7" t="s">
        <v>32</v>
      </c>
      <c r="K38" s="7" t="s">
        <v>32</v>
      </c>
      <c r="L38" s="7" t="s">
        <v>30</v>
      </c>
      <c r="M38" s="7" t="s">
        <v>83</v>
      </c>
      <c r="N38" s="8" t="s">
        <v>32</v>
      </c>
      <c r="O38" s="7" t="s">
        <v>32</v>
      </c>
      <c r="P38" s="7">
        <v>3.4</v>
      </c>
      <c r="Q38" s="7">
        <v>2.5</v>
      </c>
      <c r="R38" s="7">
        <v>7368.6994991949905</v>
      </c>
      <c r="S38" s="9">
        <f t="shared" si="2"/>
        <v>7.3686994991949906</v>
      </c>
      <c r="T38" s="9">
        <f t="shared" si="0"/>
        <v>-0.35999999999999988</v>
      </c>
      <c r="U38" s="10" t="s">
        <v>33</v>
      </c>
      <c r="V38" s="11" t="str">
        <f t="shared" si="3"/>
        <v>Yes</v>
      </c>
      <c r="W38" s="12">
        <f t="shared" si="4"/>
        <v>461.41113508176585</v>
      </c>
      <c r="X38" s="11">
        <f t="shared" si="5"/>
        <v>5</v>
      </c>
      <c r="Y38" s="7">
        <f t="shared" si="1"/>
        <v>22</v>
      </c>
      <c r="Z38" s="8"/>
    </row>
    <row r="39" spans="1:26" x14ac:dyDescent="0.25">
      <c r="A39" s="7">
        <v>37</v>
      </c>
      <c r="B39" s="7" t="s">
        <v>59</v>
      </c>
      <c r="C39" s="7" t="s">
        <v>36</v>
      </c>
      <c r="D39" s="7" t="s">
        <v>31</v>
      </c>
      <c r="E39" s="7" t="s">
        <v>80</v>
      </c>
      <c r="F39" s="7" t="s">
        <v>81</v>
      </c>
      <c r="G39" s="7" t="s">
        <v>68</v>
      </c>
      <c r="H39" s="7" t="s">
        <v>84</v>
      </c>
      <c r="I39" s="7" t="s">
        <v>32</v>
      </c>
      <c r="J39" s="7" t="s">
        <v>32</v>
      </c>
      <c r="K39" s="7" t="s">
        <v>32</v>
      </c>
      <c r="L39" s="7" t="s">
        <v>32</v>
      </c>
      <c r="M39" s="7" t="s">
        <v>32</v>
      </c>
      <c r="N39" s="8" t="s">
        <v>32</v>
      </c>
      <c r="O39" s="7" t="s">
        <v>32</v>
      </c>
      <c r="P39" s="7">
        <v>3.2</v>
      </c>
      <c r="Q39" s="7">
        <v>2.5</v>
      </c>
      <c r="R39" s="7">
        <v>37950.666695619075</v>
      </c>
      <c r="S39" s="9">
        <f t="shared" si="2"/>
        <v>37.950666695619077</v>
      </c>
      <c r="T39" s="9">
        <f t="shared" si="0"/>
        <v>-0.28000000000000003</v>
      </c>
      <c r="U39" s="10" t="s">
        <v>33</v>
      </c>
      <c r="V39" s="11" t="str">
        <f t="shared" si="3"/>
        <v>Yes</v>
      </c>
      <c r="W39" s="12">
        <f t="shared" si="4"/>
        <v>84.319994314339667</v>
      </c>
      <c r="X39" s="11">
        <f t="shared" si="5"/>
        <v>4</v>
      </c>
      <c r="Y39" s="7">
        <f t="shared" si="1"/>
        <v>104</v>
      </c>
      <c r="Z39" s="8" t="s">
        <v>66</v>
      </c>
    </row>
    <row r="40" spans="1:26" x14ac:dyDescent="0.25">
      <c r="A40" s="7">
        <v>38</v>
      </c>
      <c r="B40" s="7" t="s">
        <v>59</v>
      </c>
      <c r="C40" s="7" t="s">
        <v>36</v>
      </c>
      <c r="D40" s="7" t="s">
        <v>31</v>
      </c>
      <c r="E40" s="7" t="s">
        <v>67</v>
      </c>
      <c r="F40" s="7" t="s">
        <v>32</v>
      </c>
      <c r="G40" s="7" t="s">
        <v>32</v>
      </c>
      <c r="H40" s="7" t="s">
        <v>32</v>
      </c>
      <c r="I40" s="7" t="s">
        <v>32</v>
      </c>
      <c r="J40" s="7" t="s">
        <v>32</v>
      </c>
      <c r="K40" s="7" t="s">
        <v>32</v>
      </c>
      <c r="L40" s="7" t="s">
        <v>36</v>
      </c>
      <c r="M40" s="7" t="s">
        <v>32</v>
      </c>
      <c r="N40" s="8" t="s">
        <v>32</v>
      </c>
      <c r="O40" s="7" t="s">
        <v>32</v>
      </c>
      <c r="P40" s="7">
        <v>2.4</v>
      </c>
      <c r="Q40" s="7">
        <v>2.5</v>
      </c>
      <c r="R40" s="7">
        <v>2288.2849357529985</v>
      </c>
      <c r="S40" s="9">
        <f t="shared" si="2"/>
        <v>2.2882849357529986</v>
      </c>
      <c r="T40" s="9">
        <f t="shared" si="0"/>
        <v>4.0000000000000036E-2</v>
      </c>
      <c r="U40" s="10" t="s">
        <v>33</v>
      </c>
      <c r="V40" s="11" t="str">
        <f t="shared" si="3"/>
        <v>Yes</v>
      </c>
      <c r="W40" s="12">
        <f t="shared" si="4"/>
        <v>1048.8204342481674</v>
      </c>
      <c r="X40" s="11">
        <f t="shared" si="5"/>
        <v>5</v>
      </c>
      <c r="Y40" s="7">
        <f t="shared" si="1"/>
        <v>9</v>
      </c>
      <c r="Z40" s="8"/>
    </row>
    <row r="41" spans="1:26" x14ac:dyDescent="0.25">
      <c r="A41" s="7">
        <v>39</v>
      </c>
      <c r="B41" s="7" t="s">
        <v>59</v>
      </c>
      <c r="C41" s="7" t="s">
        <v>36</v>
      </c>
      <c r="D41" s="7" t="s">
        <v>31</v>
      </c>
      <c r="E41" s="7" t="s">
        <v>67</v>
      </c>
      <c r="F41" s="7" t="s">
        <v>32</v>
      </c>
      <c r="G41" s="7" t="s">
        <v>32</v>
      </c>
      <c r="H41" s="7" t="s">
        <v>32</v>
      </c>
      <c r="I41" s="7" t="s">
        <v>32</v>
      </c>
      <c r="J41" s="7" t="s">
        <v>32</v>
      </c>
      <c r="K41" s="7" t="s">
        <v>32</v>
      </c>
      <c r="L41" s="7" t="s">
        <v>30</v>
      </c>
      <c r="M41" s="7" t="s">
        <v>85</v>
      </c>
      <c r="N41" s="8" t="s">
        <v>32</v>
      </c>
      <c r="O41" s="7" t="s">
        <v>32</v>
      </c>
      <c r="P41" s="7">
        <v>3</v>
      </c>
      <c r="Q41" s="7">
        <v>2.5</v>
      </c>
      <c r="R41" s="7">
        <v>28998.973389999999</v>
      </c>
      <c r="S41" s="9">
        <f t="shared" si="2"/>
        <v>28.99897339</v>
      </c>
      <c r="T41" s="9">
        <f t="shared" si="0"/>
        <v>-0.19999999999999996</v>
      </c>
      <c r="U41" s="10" t="s">
        <v>33</v>
      </c>
      <c r="V41" s="11" t="str">
        <f t="shared" si="3"/>
        <v>Yes</v>
      </c>
      <c r="W41" s="12">
        <f t="shared" si="4"/>
        <v>103.45193809635066</v>
      </c>
      <c r="X41" s="11">
        <f t="shared" si="5"/>
        <v>5</v>
      </c>
      <c r="Y41" s="7">
        <f t="shared" si="1"/>
        <v>90</v>
      </c>
      <c r="Z41" s="8"/>
    </row>
    <row r="42" spans="1:26" x14ac:dyDescent="0.25">
      <c r="A42" s="7">
        <v>41</v>
      </c>
      <c r="B42" s="7" t="s">
        <v>59</v>
      </c>
      <c r="C42" s="7" t="s">
        <v>36</v>
      </c>
      <c r="D42" s="7" t="s">
        <v>31</v>
      </c>
      <c r="E42" s="7" t="s">
        <v>67</v>
      </c>
      <c r="F42" s="7" t="s">
        <v>32</v>
      </c>
      <c r="G42" s="7" t="s">
        <v>32</v>
      </c>
      <c r="H42" s="7" t="s">
        <v>32</v>
      </c>
      <c r="I42" s="7" t="s">
        <v>32</v>
      </c>
      <c r="J42" s="7" t="s">
        <v>32</v>
      </c>
      <c r="K42" s="7" t="s">
        <v>32</v>
      </c>
      <c r="L42" s="7" t="s">
        <v>30</v>
      </c>
      <c r="M42" s="7" t="s">
        <v>83</v>
      </c>
      <c r="N42" s="8" t="s">
        <v>32</v>
      </c>
      <c r="O42" s="7" t="s">
        <v>32</v>
      </c>
      <c r="P42" s="7">
        <v>2.2000000000000002</v>
      </c>
      <c r="Q42" s="7">
        <v>2.5</v>
      </c>
      <c r="R42" s="7">
        <v>7063.1658507820011</v>
      </c>
      <c r="S42" s="9">
        <f t="shared" si="2"/>
        <v>7.063165850782001</v>
      </c>
      <c r="T42" s="9">
        <f t="shared" si="0"/>
        <v>0.11999999999999988</v>
      </c>
      <c r="U42" s="10" t="s">
        <v>33</v>
      </c>
      <c r="V42" s="11" t="str">
        <f t="shared" si="3"/>
        <v>Yes</v>
      </c>
      <c r="W42" s="12">
        <f t="shared" si="4"/>
        <v>311.47505898596825</v>
      </c>
      <c r="X42" s="11">
        <f t="shared" si="5"/>
        <v>5</v>
      </c>
      <c r="Y42" s="7">
        <f t="shared" si="1"/>
        <v>35</v>
      </c>
      <c r="Z42" s="8"/>
    </row>
    <row r="43" spans="1:26" x14ac:dyDescent="0.25">
      <c r="A43" s="7">
        <v>42</v>
      </c>
      <c r="B43" s="7" t="s">
        <v>59</v>
      </c>
      <c r="C43" s="7" t="s">
        <v>36</v>
      </c>
      <c r="D43" s="7" t="s">
        <v>31</v>
      </c>
      <c r="E43" s="7" t="s">
        <v>70</v>
      </c>
      <c r="F43" s="7" t="s">
        <v>32</v>
      </c>
      <c r="G43" s="7" t="s">
        <v>53</v>
      </c>
      <c r="H43" s="7" t="s">
        <v>54</v>
      </c>
      <c r="I43" s="7" t="s">
        <v>32</v>
      </c>
      <c r="J43" s="7" t="s">
        <v>32</v>
      </c>
      <c r="K43" s="7" t="s">
        <v>32</v>
      </c>
      <c r="L43" s="7" t="s">
        <v>32</v>
      </c>
      <c r="M43" s="7" t="s">
        <v>86</v>
      </c>
      <c r="N43" s="8" t="s">
        <v>32</v>
      </c>
      <c r="O43" s="7" t="s">
        <v>32</v>
      </c>
      <c r="P43" s="7">
        <v>2.2000000000000002</v>
      </c>
      <c r="Q43" s="7">
        <v>2.5</v>
      </c>
      <c r="R43" s="7">
        <v>25776.852982611974</v>
      </c>
      <c r="S43" s="9">
        <f t="shared" si="2"/>
        <v>25.776852982611974</v>
      </c>
      <c r="T43" s="9">
        <f t="shared" si="0"/>
        <v>0.11999999999999988</v>
      </c>
      <c r="U43" s="10" t="s">
        <v>33</v>
      </c>
      <c r="V43" s="11" t="str">
        <f t="shared" si="3"/>
        <v>Yes</v>
      </c>
      <c r="W43" s="12">
        <f t="shared" si="4"/>
        <v>85.34788949931287</v>
      </c>
      <c r="X43" s="11">
        <f t="shared" si="5"/>
        <v>4</v>
      </c>
      <c r="Y43" s="7">
        <f t="shared" si="1"/>
        <v>103</v>
      </c>
      <c r="Z43" s="8"/>
    </row>
    <row r="44" spans="1:26" x14ac:dyDescent="0.25">
      <c r="A44" s="7">
        <v>43</v>
      </c>
      <c r="B44" s="7" t="s">
        <v>59</v>
      </c>
      <c r="C44" s="7" t="s">
        <v>36</v>
      </c>
      <c r="D44" s="7" t="s">
        <v>31</v>
      </c>
      <c r="E44" s="7" t="s">
        <v>70</v>
      </c>
      <c r="F44" s="7" t="s">
        <v>32</v>
      </c>
      <c r="G44" s="7" t="s">
        <v>53</v>
      </c>
      <c r="H44" s="7" t="s">
        <v>54</v>
      </c>
      <c r="I44" s="7" t="s">
        <v>32</v>
      </c>
      <c r="J44" s="7" t="s">
        <v>32</v>
      </c>
      <c r="K44" s="7" t="s">
        <v>32</v>
      </c>
      <c r="L44" s="7" t="s">
        <v>32</v>
      </c>
      <c r="M44" s="7" t="s">
        <v>87</v>
      </c>
      <c r="N44" s="8" t="s">
        <v>32</v>
      </c>
      <c r="O44" s="7" t="s">
        <v>32</v>
      </c>
      <c r="P44" s="7">
        <v>2.4</v>
      </c>
      <c r="Q44" s="7">
        <v>2.5</v>
      </c>
      <c r="R44" s="7">
        <v>22660.085385384038</v>
      </c>
      <c r="S44" s="9">
        <f t="shared" si="2"/>
        <v>22.66008538538404</v>
      </c>
      <c r="T44" s="9">
        <f t="shared" si="0"/>
        <v>4.0000000000000036E-2</v>
      </c>
      <c r="U44" s="10" t="s">
        <v>33</v>
      </c>
      <c r="V44" s="11" t="str">
        <f t="shared" si="3"/>
        <v>Yes</v>
      </c>
      <c r="W44" s="12">
        <f t="shared" si="4"/>
        <v>105.91310487947329</v>
      </c>
      <c r="X44" s="11">
        <f t="shared" si="5"/>
        <v>5</v>
      </c>
      <c r="Y44" s="7">
        <f t="shared" si="1"/>
        <v>87</v>
      </c>
      <c r="Z44" s="8"/>
    </row>
    <row r="45" spans="1:26" x14ac:dyDescent="0.25">
      <c r="A45" s="7">
        <v>44</v>
      </c>
      <c r="B45" s="7" t="s">
        <v>59</v>
      </c>
      <c r="C45" s="7" t="s">
        <v>36</v>
      </c>
      <c r="D45" s="7" t="s">
        <v>31</v>
      </c>
      <c r="E45" s="7" t="s">
        <v>70</v>
      </c>
      <c r="F45" s="7" t="s">
        <v>32</v>
      </c>
      <c r="G45" s="7" t="s">
        <v>53</v>
      </c>
      <c r="H45" s="7" t="s">
        <v>54</v>
      </c>
      <c r="I45" s="7" t="s">
        <v>32</v>
      </c>
      <c r="J45" s="7" t="s">
        <v>32</v>
      </c>
      <c r="K45" s="7" t="s">
        <v>32</v>
      </c>
      <c r="L45" s="7" t="s">
        <v>32</v>
      </c>
      <c r="M45" s="7" t="s">
        <v>83</v>
      </c>
      <c r="N45" s="8" t="s">
        <v>32</v>
      </c>
      <c r="O45" s="7" t="s">
        <v>32</v>
      </c>
      <c r="P45" s="7">
        <v>2.6</v>
      </c>
      <c r="Q45" s="7">
        <v>2.5</v>
      </c>
      <c r="R45" s="7">
        <v>11074.677398203985</v>
      </c>
      <c r="S45" s="9">
        <f t="shared" si="2"/>
        <v>11.074677398203985</v>
      </c>
      <c r="T45" s="9">
        <f t="shared" si="0"/>
        <v>-4.0000000000000036E-2</v>
      </c>
      <c r="U45" s="10" t="s">
        <v>33</v>
      </c>
      <c r="V45" s="11" t="str">
        <f t="shared" si="3"/>
        <v>Yes</v>
      </c>
      <c r="W45" s="12">
        <f t="shared" si="4"/>
        <v>234.76981825417778</v>
      </c>
      <c r="X45" s="11">
        <f t="shared" si="5"/>
        <v>5</v>
      </c>
      <c r="Y45" s="7">
        <f t="shared" si="1"/>
        <v>44</v>
      </c>
      <c r="Z45" s="8"/>
    </row>
    <row r="46" spans="1:26" x14ac:dyDescent="0.25">
      <c r="A46" s="7">
        <v>45</v>
      </c>
      <c r="B46" s="7" t="s">
        <v>59</v>
      </c>
      <c r="C46" s="7" t="s">
        <v>36</v>
      </c>
      <c r="D46" s="7" t="s">
        <v>31</v>
      </c>
      <c r="E46" s="7" t="s">
        <v>70</v>
      </c>
      <c r="F46" s="7" t="str">
        <f>F43</f>
        <v>Not used</v>
      </c>
      <c r="G46" s="7" t="s">
        <v>68</v>
      </c>
      <c r="H46" s="7" t="s">
        <v>88</v>
      </c>
      <c r="I46" s="7" t="s">
        <v>32</v>
      </c>
      <c r="J46" s="7" t="s">
        <v>32</v>
      </c>
      <c r="K46" s="7" t="s">
        <v>32</v>
      </c>
      <c r="L46" s="7" t="s">
        <v>32</v>
      </c>
      <c r="M46" s="7" t="s">
        <v>32</v>
      </c>
      <c r="N46" s="8" t="s">
        <v>32</v>
      </c>
      <c r="O46" s="7" t="s">
        <v>32</v>
      </c>
      <c r="P46" s="7">
        <v>3.6</v>
      </c>
      <c r="Q46" s="7">
        <v>2.5</v>
      </c>
      <c r="R46" s="7">
        <v>93850.548525835984</v>
      </c>
      <c r="S46" s="9">
        <f t="shared" si="2"/>
        <v>93.85054852583599</v>
      </c>
      <c r="T46" s="9">
        <f t="shared" si="0"/>
        <v>-0.43999999999999995</v>
      </c>
      <c r="U46" s="10" t="s">
        <v>33</v>
      </c>
      <c r="V46" s="11" t="str">
        <f t="shared" si="3"/>
        <v>Yes</v>
      </c>
      <c r="W46" s="12">
        <f t="shared" si="4"/>
        <v>38.358859447784269</v>
      </c>
      <c r="X46" s="11">
        <f t="shared" si="5"/>
        <v>3</v>
      </c>
      <c r="Y46" s="7">
        <f t="shared" si="1"/>
        <v>133</v>
      </c>
      <c r="Z46" s="8" t="s">
        <v>66</v>
      </c>
    </row>
    <row r="47" spans="1:26" x14ac:dyDescent="0.25">
      <c r="A47" s="7">
        <v>46</v>
      </c>
      <c r="B47" s="7" t="s">
        <v>59</v>
      </c>
      <c r="C47" s="7" t="s">
        <v>36</v>
      </c>
      <c r="D47" s="7" t="s">
        <v>31</v>
      </c>
      <c r="E47" s="7" t="s">
        <v>50</v>
      </c>
      <c r="F47" s="7" t="s">
        <v>32</v>
      </c>
      <c r="G47" s="7" t="s">
        <v>53</v>
      </c>
      <c r="H47" s="7" t="s">
        <v>54</v>
      </c>
      <c r="I47" s="7" t="s">
        <v>32</v>
      </c>
      <c r="J47" s="7" t="s">
        <v>32</v>
      </c>
      <c r="K47" s="7" t="s">
        <v>32</v>
      </c>
      <c r="L47" s="7" t="s">
        <v>32</v>
      </c>
      <c r="M47" s="7" t="s">
        <v>86</v>
      </c>
      <c r="N47" s="8" t="s">
        <v>32</v>
      </c>
      <c r="O47" s="7" t="s">
        <v>32</v>
      </c>
      <c r="P47" s="7">
        <v>2</v>
      </c>
      <c r="Q47" s="7">
        <v>2.5</v>
      </c>
      <c r="R47" s="7">
        <v>44997.938682352098</v>
      </c>
      <c r="S47" s="9">
        <f t="shared" si="2"/>
        <v>44.9979386823521</v>
      </c>
      <c r="T47" s="9">
        <f t="shared" si="0"/>
        <v>0.19999999999999996</v>
      </c>
      <c r="U47" s="10" t="s">
        <v>33</v>
      </c>
      <c r="V47" s="11" t="str">
        <f t="shared" si="3"/>
        <v>Yes</v>
      </c>
      <c r="W47" s="12">
        <f t="shared" si="4"/>
        <v>44.446480406987774</v>
      </c>
      <c r="X47" s="11">
        <f t="shared" si="5"/>
        <v>3</v>
      </c>
      <c r="Y47" s="7">
        <f t="shared" si="1"/>
        <v>128</v>
      </c>
      <c r="Z47" s="8"/>
    </row>
    <row r="48" spans="1:26" x14ac:dyDescent="0.25">
      <c r="A48" s="7">
        <v>47</v>
      </c>
      <c r="B48" s="7" t="s">
        <v>59</v>
      </c>
      <c r="C48" s="7" t="s">
        <v>36</v>
      </c>
      <c r="D48" s="7" t="s">
        <v>31</v>
      </c>
      <c r="E48" s="7" t="s">
        <v>50</v>
      </c>
      <c r="F48" s="7" t="s">
        <v>32</v>
      </c>
      <c r="G48" s="7" t="s">
        <v>53</v>
      </c>
      <c r="H48" s="7" t="s">
        <v>54</v>
      </c>
      <c r="I48" s="7" t="s">
        <v>32</v>
      </c>
      <c r="J48" s="7" t="s">
        <v>32</v>
      </c>
      <c r="K48" s="7" t="s">
        <v>32</v>
      </c>
      <c r="L48" s="7" t="s">
        <v>32</v>
      </c>
      <c r="M48" s="7" t="s">
        <v>87</v>
      </c>
      <c r="N48" s="8" t="s">
        <v>32</v>
      </c>
      <c r="O48" s="7" t="s">
        <v>32</v>
      </c>
      <c r="P48" s="7">
        <v>3.2</v>
      </c>
      <c r="Q48" s="7">
        <v>2.5</v>
      </c>
      <c r="R48" s="7">
        <v>40090.677919613991</v>
      </c>
      <c r="S48" s="9">
        <f t="shared" si="2"/>
        <v>40.090677919613988</v>
      </c>
      <c r="T48" s="9">
        <f t="shared" si="0"/>
        <v>-0.28000000000000003</v>
      </c>
      <c r="U48" s="10" t="s">
        <v>33</v>
      </c>
      <c r="V48" s="11" t="str">
        <f t="shared" si="3"/>
        <v>Yes</v>
      </c>
      <c r="W48" s="12">
        <f t="shared" si="4"/>
        <v>79.819054355138007</v>
      </c>
      <c r="X48" s="11">
        <f t="shared" si="5"/>
        <v>4</v>
      </c>
      <c r="Y48" s="7">
        <f t="shared" si="1"/>
        <v>106</v>
      </c>
      <c r="Z48" s="8"/>
    </row>
    <row r="49" spans="1:26" x14ac:dyDescent="0.25">
      <c r="A49" s="7">
        <v>48</v>
      </c>
      <c r="B49" s="7" t="s">
        <v>59</v>
      </c>
      <c r="C49" s="7" t="s">
        <v>36</v>
      </c>
      <c r="D49" s="7" t="s">
        <v>31</v>
      </c>
      <c r="E49" s="7" t="s">
        <v>50</v>
      </c>
      <c r="F49" s="7" t="s">
        <v>32</v>
      </c>
      <c r="G49" s="7" t="s">
        <v>53</v>
      </c>
      <c r="H49" s="7" t="s">
        <v>54</v>
      </c>
      <c r="I49" s="7" t="s">
        <v>32</v>
      </c>
      <c r="J49" s="7" t="s">
        <v>32</v>
      </c>
      <c r="K49" s="7" t="s">
        <v>32</v>
      </c>
      <c r="L49" s="7" t="s">
        <v>32</v>
      </c>
      <c r="M49" s="7" t="s">
        <v>83</v>
      </c>
      <c r="N49" s="8" t="s">
        <v>32</v>
      </c>
      <c r="O49" s="7" t="s">
        <v>32</v>
      </c>
      <c r="P49" s="7">
        <v>2.4</v>
      </c>
      <c r="Q49" s="7">
        <v>2.5</v>
      </c>
      <c r="R49" s="7">
        <v>16096.39184927598</v>
      </c>
      <c r="S49" s="9">
        <f t="shared" si="2"/>
        <v>16.096391849275982</v>
      </c>
      <c r="T49" s="9">
        <f t="shared" si="0"/>
        <v>4.0000000000000036E-2</v>
      </c>
      <c r="U49" s="10" t="s">
        <v>33</v>
      </c>
      <c r="V49" s="11" t="str">
        <f t="shared" si="3"/>
        <v>Yes</v>
      </c>
      <c r="W49" s="12">
        <f t="shared" si="4"/>
        <v>149.10173798409068</v>
      </c>
      <c r="X49" s="11">
        <f t="shared" si="5"/>
        <v>5</v>
      </c>
      <c r="Y49" s="7">
        <f t="shared" si="1"/>
        <v>68</v>
      </c>
      <c r="Z49" s="8"/>
    </row>
    <row r="50" spans="1:26" x14ac:dyDescent="0.25">
      <c r="A50" s="7">
        <v>49</v>
      </c>
      <c r="B50" s="7" t="s">
        <v>59</v>
      </c>
      <c r="C50" s="7" t="s">
        <v>36</v>
      </c>
      <c r="D50" s="7" t="s">
        <v>31</v>
      </c>
      <c r="E50" s="7" t="s">
        <v>50</v>
      </c>
      <c r="F50" s="7" t="s">
        <v>32</v>
      </c>
      <c r="G50" s="7" t="s">
        <v>68</v>
      </c>
      <c r="H50" s="7" t="s">
        <v>88</v>
      </c>
      <c r="I50" s="7" t="s">
        <v>32</v>
      </c>
      <c r="J50" s="7" t="s">
        <v>32</v>
      </c>
      <c r="K50" s="7" t="s">
        <v>32</v>
      </c>
      <c r="L50" s="7" t="s">
        <v>32</v>
      </c>
      <c r="M50" s="7" t="s">
        <v>32</v>
      </c>
      <c r="N50" s="8" t="s">
        <v>32</v>
      </c>
      <c r="O50" s="7" t="s">
        <v>32</v>
      </c>
      <c r="P50" s="7">
        <v>2.6</v>
      </c>
      <c r="Q50" s="7">
        <v>2.5</v>
      </c>
      <c r="R50" s="7">
        <v>112411.30759532527</v>
      </c>
      <c r="S50" s="9">
        <f t="shared" si="2"/>
        <v>112.41130759532527</v>
      </c>
      <c r="T50" s="9">
        <f t="shared" si="0"/>
        <v>-4.0000000000000036E-2</v>
      </c>
      <c r="U50" s="10" t="s">
        <v>33</v>
      </c>
      <c r="V50" s="11" t="str">
        <f t="shared" si="3"/>
        <v>Yes</v>
      </c>
      <c r="W50" s="12">
        <f t="shared" si="4"/>
        <v>23.129345753719562</v>
      </c>
      <c r="X50" s="11">
        <f t="shared" si="5"/>
        <v>2</v>
      </c>
      <c r="Y50" s="7">
        <f t="shared" si="1"/>
        <v>141</v>
      </c>
      <c r="Z50" s="8" t="s">
        <v>66</v>
      </c>
    </row>
    <row r="51" spans="1:26" x14ac:dyDescent="0.25">
      <c r="A51" s="7">
        <v>50</v>
      </c>
      <c r="B51" s="7" t="s">
        <v>59</v>
      </c>
      <c r="C51" s="7" t="s">
        <v>36</v>
      </c>
      <c r="D51" s="7" t="s">
        <v>31</v>
      </c>
      <c r="E51" s="7" t="s">
        <v>74</v>
      </c>
      <c r="F51" s="7" t="s">
        <v>77</v>
      </c>
      <c r="G51" s="7" t="s">
        <v>53</v>
      </c>
      <c r="H51" s="7" t="s">
        <v>54</v>
      </c>
      <c r="I51" s="7" t="s">
        <v>32</v>
      </c>
      <c r="J51" s="7" t="s">
        <v>32</v>
      </c>
      <c r="K51" s="7" t="s">
        <v>32</v>
      </c>
      <c r="L51" s="7" t="s">
        <v>36</v>
      </c>
      <c r="M51" s="7" t="s">
        <v>32</v>
      </c>
      <c r="N51" s="8" t="s">
        <v>32</v>
      </c>
      <c r="O51" s="7" t="s">
        <v>32</v>
      </c>
      <c r="P51" s="7">
        <v>1.2</v>
      </c>
      <c r="Q51" s="7">
        <v>2.5</v>
      </c>
      <c r="R51" s="7">
        <v>7620.7441774989957</v>
      </c>
      <c r="S51" s="9">
        <f t="shared" si="2"/>
        <v>7.6207441774989952</v>
      </c>
      <c r="T51" s="9">
        <f t="shared" si="0"/>
        <v>0.52</v>
      </c>
      <c r="U51" s="10" t="s">
        <v>33</v>
      </c>
      <c r="V51" s="33" t="str">
        <f t="shared" si="3"/>
        <v>No</v>
      </c>
      <c r="W51" s="12">
        <f t="shared" si="4"/>
        <v>157.46493676340944</v>
      </c>
      <c r="X51" s="11">
        <f t="shared" si="5"/>
        <v>5</v>
      </c>
      <c r="Y51" s="7">
        <f t="shared" si="1"/>
        <v>62</v>
      </c>
      <c r="Z51" s="23" t="s">
        <v>89</v>
      </c>
    </row>
    <row r="52" spans="1:26" x14ac:dyDescent="0.25">
      <c r="A52" s="7">
        <v>51</v>
      </c>
      <c r="B52" s="7" t="s">
        <v>59</v>
      </c>
      <c r="C52" s="7" t="s">
        <v>36</v>
      </c>
      <c r="D52" s="7" t="s">
        <v>31</v>
      </c>
      <c r="E52" s="7" t="s">
        <v>74</v>
      </c>
      <c r="F52" s="7" t="s">
        <v>77</v>
      </c>
      <c r="G52" s="7" t="s">
        <v>53</v>
      </c>
      <c r="H52" s="7" t="s">
        <v>54</v>
      </c>
      <c r="I52" s="7" t="s">
        <v>32</v>
      </c>
      <c r="J52" s="7" t="s">
        <v>32</v>
      </c>
      <c r="K52" s="7" t="s">
        <v>32</v>
      </c>
      <c r="L52" s="7" t="s">
        <v>30</v>
      </c>
      <c r="M52" s="7" t="s">
        <v>90</v>
      </c>
      <c r="N52" s="8" t="s">
        <v>32</v>
      </c>
      <c r="O52" s="7" t="s">
        <v>32</v>
      </c>
      <c r="P52" s="7">
        <v>2.4</v>
      </c>
      <c r="Q52" s="7">
        <v>2.5</v>
      </c>
      <c r="R52" s="7">
        <v>73596.33122743784</v>
      </c>
      <c r="S52" s="9">
        <f t="shared" si="2"/>
        <v>73.596331227437844</v>
      </c>
      <c r="T52" s="9">
        <f t="shared" si="0"/>
        <v>4.0000000000000036E-2</v>
      </c>
      <c r="U52" s="10" t="s">
        <v>33</v>
      </c>
      <c r="V52" s="11" t="str">
        <f t="shared" si="3"/>
        <v>Yes</v>
      </c>
      <c r="W52" s="12">
        <f t="shared" si="4"/>
        <v>32.610321193636388</v>
      </c>
      <c r="X52" s="11">
        <f t="shared" si="5"/>
        <v>3</v>
      </c>
      <c r="Y52" s="7">
        <f t="shared" si="1"/>
        <v>138</v>
      </c>
      <c r="Z52" s="8"/>
    </row>
    <row r="53" spans="1:26" x14ac:dyDescent="0.25">
      <c r="A53" s="7">
        <v>52</v>
      </c>
      <c r="B53" s="7" t="s">
        <v>59</v>
      </c>
      <c r="C53" s="7" t="s">
        <v>36</v>
      </c>
      <c r="D53" s="7" t="s">
        <v>31</v>
      </c>
      <c r="E53" s="7" t="s">
        <v>74</v>
      </c>
      <c r="F53" s="7" t="s">
        <v>77</v>
      </c>
      <c r="G53" s="7" t="s">
        <v>53</v>
      </c>
      <c r="H53" s="7" t="s">
        <v>54</v>
      </c>
      <c r="I53" s="7" t="s">
        <v>32</v>
      </c>
      <c r="J53" s="7" t="s">
        <v>32</v>
      </c>
      <c r="K53" s="7" t="s">
        <v>32</v>
      </c>
      <c r="L53" s="7" t="s">
        <v>30</v>
      </c>
      <c r="M53" s="7" t="s">
        <v>87</v>
      </c>
      <c r="N53" s="8" t="s">
        <v>32</v>
      </c>
      <c r="O53" s="7" t="s">
        <v>32</v>
      </c>
      <c r="P53" s="7">
        <v>2.8</v>
      </c>
      <c r="Q53" s="7">
        <v>2.5</v>
      </c>
      <c r="R53" s="7">
        <v>47782.03300999105</v>
      </c>
      <c r="S53" s="9">
        <f t="shared" si="2"/>
        <v>47.782033009991046</v>
      </c>
      <c r="T53" s="9">
        <f t="shared" si="0"/>
        <v>-0.11999999999999988</v>
      </c>
      <c r="U53" s="10" t="s">
        <v>33</v>
      </c>
      <c r="V53" s="11" t="str">
        <f t="shared" si="3"/>
        <v>Yes</v>
      </c>
      <c r="W53" s="12">
        <f t="shared" si="4"/>
        <v>58.599432121578637</v>
      </c>
      <c r="X53" s="11">
        <f t="shared" si="5"/>
        <v>4</v>
      </c>
      <c r="Y53" s="7">
        <f t="shared" si="1"/>
        <v>119</v>
      </c>
      <c r="Z53" s="8"/>
    </row>
    <row r="54" spans="1:26" x14ac:dyDescent="0.25">
      <c r="A54" s="7">
        <v>53</v>
      </c>
      <c r="B54" s="7" t="s">
        <v>59</v>
      </c>
      <c r="C54" s="7" t="s">
        <v>36</v>
      </c>
      <c r="D54" s="7" t="s">
        <v>31</v>
      </c>
      <c r="E54" s="7" t="s">
        <v>74</v>
      </c>
      <c r="F54" s="7" t="s">
        <v>77</v>
      </c>
      <c r="G54" s="7" t="s">
        <v>53</v>
      </c>
      <c r="H54" s="7" t="s">
        <v>54</v>
      </c>
      <c r="I54" s="7" t="s">
        <v>32</v>
      </c>
      <c r="J54" s="7" t="s">
        <v>32</v>
      </c>
      <c r="K54" s="7" t="s">
        <v>32</v>
      </c>
      <c r="L54" s="7" t="s">
        <v>30</v>
      </c>
      <c r="M54" s="7" t="s">
        <v>83</v>
      </c>
      <c r="N54" s="8" t="s">
        <v>32</v>
      </c>
      <c r="O54" s="7" t="s">
        <v>32</v>
      </c>
      <c r="P54" s="7">
        <v>2.4</v>
      </c>
      <c r="Q54" s="7">
        <v>2.5</v>
      </c>
      <c r="R54" s="7">
        <v>23807.977549104959</v>
      </c>
      <c r="S54" s="9">
        <f t="shared" si="2"/>
        <v>23.807977549104958</v>
      </c>
      <c r="T54" s="9">
        <f t="shared" si="0"/>
        <v>4.0000000000000036E-2</v>
      </c>
      <c r="U54" s="10" t="s">
        <v>33</v>
      </c>
      <c r="V54" s="11" t="str">
        <f t="shared" si="3"/>
        <v>Yes</v>
      </c>
      <c r="W54" s="12">
        <f t="shared" si="4"/>
        <v>100.80654667326944</v>
      </c>
      <c r="X54" s="11">
        <f t="shared" si="5"/>
        <v>5</v>
      </c>
      <c r="Y54" s="7">
        <f t="shared" si="1"/>
        <v>94</v>
      </c>
      <c r="Z54" s="8"/>
    </row>
    <row r="55" spans="1:26" x14ac:dyDescent="0.25">
      <c r="A55" s="7">
        <v>54</v>
      </c>
      <c r="B55" s="7" t="s">
        <v>59</v>
      </c>
      <c r="C55" s="7" t="s">
        <v>36</v>
      </c>
      <c r="D55" s="7" t="s">
        <v>31</v>
      </c>
      <c r="E55" s="7" t="s">
        <v>74</v>
      </c>
      <c r="F55" s="7" t="s">
        <v>77</v>
      </c>
      <c r="G55" s="7" t="s">
        <v>68</v>
      </c>
      <c r="H55" s="7" t="s">
        <v>84</v>
      </c>
      <c r="I55" s="7" t="s">
        <v>32</v>
      </c>
      <c r="J55" s="7" t="s">
        <v>32</v>
      </c>
      <c r="K55" s="7" t="s">
        <v>32</v>
      </c>
      <c r="L55" s="7" t="s">
        <v>32</v>
      </c>
      <c r="M55" s="7" t="s">
        <v>86</v>
      </c>
      <c r="N55" s="8" t="s">
        <v>32</v>
      </c>
      <c r="O55" s="7" t="s">
        <v>32</v>
      </c>
      <c r="P55" s="7">
        <v>2.2000000000000002</v>
      </c>
      <c r="Q55" s="7">
        <v>2.5</v>
      </c>
      <c r="R55" s="7">
        <v>61334.559932789933</v>
      </c>
      <c r="S55" s="9">
        <f t="shared" si="2"/>
        <v>61.334559932789929</v>
      </c>
      <c r="T55" s="9">
        <f t="shared" si="0"/>
        <v>0.11999999999999988</v>
      </c>
      <c r="U55" s="10" t="s">
        <v>33</v>
      </c>
      <c r="V55" s="11" t="str">
        <f t="shared" si="3"/>
        <v>Yes</v>
      </c>
      <c r="W55" s="12">
        <f t="shared" si="4"/>
        <v>35.868847879739384</v>
      </c>
      <c r="X55" s="11">
        <f t="shared" si="5"/>
        <v>3</v>
      </c>
      <c r="Y55" s="7">
        <f t="shared" si="1"/>
        <v>136</v>
      </c>
      <c r="Z55" s="8" t="s">
        <v>66</v>
      </c>
    </row>
    <row r="56" spans="1:26" x14ac:dyDescent="0.25">
      <c r="A56" s="7">
        <v>55</v>
      </c>
      <c r="B56" s="7" t="s">
        <v>59</v>
      </c>
      <c r="C56" s="7" t="s">
        <v>36</v>
      </c>
      <c r="D56" s="7" t="s">
        <v>31</v>
      </c>
      <c r="E56" s="7" t="s">
        <v>74</v>
      </c>
      <c r="F56" s="7" t="s">
        <v>77</v>
      </c>
      <c r="G56" s="7" t="s">
        <v>68</v>
      </c>
      <c r="H56" s="7" t="s">
        <v>84</v>
      </c>
      <c r="I56" s="7" t="s">
        <v>32</v>
      </c>
      <c r="J56" s="7" t="s">
        <v>32</v>
      </c>
      <c r="K56" s="7" t="s">
        <v>32</v>
      </c>
      <c r="L56" s="7" t="s">
        <v>32</v>
      </c>
      <c r="M56" s="7" t="s">
        <v>87</v>
      </c>
      <c r="N56" s="8" t="s">
        <v>32</v>
      </c>
      <c r="O56" s="7" t="s">
        <v>32</v>
      </c>
      <c r="P56" s="7">
        <v>1.6</v>
      </c>
      <c r="Q56" s="7">
        <v>2.5</v>
      </c>
      <c r="R56" s="7">
        <v>36932.587136708054</v>
      </c>
      <c r="S56" s="9">
        <f t="shared" si="2"/>
        <v>36.932587136708051</v>
      </c>
      <c r="T56" s="9">
        <f t="shared" si="0"/>
        <v>0.36</v>
      </c>
      <c r="U56" s="10" t="s">
        <v>33</v>
      </c>
      <c r="V56" s="11" t="str">
        <f t="shared" si="3"/>
        <v>Yes</v>
      </c>
      <c r="W56" s="12">
        <f t="shared" si="4"/>
        <v>43.32217491500149</v>
      </c>
      <c r="X56" s="11">
        <f t="shared" si="5"/>
        <v>3</v>
      </c>
      <c r="Y56" s="7">
        <f t="shared" si="1"/>
        <v>130</v>
      </c>
      <c r="Z56" s="8" t="s">
        <v>66</v>
      </c>
    </row>
    <row r="57" spans="1:26" x14ac:dyDescent="0.25">
      <c r="A57" s="7">
        <v>56</v>
      </c>
      <c r="B57" s="7" t="s">
        <v>59</v>
      </c>
      <c r="C57" s="7" t="s">
        <v>36</v>
      </c>
      <c r="D57" s="7" t="s">
        <v>31</v>
      </c>
      <c r="E57" s="7" t="s">
        <v>74</v>
      </c>
      <c r="F57" s="7" t="s">
        <v>77</v>
      </c>
      <c r="G57" s="7" t="s">
        <v>68</v>
      </c>
      <c r="H57" s="7" t="s">
        <v>84</v>
      </c>
      <c r="I57" s="7" t="s">
        <v>32</v>
      </c>
      <c r="J57" s="7" t="s">
        <v>32</v>
      </c>
      <c r="K57" s="7" t="s">
        <v>32</v>
      </c>
      <c r="L57" s="7" t="s">
        <v>32</v>
      </c>
      <c r="M57" s="7" t="s">
        <v>83</v>
      </c>
      <c r="N57" s="8" t="s">
        <v>32</v>
      </c>
      <c r="O57" s="7" t="s">
        <v>32</v>
      </c>
      <c r="P57" s="7">
        <v>2.2000000000000002</v>
      </c>
      <c r="Q57" s="7">
        <v>2.5</v>
      </c>
      <c r="R57" s="7">
        <v>36986.02929232805</v>
      </c>
      <c r="S57" s="9">
        <f t="shared" si="2"/>
        <v>36.986029292328048</v>
      </c>
      <c r="T57" s="9">
        <f t="shared" si="0"/>
        <v>0.11999999999999988</v>
      </c>
      <c r="U57" s="10" t="s">
        <v>33</v>
      </c>
      <c r="V57" s="11" t="str">
        <f t="shared" si="3"/>
        <v>Yes</v>
      </c>
      <c r="W57" s="12">
        <f t="shared" si="4"/>
        <v>59.481919040613064</v>
      </c>
      <c r="X57" s="11">
        <f t="shared" si="5"/>
        <v>4</v>
      </c>
      <c r="Y57" s="7">
        <f t="shared" si="1"/>
        <v>118</v>
      </c>
      <c r="Z57" s="8" t="s">
        <v>66</v>
      </c>
    </row>
    <row r="58" spans="1:26" x14ac:dyDescent="0.25">
      <c r="A58" s="7">
        <v>57</v>
      </c>
      <c r="B58" s="7" t="s">
        <v>59</v>
      </c>
      <c r="C58" s="7" t="s">
        <v>36</v>
      </c>
      <c r="D58" s="7" t="s">
        <v>31</v>
      </c>
      <c r="E58" s="7" t="s">
        <v>78</v>
      </c>
      <c r="F58" s="7" t="s">
        <v>32</v>
      </c>
      <c r="G58" s="7" t="s">
        <v>32</v>
      </c>
      <c r="H58" s="7" t="s">
        <v>32</v>
      </c>
      <c r="I58" s="7" t="s">
        <v>32</v>
      </c>
      <c r="J58" s="7" t="s">
        <v>32</v>
      </c>
      <c r="K58" s="7" t="s">
        <v>32</v>
      </c>
      <c r="L58" s="7" t="s">
        <v>32</v>
      </c>
      <c r="M58" s="7" t="s">
        <v>85</v>
      </c>
      <c r="N58" s="8" t="s">
        <v>32</v>
      </c>
      <c r="O58" s="7" t="s">
        <v>32</v>
      </c>
      <c r="P58" s="7">
        <v>2.6</v>
      </c>
      <c r="Q58" s="7">
        <v>2.5</v>
      </c>
      <c r="R58" s="7">
        <v>92578.927386804033</v>
      </c>
      <c r="S58" s="9">
        <f t="shared" si="2"/>
        <v>92.57892738680404</v>
      </c>
      <c r="T58" s="9">
        <f t="shared" si="0"/>
        <v>-4.0000000000000036E-2</v>
      </c>
      <c r="U58" s="10" t="s">
        <v>33</v>
      </c>
      <c r="V58" s="11" t="str">
        <f t="shared" si="3"/>
        <v>Yes</v>
      </c>
      <c r="W58" s="12">
        <f t="shared" si="4"/>
        <v>28.084144776671902</v>
      </c>
      <c r="X58" s="11">
        <f t="shared" si="5"/>
        <v>3</v>
      </c>
      <c r="Y58" s="7">
        <f t="shared" si="1"/>
        <v>139</v>
      </c>
      <c r="Z58" s="8"/>
    </row>
    <row r="59" spans="1:26" x14ac:dyDescent="0.25">
      <c r="A59" s="7">
        <v>58</v>
      </c>
      <c r="B59" s="7" t="s">
        <v>59</v>
      </c>
      <c r="C59" s="7" t="s">
        <v>36</v>
      </c>
      <c r="D59" s="7" t="s">
        <v>31</v>
      </c>
      <c r="E59" s="7" t="s">
        <v>78</v>
      </c>
      <c r="F59" s="7" t="s">
        <v>32</v>
      </c>
      <c r="G59" s="7" t="s">
        <v>32</v>
      </c>
      <c r="H59" s="7" t="s">
        <v>32</v>
      </c>
      <c r="I59" s="7" t="s">
        <v>32</v>
      </c>
      <c r="J59" s="7" t="s">
        <v>32</v>
      </c>
      <c r="K59" s="7" t="s">
        <v>32</v>
      </c>
      <c r="L59" s="7" t="s">
        <v>32</v>
      </c>
      <c r="M59" s="7" t="s">
        <v>83</v>
      </c>
      <c r="N59" s="8" t="s">
        <v>32</v>
      </c>
      <c r="O59" s="7" t="s">
        <v>32</v>
      </c>
      <c r="P59" s="7">
        <v>2.6</v>
      </c>
      <c r="Q59" s="7">
        <v>2.5</v>
      </c>
      <c r="R59" s="7">
        <v>30193.838712002977</v>
      </c>
      <c r="S59" s="9">
        <f t="shared" si="2"/>
        <v>30.193838712002975</v>
      </c>
      <c r="T59" s="9">
        <f t="shared" si="0"/>
        <v>-4.0000000000000036E-2</v>
      </c>
      <c r="U59" s="10" t="s">
        <v>33</v>
      </c>
      <c r="V59" s="11" t="str">
        <f t="shared" si="3"/>
        <v>Yes</v>
      </c>
      <c r="W59" s="12">
        <f t="shared" si="4"/>
        <v>86.110283120987219</v>
      </c>
      <c r="X59" s="11">
        <f t="shared" si="5"/>
        <v>4</v>
      </c>
      <c r="Y59" s="7">
        <f t="shared" si="1"/>
        <v>102</v>
      </c>
      <c r="Z59" s="8"/>
    </row>
    <row r="60" spans="1:26" x14ac:dyDescent="0.25">
      <c r="A60" s="7">
        <v>59</v>
      </c>
      <c r="B60" s="7" t="s">
        <v>59</v>
      </c>
      <c r="C60" s="7" t="s">
        <v>36</v>
      </c>
      <c r="D60" s="7" t="s">
        <v>31</v>
      </c>
      <c r="E60" s="7" t="s">
        <v>91</v>
      </c>
      <c r="F60" s="7" t="s">
        <v>32</v>
      </c>
      <c r="G60" s="7" t="s">
        <v>32</v>
      </c>
      <c r="H60" s="7" t="s">
        <v>32</v>
      </c>
      <c r="I60" s="7" t="s">
        <v>32</v>
      </c>
      <c r="J60" s="7" t="s">
        <v>32</v>
      </c>
      <c r="K60" s="7" t="s">
        <v>32</v>
      </c>
      <c r="L60" s="7" t="s">
        <v>32</v>
      </c>
      <c r="M60" s="7" t="s">
        <v>32</v>
      </c>
      <c r="N60" s="8" t="s">
        <v>32</v>
      </c>
      <c r="O60" s="7" t="s">
        <v>32</v>
      </c>
      <c r="P60" s="7">
        <v>3.2</v>
      </c>
      <c r="Q60" s="7">
        <v>2.5</v>
      </c>
      <c r="R60" s="7">
        <v>242070.59966636606</v>
      </c>
      <c r="S60" s="9">
        <f t="shared" si="2"/>
        <v>242.07059966636606</v>
      </c>
      <c r="T60" s="9">
        <f t="shared" si="0"/>
        <v>-0.28000000000000003</v>
      </c>
      <c r="U60" s="10" t="s">
        <v>33</v>
      </c>
      <c r="V60" s="11" t="str">
        <f t="shared" si="3"/>
        <v>Yes</v>
      </c>
      <c r="W60" s="12">
        <f t="shared" si="4"/>
        <v>13.219283979179636</v>
      </c>
      <c r="X60" s="11">
        <f t="shared" si="5"/>
        <v>2</v>
      </c>
      <c r="Y60" s="7">
        <f t="shared" si="1"/>
        <v>164</v>
      </c>
      <c r="Z60" s="8"/>
    </row>
    <row r="61" spans="1:26" x14ac:dyDescent="0.25">
      <c r="A61" s="7">
        <v>60</v>
      </c>
      <c r="B61" s="7" t="s">
        <v>59</v>
      </c>
      <c r="C61" s="7" t="s">
        <v>36</v>
      </c>
      <c r="D61" s="7" t="s">
        <v>31</v>
      </c>
      <c r="E61" s="7" t="s">
        <v>48</v>
      </c>
      <c r="F61" s="7" t="s">
        <v>32</v>
      </c>
      <c r="G61" s="7" t="s">
        <v>32</v>
      </c>
      <c r="H61" s="7" t="s">
        <v>32</v>
      </c>
      <c r="I61" s="7" t="s">
        <v>32</v>
      </c>
      <c r="J61" s="7" t="s">
        <v>32</v>
      </c>
      <c r="K61" s="7" t="s">
        <v>32</v>
      </c>
      <c r="L61" s="7" t="s">
        <v>32</v>
      </c>
      <c r="M61" s="7" t="s">
        <v>32</v>
      </c>
      <c r="N61" s="8" t="s">
        <v>32</v>
      </c>
      <c r="O61" s="7" t="s">
        <v>32</v>
      </c>
      <c r="P61" s="7">
        <v>2</v>
      </c>
      <c r="Q61" s="7">
        <v>2.5</v>
      </c>
      <c r="R61" s="7">
        <v>1735.1231164500005</v>
      </c>
      <c r="S61" s="9">
        <f t="shared" si="2"/>
        <v>1.7351231164500005</v>
      </c>
      <c r="T61" s="9">
        <f t="shared" si="0"/>
        <v>0.19999999999999996</v>
      </c>
      <c r="U61" s="10" t="s">
        <v>33</v>
      </c>
      <c r="V61" s="11" t="str">
        <f t="shared" si="3"/>
        <v>Yes</v>
      </c>
      <c r="W61" s="12">
        <f t="shared" si="4"/>
        <v>1152.6559591298212</v>
      </c>
      <c r="X61" s="11">
        <f t="shared" si="5"/>
        <v>5</v>
      </c>
      <c r="Y61" s="7">
        <f t="shared" si="1"/>
        <v>8</v>
      </c>
      <c r="Z61" s="8"/>
    </row>
    <row r="62" spans="1:26" x14ac:dyDescent="0.25">
      <c r="A62" s="7">
        <v>61</v>
      </c>
      <c r="B62" s="7" t="s">
        <v>59</v>
      </c>
      <c r="C62" s="7" t="s">
        <v>30</v>
      </c>
      <c r="D62" s="7" t="s">
        <v>37</v>
      </c>
      <c r="E62" s="7" t="s">
        <v>92</v>
      </c>
      <c r="F62" s="7" t="str">
        <f>F46</f>
        <v>Not used</v>
      </c>
      <c r="G62" s="7" t="s">
        <v>32</v>
      </c>
      <c r="H62" s="7" t="s">
        <v>32</v>
      </c>
      <c r="I62" s="7" t="s">
        <v>32</v>
      </c>
      <c r="J62" s="7" t="s">
        <v>32</v>
      </c>
      <c r="K62" s="7" t="s">
        <v>32</v>
      </c>
      <c r="L62" s="7" t="s">
        <v>32</v>
      </c>
      <c r="M62" s="7" t="s">
        <v>32</v>
      </c>
      <c r="N62" s="8" t="s">
        <v>32</v>
      </c>
      <c r="O62" s="7" t="s">
        <v>32</v>
      </c>
      <c r="P62" s="7">
        <v>2</v>
      </c>
      <c r="Q62" s="7">
        <v>2.5</v>
      </c>
      <c r="R62" s="7">
        <v>262602.20084146899</v>
      </c>
      <c r="S62" s="9">
        <f t="shared" si="2"/>
        <v>262.60220084146897</v>
      </c>
      <c r="T62" s="9">
        <f t="shared" si="0"/>
        <v>0.19999999999999996</v>
      </c>
      <c r="U62" s="10" t="s">
        <v>33</v>
      </c>
      <c r="V62" s="11" t="str">
        <f t="shared" si="3"/>
        <v>Yes</v>
      </c>
      <c r="W62" s="12">
        <f t="shared" si="4"/>
        <v>7.6160823998858467</v>
      </c>
      <c r="X62" s="11">
        <f t="shared" si="5"/>
        <v>1</v>
      </c>
      <c r="Y62" s="7">
        <f t="shared" si="1"/>
        <v>190</v>
      </c>
      <c r="Z62" s="8"/>
    </row>
    <row r="63" spans="1:26" x14ac:dyDescent="0.25">
      <c r="A63" s="7">
        <v>62</v>
      </c>
      <c r="B63" s="7" t="s">
        <v>59</v>
      </c>
      <c r="C63" s="7" t="s">
        <v>30</v>
      </c>
      <c r="D63" s="7" t="s">
        <v>37</v>
      </c>
      <c r="E63" s="7" t="s">
        <v>80</v>
      </c>
      <c r="F63" s="7" t="str">
        <f t="shared" si="12"/>
        <v>Not used</v>
      </c>
      <c r="G63" s="7" t="str">
        <f t="shared" si="12"/>
        <v>Not used</v>
      </c>
      <c r="H63" s="7" t="str">
        <f t="shared" si="12"/>
        <v>Not used</v>
      </c>
      <c r="I63" s="7" t="s">
        <v>32</v>
      </c>
      <c r="J63" s="7" t="s">
        <v>32</v>
      </c>
      <c r="K63" s="7" t="s">
        <v>32</v>
      </c>
      <c r="L63" s="7" t="s">
        <v>32</v>
      </c>
      <c r="M63" s="7" t="s">
        <v>32</v>
      </c>
      <c r="N63" s="8" t="s">
        <v>32</v>
      </c>
      <c r="O63" s="7" t="s">
        <v>32</v>
      </c>
      <c r="P63" s="7">
        <v>2.4</v>
      </c>
      <c r="Q63" s="7">
        <v>2.5</v>
      </c>
      <c r="R63" s="7">
        <v>365164.08858370793</v>
      </c>
      <c r="S63" s="9">
        <f t="shared" si="2"/>
        <v>365.16408858370795</v>
      </c>
      <c r="T63" s="9">
        <f t="shared" si="0"/>
        <v>4.0000000000000036E-2</v>
      </c>
      <c r="U63" s="10" t="s">
        <v>33</v>
      </c>
      <c r="V63" s="11" t="str">
        <f t="shared" si="3"/>
        <v>Yes</v>
      </c>
      <c r="W63" s="12">
        <f t="shared" si="4"/>
        <v>6.5723877977936453</v>
      </c>
      <c r="X63" s="11">
        <f t="shared" si="5"/>
        <v>1</v>
      </c>
      <c r="Y63" s="7">
        <f t="shared" si="1"/>
        <v>195</v>
      </c>
      <c r="Z63" s="8"/>
    </row>
    <row r="64" spans="1:26" x14ac:dyDescent="0.25">
      <c r="A64" s="7">
        <v>63</v>
      </c>
      <c r="B64" s="7" t="s">
        <v>59</v>
      </c>
      <c r="C64" s="7" t="s">
        <v>30</v>
      </c>
      <c r="D64" s="7" t="s">
        <v>37</v>
      </c>
      <c r="E64" s="7" t="s">
        <v>67</v>
      </c>
      <c r="F64" s="7" t="s">
        <v>93</v>
      </c>
      <c r="G64" s="7" t="str">
        <f t="shared" ref="G64:H78" si="13">G63</f>
        <v>Not used</v>
      </c>
      <c r="H64" s="7" t="str">
        <f t="shared" si="13"/>
        <v>Not used</v>
      </c>
      <c r="I64" s="7" t="s">
        <v>32</v>
      </c>
      <c r="J64" s="7" t="s">
        <v>32</v>
      </c>
      <c r="K64" s="7" t="s">
        <v>32</v>
      </c>
      <c r="L64" s="7" t="s">
        <v>32</v>
      </c>
      <c r="M64" s="7" t="s">
        <v>32</v>
      </c>
      <c r="N64" s="8" t="s">
        <v>32</v>
      </c>
      <c r="O64" s="7" t="s">
        <v>32</v>
      </c>
      <c r="P64" s="7">
        <v>1.6</v>
      </c>
      <c r="Q64" s="7">
        <v>2.5</v>
      </c>
      <c r="R64" s="7">
        <v>246771.65430609914</v>
      </c>
      <c r="S64" s="9">
        <f t="shared" si="2"/>
        <v>246.77165430609915</v>
      </c>
      <c r="T64" s="9">
        <f t="shared" si="0"/>
        <v>0.36</v>
      </c>
      <c r="U64" s="10" t="s">
        <v>33</v>
      </c>
      <c r="V64" s="11" t="str">
        <f t="shared" si="3"/>
        <v>Yes</v>
      </c>
      <c r="W64" s="12">
        <f t="shared" si="4"/>
        <v>6.4837268465823747</v>
      </c>
      <c r="X64" s="11">
        <f t="shared" si="5"/>
        <v>1</v>
      </c>
      <c r="Y64" s="7">
        <f t="shared" si="1"/>
        <v>196</v>
      </c>
      <c r="Z64" s="8"/>
    </row>
    <row r="65" spans="1:26" x14ac:dyDescent="0.25">
      <c r="A65" s="7">
        <v>64</v>
      </c>
      <c r="B65" s="7" t="s">
        <v>59</v>
      </c>
      <c r="C65" s="7" t="s">
        <v>30</v>
      </c>
      <c r="D65" s="7" t="s">
        <v>37</v>
      </c>
      <c r="E65" s="7" t="s">
        <v>67</v>
      </c>
      <c r="F65" s="7" t="s">
        <v>94</v>
      </c>
      <c r="G65" s="7" t="str">
        <f t="shared" si="13"/>
        <v>Not used</v>
      </c>
      <c r="H65" s="7" t="str">
        <f t="shared" si="13"/>
        <v>Not used</v>
      </c>
      <c r="I65" s="7" t="s">
        <v>32</v>
      </c>
      <c r="J65" s="7" t="s">
        <v>32</v>
      </c>
      <c r="K65" s="7" t="s">
        <v>32</v>
      </c>
      <c r="L65" s="7" t="s">
        <v>32</v>
      </c>
      <c r="M65" s="7" t="s">
        <v>32</v>
      </c>
      <c r="N65" s="8" t="s">
        <v>32</v>
      </c>
      <c r="O65" s="7" t="s">
        <v>32</v>
      </c>
      <c r="P65" s="7">
        <v>2.8</v>
      </c>
      <c r="Q65" s="7">
        <v>2.5</v>
      </c>
      <c r="R65" s="7">
        <v>241265.50935043575</v>
      </c>
      <c r="S65" s="9">
        <f t="shared" si="2"/>
        <v>241.26550935043576</v>
      </c>
      <c r="T65" s="9">
        <f t="shared" si="0"/>
        <v>-0.11999999999999988</v>
      </c>
      <c r="U65" s="10" t="s">
        <v>33</v>
      </c>
      <c r="V65" s="11" t="str">
        <f t="shared" si="3"/>
        <v>Yes</v>
      </c>
      <c r="W65" s="12">
        <f t="shared" si="4"/>
        <v>11.605471530259337</v>
      </c>
      <c r="X65" s="11">
        <f t="shared" si="5"/>
        <v>1</v>
      </c>
      <c r="Y65" s="7">
        <f t="shared" si="1"/>
        <v>170</v>
      </c>
      <c r="Z65" s="8"/>
    </row>
    <row r="66" spans="1:26" x14ac:dyDescent="0.25">
      <c r="A66" s="7">
        <v>65</v>
      </c>
      <c r="B66" s="7" t="s">
        <v>59</v>
      </c>
      <c r="C66" s="7" t="s">
        <v>30</v>
      </c>
      <c r="D66" s="7" t="s">
        <v>37</v>
      </c>
      <c r="E66" s="7" t="s">
        <v>70</v>
      </c>
      <c r="F66" s="7" t="s">
        <v>32</v>
      </c>
      <c r="G66" s="7" t="str">
        <f t="shared" si="13"/>
        <v>Not used</v>
      </c>
      <c r="H66" s="7" t="str">
        <f t="shared" si="13"/>
        <v>Not used</v>
      </c>
      <c r="I66" s="7" t="s">
        <v>32</v>
      </c>
      <c r="J66" s="7" t="s">
        <v>32</v>
      </c>
      <c r="K66" s="7" t="s">
        <v>32</v>
      </c>
      <c r="L66" s="7" t="s">
        <v>32</v>
      </c>
      <c r="M66" s="7" t="s">
        <v>32</v>
      </c>
      <c r="N66" s="8" t="s">
        <v>32</v>
      </c>
      <c r="O66" s="7" t="s">
        <v>32</v>
      </c>
      <c r="P66" s="7">
        <v>3.6</v>
      </c>
      <c r="Q66" s="7">
        <v>2.5</v>
      </c>
      <c r="R66" s="7">
        <v>1213844.3030000001</v>
      </c>
      <c r="S66" s="9">
        <f t="shared" si="2"/>
        <v>1213.8443030000001</v>
      </c>
      <c r="T66" s="9">
        <f t="shared" si="0"/>
        <v>-0.43999999999999995</v>
      </c>
      <c r="U66" s="10" t="s">
        <v>33</v>
      </c>
      <c r="V66" s="11" t="str">
        <f t="shared" si="3"/>
        <v>Yes</v>
      </c>
      <c r="W66" s="12">
        <f t="shared" si="4"/>
        <v>2.9657839898433824</v>
      </c>
      <c r="X66" s="11">
        <f t="shared" si="5"/>
        <v>1</v>
      </c>
      <c r="Y66" s="7">
        <f t="shared" si="1"/>
        <v>222</v>
      </c>
      <c r="Z66" s="8"/>
    </row>
    <row r="67" spans="1:26" x14ac:dyDescent="0.25">
      <c r="A67" s="7">
        <v>67</v>
      </c>
      <c r="B67" s="7" t="s">
        <v>59</v>
      </c>
      <c r="C67" s="7" t="s">
        <v>30</v>
      </c>
      <c r="D67" s="7" t="s">
        <v>37</v>
      </c>
      <c r="E67" s="7" t="s">
        <v>50</v>
      </c>
      <c r="F67" s="7" t="s">
        <v>32</v>
      </c>
      <c r="G67" s="7" t="s">
        <v>53</v>
      </c>
      <c r="H67" s="7" t="s">
        <v>60</v>
      </c>
      <c r="I67" s="7" t="s">
        <v>32</v>
      </c>
      <c r="J67" s="7" t="s">
        <v>32</v>
      </c>
      <c r="K67" s="7" t="s">
        <v>32</v>
      </c>
      <c r="L67" s="7" t="s">
        <v>32</v>
      </c>
      <c r="M67" s="7" t="s">
        <v>32</v>
      </c>
      <c r="N67" s="8" t="s">
        <v>32</v>
      </c>
      <c r="O67" s="7" t="s">
        <v>32</v>
      </c>
      <c r="P67" s="7">
        <v>2.2000000000000002</v>
      </c>
      <c r="Q67" s="7">
        <v>2.5</v>
      </c>
      <c r="R67" s="7">
        <v>218398.66749192003</v>
      </c>
      <c r="S67" s="9">
        <f t="shared" si="2"/>
        <v>218.39866749192004</v>
      </c>
      <c r="T67" s="9">
        <f t="shared" si="0"/>
        <v>0.11999999999999988</v>
      </c>
      <c r="U67" s="10" t="s">
        <v>33</v>
      </c>
      <c r="V67" s="11" t="str">
        <f t="shared" si="3"/>
        <v>Yes</v>
      </c>
      <c r="W67" s="12">
        <f t="shared" si="4"/>
        <v>10.073321532886149</v>
      </c>
      <c r="X67" s="11">
        <f t="shared" si="5"/>
        <v>1</v>
      </c>
      <c r="Y67" s="7">
        <f t="shared" si="1"/>
        <v>178</v>
      </c>
      <c r="Z67" s="8"/>
    </row>
    <row r="68" spans="1:26" x14ac:dyDescent="0.25">
      <c r="A68" s="7">
        <v>68</v>
      </c>
      <c r="B68" s="7" t="s">
        <v>59</v>
      </c>
      <c r="C68" s="7" t="s">
        <v>30</v>
      </c>
      <c r="D68" s="7" t="s">
        <v>37</v>
      </c>
      <c r="E68" s="7" t="s">
        <v>50</v>
      </c>
      <c r="F68" s="7" t="str">
        <f t="shared" ref="F68:F78" si="14">F67</f>
        <v>Not used</v>
      </c>
      <c r="G68" s="7" t="s">
        <v>68</v>
      </c>
      <c r="H68" s="7" t="s">
        <v>95</v>
      </c>
      <c r="I68" s="7" t="s">
        <v>32</v>
      </c>
      <c r="J68" s="7" t="s">
        <v>32</v>
      </c>
      <c r="K68" s="7" t="s">
        <v>32</v>
      </c>
      <c r="L68" s="7" t="s">
        <v>32</v>
      </c>
      <c r="M68" s="7" t="s">
        <v>32</v>
      </c>
      <c r="N68" s="8" t="s">
        <v>32</v>
      </c>
      <c r="O68" s="7" t="s">
        <v>32</v>
      </c>
      <c r="P68" s="7">
        <v>2.8</v>
      </c>
      <c r="Q68" s="7">
        <v>2.5</v>
      </c>
      <c r="R68" s="7">
        <v>934060.129367318</v>
      </c>
      <c r="S68" s="9">
        <f t="shared" si="2"/>
        <v>934.06012936731804</v>
      </c>
      <c r="T68" s="9">
        <f t="shared" ref="T68:T131" si="15">SUM(1-(P68/Q68))</f>
        <v>-0.11999999999999988</v>
      </c>
      <c r="U68" s="10" t="s">
        <v>33</v>
      </c>
      <c r="V68" s="11" t="str">
        <f t="shared" si="3"/>
        <v>Yes</v>
      </c>
      <c r="W68" s="12">
        <f t="shared" ref="W68:W131" si="16">SUM(P68/(S68/1000))</f>
        <v>2.9976656876432233</v>
      </c>
      <c r="X68" s="11">
        <f t="shared" si="5"/>
        <v>1</v>
      </c>
      <c r="Y68" s="7">
        <f t="shared" ref="Y68:Y131" si="17">RANK(W68,W$4:W$229)</f>
        <v>221</v>
      </c>
      <c r="Z68" s="8" t="s">
        <v>66</v>
      </c>
    </row>
    <row r="69" spans="1:26" x14ac:dyDescent="0.25">
      <c r="A69" s="7">
        <v>69</v>
      </c>
      <c r="B69" s="7" t="s">
        <v>59</v>
      </c>
      <c r="C69" s="7" t="s">
        <v>30</v>
      </c>
      <c r="D69" s="7" t="s">
        <v>37</v>
      </c>
      <c r="E69" s="7" t="s">
        <v>74</v>
      </c>
      <c r="F69" s="7" t="s">
        <v>75</v>
      </c>
      <c r="G69" s="7" t="s">
        <v>32</v>
      </c>
      <c r="H69" s="7" t="s">
        <v>32</v>
      </c>
      <c r="I69" s="7" t="s">
        <v>32</v>
      </c>
      <c r="J69" s="7" t="s">
        <v>32</v>
      </c>
      <c r="K69" s="7" t="s">
        <v>32</v>
      </c>
      <c r="L69" s="7" t="str">
        <f t="shared" ref="L69:L129" si="18">L68</f>
        <v>Not used</v>
      </c>
      <c r="M69" s="7" t="s">
        <v>32</v>
      </c>
      <c r="N69" s="8" t="s">
        <v>32</v>
      </c>
      <c r="O69" s="7" t="s">
        <v>32</v>
      </c>
      <c r="P69" s="7">
        <v>2</v>
      </c>
      <c r="Q69" s="7">
        <v>2.5</v>
      </c>
      <c r="R69" s="7">
        <v>539455.96998237981</v>
      </c>
      <c r="S69" s="9">
        <f t="shared" ref="S69:S132" si="19">SUM(R69/1000)</f>
        <v>539.45596998237977</v>
      </c>
      <c r="T69" s="9">
        <f t="shared" si="15"/>
        <v>0.19999999999999996</v>
      </c>
      <c r="U69" s="10" t="s">
        <v>33</v>
      </c>
      <c r="V69" s="11" t="str">
        <f t="shared" ref="V69:V132" si="20">IF(AND(T69&lt;0.5,T69&gt;-0.5),"Yes","No")</f>
        <v>Yes</v>
      </c>
      <c r="W69" s="12">
        <f t="shared" si="16"/>
        <v>3.7074388111143266</v>
      </c>
      <c r="X69" s="11">
        <f t="shared" ref="X69:X132" si="21">IF(W69&lt;=12,1,IF(W69&lt;25,2,IF(W69&lt;50,3,IF(W69&lt;100,4,5))))</f>
        <v>1</v>
      </c>
      <c r="Y69" s="7">
        <f t="shared" si="17"/>
        <v>214</v>
      </c>
      <c r="Z69" s="8"/>
    </row>
    <row r="70" spans="1:26" x14ac:dyDescent="0.25">
      <c r="A70" s="7">
        <v>70</v>
      </c>
      <c r="B70" s="7" t="s">
        <v>59</v>
      </c>
      <c r="C70" s="7" t="s">
        <v>30</v>
      </c>
      <c r="D70" s="7" t="s">
        <v>37</v>
      </c>
      <c r="E70" s="7" t="s">
        <v>74</v>
      </c>
      <c r="F70" s="7" t="s">
        <v>77</v>
      </c>
      <c r="G70" s="7" t="s">
        <v>32</v>
      </c>
      <c r="H70" s="7" t="str">
        <f t="shared" si="13"/>
        <v>Not used</v>
      </c>
      <c r="I70" s="7" t="s">
        <v>32</v>
      </c>
      <c r="J70" s="7" t="s">
        <v>32</v>
      </c>
      <c r="K70" s="7" t="s">
        <v>32</v>
      </c>
      <c r="L70" s="7" t="str">
        <f t="shared" si="18"/>
        <v>Not used</v>
      </c>
      <c r="M70" s="7" t="s">
        <v>32</v>
      </c>
      <c r="N70" s="8" t="s">
        <v>32</v>
      </c>
      <c r="O70" s="7" t="s">
        <v>32</v>
      </c>
      <c r="P70" s="7">
        <v>2.4</v>
      </c>
      <c r="Q70" s="7">
        <v>2.5</v>
      </c>
      <c r="R70" s="7">
        <v>654207.79302519234</v>
      </c>
      <c r="S70" s="9">
        <f t="shared" si="19"/>
        <v>654.20779302519236</v>
      </c>
      <c r="T70" s="9">
        <f t="shared" si="15"/>
        <v>4.0000000000000036E-2</v>
      </c>
      <c r="U70" s="10" t="s">
        <v>33</v>
      </c>
      <c r="V70" s="11" t="str">
        <f t="shared" si="20"/>
        <v>Yes</v>
      </c>
      <c r="W70" s="12">
        <f t="shared" si="16"/>
        <v>3.6685591727697138</v>
      </c>
      <c r="X70" s="11">
        <f t="shared" si="21"/>
        <v>1</v>
      </c>
      <c r="Y70" s="7">
        <f t="shared" si="17"/>
        <v>215</v>
      </c>
      <c r="Z70" s="8"/>
    </row>
    <row r="71" spans="1:26" x14ac:dyDescent="0.25">
      <c r="A71" s="7">
        <v>71</v>
      </c>
      <c r="B71" s="7" t="s">
        <v>59</v>
      </c>
      <c r="C71" s="7" t="s">
        <v>30</v>
      </c>
      <c r="D71" s="7" t="s">
        <v>37</v>
      </c>
      <c r="E71" s="7" t="s">
        <v>96</v>
      </c>
      <c r="F71" s="7" t="s">
        <v>32</v>
      </c>
      <c r="G71" s="7" t="s">
        <v>32</v>
      </c>
      <c r="H71" s="7" t="str">
        <f t="shared" si="13"/>
        <v>Not used</v>
      </c>
      <c r="I71" s="7" t="s">
        <v>32</v>
      </c>
      <c r="J71" s="7" t="s">
        <v>32</v>
      </c>
      <c r="K71" s="7" t="s">
        <v>32</v>
      </c>
      <c r="L71" s="7" t="str">
        <f t="shared" si="18"/>
        <v>Not used</v>
      </c>
      <c r="M71" s="7" t="s">
        <v>32</v>
      </c>
      <c r="N71" s="8" t="s">
        <v>32</v>
      </c>
      <c r="O71" s="7" t="s">
        <v>32</v>
      </c>
      <c r="P71" s="7">
        <v>1.6</v>
      </c>
      <c r="Q71" s="7">
        <v>2.5</v>
      </c>
      <c r="R71" s="7">
        <v>1101025.4231007174</v>
      </c>
      <c r="S71" s="9">
        <f t="shared" si="19"/>
        <v>1101.0254231007173</v>
      </c>
      <c r="T71" s="9">
        <f t="shared" si="15"/>
        <v>0.36</v>
      </c>
      <c r="U71" s="10" t="s">
        <v>33</v>
      </c>
      <c r="V71" s="11" t="str">
        <f t="shared" si="20"/>
        <v>Yes</v>
      </c>
      <c r="W71" s="12">
        <f t="shared" si="16"/>
        <v>1.4531907859984434</v>
      </c>
      <c r="X71" s="11">
        <f t="shared" si="21"/>
        <v>1</v>
      </c>
      <c r="Y71" s="7">
        <f t="shared" si="17"/>
        <v>225</v>
      </c>
      <c r="Z71" s="8"/>
    </row>
    <row r="72" spans="1:26" x14ac:dyDescent="0.25">
      <c r="A72" s="7">
        <v>72</v>
      </c>
      <c r="B72" s="7" t="s">
        <v>59</v>
      </c>
      <c r="C72" s="7" t="s">
        <v>36</v>
      </c>
      <c r="D72" s="7" t="s">
        <v>37</v>
      </c>
      <c r="E72" s="7" t="s">
        <v>97</v>
      </c>
      <c r="F72" s="7" t="str">
        <f t="shared" si="14"/>
        <v>Not used</v>
      </c>
      <c r="G72" s="7" t="s">
        <v>32</v>
      </c>
      <c r="H72" s="7" t="str">
        <f t="shared" si="13"/>
        <v>Not used</v>
      </c>
      <c r="I72" s="7" t="s">
        <v>32</v>
      </c>
      <c r="J72" s="7" t="s">
        <v>32</v>
      </c>
      <c r="K72" s="7" t="s">
        <v>32</v>
      </c>
      <c r="L72" s="7" t="str">
        <f t="shared" si="18"/>
        <v>Not used</v>
      </c>
      <c r="M72" s="7" t="s">
        <v>32</v>
      </c>
      <c r="N72" s="8" t="s">
        <v>32</v>
      </c>
      <c r="O72" s="7" t="s">
        <v>32</v>
      </c>
      <c r="P72" s="7">
        <v>1.6</v>
      </c>
      <c r="Q72" s="7">
        <v>2.5</v>
      </c>
      <c r="R72" s="7">
        <v>17829.944594103006</v>
      </c>
      <c r="S72" s="9">
        <f t="shared" si="19"/>
        <v>17.829944594103008</v>
      </c>
      <c r="T72" s="9">
        <f t="shared" si="15"/>
        <v>0.36</v>
      </c>
      <c r="U72" s="10" t="s">
        <v>33</v>
      </c>
      <c r="V72" s="11" t="str">
        <f t="shared" si="20"/>
        <v>Yes</v>
      </c>
      <c r="W72" s="12">
        <f t="shared" si="16"/>
        <v>89.736678179537179</v>
      </c>
      <c r="X72" s="11">
        <f t="shared" si="21"/>
        <v>4</v>
      </c>
      <c r="Y72" s="7">
        <f t="shared" si="17"/>
        <v>100</v>
      </c>
      <c r="Z72" s="8"/>
    </row>
    <row r="73" spans="1:26" x14ac:dyDescent="0.25">
      <c r="A73" s="7">
        <v>73</v>
      </c>
      <c r="B73" s="7" t="s">
        <v>59</v>
      </c>
      <c r="C73" s="7" t="s">
        <v>36</v>
      </c>
      <c r="D73" s="7" t="s">
        <v>37</v>
      </c>
      <c r="E73" s="7" t="s">
        <v>70</v>
      </c>
      <c r="F73" s="7" t="str">
        <f t="shared" si="14"/>
        <v>Not used</v>
      </c>
      <c r="G73" s="7" t="s">
        <v>32</v>
      </c>
      <c r="H73" s="7" t="str">
        <f t="shared" si="13"/>
        <v>Not used</v>
      </c>
      <c r="I73" s="7" t="s">
        <v>32</v>
      </c>
      <c r="J73" s="7" t="s">
        <v>32</v>
      </c>
      <c r="K73" s="7" t="s">
        <v>32</v>
      </c>
      <c r="L73" s="7" t="str">
        <f t="shared" si="18"/>
        <v>Not used</v>
      </c>
      <c r="M73" s="7" t="s">
        <v>32</v>
      </c>
      <c r="N73" s="8" t="s">
        <v>32</v>
      </c>
      <c r="O73" s="7" t="s">
        <v>32</v>
      </c>
      <c r="P73" s="7">
        <v>1.8</v>
      </c>
      <c r="Q73" s="7">
        <v>2.5</v>
      </c>
      <c r="R73" s="7">
        <v>23441.846472508991</v>
      </c>
      <c r="S73" s="9">
        <f t="shared" si="19"/>
        <v>23.441846472508992</v>
      </c>
      <c r="T73" s="9">
        <f t="shared" si="15"/>
        <v>0.28000000000000003</v>
      </c>
      <c r="U73" s="10" t="s">
        <v>33</v>
      </c>
      <c r="V73" s="11" t="str">
        <f t="shared" si="20"/>
        <v>Yes</v>
      </c>
      <c r="W73" s="12">
        <f t="shared" si="16"/>
        <v>76.785760119661134</v>
      </c>
      <c r="X73" s="11">
        <f t="shared" si="21"/>
        <v>4</v>
      </c>
      <c r="Y73" s="7">
        <f t="shared" si="17"/>
        <v>107</v>
      </c>
      <c r="Z73" s="8"/>
    </row>
    <row r="74" spans="1:26" x14ac:dyDescent="0.25">
      <c r="A74" s="7">
        <v>74</v>
      </c>
      <c r="B74" s="7" t="s">
        <v>59</v>
      </c>
      <c r="C74" s="7" t="s">
        <v>36</v>
      </c>
      <c r="D74" s="7" t="s">
        <v>37</v>
      </c>
      <c r="E74" s="7" t="s">
        <v>50</v>
      </c>
      <c r="F74" s="7" t="str">
        <f t="shared" si="14"/>
        <v>Not used</v>
      </c>
      <c r="G74" s="7" t="s">
        <v>32</v>
      </c>
      <c r="H74" s="7" t="str">
        <f t="shared" si="13"/>
        <v>Not used</v>
      </c>
      <c r="I74" s="7" t="s">
        <v>32</v>
      </c>
      <c r="J74" s="7" t="s">
        <v>32</v>
      </c>
      <c r="K74" s="7" t="s">
        <v>32</v>
      </c>
      <c r="L74" s="7" t="str">
        <f t="shared" si="18"/>
        <v>Not used</v>
      </c>
      <c r="M74" s="7" t="s">
        <v>32</v>
      </c>
      <c r="N74" s="8" t="s">
        <v>32</v>
      </c>
      <c r="O74" s="7" t="s">
        <v>32</v>
      </c>
      <c r="P74" s="7">
        <v>1.6</v>
      </c>
      <c r="Q74" s="7">
        <v>2.5</v>
      </c>
      <c r="R74" s="7">
        <v>43634.718795724002</v>
      </c>
      <c r="S74" s="9">
        <f t="shared" si="19"/>
        <v>43.634718795724005</v>
      </c>
      <c r="T74" s="9">
        <f t="shared" si="15"/>
        <v>0.36</v>
      </c>
      <c r="U74" s="10" t="s">
        <v>33</v>
      </c>
      <c r="V74" s="11" t="str">
        <f t="shared" si="20"/>
        <v>Yes</v>
      </c>
      <c r="W74" s="12">
        <f t="shared" si="16"/>
        <v>36.668048841804215</v>
      </c>
      <c r="X74" s="11">
        <f t="shared" si="21"/>
        <v>3</v>
      </c>
      <c r="Y74" s="7">
        <f t="shared" si="17"/>
        <v>135</v>
      </c>
      <c r="Z74" s="8"/>
    </row>
    <row r="75" spans="1:26" x14ac:dyDescent="0.25">
      <c r="A75" s="7">
        <v>75</v>
      </c>
      <c r="B75" s="7" t="s">
        <v>59</v>
      </c>
      <c r="C75" s="7" t="s">
        <v>36</v>
      </c>
      <c r="D75" s="7" t="s">
        <v>37</v>
      </c>
      <c r="E75" s="7" t="s">
        <v>74</v>
      </c>
      <c r="F75" s="7" t="str">
        <f t="shared" si="14"/>
        <v>Not used</v>
      </c>
      <c r="G75" s="7" t="s">
        <v>32</v>
      </c>
      <c r="H75" s="7" t="str">
        <f t="shared" si="13"/>
        <v>Not used</v>
      </c>
      <c r="I75" s="7" t="s">
        <v>32</v>
      </c>
      <c r="J75" s="7" t="s">
        <v>32</v>
      </c>
      <c r="K75" s="7" t="s">
        <v>32</v>
      </c>
      <c r="L75" s="7" t="str">
        <f t="shared" si="18"/>
        <v>Not used</v>
      </c>
      <c r="M75" s="7" t="s">
        <v>32</v>
      </c>
      <c r="N75" s="8" t="s">
        <v>32</v>
      </c>
      <c r="O75" s="7" t="s">
        <v>32</v>
      </c>
      <c r="P75" s="7">
        <v>2.8</v>
      </c>
      <c r="Q75" s="7">
        <v>2.5</v>
      </c>
      <c r="R75" s="7">
        <v>48283.778318390025</v>
      </c>
      <c r="S75" s="9">
        <f t="shared" si="19"/>
        <v>48.283778318390027</v>
      </c>
      <c r="T75" s="9">
        <f t="shared" si="15"/>
        <v>-0.11999999999999988</v>
      </c>
      <c r="U75" s="10" t="s">
        <v>33</v>
      </c>
      <c r="V75" s="11" t="str">
        <f t="shared" si="20"/>
        <v>Yes</v>
      </c>
      <c r="W75" s="12">
        <f t="shared" si="16"/>
        <v>57.990490751084259</v>
      </c>
      <c r="X75" s="11">
        <f t="shared" si="21"/>
        <v>4</v>
      </c>
      <c r="Y75" s="7">
        <f t="shared" si="17"/>
        <v>121</v>
      </c>
      <c r="Z75" s="8"/>
    </row>
    <row r="76" spans="1:26" x14ac:dyDescent="0.25">
      <c r="A76" s="7">
        <v>76</v>
      </c>
      <c r="B76" s="7" t="s">
        <v>59</v>
      </c>
      <c r="C76" s="7" t="s">
        <v>36</v>
      </c>
      <c r="D76" s="7" t="s">
        <v>37</v>
      </c>
      <c r="E76" s="7" t="s">
        <v>96</v>
      </c>
      <c r="F76" s="7" t="str">
        <f t="shared" si="14"/>
        <v>Not used</v>
      </c>
      <c r="G76" s="7" t="s">
        <v>32</v>
      </c>
      <c r="H76" s="7" t="str">
        <f t="shared" si="13"/>
        <v>Not used</v>
      </c>
      <c r="I76" s="7" t="s">
        <v>32</v>
      </c>
      <c r="J76" s="7" t="s">
        <v>32</v>
      </c>
      <c r="K76" s="7" t="s">
        <v>32</v>
      </c>
      <c r="L76" s="7" t="str">
        <f t="shared" si="18"/>
        <v>Not used</v>
      </c>
      <c r="M76" s="7" t="s">
        <v>32</v>
      </c>
      <c r="N76" s="8" t="s">
        <v>32</v>
      </c>
      <c r="O76" s="7" t="s">
        <v>32</v>
      </c>
      <c r="P76" s="7">
        <v>2</v>
      </c>
      <c r="Q76" s="7">
        <v>2.5</v>
      </c>
      <c r="R76" s="7">
        <v>92892.443129264939</v>
      </c>
      <c r="S76" s="9">
        <f t="shared" si="19"/>
        <v>92.892443129264933</v>
      </c>
      <c r="T76" s="9">
        <f t="shared" si="15"/>
        <v>0.19999999999999996</v>
      </c>
      <c r="U76" s="10" t="s">
        <v>33</v>
      </c>
      <c r="V76" s="11" t="str">
        <f t="shared" si="20"/>
        <v>Yes</v>
      </c>
      <c r="W76" s="12">
        <f t="shared" si="16"/>
        <v>21.530276657885832</v>
      </c>
      <c r="X76" s="11">
        <f t="shared" si="21"/>
        <v>2</v>
      </c>
      <c r="Y76" s="7">
        <f t="shared" si="17"/>
        <v>142</v>
      </c>
      <c r="Z76" s="8"/>
    </row>
    <row r="77" spans="1:26" x14ac:dyDescent="0.25">
      <c r="A77" s="7">
        <v>77</v>
      </c>
      <c r="B77" s="7" t="s">
        <v>59</v>
      </c>
      <c r="C77" s="7" t="s">
        <v>30</v>
      </c>
      <c r="D77" s="7" t="s">
        <v>40</v>
      </c>
      <c r="E77" s="7" t="s">
        <v>92</v>
      </c>
      <c r="F77" s="7" t="str">
        <f t="shared" si="14"/>
        <v>Not used</v>
      </c>
      <c r="G77" s="7" t="s">
        <v>53</v>
      </c>
      <c r="H77" s="7" t="s">
        <v>60</v>
      </c>
      <c r="I77" s="7" t="s">
        <v>98</v>
      </c>
      <c r="J77" s="7" t="s">
        <v>32</v>
      </c>
      <c r="K77" s="7" t="s">
        <v>32</v>
      </c>
      <c r="L77" s="7" t="str">
        <f t="shared" si="18"/>
        <v>Not used</v>
      </c>
      <c r="M77" s="7" t="s">
        <v>32</v>
      </c>
      <c r="N77" s="8" t="s">
        <v>32</v>
      </c>
      <c r="O77" s="7" t="s">
        <v>32</v>
      </c>
      <c r="P77" s="7">
        <v>1.4</v>
      </c>
      <c r="Q77" s="7">
        <v>2.5</v>
      </c>
      <c r="R77" s="7">
        <v>278430.00722098991</v>
      </c>
      <c r="S77" s="9">
        <f t="shared" si="19"/>
        <v>278.43000722098992</v>
      </c>
      <c r="T77" s="9">
        <f t="shared" si="15"/>
        <v>0.44000000000000006</v>
      </c>
      <c r="U77" s="10" t="s">
        <v>33</v>
      </c>
      <c r="V77" s="11" t="str">
        <f t="shared" si="20"/>
        <v>Yes</v>
      </c>
      <c r="W77" s="12">
        <f t="shared" si="16"/>
        <v>5.0281936705508175</v>
      </c>
      <c r="X77" s="11">
        <f t="shared" si="21"/>
        <v>1</v>
      </c>
      <c r="Y77" s="7">
        <f t="shared" si="17"/>
        <v>208</v>
      </c>
      <c r="Z77" s="8"/>
    </row>
    <row r="78" spans="1:26" x14ac:dyDescent="0.25">
      <c r="A78" s="7">
        <v>78</v>
      </c>
      <c r="B78" s="7" t="s">
        <v>59</v>
      </c>
      <c r="C78" s="7" t="s">
        <v>30</v>
      </c>
      <c r="D78" s="7" t="s">
        <v>40</v>
      </c>
      <c r="E78" s="7" t="s">
        <v>92</v>
      </c>
      <c r="F78" s="7" t="str">
        <f t="shared" si="14"/>
        <v>Not used</v>
      </c>
      <c r="G78" s="7" t="str">
        <f t="shared" si="13"/>
        <v>&lt;=165mm</v>
      </c>
      <c r="H78" s="7" t="s">
        <v>60</v>
      </c>
      <c r="I78" s="7" t="s">
        <v>99</v>
      </c>
      <c r="J78" s="7" t="s">
        <v>32</v>
      </c>
      <c r="K78" s="7" t="s">
        <v>32</v>
      </c>
      <c r="L78" s="7" t="str">
        <f t="shared" si="18"/>
        <v>Not used</v>
      </c>
      <c r="M78" s="7" t="s">
        <v>32</v>
      </c>
      <c r="N78" s="8" t="s">
        <v>32</v>
      </c>
      <c r="O78" s="7" t="s">
        <v>32</v>
      </c>
      <c r="P78" s="7">
        <v>1.4</v>
      </c>
      <c r="Q78" s="7">
        <v>2.5</v>
      </c>
      <c r="R78" s="7">
        <v>76099.773885442934</v>
      </c>
      <c r="S78" s="9">
        <f t="shared" si="19"/>
        <v>76.099773885442929</v>
      </c>
      <c r="T78" s="9">
        <f t="shared" si="15"/>
        <v>0.44000000000000006</v>
      </c>
      <c r="U78" s="10" t="s">
        <v>33</v>
      </c>
      <c r="V78" s="11" t="str">
        <f t="shared" si="20"/>
        <v>Yes</v>
      </c>
      <c r="W78" s="12">
        <f t="shared" si="16"/>
        <v>18.396900917307523</v>
      </c>
      <c r="X78" s="11">
        <f t="shared" si="21"/>
        <v>2</v>
      </c>
      <c r="Y78" s="7">
        <f t="shared" si="17"/>
        <v>146</v>
      </c>
      <c r="Z78" s="8"/>
    </row>
    <row r="79" spans="1:26" x14ac:dyDescent="0.25">
      <c r="A79" s="7">
        <v>79</v>
      </c>
      <c r="B79" s="7" t="s">
        <v>59</v>
      </c>
      <c r="C79" s="7" t="s">
        <v>30</v>
      </c>
      <c r="D79" s="7" t="s">
        <v>40</v>
      </c>
      <c r="E79" s="7" t="s">
        <v>92</v>
      </c>
      <c r="F79" s="7" t="s">
        <v>32</v>
      </c>
      <c r="G79" s="7" t="s">
        <v>53</v>
      </c>
      <c r="H79" s="7" t="s">
        <v>60</v>
      </c>
      <c r="I79" s="7" t="s">
        <v>100</v>
      </c>
      <c r="J79" s="7" t="s">
        <v>32</v>
      </c>
      <c r="K79" s="7" t="s">
        <v>32</v>
      </c>
      <c r="L79" s="7" t="s">
        <v>32</v>
      </c>
      <c r="M79" s="7" t="s">
        <v>32</v>
      </c>
      <c r="N79" s="8" t="s">
        <v>32</v>
      </c>
      <c r="O79" s="7" t="s">
        <v>32</v>
      </c>
      <c r="P79" s="7">
        <v>2</v>
      </c>
      <c r="Q79" s="7">
        <v>2.5</v>
      </c>
      <c r="R79" s="7">
        <v>188438.28859388659</v>
      </c>
      <c r="S79" s="9">
        <f t="shared" si="19"/>
        <v>188.4382885938866</v>
      </c>
      <c r="T79" s="9">
        <f t="shared" si="15"/>
        <v>0.19999999999999996</v>
      </c>
      <c r="U79" s="10" t="s">
        <v>33</v>
      </c>
      <c r="V79" s="11" t="str">
        <f t="shared" si="20"/>
        <v>Yes</v>
      </c>
      <c r="W79" s="12">
        <f t="shared" si="16"/>
        <v>10.613554256535977</v>
      </c>
      <c r="X79" s="11">
        <f t="shared" si="21"/>
        <v>1</v>
      </c>
      <c r="Y79" s="7">
        <f t="shared" si="17"/>
        <v>175</v>
      </c>
      <c r="Z79" s="8"/>
    </row>
    <row r="80" spans="1:26" x14ac:dyDescent="0.25">
      <c r="A80" s="7">
        <v>80</v>
      </c>
      <c r="B80" s="7" t="s">
        <v>59</v>
      </c>
      <c r="C80" s="7" t="s">
        <v>30</v>
      </c>
      <c r="D80" s="7" t="s">
        <v>40</v>
      </c>
      <c r="E80" s="7" t="s">
        <v>92</v>
      </c>
      <c r="F80" s="7" t="str">
        <f>F78</f>
        <v>Not used</v>
      </c>
      <c r="G80" s="7" t="s">
        <v>101</v>
      </c>
      <c r="H80" s="7" t="s">
        <v>102</v>
      </c>
      <c r="I80" s="7" t="s">
        <v>32</v>
      </c>
      <c r="J80" s="7" t="s">
        <v>32</v>
      </c>
      <c r="K80" s="7" t="s">
        <v>32</v>
      </c>
      <c r="L80" s="7" t="str">
        <f>L78</f>
        <v>Not used</v>
      </c>
      <c r="M80" s="7" t="s">
        <v>32</v>
      </c>
      <c r="N80" s="8" t="s">
        <v>32</v>
      </c>
      <c r="O80" s="7" t="s">
        <v>32</v>
      </c>
      <c r="P80" s="7">
        <v>1.6</v>
      </c>
      <c r="Q80" s="7">
        <v>2.5</v>
      </c>
      <c r="R80" s="7">
        <v>210908.83488743842</v>
      </c>
      <c r="S80" s="9">
        <f t="shared" si="19"/>
        <v>210.90883488743842</v>
      </c>
      <c r="T80" s="9">
        <f t="shared" si="15"/>
        <v>0.36</v>
      </c>
      <c r="U80" s="10" t="s">
        <v>33</v>
      </c>
      <c r="V80" s="11" t="str">
        <f t="shared" si="20"/>
        <v>Yes</v>
      </c>
      <c r="W80" s="12">
        <f t="shared" si="16"/>
        <v>7.5862161054273356</v>
      </c>
      <c r="X80" s="11">
        <f t="shared" si="21"/>
        <v>1</v>
      </c>
      <c r="Y80" s="7">
        <f t="shared" si="17"/>
        <v>191</v>
      </c>
      <c r="Z80" s="8" t="s">
        <v>66</v>
      </c>
    </row>
    <row r="81" spans="1:26" x14ac:dyDescent="0.25">
      <c r="A81" s="7">
        <v>81</v>
      </c>
      <c r="B81" s="7" t="s">
        <v>59</v>
      </c>
      <c r="C81" s="7" t="s">
        <v>30</v>
      </c>
      <c r="D81" s="7" t="s">
        <v>40</v>
      </c>
      <c r="E81" s="7" t="s">
        <v>80</v>
      </c>
      <c r="F81" s="7" t="s">
        <v>81</v>
      </c>
      <c r="G81" s="7" t="s">
        <v>53</v>
      </c>
      <c r="H81" s="7" t="s">
        <v>54</v>
      </c>
      <c r="I81" s="7" t="s">
        <v>32</v>
      </c>
      <c r="J81" s="7" t="s">
        <v>32</v>
      </c>
      <c r="K81" s="7" t="s">
        <v>32</v>
      </c>
      <c r="L81" s="7" t="str">
        <f t="shared" si="18"/>
        <v>Not used</v>
      </c>
      <c r="M81" s="7" t="s">
        <v>32</v>
      </c>
      <c r="N81" s="8" t="s">
        <v>32</v>
      </c>
      <c r="O81" s="7" t="s">
        <v>32</v>
      </c>
      <c r="P81" s="7">
        <v>3.6</v>
      </c>
      <c r="Q81" s="7">
        <v>2.5</v>
      </c>
      <c r="R81" s="7">
        <v>79250.237935440542</v>
      </c>
      <c r="S81" s="9">
        <f t="shared" si="19"/>
        <v>79.250237935440538</v>
      </c>
      <c r="T81" s="9">
        <f t="shared" si="15"/>
        <v>-0.43999999999999995</v>
      </c>
      <c r="U81" s="10" t="s">
        <v>33</v>
      </c>
      <c r="V81" s="11" t="str">
        <f t="shared" si="20"/>
        <v>Yes</v>
      </c>
      <c r="W81" s="12">
        <f t="shared" si="16"/>
        <v>45.425731124399412</v>
      </c>
      <c r="X81" s="11">
        <f t="shared" si="21"/>
        <v>3</v>
      </c>
      <c r="Y81" s="7">
        <f t="shared" si="17"/>
        <v>127</v>
      </c>
      <c r="Z81" s="8"/>
    </row>
    <row r="82" spans="1:26" x14ac:dyDescent="0.25">
      <c r="A82" s="7">
        <v>82</v>
      </c>
      <c r="B82" s="7" t="s">
        <v>59</v>
      </c>
      <c r="C82" s="7" t="s">
        <v>30</v>
      </c>
      <c r="D82" s="7" t="s">
        <v>40</v>
      </c>
      <c r="E82" s="7" t="s">
        <v>80</v>
      </c>
      <c r="F82" s="7" t="s">
        <v>81</v>
      </c>
      <c r="G82" s="7" t="s">
        <v>53</v>
      </c>
      <c r="H82" s="7" t="s">
        <v>103</v>
      </c>
      <c r="I82" s="7" t="s">
        <v>104</v>
      </c>
      <c r="J82" s="7" t="s">
        <v>32</v>
      </c>
      <c r="K82" s="7" t="s">
        <v>32</v>
      </c>
      <c r="L82" s="7" t="s">
        <v>32</v>
      </c>
      <c r="M82" s="7" t="s">
        <v>32</v>
      </c>
      <c r="N82" s="8" t="s">
        <v>32</v>
      </c>
      <c r="O82" s="7" t="s">
        <v>32</v>
      </c>
      <c r="P82" s="7">
        <v>3.4</v>
      </c>
      <c r="Q82" s="7">
        <v>2.5</v>
      </c>
      <c r="R82" s="7">
        <v>195844.497534817</v>
      </c>
      <c r="S82" s="9">
        <f t="shared" si="19"/>
        <v>195.84449753481701</v>
      </c>
      <c r="T82" s="9">
        <f t="shared" si="15"/>
        <v>-0.35999999999999988</v>
      </c>
      <c r="U82" s="10" t="s">
        <v>33</v>
      </c>
      <c r="V82" s="11" t="str">
        <f t="shared" si="20"/>
        <v>Yes</v>
      </c>
      <c r="W82" s="12">
        <f t="shared" si="16"/>
        <v>17.360712416214565</v>
      </c>
      <c r="X82" s="11">
        <f t="shared" si="21"/>
        <v>2</v>
      </c>
      <c r="Y82" s="7">
        <f t="shared" si="17"/>
        <v>150</v>
      </c>
      <c r="Z82" s="8"/>
    </row>
    <row r="83" spans="1:26" x14ac:dyDescent="0.25">
      <c r="A83" s="7">
        <v>83</v>
      </c>
      <c r="B83" s="7" t="s">
        <v>59</v>
      </c>
      <c r="C83" s="7" t="s">
        <v>30</v>
      </c>
      <c r="D83" s="7" t="s">
        <v>40</v>
      </c>
      <c r="E83" s="7" t="s">
        <v>80</v>
      </c>
      <c r="F83" s="7" t="s">
        <v>81</v>
      </c>
      <c r="G83" s="7" t="s">
        <v>53</v>
      </c>
      <c r="H83" s="7" t="s">
        <v>103</v>
      </c>
      <c r="I83" s="7" t="s">
        <v>100</v>
      </c>
      <c r="J83" s="7" t="s">
        <v>105</v>
      </c>
      <c r="K83" s="7" t="s">
        <v>32</v>
      </c>
      <c r="L83" s="7" t="s">
        <v>32</v>
      </c>
      <c r="M83" s="7" t="s">
        <v>32</v>
      </c>
      <c r="N83" s="8" t="s">
        <v>32</v>
      </c>
      <c r="O83" s="7" t="s">
        <v>32</v>
      </c>
      <c r="P83" s="7">
        <v>1.4</v>
      </c>
      <c r="Q83" s="7">
        <v>2.5</v>
      </c>
      <c r="R83" s="7">
        <v>107254.30493010454</v>
      </c>
      <c r="S83" s="9">
        <f t="shared" si="19"/>
        <v>107.25430493010454</v>
      </c>
      <c r="T83" s="9">
        <f t="shared" si="15"/>
        <v>0.44000000000000006</v>
      </c>
      <c r="U83" s="10" t="s">
        <v>33</v>
      </c>
      <c r="V83" s="11" t="str">
        <f t="shared" si="20"/>
        <v>Yes</v>
      </c>
      <c r="W83" s="12">
        <f t="shared" si="16"/>
        <v>13.053089112948442</v>
      </c>
      <c r="X83" s="11">
        <f t="shared" si="21"/>
        <v>2</v>
      </c>
      <c r="Y83" s="7">
        <f t="shared" si="17"/>
        <v>165</v>
      </c>
      <c r="Z83" s="8"/>
    </row>
    <row r="84" spans="1:26" x14ac:dyDescent="0.25">
      <c r="A84" s="7">
        <v>84</v>
      </c>
      <c r="B84" s="7" t="s">
        <v>59</v>
      </c>
      <c r="C84" s="7" t="s">
        <v>30</v>
      </c>
      <c r="D84" s="7" t="s">
        <v>40</v>
      </c>
      <c r="E84" s="7" t="s">
        <v>80</v>
      </c>
      <c r="F84" s="7" t="s">
        <v>81</v>
      </c>
      <c r="G84" s="7" t="s">
        <v>53</v>
      </c>
      <c r="H84" s="7" t="s">
        <v>103</v>
      </c>
      <c r="I84" s="7" t="s">
        <v>100</v>
      </c>
      <c r="J84" s="7" t="s">
        <v>106</v>
      </c>
      <c r="K84" s="7" t="s">
        <v>32</v>
      </c>
      <c r="L84" s="7" t="s">
        <v>32</v>
      </c>
      <c r="M84" s="7" t="s">
        <v>32</v>
      </c>
      <c r="N84" s="8" t="s">
        <v>32</v>
      </c>
      <c r="O84" s="7" t="s">
        <v>32</v>
      </c>
      <c r="P84" s="7">
        <v>2</v>
      </c>
      <c r="Q84" s="7">
        <v>2.5</v>
      </c>
      <c r="R84" s="7">
        <v>142288.19158657777</v>
      </c>
      <c r="S84" s="9">
        <f t="shared" si="19"/>
        <v>142.28819158657777</v>
      </c>
      <c r="T84" s="9">
        <f t="shared" si="15"/>
        <v>0.19999999999999996</v>
      </c>
      <c r="U84" s="10" t="s">
        <v>33</v>
      </c>
      <c r="V84" s="11" t="str">
        <f t="shared" si="20"/>
        <v>Yes</v>
      </c>
      <c r="W84" s="12">
        <f t="shared" si="16"/>
        <v>14.055980174455058</v>
      </c>
      <c r="X84" s="11">
        <f t="shared" si="21"/>
        <v>2</v>
      </c>
      <c r="Y84" s="7">
        <f t="shared" si="17"/>
        <v>161</v>
      </c>
      <c r="Z84" s="8"/>
    </row>
    <row r="85" spans="1:26" x14ac:dyDescent="0.25">
      <c r="A85" s="7">
        <v>85</v>
      </c>
      <c r="B85" s="7" t="s">
        <v>59</v>
      </c>
      <c r="C85" s="7" t="s">
        <v>30</v>
      </c>
      <c r="D85" s="7" t="s">
        <v>40</v>
      </c>
      <c r="E85" s="7" t="s">
        <v>80</v>
      </c>
      <c r="F85" s="7" t="s">
        <v>81</v>
      </c>
      <c r="G85" s="7" t="s">
        <v>53</v>
      </c>
      <c r="H85" s="7" t="s">
        <v>103</v>
      </c>
      <c r="I85" s="7" t="s">
        <v>100</v>
      </c>
      <c r="J85" s="7" t="s">
        <v>107</v>
      </c>
      <c r="K85" s="7" t="s">
        <v>32</v>
      </c>
      <c r="L85" s="7" t="s">
        <v>32</v>
      </c>
      <c r="M85" s="7" t="s">
        <v>32</v>
      </c>
      <c r="N85" s="8" t="s">
        <v>32</v>
      </c>
      <c r="O85" s="7" t="s">
        <v>32</v>
      </c>
      <c r="P85" s="7">
        <v>2</v>
      </c>
      <c r="Q85" s="7">
        <v>2.5</v>
      </c>
      <c r="R85" s="7">
        <v>50242.305479998889</v>
      </c>
      <c r="S85" s="9">
        <f t="shared" si="19"/>
        <v>50.24230547999889</v>
      </c>
      <c r="T85" s="9">
        <f t="shared" si="15"/>
        <v>0.19999999999999996</v>
      </c>
      <c r="U85" s="10" t="s">
        <v>33</v>
      </c>
      <c r="V85" s="11" t="str">
        <f t="shared" si="20"/>
        <v>Yes</v>
      </c>
      <c r="W85" s="12">
        <f t="shared" si="16"/>
        <v>39.807090476693709</v>
      </c>
      <c r="X85" s="11">
        <f t="shared" si="21"/>
        <v>3</v>
      </c>
      <c r="Y85" s="7">
        <f t="shared" si="17"/>
        <v>132</v>
      </c>
      <c r="Z85" s="8"/>
    </row>
    <row r="86" spans="1:26" x14ac:dyDescent="0.25">
      <c r="A86" s="7">
        <v>86</v>
      </c>
      <c r="B86" s="7" t="s">
        <v>59</v>
      </c>
      <c r="C86" s="7" t="s">
        <v>30</v>
      </c>
      <c r="D86" s="7" t="s">
        <v>40</v>
      </c>
      <c r="E86" s="7" t="s">
        <v>80</v>
      </c>
      <c r="F86" s="7" t="s">
        <v>81</v>
      </c>
      <c r="G86" s="7" t="s">
        <v>56</v>
      </c>
      <c r="H86" s="7" t="s">
        <v>108</v>
      </c>
      <c r="I86" s="7" t="s">
        <v>109</v>
      </c>
      <c r="J86" s="7" t="s">
        <v>105</v>
      </c>
      <c r="K86" s="7" t="s">
        <v>32</v>
      </c>
      <c r="L86" s="7" t="s">
        <v>32</v>
      </c>
      <c r="M86" s="7" t="s">
        <v>32</v>
      </c>
      <c r="N86" s="8" t="s">
        <v>32</v>
      </c>
      <c r="O86" s="7" t="s">
        <v>32</v>
      </c>
      <c r="P86" s="7">
        <v>2.4</v>
      </c>
      <c r="Q86" s="7">
        <v>2.5</v>
      </c>
      <c r="R86" s="7">
        <v>132031.9090014731</v>
      </c>
      <c r="S86" s="9">
        <f t="shared" si="19"/>
        <v>132.03190900147311</v>
      </c>
      <c r="T86" s="9">
        <f t="shared" si="15"/>
        <v>4.0000000000000036E-2</v>
      </c>
      <c r="U86" s="10" t="s">
        <v>33</v>
      </c>
      <c r="V86" s="11" t="str">
        <f t="shared" si="20"/>
        <v>Yes</v>
      </c>
      <c r="W86" s="12">
        <f t="shared" si="16"/>
        <v>18.177424064763184</v>
      </c>
      <c r="X86" s="11">
        <f t="shared" si="21"/>
        <v>2</v>
      </c>
      <c r="Y86" s="7">
        <f t="shared" si="17"/>
        <v>148</v>
      </c>
      <c r="Z86" s="8" t="s">
        <v>66</v>
      </c>
    </row>
    <row r="87" spans="1:26" x14ac:dyDescent="0.25">
      <c r="A87" s="7">
        <v>87</v>
      </c>
      <c r="B87" s="7" t="s">
        <v>59</v>
      </c>
      <c r="C87" s="7" t="s">
        <v>30</v>
      </c>
      <c r="D87" s="7" t="s">
        <v>40</v>
      </c>
      <c r="E87" s="7" t="s">
        <v>80</v>
      </c>
      <c r="F87" s="7" t="s">
        <v>81</v>
      </c>
      <c r="G87" s="7" t="s">
        <v>56</v>
      </c>
      <c r="H87" s="7" t="s">
        <v>108</v>
      </c>
      <c r="I87" s="7" t="s">
        <v>109</v>
      </c>
      <c r="J87" s="7" t="s">
        <v>63</v>
      </c>
      <c r="K87" s="7" t="s">
        <v>32</v>
      </c>
      <c r="L87" s="7" t="s">
        <v>32</v>
      </c>
      <c r="M87" s="7" t="s">
        <v>32</v>
      </c>
      <c r="N87" s="8" t="s">
        <v>32</v>
      </c>
      <c r="O87" s="7" t="s">
        <v>32</v>
      </c>
      <c r="P87" s="7">
        <v>1.6</v>
      </c>
      <c r="Q87" s="7">
        <v>2.5</v>
      </c>
      <c r="R87" s="7">
        <v>82663.626590466069</v>
      </c>
      <c r="S87" s="9">
        <f t="shared" si="19"/>
        <v>82.663626590466066</v>
      </c>
      <c r="T87" s="9">
        <f t="shared" si="15"/>
        <v>0.36</v>
      </c>
      <c r="U87" s="10" t="s">
        <v>33</v>
      </c>
      <c r="V87" s="11" t="str">
        <f t="shared" si="20"/>
        <v>Yes</v>
      </c>
      <c r="W87" s="12">
        <f t="shared" si="16"/>
        <v>19.35555051227978</v>
      </c>
      <c r="X87" s="11">
        <f t="shared" si="21"/>
        <v>2</v>
      </c>
      <c r="Y87" s="7">
        <f t="shared" si="17"/>
        <v>144</v>
      </c>
      <c r="Z87" s="8" t="s">
        <v>66</v>
      </c>
    </row>
    <row r="88" spans="1:26" x14ac:dyDescent="0.25">
      <c r="A88" s="7">
        <v>88</v>
      </c>
      <c r="B88" s="7" t="s">
        <v>59</v>
      </c>
      <c r="C88" s="7" t="s">
        <v>30</v>
      </c>
      <c r="D88" s="7" t="s">
        <v>40</v>
      </c>
      <c r="E88" s="7" t="s">
        <v>80</v>
      </c>
      <c r="F88" s="7" t="s">
        <v>81</v>
      </c>
      <c r="G88" s="7" t="s">
        <v>56</v>
      </c>
      <c r="H88" s="7" t="s">
        <v>108</v>
      </c>
      <c r="I88" s="7" t="s">
        <v>110</v>
      </c>
      <c r="J88" s="7" t="s">
        <v>32</v>
      </c>
      <c r="K88" s="7" t="s">
        <v>32</v>
      </c>
      <c r="L88" s="7" t="s">
        <v>32</v>
      </c>
      <c r="M88" s="7" t="s">
        <v>32</v>
      </c>
      <c r="N88" s="8" t="s">
        <v>32</v>
      </c>
      <c r="O88" s="7" t="s">
        <v>32</v>
      </c>
      <c r="P88" s="7">
        <v>2.4</v>
      </c>
      <c r="Q88" s="7">
        <v>2.5</v>
      </c>
      <c r="R88" s="7">
        <v>150918.68406840303</v>
      </c>
      <c r="S88" s="9">
        <f t="shared" si="19"/>
        <v>150.91868406840302</v>
      </c>
      <c r="T88" s="9">
        <f t="shared" si="15"/>
        <v>4.0000000000000036E-2</v>
      </c>
      <c r="U88" s="10" t="s">
        <v>33</v>
      </c>
      <c r="V88" s="11" t="str">
        <f t="shared" si="20"/>
        <v>Yes</v>
      </c>
      <c r="W88" s="12">
        <f t="shared" si="16"/>
        <v>15.902603543191601</v>
      </c>
      <c r="X88" s="11">
        <f t="shared" si="21"/>
        <v>2</v>
      </c>
      <c r="Y88" s="7">
        <f t="shared" si="17"/>
        <v>153</v>
      </c>
      <c r="Z88" s="8" t="s">
        <v>66</v>
      </c>
    </row>
    <row r="89" spans="1:26" x14ac:dyDescent="0.25">
      <c r="A89" s="7">
        <v>89</v>
      </c>
      <c r="B89" s="7" t="s">
        <v>59</v>
      </c>
      <c r="C89" s="7" t="s">
        <v>30</v>
      </c>
      <c r="D89" s="7" t="s">
        <v>40</v>
      </c>
      <c r="E89" s="7" t="s">
        <v>80</v>
      </c>
      <c r="F89" s="7" t="s">
        <v>81</v>
      </c>
      <c r="G89" s="7" t="s">
        <v>56</v>
      </c>
      <c r="H89" s="7" t="s">
        <v>108</v>
      </c>
      <c r="I89" s="7" t="s">
        <v>111</v>
      </c>
      <c r="J89" s="7" t="s">
        <v>32</v>
      </c>
      <c r="K89" s="7" t="s">
        <v>32</v>
      </c>
      <c r="L89" s="7" t="s">
        <v>32</v>
      </c>
      <c r="M89" s="7" t="s">
        <v>32</v>
      </c>
      <c r="N89" s="8" t="s">
        <v>32</v>
      </c>
      <c r="O89" s="7" t="s">
        <v>32</v>
      </c>
      <c r="P89" s="7">
        <v>1.4</v>
      </c>
      <c r="Q89" s="7">
        <v>2.5</v>
      </c>
      <c r="R89" s="7">
        <v>95748.553175415771</v>
      </c>
      <c r="S89" s="9">
        <f t="shared" si="19"/>
        <v>95.748553175415765</v>
      </c>
      <c r="T89" s="9">
        <f t="shared" si="15"/>
        <v>0.44000000000000006</v>
      </c>
      <c r="U89" s="10" t="s">
        <v>33</v>
      </c>
      <c r="V89" s="11" t="str">
        <f t="shared" si="20"/>
        <v>Yes</v>
      </c>
      <c r="W89" s="12">
        <f t="shared" si="16"/>
        <v>14.621630860939854</v>
      </c>
      <c r="X89" s="11">
        <f t="shared" si="21"/>
        <v>2</v>
      </c>
      <c r="Y89" s="7">
        <f t="shared" si="17"/>
        <v>158</v>
      </c>
      <c r="Z89" s="8" t="s">
        <v>66</v>
      </c>
    </row>
    <row r="90" spans="1:26" x14ac:dyDescent="0.25">
      <c r="A90" s="7">
        <v>90</v>
      </c>
      <c r="B90" s="7" t="s">
        <v>59</v>
      </c>
      <c r="C90" s="7" t="s">
        <v>30</v>
      </c>
      <c r="D90" s="7" t="s">
        <v>40</v>
      </c>
      <c r="E90" s="7" t="s">
        <v>80</v>
      </c>
      <c r="F90" s="7" t="s">
        <v>81</v>
      </c>
      <c r="G90" s="7" t="s">
        <v>56</v>
      </c>
      <c r="H90" s="7" t="s">
        <v>112</v>
      </c>
      <c r="I90" s="7" t="s">
        <v>109</v>
      </c>
      <c r="J90" s="7" t="s">
        <v>32</v>
      </c>
      <c r="K90" s="7" t="s">
        <v>32</v>
      </c>
      <c r="L90" s="7" t="s">
        <v>32</v>
      </c>
      <c r="M90" s="7" t="s">
        <v>32</v>
      </c>
      <c r="N90" s="8" t="s">
        <v>32</v>
      </c>
      <c r="O90" s="7" t="s">
        <v>32</v>
      </c>
      <c r="P90" s="7">
        <v>1.4</v>
      </c>
      <c r="Q90" s="7">
        <v>2.5</v>
      </c>
      <c r="R90" s="7">
        <v>91152.120862125943</v>
      </c>
      <c r="S90" s="9">
        <f t="shared" si="19"/>
        <v>91.15212086212594</v>
      </c>
      <c r="T90" s="9">
        <f t="shared" si="15"/>
        <v>0.44000000000000006</v>
      </c>
      <c r="U90" s="10" t="s">
        <v>33</v>
      </c>
      <c r="V90" s="11" t="str">
        <f t="shared" si="20"/>
        <v>Yes</v>
      </c>
      <c r="W90" s="12">
        <f t="shared" si="16"/>
        <v>15.358940491550376</v>
      </c>
      <c r="X90" s="11">
        <f t="shared" si="21"/>
        <v>2</v>
      </c>
      <c r="Y90" s="7">
        <f t="shared" si="17"/>
        <v>155</v>
      </c>
      <c r="Z90" s="8"/>
    </row>
    <row r="91" spans="1:26" x14ac:dyDescent="0.25">
      <c r="A91" s="7">
        <v>91</v>
      </c>
      <c r="B91" s="7" t="s">
        <v>59</v>
      </c>
      <c r="C91" s="7" t="s">
        <v>30</v>
      </c>
      <c r="D91" s="7" t="s">
        <v>40</v>
      </c>
      <c r="E91" s="7" t="s">
        <v>80</v>
      </c>
      <c r="F91" s="7" t="s">
        <v>81</v>
      </c>
      <c r="G91" s="7" t="s">
        <v>56</v>
      </c>
      <c r="H91" s="7" t="s">
        <v>112</v>
      </c>
      <c r="I91" s="7" t="s">
        <v>110</v>
      </c>
      <c r="J91" s="7" t="s">
        <v>32</v>
      </c>
      <c r="K91" s="7" t="s">
        <v>32</v>
      </c>
      <c r="L91" s="7" t="s">
        <v>32</v>
      </c>
      <c r="M91" s="7" t="s">
        <v>32</v>
      </c>
      <c r="N91" s="8" t="s">
        <v>32</v>
      </c>
      <c r="O91" s="7" t="s">
        <v>32</v>
      </c>
      <c r="P91" s="7">
        <v>2</v>
      </c>
      <c r="Q91" s="7">
        <v>2.5</v>
      </c>
      <c r="R91" s="7">
        <v>138557.9536831681</v>
      </c>
      <c r="S91" s="9">
        <f t="shared" si="19"/>
        <v>138.55795368316811</v>
      </c>
      <c r="T91" s="9">
        <f t="shared" si="15"/>
        <v>0.19999999999999996</v>
      </c>
      <c r="U91" s="10" t="s">
        <v>33</v>
      </c>
      <c r="V91" s="11" t="str">
        <f t="shared" si="20"/>
        <v>Yes</v>
      </c>
      <c r="W91" s="12">
        <f t="shared" si="16"/>
        <v>14.4343933122257</v>
      </c>
      <c r="X91" s="11">
        <f t="shared" si="21"/>
        <v>2</v>
      </c>
      <c r="Y91" s="7">
        <f t="shared" si="17"/>
        <v>160</v>
      </c>
      <c r="Z91" s="8"/>
    </row>
    <row r="92" spans="1:26" x14ac:dyDescent="0.25">
      <c r="A92" s="7">
        <v>92</v>
      </c>
      <c r="B92" s="7" t="s">
        <v>59</v>
      </c>
      <c r="C92" s="7" t="s">
        <v>30</v>
      </c>
      <c r="D92" s="7" t="s">
        <v>40</v>
      </c>
      <c r="E92" s="7" t="s">
        <v>80</v>
      </c>
      <c r="F92" s="7" t="s">
        <v>81</v>
      </c>
      <c r="G92" s="7" t="s">
        <v>56</v>
      </c>
      <c r="H92" s="7" t="s">
        <v>112</v>
      </c>
      <c r="I92" s="7" t="s">
        <v>111</v>
      </c>
      <c r="J92" s="7" t="s">
        <v>32</v>
      </c>
      <c r="K92" s="7" t="s">
        <v>32</v>
      </c>
      <c r="L92" s="7" t="s">
        <v>32</v>
      </c>
      <c r="M92" s="7" t="s">
        <v>32</v>
      </c>
      <c r="N92" s="8" t="s">
        <v>32</v>
      </c>
      <c r="O92" s="7" t="s">
        <v>32</v>
      </c>
      <c r="P92" s="7">
        <v>2.4</v>
      </c>
      <c r="Q92" s="7">
        <v>2.5</v>
      </c>
      <c r="R92" s="7">
        <v>159219.05716743704</v>
      </c>
      <c r="S92" s="9">
        <f t="shared" si="19"/>
        <v>159.21905716743706</v>
      </c>
      <c r="T92" s="9">
        <f t="shared" si="15"/>
        <v>4.0000000000000036E-2</v>
      </c>
      <c r="U92" s="10" t="s">
        <v>33</v>
      </c>
      <c r="V92" s="11" t="str">
        <f t="shared" si="20"/>
        <v>Yes</v>
      </c>
      <c r="W92" s="12">
        <f t="shared" si="16"/>
        <v>15.073572489982309</v>
      </c>
      <c r="X92" s="11">
        <f t="shared" si="21"/>
        <v>2</v>
      </c>
      <c r="Y92" s="7">
        <f t="shared" si="17"/>
        <v>156</v>
      </c>
      <c r="Z92" s="8"/>
    </row>
    <row r="93" spans="1:26" x14ac:dyDescent="0.25">
      <c r="A93" s="7">
        <v>93</v>
      </c>
      <c r="B93" s="7" t="s">
        <v>59</v>
      </c>
      <c r="C93" s="7" t="s">
        <v>30</v>
      </c>
      <c r="D93" s="7" t="s">
        <v>40</v>
      </c>
      <c r="E93" s="7" t="s">
        <v>80</v>
      </c>
      <c r="F93" s="7" t="s">
        <v>81</v>
      </c>
      <c r="G93" s="7" t="s">
        <v>68</v>
      </c>
      <c r="H93" s="7" t="s">
        <v>113</v>
      </c>
      <c r="I93" s="7" t="s">
        <v>32</v>
      </c>
      <c r="J93" s="7" t="s">
        <v>32</v>
      </c>
      <c r="K93" s="7" t="s">
        <v>32</v>
      </c>
      <c r="L93" s="7" t="s">
        <v>32</v>
      </c>
      <c r="M93" s="7" t="s">
        <v>32</v>
      </c>
      <c r="N93" s="8" t="s">
        <v>32</v>
      </c>
      <c r="O93" s="7" t="s">
        <v>32</v>
      </c>
      <c r="P93" s="7">
        <v>2.6</v>
      </c>
      <c r="Q93" s="7">
        <v>2.5</v>
      </c>
      <c r="R93" s="7">
        <v>262459.11298018834</v>
      </c>
      <c r="S93" s="9">
        <f t="shared" si="19"/>
        <v>262.45911298018831</v>
      </c>
      <c r="T93" s="9">
        <f t="shared" si="15"/>
        <v>-4.0000000000000036E-2</v>
      </c>
      <c r="U93" s="10" t="s">
        <v>33</v>
      </c>
      <c r="V93" s="11" t="str">
        <f t="shared" si="20"/>
        <v>Yes</v>
      </c>
      <c r="W93" s="12">
        <f t="shared" si="16"/>
        <v>9.9063049115625894</v>
      </c>
      <c r="X93" s="11">
        <f t="shared" si="21"/>
        <v>1</v>
      </c>
      <c r="Y93" s="7">
        <f t="shared" si="17"/>
        <v>180</v>
      </c>
      <c r="Z93" s="8"/>
    </row>
    <row r="94" spans="1:26" x14ac:dyDescent="0.25">
      <c r="A94" s="7">
        <v>94</v>
      </c>
      <c r="B94" s="7" t="s">
        <v>59</v>
      </c>
      <c r="C94" s="7" t="s">
        <v>30</v>
      </c>
      <c r="D94" s="7" t="s">
        <v>40</v>
      </c>
      <c r="E94" s="7" t="s">
        <v>80</v>
      </c>
      <c r="F94" s="7" t="s">
        <v>114</v>
      </c>
      <c r="G94" s="7" t="s">
        <v>68</v>
      </c>
      <c r="H94" s="7" t="s">
        <v>115</v>
      </c>
      <c r="I94" s="7" t="s">
        <v>32</v>
      </c>
      <c r="J94" s="7" t="s">
        <v>32</v>
      </c>
      <c r="K94" s="7" t="s">
        <v>32</v>
      </c>
      <c r="L94" s="7" t="str">
        <f>L81</f>
        <v>Not used</v>
      </c>
      <c r="M94" s="7" t="s">
        <v>32</v>
      </c>
      <c r="N94" s="8" t="s">
        <v>32</v>
      </c>
      <c r="O94" s="7" t="s">
        <v>32</v>
      </c>
      <c r="P94" s="7">
        <v>2.8</v>
      </c>
      <c r="Q94" s="7">
        <v>2.5</v>
      </c>
      <c r="R94" s="7">
        <v>236375.33489999999</v>
      </c>
      <c r="S94" s="9">
        <f t="shared" si="19"/>
        <v>236.37533489999998</v>
      </c>
      <c r="T94" s="9">
        <f t="shared" si="15"/>
        <v>-0.11999999999999988</v>
      </c>
      <c r="U94" s="10" t="s">
        <v>33</v>
      </c>
      <c r="V94" s="11" t="str">
        <f t="shared" si="20"/>
        <v>Yes</v>
      </c>
      <c r="W94" s="12">
        <f t="shared" si="16"/>
        <v>11.845567563910832</v>
      </c>
      <c r="X94" s="11">
        <f t="shared" si="21"/>
        <v>1</v>
      </c>
      <c r="Y94" s="7">
        <f t="shared" si="17"/>
        <v>169</v>
      </c>
      <c r="Z94" s="8" t="s">
        <v>116</v>
      </c>
    </row>
    <row r="95" spans="1:26" x14ac:dyDescent="0.25">
      <c r="A95" s="7">
        <v>95</v>
      </c>
      <c r="B95" s="7" t="s">
        <v>59</v>
      </c>
      <c r="C95" s="7" t="s">
        <v>30</v>
      </c>
      <c r="D95" s="7" t="s">
        <v>40</v>
      </c>
      <c r="E95" s="7" t="s">
        <v>67</v>
      </c>
      <c r="F95" s="7" t="s">
        <v>93</v>
      </c>
      <c r="G95" s="7" t="s">
        <v>53</v>
      </c>
      <c r="H95" s="7" t="s">
        <v>60</v>
      </c>
      <c r="I95" s="7" t="s">
        <v>104</v>
      </c>
      <c r="J95" s="7" t="s">
        <v>32</v>
      </c>
      <c r="K95" s="7" t="s">
        <v>32</v>
      </c>
      <c r="L95" s="7" t="str">
        <f t="shared" si="18"/>
        <v>Not used</v>
      </c>
      <c r="M95" s="7" t="s">
        <v>32</v>
      </c>
      <c r="N95" s="8" t="s">
        <v>32</v>
      </c>
      <c r="O95" s="7" t="s">
        <v>32</v>
      </c>
      <c r="P95" s="7">
        <v>1.6</v>
      </c>
      <c r="Q95" s="7">
        <v>2.5</v>
      </c>
      <c r="R95" s="7">
        <v>275237.54294240405</v>
      </c>
      <c r="S95" s="9">
        <f t="shared" si="19"/>
        <v>275.23754294240405</v>
      </c>
      <c r="T95" s="9">
        <f t="shared" si="15"/>
        <v>0.36</v>
      </c>
      <c r="U95" s="10" t="s">
        <v>33</v>
      </c>
      <c r="V95" s="11" t="str">
        <f t="shared" si="20"/>
        <v>Yes</v>
      </c>
      <c r="W95" s="12">
        <f t="shared" si="16"/>
        <v>5.8131604536769705</v>
      </c>
      <c r="X95" s="11">
        <f t="shared" si="21"/>
        <v>1</v>
      </c>
      <c r="Y95" s="7">
        <f t="shared" si="17"/>
        <v>203</v>
      </c>
      <c r="Z95" s="8"/>
    </row>
    <row r="96" spans="1:26" x14ac:dyDescent="0.25">
      <c r="A96" s="7">
        <v>96</v>
      </c>
      <c r="B96" s="7" t="s">
        <v>59</v>
      </c>
      <c r="C96" s="7" t="s">
        <v>30</v>
      </c>
      <c r="D96" s="7" t="s">
        <v>40</v>
      </c>
      <c r="E96" s="7" t="s">
        <v>67</v>
      </c>
      <c r="F96" s="7" t="s">
        <v>93</v>
      </c>
      <c r="G96" s="7" t="s">
        <v>53</v>
      </c>
      <c r="H96" s="7" t="s">
        <v>60</v>
      </c>
      <c r="I96" s="7" t="s">
        <v>117</v>
      </c>
      <c r="J96" s="7" t="s">
        <v>32</v>
      </c>
      <c r="K96" s="7" t="s">
        <v>32</v>
      </c>
      <c r="L96" s="7" t="s">
        <v>32</v>
      </c>
      <c r="M96" s="7" t="s">
        <v>32</v>
      </c>
      <c r="N96" s="8" t="s">
        <v>32</v>
      </c>
      <c r="O96" s="7" t="s">
        <v>32</v>
      </c>
      <c r="P96" s="7">
        <v>3.4</v>
      </c>
      <c r="Q96" s="7">
        <v>2.5</v>
      </c>
      <c r="R96" s="7">
        <v>201700.76256324709</v>
      </c>
      <c r="S96" s="9">
        <f t="shared" si="19"/>
        <v>201.70076256324708</v>
      </c>
      <c r="T96" s="9">
        <f t="shared" si="15"/>
        <v>-0.35999999999999988</v>
      </c>
      <c r="U96" s="10" t="s">
        <v>33</v>
      </c>
      <c r="V96" s="11" t="str">
        <f t="shared" si="20"/>
        <v>Yes</v>
      </c>
      <c r="W96" s="12">
        <f t="shared" si="16"/>
        <v>16.856654168245228</v>
      </c>
      <c r="X96" s="11">
        <f t="shared" si="21"/>
        <v>2</v>
      </c>
      <c r="Y96" s="7">
        <f t="shared" si="17"/>
        <v>151</v>
      </c>
      <c r="Z96" s="8"/>
    </row>
    <row r="97" spans="1:26" x14ac:dyDescent="0.25">
      <c r="A97" s="7">
        <v>97</v>
      </c>
      <c r="B97" s="7" t="s">
        <v>59</v>
      </c>
      <c r="C97" s="7" t="s">
        <v>30</v>
      </c>
      <c r="D97" s="7" t="s">
        <v>40</v>
      </c>
      <c r="E97" s="7" t="s">
        <v>67</v>
      </c>
      <c r="F97" s="7" t="s">
        <v>93</v>
      </c>
      <c r="G97" s="7" t="s">
        <v>56</v>
      </c>
      <c r="H97" s="7" t="s">
        <v>108</v>
      </c>
      <c r="I97" s="7" t="s">
        <v>32</v>
      </c>
      <c r="J97" s="7" t="s">
        <v>32</v>
      </c>
      <c r="K97" s="7" t="s">
        <v>32</v>
      </c>
      <c r="L97" s="7" t="s">
        <v>32</v>
      </c>
      <c r="M97" s="7" t="s">
        <v>32</v>
      </c>
      <c r="N97" s="8" t="s">
        <v>32</v>
      </c>
      <c r="O97" s="7" t="s">
        <v>32</v>
      </c>
      <c r="P97" s="7">
        <v>2.4</v>
      </c>
      <c r="Q97" s="7">
        <v>2.5</v>
      </c>
      <c r="R97" s="7">
        <v>217625.82677638679</v>
      </c>
      <c r="S97" s="9">
        <f t="shared" si="19"/>
        <v>217.62582677638679</v>
      </c>
      <c r="T97" s="9">
        <f t="shared" si="15"/>
        <v>4.0000000000000036E-2</v>
      </c>
      <c r="U97" s="10" t="s">
        <v>33</v>
      </c>
      <c r="V97" s="11" t="str">
        <f t="shared" si="20"/>
        <v>Yes</v>
      </c>
      <c r="W97" s="12">
        <f t="shared" si="16"/>
        <v>11.028102847673633</v>
      </c>
      <c r="X97" s="11">
        <f t="shared" si="21"/>
        <v>1</v>
      </c>
      <c r="Y97" s="7">
        <f t="shared" si="17"/>
        <v>172</v>
      </c>
      <c r="Z97" s="8" t="s">
        <v>66</v>
      </c>
    </row>
    <row r="98" spans="1:26" x14ac:dyDescent="0.25">
      <c r="A98" s="7">
        <v>98</v>
      </c>
      <c r="B98" s="7" t="s">
        <v>59</v>
      </c>
      <c r="C98" s="7" t="s">
        <v>30</v>
      </c>
      <c r="D98" s="7" t="s">
        <v>40</v>
      </c>
      <c r="E98" s="7" t="s">
        <v>67</v>
      </c>
      <c r="F98" s="7" t="s">
        <v>93</v>
      </c>
      <c r="G98" s="7" t="s">
        <v>56</v>
      </c>
      <c r="H98" s="7" t="s">
        <v>112</v>
      </c>
      <c r="I98" s="7" t="s">
        <v>32</v>
      </c>
      <c r="J98" s="7" t="s">
        <v>32</v>
      </c>
      <c r="K98" s="7" t="s">
        <v>32</v>
      </c>
      <c r="L98" s="7" t="str">
        <f>L95</f>
        <v>Not used</v>
      </c>
      <c r="M98" s="7" t="s">
        <v>32</v>
      </c>
      <c r="N98" s="8" t="s">
        <v>32</v>
      </c>
      <c r="O98" s="7" t="s">
        <v>32</v>
      </c>
      <c r="P98" s="7">
        <v>3.2</v>
      </c>
      <c r="Q98" s="7">
        <v>2.5</v>
      </c>
      <c r="R98" s="7">
        <v>183086.27976852551</v>
      </c>
      <c r="S98" s="9">
        <f t="shared" si="19"/>
        <v>183.08627976852551</v>
      </c>
      <c r="T98" s="9">
        <f t="shared" si="15"/>
        <v>-0.28000000000000003</v>
      </c>
      <c r="U98" s="10" t="s">
        <v>33</v>
      </c>
      <c r="V98" s="11" t="str">
        <f t="shared" si="20"/>
        <v>Yes</v>
      </c>
      <c r="W98" s="12">
        <f t="shared" si="16"/>
        <v>17.478098326350473</v>
      </c>
      <c r="X98" s="11">
        <f t="shared" si="21"/>
        <v>2</v>
      </c>
      <c r="Y98" s="7">
        <f t="shared" si="17"/>
        <v>149</v>
      </c>
      <c r="Z98" s="8"/>
    </row>
    <row r="99" spans="1:26" x14ac:dyDescent="0.25">
      <c r="A99" s="7">
        <v>99</v>
      </c>
      <c r="B99" s="7" t="s">
        <v>59</v>
      </c>
      <c r="C99" s="7" t="s">
        <v>30</v>
      </c>
      <c r="D99" s="7" t="s">
        <v>40</v>
      </c>
      <c r="E99" s="7" t="s">
        <v>67</v>
      </c>
      <c r="F99" s="7" t="s">
        <v>93</v>
      </c>
      <c r="G99" s="7" t="s">
        <v>68</v>
      </c>
      <c r="H99" s="7" t="s">
        <v>113</v>
      </c>
      <c r="I99" s="7" t="s">
        <v>32</v>
      </c>
      <c r="J99" s="7" t="s">
        <v>32</v>
      </c>
      <c r="K99" s="7" t="s">
        <v>32</v>
      </c>
      <c r="L99" s="7" t="str">
        <f t="shared" si="18"/>
        <v>Not used</v>
      </c>
      <c r="M99" s="7" t="s">
        <v>32</v>
      </c>
      <c r="N99" s="8" t="s">
        <v>32</v>
      </c>
      <c r="O99" s="7" t="s">
        <v>32</v>
      </c>
      <c r="P99" s="7">
        <v>1.6</v>
      </c>
      <c r="Q99" s="7">
        <v>2.5</v>
      </c>
      <c r="R99" s="7">
        <v>107244.09496605366</v>
      </c>
      <c r="S99" s="9">
        <f t="shared" si="19"/>
        <v>107.24409496605365</v>
      </c>
      <c r="T99" s="9">
        <f t="shared" si="15"/>
        <v>0.36</v>
      </c>
      <c r="U99" s="10" t="s">
        <v>33</v>
      </c>
      <c r="V99" s="11" t="str">
        <f t="shared" si="20"/>
        <v>Yes</v>
      </c>
      <c r="W99" s="12">
        <f t="shared" si="16"/>
        <v>14.919236350555746</v>
      </c>
      <c r="X99" s="11">
        <f t="shared" si="21"/>
        <v>2</v>
      </c>
      <c r="Y99" s="7">
        <f t="shared" si="17"/>
        <v>157</v>
      </c>
      <c r="Z99" s="8" t="s">
        <v>66</v>
      </c>
    </row>
    <row r="100" spans="1:26" x14ac:dyDescent="0.25">
      <c r="A100" s="7">
        <v>100</v>
      </c>
      <c r="B100" s="7" t="s">
        <v>59</v>
      </c>
      <c r="C100" s="7" t="s">
        <v>30</v>
      </c>
      <c r="D100" s="7" t="s">
        <v>40</v>
      </c>
      <c r="E100" s="7" t="s">
        <v>67</v>
      </c>
      <c r="F100" s="7" t="s">
        <v>94</v>
      </c>
      <c r="G100" s="7" t="s">
        <v>53</v>
      </c>
      <c r="H100" s="7" t="s">
        <v>60</v>
      </c>
      <c r="I100" s="7" t="s">
        <v>104</v>
      </c>
      <c r="J100" s="7" t="s">
        <v>32</v>
      </c>
      <c r="K100" s="7" t="s">
        <v>32</v>
      </c>
      <c r="L100" s="7" t="s">
        <v>32</v>
      </c>
      <c r="M100" s="7" t="s">
        <v>32</v>
      </c>
      <c r="N100" s="8" t="s">
        <v>32</v>
      </c>
      <c r="O100" s="7" t="s">
        <v>32</v>
      </c>
      <c r="P100" s="15">
        <v>3</v>
      </c>
      <c r="Q100" s="7">
        <v>2.5</v>
      </c>
      <c r="R100" s="7">
        <v>278821.28136030689</v>
      </c>
      <c r="S100" s="9">
        <f t="shared" si="19"/>
        <v>278.8212813603069</v>
      </c>
      <c r="T100" s="9">
        <f t="shared" si="15"/>
        <v>-0.19999999999999996</v>
      </c>
      <c r="U100" s="10" t="s">
        <v>33</v>
      </c>
      <c r="V100" s="11" t="str">
        <f t="shared" si="20"/>
        <v>Yes</v>
      </c>
      <c r="W100" s="12">
        <f t="shared" si="16"/>
        <v>10.759580421421452</v>
      </c>
      <c r="X100" s="11">
        <f t="shared" si="21"/>
        <v>1</v>
      </c>
      <c r="Y100" s="7">
        <f t="shared" si="17"/>
        <v>174</v>
      </c>
      <c r="Z100" s="8"/>
    </row>
    <row r="101" spans="1:26" x14ac:dyDescent="0.25">
      <c r="A101" s="7">
        <v>101</v>
      </c>
      <c r="B101" s="7" t="s">
        <v>59</v>
      </c>
      <c r="C101" s="7" t="s">
        <v>30</v>
      </c>
      <c r="D101" s="7" t="s">
        <v>40</v>
      </c>
      <c r="E101" s="7" t="s">
        <v>67</v>
      </c>
      <c r="F101" s="7" t="s">
        <v>94</v>
      </c>
      <c r="G101" s="7" t="s">
        <v>53</v>
      </c>
      <c r="H101" s="7" t="s">
        <v>60</v>
      </c>
      <c r="I101" s="7" t="s">
        <v>100</v>
      </c>
      <c r="J101" s="7" t="s">
        <v>32</v>
      </c>
      <c r="K101" s="7" t="s">
        <v>32</v>
      </c>
      <c r="L101" s="7" t="s">
        <v>32</v>
      </c>
      <c r="M101" s="7" t="s">
        <v>32</v>
      </c>
      <c r="N101" s="8" t="s">
        <v>32</v>
      </c>
      <c r="O101" s="7" t="s">
        <v>32</v>
      </c>
      <c r="P101" s="7">
        <v>2</v>
      </c>
      <c r="Q101" s="7">
        <v>2.5</v>
      </c>
      <c r="R101" s="7">
        <v>204060.20741039581</v>
      </c>
      <c r="S101" s="9">
        <f t="shared" si="19"/>
        <v>204.0602074103958</v>
      </c>
      <c r="T101" s="9">
        <f t="shared" si="15"/>
        <v>0.19999999999999996</v>
      </c>
      <c r="U101" s="10" t="s">
        <v>33</v>
      </c>
      <c r="V101" s="11" t="str">
        <f t="shared" si="20"/>
        <v>Yes</v>
      </c>
      <c r="W101" s="12">
        <f t="shared" si="16"/>
        <v>9.8010289481755688</v>
      </c>
      <c r="X101" s="11">
        <f t="shared" si="21"/>
        <v>1</v>
      </c>
      <c r="Y101" s="7">
        <f t="shared" si="17"/>
        <v>181</v>
      </c>
      <c r="Z101" s="8"/>
    </row>
    <row r="102" spans="1:26" x14ac:dyDescent="0.25">
      <c r="A102" s="7">
        <v>102</v>
      </c>
      <c r="B102" s="7" t="s">
        <v>59</v>
      </c>
      <c r="C102" s="7" t="s">
        <v>30</v>
      </c>
      <c r="D102" s="7" t="s">
        <v>40</v>
      </c>
      <c r="E102" s="7" t="s">
        <v>67</v>
      </c>
      <c r="F102" s="7" t="s">
        <v>94</v>
      </c>
      <c r="G102" s="7" t="s">
        <v>56</v>
      </c>
      <c r="H102" s="7" t="s">
        <v>108</v>
      </c>
      <c r="I102" s="7" t="s">
        <v>109</v>
      </c>
      <c r="J102" s="7" t="s">
        <v>32</v>
      </c>
      <c r="K102" s="7" t="s">
        <v>32</v>
      </c>
      <c r="L102" s="7" t="s">
        <v>32</v>
      </c>
      <c r="M102" s="7" t="s">
        <v>32</v>
      </c>
      <c r="N102" s="8" t="s">
        <v>32</v>
      </c>
      <c r="O102" s="7" t="s">
        <v>32</v>
      </c>
      <c r="P102" s="7">
        <v>2</v>
      </c>
      <c r="Q102" s="7">
        <v>2.5</v>
      </c>
      <c r="R102" s="7">
        <v>98793.210118795061</v>
      </c>
      <c r="S102" s="9">
        <f t="shared" si="19"/>
        <v>98.793210118795059</v>
      </c>
      <c r="T102" s="9">
        <f t="shared" si="15"/>
        <v>0.19999999999999996</v>
      </c>
      <c r="U102" s="10" t="s">
        <v>33</v>
      </c>
      <c r="V102" s="11" t="str">
        <f t="shared" si="20"/>
        <v>Yes</v>
      </c>
      <c r="W102" s="12">
        <f t="shared" si="16"/>
        <v>20.244306239214986</v>
      </c>
      <c r="X102" s="11">
        <f t="shared" si="21"/>
        <v>2</v>
      </c>
      <c r="Y102" s="7">
        <f t="shared" si="17"/>
        <v>143</v>
      </c>
      <c r="Z102" s="8" t="s">
        <v>66</v>
      </c>
    </row>
    <row r="103" spans="1:26" x14ac:dyDescent="0.25">
      <c r="A103" s="7">
        <v>103</v>
      </c>
      <c r="B103" s="7" t="s">
        <v>59</v>
      </c>
      <c r="C103" s="7" t="s">
        <v>30</v>
      </c>
      <c r="D103" s="7" t="s">
        <v>40</v>
      </c>
      <c r="E103" s="7" t="s">
        <v>67</v>
      </c>
      <c r="F103" s="7" t="s">
        <v>94</v>
      </c>
      <c r="G103" s="7" t="s">
        <v>56</v>
      </c>
      <c r="H103" s="7" t="s">
        <v>108</v>
      </c>
      <c r="I103" s="7" t="s">
        <v>118</v>
      </c>
      <c r="J103" s="7" t="s">
        <v>32</v>
      </c>
      <c r="K103" s="7" t="s">
        <v>32</v>
      </c>
      <c r="L103" s="7" t="s">
        <v>32</v>
      </c>
      <c r="M103" s="7" t="s">
        <v>32</v>
      </c>
      <c r="N103" s="8" t="s">
        <v>32</v>
      </c>
      <c r="O103" s="7" t="s">
        <v>32</v>
      </c>
      <c r="P103" s="7">
        <v>1.8</v>
      </c>
      <c r="Q103" s="7">
        <v>2.5</v>
      </c>
      <c r="R103" s="7">
        <v>124675.82788380299</v>
      </c>
      <c r="S103" s="9">
        <f t="shared" si="19"/>
        <v>124.675827883803</v>
      </c>
      <c r="T103" s="9">
        <f t="shared" si="15"/>
        <v>0.28000000000000003</v>
      </c>
      <c r="U103" s="10" t="s">
        <v>33</v>
      </c>
      <c r="V103" s="11" t="str">
        <f t="shared" si="20"/>
        <v>Yes</v>
      </c>
      <c r="W103" s="12">
        <f t="shared" si="16"/>
        <v>14.437441728300273</v>
      </c>
      <c r="X103" s="11">
        <f t="shared" si="21"/>
        <v>2</v>
      </c>
      <c r="Y103" s="7">
        <f t="shared" si="17"/>
        <v>159</v>
      </c>
      <c r="Z103" s="8" t="s">
        <v>66</v>
      </c>
    </row>
    <row r="104" spans="1:26" x14ac:dyDescent="0.25">
      <c r="A104" s="7">
        <v>104</v>
      </c>
      <c r="B104" s="7" t="s">
        <v>59</v>
      </c>
      <c r="C104" s="7" t="s">
        <v>30</v>
      </c>
      <c r="D104" s="7" t="s">
        <v>40</v>
      </c>
      <c r="E104" s="7" t="s">
        <v>67</v>
      </c>
      <c r="F104" s="7" t="s">
        <v>94</v>
      </c>
      <c r="G104" s="7" t="s">
        <v>68</v>
      </c>
      <c r="H104" s="7" t="s">
        <v>119</v>
      </c>
      <c r="I104" s="7" t="s">
        <v>32</v>
      </c>
      <c r="J104" s="7" t="s">
        <v>32</v>
      </c>
      <c r="K104" s="7" t="s">
        <v>32</v>
      </c>
      <c r="L104" s="7" t="s">
        <v>32</v>
      </c>
      <c r="M104" s="7" t="s">
        <v>32</v>
      </c>
      <c r="N104" s="8" t="s">
        <v>32</v>
      </c>
      <c r="O104" s="7" t="s">
        <v>32</v>
      </c>
      <c r="P104" s="7">
        <v>2.4</v>
      </c>
      <c r="Q104" s="7">
        <v>2.5</v>
      </c>
      <c r="R104" s="7">
        <v>291838.71556980541</v>
      </c>
      <c r="S104" s="9">
        <f t="shared" si="19"/>
        <v>291.8387155698054</v>
      </c>
      <c r="T104" s="9">
        <f t="shared" si="15"/>
        <v>4.0000000000000036E-2</v>
      </c>
      <c r="U104" s="10" t="s">
        <v>33</v>
      </c>
      <c r="V104" s="11" t="str">
        <f t="shared" si="20"/>
        <v>Yes</v>
      </c>
      <c r="W104" s="12">
        <f t="shared" si="16"/>
        <v>8.223720404313319</v>
      </c>
      <c r="X104" s="11">
        <f t="shared" si="21"/>
        <v>1</v>
      </c>
      <c r="Y104" s="7">
        <f t="shared" si="17"/>
        <v>188</v>
      </c>
      <c r="Z104" s="8" t="s">
        <v>66</v>
      </c>
    </row>
    <row r="105" spans="1:26" x14ac:dyDescent="0.25">
      <c r="A105" s="7">
        <v>105</v>
      </c>
      <c r="B105" s="7" t="s">
        <v>59</v>
      </c>
      <c r="C105" s="7" t="s">
        <v>30</v>
      </c>
      <c r="D105" s="7" t="s">
        <v>40</v>
      </c>
      <c r="E105" s="7" t="s">
        <v>70</v>
      </c>
      <c r="F105" s="7" t="s">
        <v>71</v>
      </c>
      <c r="G105" s="7" t="s">
        <v>53</v>
      </c>
      <c r="H105" s="7" t="s">
        <v>60</v>
      </c>
      <c r="I105" s="7" t="s">
        <v>98</v>
      </c>
      <c r="J105" s="7" t="s">
        <v>32</v>
      </c>
      <c r="K105" s="7" t="s">
        <v>32</v>
      </c>
      <c r="L105" s="7" t="s">
        <v>32</v>
      </c>
      <c r="M105" s="7" t="s">
        <v>32</v>
      </c>
      <c r="N105" s="8" t="s">
        <v>32</v>
      </c>
      <c r="O105" s="7" t="s">
        <v>32</v>
      </c>
      <c r="P105" s="7">
        <v>3.2</v>
      </c>
      <c r="Q105" s="7">
        <v>2.5</v>
      </c>
      <c r="R105" s="7">
        <v>692021.13433496072</v>
      </c>
      <c r="S105" s="9">
        <f t="shared" si="19"/>
        <v>692.02113433496072</v>
      </c>
      <c r="T105" s="9">
        <f t="shared" si="15"/>
        <v>-0.28000000000000003</v>
      </c>
      <c r="U105" s="10" t="s">
        <v>33</v>
      </c>
      <c r="V105" s="11" t="str">
        <f t="shared" si="20"/>
        <v>Yes</v>
      </c>
      <c r="W105" s="12">
        <f t="shared" si="16"/>
        <v>4.6241362311502705</v>
      </c>
      <c r="X105" s="11">
        <f t="shared" si="21"/>
        <v>1</v>
      </c>
      <c r="Y105" s="7">
        <f t="shared" si="17"/>
        <v>213</v>
      </c>
      <c r="Z105" s="8"/>
    </row>
    <row r="106" spans="1:26" x14ac:dyDescent="0.25">
      <c r="A106" s="7">
        <v>106</v>
      </c>
      <c r="B106" s="7" t="s">
        <v>59</v>
      </c>
      <c r="C106" s="7" t="s">
        <v>30</v>
      </c>
      <c r="D106" s="7" t="s">
        <v>40</v>
      </c>
      <c r="E106" s="7" t="s">
        <v>70</v>
      </c>
      <c r="F106" s="7" t="s">
        <v>71</v>
      </c>
      <c r="G106" s="7" t="s">
        <v>53</v>
      </c>
      <c r="H106" s="7" t="s">
        <v>60</v>
      </c>
      <c r="I106" s="7" t="s">
        <v>120</v>
      </c>
      <c r="J106" s="7" t="s">
        <v>32</v>
      </c>
      <c r="K106" s="7" t="s">
        <v>32</v>
      </c>
      <c r="L106" s="7" t="str">
        <f>L99</f>
        <v>Not used</v>
      </c>
      <c r="M106" s="7" t="s">
        <v>32</v>
      </c>
      <c r="N106" s="8" t="s">
        <v>32</v>
      </c>
      <c r="O106" s="7" t="s">
        <v>32</v>
      </c>
      <c r="P106" s="7">
        <v>2.6</v>
      </c>
      <c r="Q106" s="7">
        <v>2.5</v>
      </c>
      <c r="R106" s="7">
        <v>367269.49945976969</v>
      </c>
      <c r="S106" s="9">
        <f t="shared" si="19"/>
        <v>367.26949945976969</v>
      </c>
      <c r="T106" s="9">
        <f t="shared" si="15"/>
        <v>-4.0000000000000036E-2</v>
      </c>
      <c r="U106" s="10" t="s">
        <v>33</v>
      </c>
      <c r="V106" s="11" t="str">
        <f t="shared" si="20"/>
        <v>Yes</v>
      </c>
      <c r="W106" s="12">
        <f t="shared" si="16"/>
        <v>7.079270137663042</v>
      </c>
      <c r="X106" s="11">
        <f t="shared" si="21"/>
        <v>1</v>
      </c>
      <c r="Y106" s="7">
        <f t="shared" si="17"/>
        <v>194</v>
      </c>
      <c r="Z106" s="8"/>
    </row>
    <row r="107" spans="1:26" x14ac:dyDescent="0.25">
      <c r="A107" s="7">
        <v>107</v>
      </c>
      <c r="B107" s="7" t="s">
        <v>59</v>
      </c>
      <c r="C107" s="7" t="s">
        <v>30</v>
      </c>
      <c r="D107" s="7" t="s">
        <v>40</v>
      </c>
      <c r="E107" s="7" t="s">
        <v>70</v>
      </c>
      <c r="F107" s="7" t="s">
        <v>71</v>
      </c>
      <c r="G107" s="7" t="s">
        <v>56</v>
      </c>
      <c r="H107" s="7" t="s">
        <v>108</v>
      </c>
      <c r="I107" s="7" t="s">
        <v>32</v>
      </c>
      <c r="J107" s="7" t="s">
        <v>32</v>
      </c>
      <c r="K107" s="7" t="s">
        <v>32</v>
      </c>
      <c r="L107" s="7" t="str">
        <f t="shared" si="18"/>
        <v>Not used</v>
      </c>
      <c r="M107" s="7" t="s">
        <v>32</v>
      </c>
      <c r="N107" s="8" t="s">
        <v>32</v>
      </c>
      <c r="O107" s="7" t="s">
        <v>32</v>
      </c>
      <c r="P107" s="7">
        <v>2.2000000000000002</v>
      </c>
      <c r="Q107" s="7">
        <v>2.5</v>
      </c>
      <c r="R107" s="7">
        <v>379043.63433502876</v>
      </c>
      <c r="S107" s="9">
        <f t="shared" si="19"/>
        <v>379.04363433502874</v>
      </c>
      <c r="T107" s="9">
        <f t="shared" si="15"/>
        <v>0.11999999999999988</v>
      </c>
      <c r="U107" s="10" t="s">
        <v>33</v>
      </c>
      <c r="V107" s="11" t="str">
        <f t="shared" si="20"/>
        <v>Yes</v>
      </c>
      <c r="W107" s="12">
        <f t="shared" si="16"/>
        <v>5.804081115514701</v>
      </c>
      <c r="X107" s="11">
        <f t="shared" si="21"/>
        <v>1</v>
      </c>
      <c r="Y107" s="7">
        <f t="shared" si="17"/>
        <v>204</v>
      </c>
      <c r="Z107" s="8" t="s">
        <v>66</v>
      </c>
    </row>
    <row r="108" spans="1:26" x14ac:dyDescent="0.25">
      <c r="A108" s="7">
        <v>108</v>
      </c>
      <c r="B108" s="7" t="s">
        <v>59</v>
      </c>
      <c r="C108" s="7" t="s">
        <v>30</v>
      </c>
      <c r="D108" s="7" t="s">
        <v>40</v>
      </c>
      <c r="E108" s="7" t="s">
        <v>70</v>
      </c>
      <c r="F108" s="7" t="s">
        <v>71</v>
      </c>
      <c r="G108" s="7" t="s">
        <v>68</v>
      </c>
      <c r="H108" s="7" t="s">
        <v>119</v>
      </c>
      <c r="I108" s="7" t="s">
        <v>32</v>
      </c>
      <c r="J108" s="7" t="s">
        <v>32</v>
      </c>
      <c r="K108" s="7" t="s">
        <v>32</v>
      </c>
      <c r="L108" s="7" t="s">
        <v>32</v>
      </c>
      <c r="M108" s="7" t="s">
        <v>32</v>
      </c>
      <c r="N108" s="8" t="s">
        <v>32</v>
      </c>
      <c r="O108" s="7" t="s">
        <v>32</v>
      </c>
      <c r="P108" s="7">
        <v>2.8</v>
      </c>
      <c r="Q108" s="7">
        <v>2.5</v>
      </c>
      <c r="R108" s="7">
        <v>441051.52339499176</v>
      </c>
      <c r="S108" s="9">
        <f t="shared" si="19"/>
        <v>441.05152339499176</v>
      </c>
      <c r="T108" s="9">
        <f t="shared" si="15"/>
        <v>-0.11999999999999988</v>
      </c>
      <c r="U108" s="10" t="s">
        <v>33</v>
      </c>
      <c r="V108" s="11" t="str">
        <f t="shared" si="20"/>
        <v>Yes</v>
      </c>
      <c r="W108" s="12">
        <f t="shared" si="16"/>
        <v>6.3484646384327501</v>
      </c>
      <c r="X108" s="11">
        <f t="shared" si="21"/>
        <v>1</v>
      </c>
      <c r="Y108" s="7">
        <f t="shared" si="17"/>
        <v>197</v>
      </c>
      <c r="Z108" s="8"/>
    </row>
    <row r="109" spans="1:26" x14ac:dyDescent="0.25">
      <c r="A109" s="7">
        <v>109</v>
      </c>
      <c r="B109" s="7" t="s">
        <v>59</v>
      </c>
      <c r="C109" s="7" t="s">
        <v>30</v>
      </c>
      <c r="D109" s="7" t="s">
        <v>40</v>
      </c>
      <c r="E109" s="7" t="s">
        <v>70</v>
      </c>
      <c r="F109" s="7" t="s">
        <v>72</v>
      </c>
      <c r="G109" s="7" t="s">
        <v>53</v>
      </c>
      <c r="H109" s="7" t="s">
        <v>60</v>
      </c>
      <c r="I109" s="7" t="s">
        <v>104</v>
      </c>
      <c r="J109" s="7" t="s">
        <v>32</v>
      </c>
      <c r="K109" s="7" t="s">
        <v>32</v>
      </c>
      <c r="L109" s="7" t="s">
        <v>32</v>
      </c>
      <c r="M109" s="7" t="s">
        <v>32</v>
      </c>
      <c r="N109" s="8" t="s">
        <v>32</v>
      </c>
      <c r="O109" s="7" t="s">
        <v>32</v>
      </c>
      <c r="P109" s="7">
        <v>2</v>
      </c>
      <c r="Q109" s="7">
        <v>2.5</v>
      </c>
      <c r="R109" s="7">
        <v>665829.06187042058</v>
      </c>
      <c r="S109" s="9">
        <f t="shared" si="19"/>
        <v>665.82906187042056</v>
      </c>
      <c r="T109" s="9">
        <f t="shared" si="15"/>
        <v>0.19999999999999996</v>
      </c>
      <c r="U109" s="10" t="s">
        <v>33</v>
      </c>
      <c r="V109" s="11" t="str">
        <f t="shared" si="20"/>
        <v>Yes</v>
      </c>
      <c r="W109" s="12">
        <f t="shared" si="16"/>
        <v>3.0037739632176454</v>
      </c>
      <c r="X109" s="11">
        <f t="shared" si="21"/>
        <v>1</v>
      </c>
      <c r="Y109" s="7">
        <f t="shared" si="17"/>
        <v>220</v>
      </c>
      <c r="Z109" s="8"/>
    </row>
    <row r="110" spans="1:26" x14ac:dyDescent="0.25">
      <c r="A110" s="7">
        <v>110</v>
      </c>
      <c r="B110" s="7" t="s">
        <v>59</v>
      </c>
      <c r="C110" s="7" t="s">
        <v>30</v>
      </c>
      <c r="D110" s="7" t="s">
        <v>40</v>
      </c>
      <c r="E110" s="7" t="s">
        <v>70</v>
      </c>
      <c r="F110" s="7" t="s">
        <v>72</v>
      </c>
      <c r="G110" s="7" t="str">
        <f t="shared" ref="G110" si="22">G109</f>
        <v>&lt;=165mm</v>
      </c>
      <c r="H110" s="7" t="s">
        <v>60</v>
      </c>
      <c r="I110" s="7" t="s">
        <v>100</v>
      </c>
      <c r="J110" s="7" t="s">
        <v>32</v>
      </c>
      <c r="K110" s="7" t="s">
        <v>32</v>
      </c>
      <c r="L110" s="7" t="str">
        <f t="shared" si="18"/>
        <v>Not used</v>
      </c>
      <c r="M110" s="7" t="s">
        <v>32</v>
      </c>
      <c r="N110" s="8" t="s">
        <v>32</v>
      </c>
      <c r="O110" s="7" t="s">
        <v>32</v>
      </c>
      <c r="P110" s="7">
        <v>2</v>
      </c>
      <c r="Q110" s="7">
        <v>2.5</v>
      </c>
      <c r="R110" s="7">
        <v>263995.87709340971</v>
      </c>
      <c r="S110" s="9">
        <f t="shared" si="19"/>
        <v>263.99587709340972</v>
      </c>
      <c r="T110" s="9">
        <f t="shared" si="15"/>
        <v>0.19999999999999996</v>
      </c>
      <c r="U110" s="10" t="s">
        <v>33</v>
      </c>
      <c r="V110" s="11" t="str">
        <f t="shared" si="20"/>
        <v>Yes</v>
      </c>
      <c r="W110" s="12">
        <f t="shared" si="16"/>
        <v>7.5758758887448066</v>
      </c>
      <c r="X110" s="11">
        <f t="shared" si="21"/>
        <v>1</v>
      </c>
      <c r="Y110" s="7">
        <f t="shared" si="17"/>
        <v>192</v>
      </c>
      <c r="Z110" s="8"/>
    </row>
    <row r="111" spans="1:26" x14ac:dyDescent="0.25">
      <c r="A111" s="7">
        <v>111</v>
      </c>
      <c r="B111" s="7" t="s">
        <v>59</v>
      </c>
      <c r="C111" s="7" t="s">
        <v>30</v>
      </c>
      <c r="D111" s="7" t="s">
        <v>40</v>
      </c>
      <c r="E111" s="7" t="s">
        <v>70</v>
      </c>
      <c r="F111" s="7" t="s">
        <v>72</v>
      </c>
      <c r="G111" s="7" t="s">
        <v>56</v>
      </c>
      <c r="H111" s="7" t="s">
        <v>108</v>
      </c>
      <c r="I111" s="7" t="s">
        <v>109</v>
      </c>
      <c r="J111" s="7" t="s">
        <v>32</v>
      </c>
      <c r="K111" s="7" t="s">
        <v>32</v>
      </c>
      <c r="L111" s="7" t="str">
        <f t="shared" si="18"/>
        <v>Not used</v>
      </c>
      <c r="M111" s="7" t="s">
        <v>32</v>
      </c>
      <c r="N111" s="8" t="s">
        <v>32</v>
      </c>
      <c r="O111" s="7" t="s">
        <v>32</v>
      </c>
      <c r="P111" s="7">
        <v>2.2000000000000002</v>
      </c>
      <c r="Q111" s="7">
        <v>2.5</v>
      </c>
      <c r="R111" s="7">
        <v>350043.14027389413</v>
      </c>
      <c r="S111" s="9">
        <f t="shared" si="19"/>
        <v>350.04314027389415</v>
      </c>
      <c r="T111" s="9">
        <f t="shared" si="15"/>
        <v>0.11999999999999988</v>
      </c>
      <c r="U111" s="10" t="s">
        <v>33</v>
      </c>
      <c r="V111" s="11" t="str">
        <f t="shared" si="20"/>
        <v>Yes</v>
      </c>
      <c r="W111" s="12">
        <f t="shared" si="16"/>
        <v>6.2849396170957439</v>
      </c>
      <c r="X111" s="11">
        <f t="shared" si="21"/>
        <v>1</v>
      </c>
      <c r="Y111" s="7">
        <f t="shared" si="17"/>
        <v>198</v>
      </c>
      <c r="Z111" s="8" t="s">
        <v>66</v>
      </c>
    </row>
    <row r="112" spans="1:26" x14ac:dyDescent="0.25">
      <c r="A112" s="7">
        <v>112</v>
      </c>
      <c r="B112" s="7" t="str">
        <f>B111</f>
        <v>VC</v>
      </c>
      <c r="C112" s="7" t="s">
        <v>30</v>
      </c>
      <c r="D112" s="7" t="str">
        <f t="shared" ref="D112:D114" si="23">D111</f>
        <v>C</v>
      </c>
      <c r="E112" s="7" t="s">
        <v>70</v>
      </c>
      <c r="F112" s="7" t="s">
        <v>72</v>
      </c>
      <c r="G112" s="7" t="s">
        <v>56</v>
      </c>
      <c r="H112" s="7" t="s">
        <v>108</v>
      </c>
      <c r="I112" s="7" t="s">
        <v>118</v>
      </c>
      <c r="J112" s="7" t="s">
        <v>32</v>
      </c>
      <c r="K112" s="7" t="s">
        <v>32</v>
      </c>
      <c r="L112" s="7" t="str">
        <f t="shared" si="18"/>
        <v>Not used</v>
      </c>
      <c r="M112" s="7" t="s">
        <v>32</v>
      </c>
      <c r="N112" s="8" t="s">
        <v>32</v>
      </c>
      <c r="O112" s="7" t="s">
        <v>32</v>
      </c>
      <c r="P112" s="7">
        <v>2.2000000000000002</v>
      </c>
      <c r="Q112" s="7">
        <v>2.5</v>
      </c>
      <c r="R112" s="7">
        <v>181590.19970979524</v>
      </c>
      <c r="S112" s="9">
        <f t="shared" si="19"/>
        <v>181.59019970979523</v>
      </c>
      <c r="T112" s="9">
        <f t="shared" si="15"/>
        <v>0.11999999999999988</v>
      </c>
      <c r="U112" s="10" t="s">
        <v>33</v>
      </c>
      <c r="V112" s="11" t="str">
        <f t="shared" si="20"/>
        <v>Yes</v>
      </c>
      <c r="W112" s="12">
        <f t="shared" si="16"/>
        <v>12.115191257655349</v>
      </c>
      <c r="X112" s="11">
        <f t="shared" si="21"/>
        <v>2</v>
      </c>
      <c r="Y112" s="7">
        <f t="shared" si="17"/>
        <v>168</v>
      </c>
      <c r="Z112" s="8" t="s">
        <v>66</v>
      </c>
    </row>
    <row r="113" spans="1:26" x14ac:dyDescent="0.25">
      <c r="A113" s="7">
        <v>113</v>
      </c>
      <c r="B113" s="7" t="str">
        <f t="shared" ref="B113:B114" si="24">B112</f>
        <v>VC</v>
      </c>
      <c r="C113" s="7" t="s">
        <v>30</v>
      </c>
      <c r="D113" s="7" t="str">
        <f t="shared" si="23"/>
        <v>C</v>
      </c>
      <c r="E113" s="7" t="s">
        <v>70</v>
      </c>
      <c r="F113" s="7" t="s">
        <v>72</v>
      </c>
      <c r="G113" s="7" t="s">
        <v>56</v>
      </c>
      <c r="H113" s="7" t="s">
        <v>112</v>
      </c>
      <c r="I113" s="7" t="s">
        <v>32</v>
      </c>
      <c r="J113" s="7" t="s">
        <v>32</v>
      </c>
      <c r="K113" s="7" t="s">
        <v>32</v>
      </c>
      <c r="L113" s="7" t="str">
        <f t="shared" si="18"/>
        <v>Not used</v>
      </c>
      <c r="M113" s="7" t="s">
        <v>32</v>
      </c>
      <c r="N113" s="8" t="s">
        <v>32</v>
      </c>
      <c r="O113" s="7" t="s">
        <v>32</v>
      </c>
      <c r="P113" s="7">
        <v>1.8</v>
      </c>
      <c r="Q113" s="7">
        <v>2.5</v>
      </c>
      <c r="R113" s="7">
        <v>287148.90309195226</v>
      </c>
      <c r="S113" s="9">
        <f t="shared" si="19"/>
        <v>287.14890309195226</v>
      </c>
      <c r="T113" s="9">
        <f t="shared" si="15"/>
        <v>0.28000000000000003</v>
      </c>
      <c r="U113" s="10" t="s">
        <v>33</v>
      </c>
      <c r="V113" s="11" t="str">
        <f t="shared" si="20"/>
        <v>Yes</v>
      </c>
      <c r="W113" s="12">
        <f t="shared" si="16"/>
        <v>6.2685247292189548</v>
      </c>
      <c r="X113" s="11">
        <f t="shared" si="21"/>
        <v>1</v>
      </c>
      <c r="Y113" s="7">
        <f t="shared" si="17"/>
        <v>200</v>
      </c>
      <c r="Z113" s="8" t="s">
        <v>66</v>
      </c>
    </row>
    <row r="114" spans="1:26" x14ac:dyDescent="0.25">
      <c r="A114" s="7">
        <v>114</v>
      </c>
      <c r="B114" s="7" t="str">
        <f t="shared" si="24"/>
        <v>VC</v>
      </c>
      <c r="C114" s="7" t="s">
        <v>30</v>
      </c>
      <c r="D114" s="7" t="str">
        <f t="shared" si="23"/>
        <v>C</v>
      </c>
      <c r="E114" s="7" t="s">
        <v>70</v>
      </c>
      <c r="F114" s="7" t="s">
        <v>72</v>
      </c>
      <c r="G114" s="7" t="s">
        <v>68</v>
      </c>
      <c r="H114" s="7" t="s">
        <v>113</v>
      </c>
      <c r="I114" s="7" t="s">
        <v>32</v>
      </c>
      <c r="J114" s="7" t="s">
        <v>32</v>
      </c>
      <c r="K114" s="7" t="s">
        <v>32</v>
      </c>
      <c r="L114" s="7" t="str">
        <f t="shared" si="18"/>
        <v>Not used</v>
      </c>
      <c r="M114" s="7" t="s">
        <v>32</v>
      </c>
      <c r="N114" s="8" t="s">
        <v>32</v>
      </c>
      <c r="O114" s="7" t="s">
        <v>32</v>
      </c>
      <c r="P114" s="7">
        <v>1.4</v>
      </c>
      <c r="Q114" s="7">
        <v>2.5</v>
      </c>
      <c r="R114" s="7">
        <v>149514.14778762113</v>
      </c>
      <c r="S114" s="9">
        <f t="shared" si="19"/>
        <v>149.51414778762114</v>
      </c>
      <c r="T114" s="9">
        <f t="shared" si="15"/>
        <v>0.44000000000000006</v>
      </c>
      <c r="U114" s="10" t="s">
        <v>33</v>
      </c>
      <c r="V114" s="11" t="str">
        <f t="shared" si="20"/>
        <v>Yes</v>
      </c>
      <c r="W114" s="12">
        <f t="shared" si="16"/>
        <v>9.3636623738687508</v>
      </c>
      <c r="X114" s="11">
        <f t="shared" si="21"/>
        <v>1</v>
      </c>
      <c r="Y114" s="7">
        <f t="shared" si="17"/>
        <v>184</v>
      </c>
      <c r="Z114" s="8" t="s">
        <v>66</v>
      </c>
    </row>
    <row r="115" spans="1:26" x14ac:dyDescent="0.25">
      <c r="A115" s="7">
        <v>115</v>
      </c>
      <c r="B115" s="7" t="s">
        <v>59</v>
      </c>
      <c r="C115" s="7" t="s">
        <v>30</v>
      </c>
      <c r="D115" s="7" t="s">
        <v>40</v>
      </c>
      <c r="E115" s="7" t="s">
        <v>50</v>
      </c>
      <c r="F115" s="7" t="s">
        <v>73</v>
      </c>
      <c r="G115" s="7" t="s">
        <v>53</v>
      </c>
      <c r="H115" s="7" t="s">
        <v>60</v>
      </c>
      <c r="I115" s="7" t="s">
        <v>32</v>
      </c>
      <c r="J115" s="7" t="s">
        <v>32</v>
      </c>
      <c r="K115" s="7" t="s">
        <v>32</v>
      </c>
      <c r="L115" s="7" t="str">
        <f t="shared" si="18"/>
        <v>Not used</v>
      </c>
      <c r="M115" s="7" t="s">
        <v>32</v>
      </c>
      <c r="N115" s="8" t="s">
        <v>32</v>
      </c>
      <c r="O115" s="7" t="s">
        <v>32</v>
      </c>
      <c r="P115" s="7">
        <v>1.6</v>
      </c>
      <c r="Q115" s="7">
        <v>2.5</v>
      </c>
      <c r="R115" s="7">
        <v>182106.76799894567</v>
      </c>
      <c r="S115" s="9">
        <f t="shared" si="19"/>
        <v>182.10676799894566</v>
      </c>
      <c r="T115" s="9">
        <f t="shared" si="15"/>
        <v>0.36</v>
      </c>
      <c r="U115" s="10" t="s">
        <v>33</v>
      </c>
      <c r="V115" s="11" t="str">
        <f t="shared" si="20"/>
        <v>Yes</v>
      </c>
      <c r="W115" s="12">
        <f t="shared" si="16"/>
        <v>8.7860545633826401</v>
      </c>
      <c r="X115" s="11">
        <f t="shared" si="21"/>
        <v>1</v>
      </c>
      <c r="Y115" s="7">
        <f t="shared" si="17"/>
        <v>185</v>
      </c>
      <c r="Z115" s="8"/>
    </row>
    <row r="116" spans="1:26" x14ac:dyDescent="0.25">
      <c r="A116" s="7">
        <v>116</v>
      </c>
      <c r="B116" s="7" t="str">
        <f>B115</f>
        <v>VC</v>
      </c>
      <c r="C116" s="7" t="s">
        <v>30</v>
      </c>
      <c r="D116" s="7" t="str">
        <f>D115</f>
        <v>C</v>
      </c>
      <c r="E116" s="7" t="s">
        <v>50</v>
      </c>
      <c r="F116" s="7" t="s">
        <v>73</v>
      </c>
      <c r="G116" s="7" t="s">
        <v>56</v>
      </c>
      <c r="H116" s="7" t="s">
        <v>108</v>
      </c>
      <c r="I116" s="7" t="s">
        <v>98</v>
      </c>
      <c r="J116" s="7" t="s">
        <v>32</v>
      </c>
      <c r="K116" s="7" t="s">
        <v>32</v>
      </c>
      <c r="L116" s="7" t="str">
        <f t="shared" si="18"/>
        <v>Not used</v>
      </c>
      <c r="M116" s="7" t="s">
        <v>32</v>
      </c>
      <c r="N116" s="8" t="s">
        <v>32</v>
      </c>
      <c r="O116" s="7" t="s">
        <v>32</v>
      </c>
      <c r="P116" s="7">
        <v>2.2000000000000002</v>
      </c>
      <c r="Q116" s="7">
        <v>2.5</v>
      </c>
      <c r="R116" s="7">
        <v>445382.67309341073</v>
      </c>
      <c r="S116" s="9">
        <f t="shared" si="19"/>
        <v>445.38267309341074</v>
      </c>
      <c r="T116" s="9">
        <f t="shared" si="15"/>
        <v>0.11999999999999988</v>
      </c>
      <c r="U116" s="10" t="s">
        <v>33</v>
      </c>
      <c r="V116" s="11" t="str">
        <f t="shared" si="20"/>
        <v>Yes</v>
      </c>
      <c r="W116" s="12">
        <f t="shared" si="16"/>
        <v>4.9395724910443271</v>
      </c>
      <c r="X116" s="11">
        <f t="shared" si="21"/>
        <v>1</v>
      </c>
      <c r="Y116" s="7">
        <f t="shared" si="17"/>
        <v>211</v>
      </c>
      <c r="Z116" s="8" t="s">
        <v>66</v>
      </c>
    </row>
    <row r="117" spans="1:26" x14ac:dyDescent="0.25">
      <c r="A117" s="7">
        <v>117</v>
      </c>
      <c r="B117" s="7" t="s">
        <v>59</v>
      </c>
      <c r="C117" s="7" t="s">
        <v>30</v>
      </c>
      <c r="D117" s="7" t="s">
        <v>40</v>
      </c>
      <c r="E117" s="7" t="s">
        <v>50</v>
      </c>
      <c r="F117" s="7" t="s">
        <v>73</v>
      </c>
      <c r="G117" s="7" t="s">
        <v>56</v>
      </c>
      <c r="H117" s="7" t="s">
        <v>108</v>
      </c>
      <c r="I117" s="7" t="s">
        <v>120</v>
      </c>
      <c r="J117" s="7" t="s">
        <v>32</v>
      </c>
      <c r="K117" s="7" t="s">
        <v>32</v>
      </c>
      <c r="L117" s="7" t="str">
        <f t="shared" si="18"/>
        <v>Not used</v>
      </c>
      <c r="M117" s="7" t="s">
        <v>32</v>
      </c>
      <c r="N117" s="8" t="s">
        <v>32</v>
      </c>
      <c r="O117" s="7" t="s">
        <v>32</v>
      </c>
      <c r="P117" s="7">
        <v>2.2000000000000002</v>
      </c>
      <c r="Q117" s="7">
        <v>2.5</v>
      </c>
      <c r="R117" s="7">
        <v>437687.61474256025</v>
      </c>
      <c r="S117" s="9">
        <f t="shared" si="19"/>
        <v>437.68761474256024</v>
      </c>
      <c r="T117" s="9">
        <f t="shared" si="15"/>
        <v>0.11999999999999988</v>
      </c>
      <c r="U117" s="10" t="s">
        <v>33</v>
      </c>
      <c r="V117" s="11" t="str">
        <f t="shared" si="20"/>
        <v>Yes</v>
      </c>
      <c r="W117" s="12">
        <f t="shared" si="16"/>
        <v>5.0264159320432213</v>
      </c>
      <c r="X117" s="11">
        <f t="shared" si="21"/>
        <v>1</v>
      </c>
      <c r="Y117" s="7">
        <f t="shared" si="17"/>
        <v>209</v>
      </c>
      <c r="Z117" s="8" t="s">
        <v>66</v>
      </c>
    </row>
    <row r="118" spans="1:26" x14ac:dyDescent="0.25">
      <c r="A118" s="7">
        <v>118</v>
      </c>
      <c r="B118" s="7" t="str">
        <f>B116</f>
        <v>VC</v>
      </c>
      <c r="C118" s="7" t="s">
        <v>30</v>
      </c>
      <c r="D118" s="7" t="str">
        <f>D116</f>
        <v>C</v>
      </c>
      <c r="E118" s="7" t="s">
        <v>50</v>
      </c>
      <c r="F118" s="7" t="s">
        <v>73</v>
      </c>
      <c r="G118" s="7" t="s">
        <v>68</v>
      </c>
      <c r="H118" s="7" t="s">
        <v>119</v>
      </c>
      <c r="I118" s="7" t="s">
        <v>32</v>
      </c>
      <c r="J118" s="7" t="s">
        <v>32</v>
      </c>
      <c r="K118" s="7" t="s">
        <v>32</v>
      </c>
      <c r="L118" s="7" t="str">
        <f t="shared" si="18"/>
        <v>Not used</v>
      </c>
      <c r="M118" s="7" t="s">
        <v>32</v>
      </c>
      <c r="N118" s="8" t="s">
        <v>32</v>
      </c>
      <c r="O118" s="7" t="s">
        <v>32</v>
      </c>
      <c r="P118" s="7">
        <v>1.4</v>
      </c>
      <c r="Q118" s="7">
        <v>2.5</v>
      </c>
      <c r="R118" s="7">
        <v>405524.82681087701</v>
      </c>
      <c r="S118" s="9">
        <f t="shared" si="19"/>
        <v>405.52482681087702</v>
      </c>
      <c r="T118" s="9">
        <f t="shared" si="15"/>
        <v>0.44000000000000006</v>
      </c>
      <c r="U118" s="10" t="s">
        <v>33</v>
      </c>
      <c r="V118" s="11" t="str">
        <f t="shared" si="20"/>
        <v>Yes</v>
      </c>
      <c r="W118" s="12">
        <f t="shared" si="16"/>
        <v>3.4523163748317489</v>
      </c>
      <c r="X118" s="11">
        <f t="shared" si="21"/>
        <v>1</v>
      </c>
      <c r="Y118" s="7">
        <f t="shared" si="17"/>
        <v>217</v>
      </c>
      <c r="Z118" s="8" t="s">
        <v>66</v>
      </c>
    </row>
    <row r="119" spans="1:26" x14ac:dyDescent="0.25">
      <c r="A119" s="7">
        <v>119</v>
      </c>
      <c r="B119" s="7" t="str">
        <f t="shared" ref="B119:D122" si="25">B118</f>
        <v>VC</v>
      </c>
      <c r="C119" s="7" t="s">
        <v>30</v>
      </c>
      <c r="D119" s="7" t="str">
        <f t="shared" si="25"/>
        <v>C</v>
      </c>
      <c r="E119" s="7" t="s">
        <v>50</v>
      </c>
      <c r="F119" s="7" t="s">
        <v>52</v>
      </c>
      <c r="G119" s="7" t="s">
        <v>53</v>
      </c>
      <c r="H119" s="7" t="s">
        <v>60</v>
      </c>
      <c r="I119" s="7" t="s">
        <v>32</v>
      </c>
      <c r="J119" s="7" t="s">
        <v>32</v>
      </c>
      <c r="K119" s="7" t="s">
        <v>32</v>
      </c>
      <c r="L119" s="7" t="str">
        <f t="shared" si="18"/>
        <v>Not used</v>
      </c>
      <c r="M119" s="7" t="s">
        <v>32</v>
      </c>
      <c r="N119" s="8" t="s">
        <v>32</v>
      </c>
      <c r="O119" s="7" t="s">
        <v>32</v>
      </c>
      <c r="P119" s="7">
        <v>1.4</v>
      </c>
      <c r="Q119" s="7">
        <v>2.5</v>
      </c>
      <c r="R119" s="7">
        <v>140148.20372063087</v>
      </c>
      <c r="S119" s="9">
        <f t="shared" si="19"/>
        <v>140.14820372063087</v>
      </c>
      <c r="T119" s="9">
        <f t="shared" si="15"/>
        <v>0.44000000000000006</v>
      </c>
      <c r="U119" s="10" t="s">
        <v>33</v>
      </c>
      <c r="V119" s="11" t="str">
        <f t="shared" si="20"/>
        <v>Yes</v>
      </c>
      <c r="W119" s="12">
        <f t="shared" si="16"/>
        <v>9.9894252144018676</v>
      </c>
      <c r="X119" s="11">
        <f t="shared" si="21"/>
        <v>1</v>
      </c>
      <c r="Y119" s="7">
        <f t="shared" si="17"/>
        <v>179</v>
      </c>
      <c r="Z119" s="8"/>
    </row>
    <row r="120" spans="1:26" x14ac:dyDescent="0.25">
      <c r="A120" s="7">
        <v>120</v>
      </c>
      <c r="B120" s="7" t="str">
        <f t="shared" si="25"/>
        <v>VC</v>
      </c>
      <c r="C120" s="7" t="s">
        <v>30</v>
      </c>
      <c r="D120" s="7" t="str">
        <f t="shared" si="25"/>
        <v>C</v>
      </c>
      <c r="E120" s="7" t="s">
        <v>50</v>
      </c>
      <c r="F120" s="7" t="s">
        <v>52</v>
      </c>
      <c r="G120" s="7" t="s">
        <v>68</v>
      </c>
      <c r="H120" s="7" t="s">
        <v>121</v>
      </c>
      <c r="I120" s="7" t="s">
        <v>32</v>
      </c>
      <c r="J120" s="7" t="s">
        <v>32</v>
      </c>
      <c r="K120" s="7" t="s">
        <v>32</v>
      </c>
      <c r="L120" s="7" t="str">
        <f t="shared" si="18"/>
        <v>Not used</v>
      </c>
      <c r="M120" s="7" t="s">
        <v>32</v>
      </c>
      <c r="N120" s="8" t="s">
        <v>32</v>
      </c>
      <c r="O120" s="7" t="s">
        <v>32</v>
      </c>
      <c r="P120" s="7">
        <v>3.6</v>
      </c>
      <c r="Q120" s="7">
        <v>2.5</v>
      </c>
      <c r="R120" s="7">
        <v>1010862.9039939698</v>
      </c>
      <c r="S120" s="9">
        <f t="shared" si="19"/>
        <v>1010.8629039939698</v>
      </c>
      <c r="T120" s="9">
        <f t="shared" si="15"/>
        <v>-0.43999999999999995</v>
      </c>
      <c r="U120" s="10" t="s">
        <v>33</v>
      </c>
      <c r="V120" s="11" t="str">
        <f t="shared" si="20"/>
        <v>Yes</v>
      </c>
      <c r="W120" s="12">
        <f t="shared" si="16"/>
        <v>3.5613137902046068</v>
      </c>
      <c r="X120" s="11">
        <f t="shared" si="21"/>
        <v>1</v>
      </c>
      <c r="Y120" s="7">
        <f t="shared" si="17"/>
        <v>216</v>
      </c>
      <c r="Z120" s="8" t="s">
        <v>66</v>
      </c>
    </row>
    <row r="121" spans="1:26" x14ac:dyDescent="0.25">
      <c r="A121" s="7">
        <v>121</v>
      </c>
      <c r="B121" s="7" t="str">
        <f t="shared" si="25"/>
        <v>VC</v>
      </c>
      <c r="C121" s="7" t="s">
        <v>30</v>
      </c>
      <c r="D121" s="7" t="str">
        <f t="shared" si="25"/>
        <v>C</v>
      </c>
      <c r="E121" s="7" t="s">
        <v>74</v>
      </c>
      <c r="F121" s="7" t="s">
        <v>75</v>
      </c>
      <c r="G121" s="7" t="s">
        <v>122</v>
      </c>
      <c r="H121" s="7" t="s">
        <v>123</v>
      </c>
      <c r="I121" s="7" t="s">
        <v>32</v>
      </c>
      <c r="J121" s="7" t="s">
        <v>32</v>
      </c>
      <c r="K121" s="7" t="s">
        <v>32</v>
      </c>
      <c r="L121" s="7" t="str">
        <f t="shared" si="18"/>
        <v>Not used</v>
      </c>
      <c r="M121" s="7" t="s">
        <v>32</v>
      </c>
      <c r="N121" s="8" t="s">
        <v>32</v>
      </c>
      <c r="O121" s="7" t="s">
        <v>32</v>
      </c>
      <c r="P121" s="7">
        <v>2</v>
      </c>
      <c r="Q121" s="7">
        <v>2.5</v>
      </c>
      <c r="R121" s="7">
        <v>125602.91926024097</v>
      </c>
      <c r="S121" s="9">
        <f t="shared" si="19"/>
        <v>125.60291926024098</v>
      </c>
      <c r="T121" s="9">
        <f t="shared" si="15"/>
        <v>0.19999999999999996</v>
      </c>
      <c r="U121" s="10" t="s">
        <v>33</v>
      </c>
      <c r="V121" s="11" t="str">
        <f t="shared" si="20"/>
        <v>Yes</v>
      </c>
      <c r="W121" s="12">
        <f t="shared" si="16"/>
        <v>15.923196783795539</v>
      </c>
      <c r="X121" s="11">
        <f t="shared" si="21"/>
        <v>2</v>
      </c>
      <c r="Y121" s="7">
        <f t="shared" si="17"/>
        <v>152</v>
      </c>
      <c r="Z121" s="8" t="s">
        <v>66</v>
      </c>
    </row>
    <row r="122" spans="1:26" x14ac:dyDescent="0.25">
      <c r="A122" s="7">
        <v>122</v>
      </c>
      <c r="B122" s="7" t="str">
        <f t="shared" si="25"/>
        <v>VC</v>
      </c>
      <c r="C122" s="7" t="s">
        <v>30</v>
      </c>
      <c r="D122" s="7" t="str">
        <f t="shared" si="25"/>
        <v>C</v>
      </c>
      <c r="E122" s="7" t="s">
        <v>74</v>
      </c>
      <c r="F122" s="7" t="s">
        <v>75</v>
      </c>
      <c r="G122" s="7" t="s">
        <v>124</v>
      </c>
      <c r="H122" s="7" t="s">
        <v>32</v>
      </c>
      <c r="I122" s="7" t="s">
        <v>32</v>
      </c>
      <c r="J122" s="7" t="s">
        <v>32</v>
      </c>
      <c r="K122" s="7" t="s">
        <v>32</v>
      </c>
      <c r="L122" s="7" t="str">
        <f t="shared" si="18"/>
        <v>Not used</v>
      </c>
      <c r="M122" s="7" t="s">
        <v>32</v>
      </c>
      <c r="N122" s="8" t="s">
        <v>32</v>
      </c>
      <c r="O122" s="7" t="s">
        <v>32</v>
      </c>
      <c r="P122" s="7">
        <v>3.6</v>
      </c>
      <c r="Q122" s="7">
        <v>2.5</v>
      </c>
      <c r="R122" s="7">
        <v>630298.78371373378</v>
      </c>
      <c r="S122" s="9">
        <f t="shared" si="19"/>
        <v>630.29878371373377</v>
      </c>
      <c r="T122" s="9">
        <f t="shared" si="15"/>
        <v>-0.43999999999999995</v>
      </c>
      <c r="U122" s="10" t="s">
        <v>33</v>
      </c>
      <c r="V122" s="11" t="str">
        <f t="shared" si="20"/>
        <v>Yes</v>
      </c>
      <c r="W122" s="12">
        <f t="shared" si="16"/>
        <v>5.711576942587012</v>
      </c>
      <c r="X122" s="11">
        <f t="shared" si="21"/>
        <v>1</v>
      </c>
      <c r="Y122" s="7">
        <f t="shared" si="17"/>
        <v>205</v>
      </c>
      <c r="Z122" s="8"/>
    </row>
    <row r="123" spans="1:26" x14ac:dyDescent="0.25">
      <c r="A123" s="7">
        <v>123</v>
      </c>
      <c r="B123" s="7" t="s">
        <v>59</v>
      </c>
      <c r="C123" s="7" t="s">
        <v>30</v>
      </c>
      <c r="D123" s="7" t="s">
        <v>40</v>
      </c>
      <c r="E123" s="7" t="s">
        <v>74</v>
      </c>
      <c r="F123" s="7" t="s">
        <v>77</v>
      </c>
      <c r="G123" s="7" t="s">
        <v>56</v>
      </c>
      <c r="H123" s="7" t="s">
        <v>123</v>
      </c>
      <c r="I123" s="7" t="s">
        <v>32</v>
      </c>
      <c r="J123" s="7" t="s">
        <v>32</v>
      </c>
      <c r="K123" s="7" t="s">
        <v>32</v>
      </c>
      <c r="L123" s="7" t="s">
        <v>32</v>
      </c>
      <c r="M123" s="7" t="s">
        <v>32</v>
      </c>
      <c r="N123" s="8" t="s">
        <v>32</v>
      </c>
      <c r="O123" s="7" t="s">
        <v>32</v>
      </c>
      <c r="P123" s="7">
        <v>3.8</v>
      </c>
      <c r="Q123" s="7">
        <v>2.5</v>
      </c>
      <c r="R123" s="7">
        <v>454324.82004497014</v>
      </c>
      <c r="S123" s="9">
        <f t="shared" si="19"/>
        <v>454.32482004497012</v>
      </c>
      <c r="T123" s="9">
        <f t="shared" si="15"/>
        <v>-0.52</v>
      </c>
      <c r="U123" s="10" t="s">
        <v>33</v>
      </c>
      <c r="V123" s="33" t="str">
        <f t="shared" si="20"/>
        <v>No</v>
      </c>
      <c r="W123" s="12">
        <f t="shared" si="16"/>
        <v>8.3640598803822055</v>
      </c>
      <c r="X123" s="11">
        <f t="shared" si="21"/>
        <v>1</v>
      </c>
      <c r="Y123" s="7">
        <f t="shared" si="17"/>
        <v>186</v>
      </c>
      <c r="Z123" s="23" t="s">
        <v>125</v>
      </c>
    </row>
    <row r="124" spans="1:26" x14ac:dyDescent="0.25">
      <c r="A124" s="7">
        <v>124</v>
      </c>
      <c r="B124" s="7" t="s">
        <v>59</v>
      </c>
      <c r="C124" s="7" t="s">
        <v>30</v>
      </c>
      <c r="D124" s="7" t="s">
        <v>40</v>
      </c>
      <c r="E124" s="7" t="s">
        <v>74</v>
      </c>
      <c r="F124" s="7" t="s">
        <v>77</v>
      </c>
      <c r="G124" s="7" t="s">
        <v>68</v>
      </c>
      <c r="H124" s="7" t="s">
        <v>119</v>
      </c>
      <c r="I124" s="7" t="s">
        <v>32</v>
      </c>
      <c r="J124" s="7" t="s">
        <v>32</v>
      </c>
      <c r="K124" s="7" t="s">
        <v>32</v>
      </c>
      <c r="L124" s="7" t="str">
        <f t="shared" si="18"/>
        <v>Not used</v>
      </c>
      <c r="M124" s="7" t="s">
        <v>32</v>
      </c>
      <c r="N124" s="8" t="s">
        <v>32</v>
      </c>
      <c r="O124" s="7" t="s">
        <v>32</v>
      </c>
      <c r="P124" s="7">
        <v>1.4</v>
      </c>
      <c r="Q124" s="7">
        <v>2.5</v>
      </c>
      <c r="R124" s="7">
        <v>251885.17936601347</v>
      </c>
      <c r="S124" s="9">
        <f t="shared" si="19"/>
        <v>251.88517936601346</v>
      </c>
      <c r="T124" s="9">
        <f t="shared" si="15"/>
        <v>0.44000000000000006</v>
      </c>
      <c r="U124" s="10" t="s">
        <v>33</v>
      </c>
      <c r="V124" s="11" t="str">
        <f t="shared" si="20"/>
        <v>Yes</v>
      </c>
      <c r="W124" s="12">
        <f t="shared" si="16"/>
        <v>5.5580880285364662</v>
      </c>
      <c r="X124" s="11">
        <f t="shared" si="21"/>
        <v>1</v>
      </c>
      <c r="Y124" s="7">
        <f t="shared" si="17"/>
        <v>206</v>
      </c>
      <c r="Z124" s="8" t="s">
        <v>66</v>
      </c>
    </row>
    <row r="125" spans="1:26" x14ac:dyDescent="0.25">
      <c r="A125" s="7">
        <v>125</v>
      </c>
      <c r="B125" s="7" t="s">
        <v>59</v>
      </c>
      <c r="C125" s="7" t="s">
        <v>30</v>
      </c>
      <c r="D125" s="7" t="s">
        <v>40</v>
      </c>
      <c r="E125" s="7" t="s">
        <v>78</v>
      </c>
      <c r="F125" s="7" t="s">
        <v>126</v>
      </c>
      <c r="G125" s="7" t="s">
        <v>68</v>
      </c>
      <c r="H125" s="7" t="s">
        <v>115</v>
      </c>
      <c r="I125" s="7" t="s">
        <v>32</v>
      </c>
      <c r="J125" s="7" t="s">
        <v>32</v>
      </c>
      <c r="K125" s="7" t="s">
        <v>32</v>
      </c>
      <c r="L125" s="7" t="str">
        <f t="shared" si="18"/>
        <v>Not used</v>
      </c>
      <c r="M125" s="7" t="s">
        <v>32</v>
      </c>
      <c r="N125" s="8" t="s">
        <v>32</v>
      </c>
      <c r="O125" s="7" t="s">
        <v>32</v>
      </c>
      <c r="P125" s="7">
        <v>3</v>
      </c>
      <c r="Q125" s="7">
        <v>2.5</v>
      </c>
      <c r="R125" s="7">
        <v>368975.94231478608</v>
      </c>
      <c r="S125" s="9">
        <f t="shared" si="19"/>
        <v>368.9759423147861</v>
      </c>
      <c r="T125" s="9">
        <f t="shared" si="15"/>
        <v>-0.19999999999999996</v>
      </c>
      <c r="U125" s="10" t="s">
        <v>33</v>
      </c>
      <c r="V125" s="11" t="str">
        <f t="shared" si="20"/>
        <v>Yes</v>
      </c>
      <c r="W125" s="12">
        <f t="shared" si="16"/>
        <v>8.1306113921123799</v>
      </c>
      <c r="X125" s="11">
        <f t="shared" si="21"/>
        <v>1</v>
      </c>
      <c r="Y125" s="7">
        <f t="shared" si="17"/>
        <v>189</v>
      </c>
      <c r="Z125" s="8" t="s">
        <v>66</v>
      </c>
    </row>
    <row r="126" spans="1:26" x14ac:dyDescent="0.25">
      <c r="A126" s="7">
        <v>126</v>
      </c>
      <c r="B126" s="7" t="s">
        <v>59</v>
      </c>
      <c r="C126" s="7" t="s">
        <v>30</v>
      </c>
      <c r="D126" s="7" t="s">
        <v>40</v>
      </c>
      <c r="E126" s="7" t="s">
        <v>78</v>
      </c>
      <c r="F126" s="7" t="s">
        <v>127</v>
      </c>
      <c r="G126" s="7" t="s">
        <v>68</v>
      </c>
      <c r="H126" s="7" t="s">
        <v>115</v>
      </c>
      <c r="I126" s="7" t="s">
        <v>32</v>
      </c>
      <c r="J126" s="7" t="s">
        <v>32</v>
      </c>
      <c r="K126" s="7" t="s">
        <v>32</v>
      </c>
      <c r="L126" s="7" t="str">
        <f t="shared" si="18"/>
        <v>Not used</v>
      </c>
      <c r="M126" s="7" t="s">
        <v>32</v>
      </c>
      <c r="N126" s="8" t="s">
        <v>32</v>
      </c>
      <c r="O126" s="7" t="s">
        <v>32</v>
      </c>
      <c r="P126" s="7">
        <v>2</v>
      </c>
      <c r="Q126" s="7">
        <v>2.5</v>
      </c>
      <c r="R126" s="7">
        <v>239515.66676026658</v>
      </c>
      <c r="S126" s="9">
        <f t="shared" si="19"/>
        <v>239.51566676026658</v>
      </c>
      <c r="T126" s="9">
        <f t="shared" si="15"/>
        <v>0.19999999999999996</v>
      </c>
      <c r="U126" s="10" t="s">
        <v>33</v>
      </c>
      <c r="V126" s="11" t="str">
        <f t="shared" si="20"/>
        <v>Yes</v>
      </c>
      <c r="W126" s="12">
        <f t="shared" si="16"/>
        <v>8.3501844662287503</v>
      </c>
      <c r="X126" s="11">
        <f t="shared" si="21"/>
        <v>1</v>
      </c>
      <c r="Y126" s="7">
        <f t="shared" si="17"/>
        <v>187</v>
      </c>
      <c r="Z126" s="8" t="s">
        <v>66</v>
      </c>
    </row>
    <row r="127" spans="1:26" x14ac:dyDescent="0.25">
      <c r="A127" s="7">
        <v>127</v>
      </c>
      <c r="B127" s="7" t="s">
        <v>59</v>
      </c>
      <c r="C127" s="7" t="s">
        <v>30</v>
      </c>
      <c r="D127" s="7" t="s">
        <v>40</v>
      </c>
      <c r="E127" s="7" t="s">
        <v>91</v>
      </c>
      <c r="F127" s="7" t="s">
        <v>128</v>
      </c>
      <c r="G127" s="7" t="s">
        <v>68</v>
      </c>
      <c r="H127" s="7" t="s">
        <v>115</v>
      </c>
      <c r="I127" s="7" t="s">
        <v>32</v>
      </c>
      <c r="J127" s="7" t="s">
        <v>32</v>
      </c>
      <c r="K127" s="7" t="s">
        <v>32</v>
      </c>
      <c r="L127" s="7" t="str">
        <f t="shared" si="18"/>
        <v>Not used</v>
      </c>
      <c r="M127" s="7" t="s">
        <v>32</v>
      </c>
      <c r="N127" s="8" t="s">
        <v>32</v>
      </c>
      <c r="O127" s="7" t="s">
        <v>32</v>
      </c>
      <c r="P127" s="7">
        <v>1.4</v>
      </c>
      <c r="Q127" s="7">
        <v>2.5</v>
      </c>
      <c r="R127" s="7">
        <v>223239.11441440714</v>
      </c>
      <c r="S127" s="9">
        <f t="shared" si="19"/>
        <v>223.23911441440714</v>
      </c>
      <c r="T127" s="9">
        <f t="shared" si="15"/>
        <v>0.44000000000000006</v>
      </c>
      <c r="U127" s="10" t="s">
        <v>33</v>
      </c>
      <c r="V127" s="11" t="str">
        <f t="shared" si="20"/>
        <v>Yes</v>
      </c>
      <c r="W127" s="12">
        <f t="shared" si="16"/>
        <v>6.2713024268727722</v>
      </c>
      <c r="X127" s="11">
        <f t="shared" si="21"/>
        <v>1</v>
      </c>
      <c r="Y127" s="7">
        <f t="shared" si="17"/>
        <v>199</v>
      </c>
      <c r="Z127" s="8" t="s">
        <v>66</v>
      </c>
    </row>
    <row r="128" spans="1:26" ht="43" customHeight="1" x14ac:dyDescent="0.25">
      <c r="A128" s="7">
        <v>128</v>
      </c>
      <c r="B128" s="7" t="s">
        <v>59</v>
      </c>
      <c r="C128" s="7" t="s">
        <v>30</v>
      </c>
      <c r="D128" s="7" t="s">
        <v>40</v>
      </c>
      <c r="E128" s="7" t="s">
        <v>91</v>
      </c>
      <c r="F128" s="7" t="s">
        <v>129</v>
      </c>
      <c r="G128" s="7" t="s">
        <v>68</v>
      </c>
      <c r="H128" s="7" t="s">
        <v>115</v>
      </c>
      <c r="I128" s="7" t="s">
        <v>32</v>
      </c>
      <c r="J128" s="7" t="s">
        <v>32</v>
      </c>
      <c r="K128" s="7" t="s">
        <v>32</v>
      </c>
      <c r="L128" s="7" t="str">
        <f t="shared" si="18"/>
        <v>Not used</v>
      </c>
      <c r="M128" s="7" t="s">
        <v>32</v>
      </c>
      <c r="N128" s="8" t="s">
        <v>32</v>
      </c>
      <c r="O128" s="7" t="s">
        <v>32</v>
      </c>
      <c r="P128" s="7">
        <v>2.1800000000000002</v>
      </c>
      <c r="Q128" s="7">
        <v>2.5</v>
      </c>
      <c r="R128" s="7">
        <v>188356.97895097427</v>
      </c>
      <c r="S128" s="9">
        <f t="shared" si="19"/>
        <v>188.35697895097428</v>
      </c>
      <c r="T128" s="9">
        <f t="shared" si="15"/>
        <v>0.12799999999999989</v>
      </c>
      <c r="U128" s="10" t="s">
        <v>33</v>
      </c>
      <c r="V128" s="11" t="str">
        <f t="shared" si="20"/>
        <v>Yes</v>
      </c>
      <c r="W128" s="12">
        <f t="shared" si="16"/>
        <v>11.573768129756489</v>
      </c>
      <c r="X128" s="11">
        <f t="shared" si="21"/>
        <v>1</v>
      </c>
      <c r="Y128" s="7">
        <f t="shared" si="17"/>
        <v>171</v>
      </c>
      <c r="Z128" s="8" t="s">
        <v>66</v>
      </c>
    </row>
    <row r="129" spans="1:26" ht="12" customHeight="1" x14ac:dyDescent="0.25">
      <c r="A129" s="7">
        <v>129</v>
      </c>
      <c r="B129" s="7" t="s">
        <v>59</v>
      </c>
      <c r="C129" s="7" t="s">
        <v>30</v>
      </c>
      <c r="D129" s="7" t="s">
        <v>40</v>
      </c>
      <c r="E129" s="7" t="s">
        <v>48</v>
      </c>
      <c r="F129" s="7" t="s">
        <v>32</v>
      </c>
      <c r="G129" s="7" t="s">
        <v>32</v>
      </c>
      <c r="H129" s="7" t="s">
        <v>32</v>
      </c>
      <c r="I129" s="7" t="s">
        <v>32</v>
      </c>
      <c r="J129" s="7" t="s">
        <v>32</v>
      </c>
      <c r="K129" s="7" t="s">
        <v>32</v>
      </c>
      <c r="L129" s="7" t="str">
        <f t="shared" si="18"/>
        <v>Not used</v>
      </c>
      <c r="M129" s="7" t="s">
        <v>32</v>
      </c>
      <c r="N129" s="8" t="s">
        <v>32</v>
      </c>
      <c r="O129" s="7" t="s">
        <v>32</v>
      </c>
      <c r="P129" s="7">
        <v>2</v>
      </c>
      <c r="Q129" s="7">
        <v>2.5</v>
      </c>
      <c r="R129" s="7">
        <v>20788.554756847101</v>
      </c>
      <c r="S129" s="9">
        <f t="shared" si="19"/>
        <v>20.788554756847102</v>
      </c>
      <c r="T129" s="9">
        <f t="shared" si="15"/>
        <v>0.19999999999999996</v>
      </c>
      <c r="U129" s="10" t="s">
        <v>33</v>
      </c>
      <c r="V129" s="11" t="str">
        <f t="shared" si="20"/>
        <v>Yes</v>
      </c>
      <c r="W129" s="12">
        <f t="shared" si="16"/>
        <v>96.206784136413432</v>
      </c>
      <c r="X129" s="11">
        <f t="shared" si="21"/>
        <v>4</v>
      </c>
      <c r="Y129" s="7">
        <f t="shared" si="17"/>
        <v>99</v>
      </c>
      <c r="Z129" s="8"/>
    </row>
    <row r="130" spans="1:26" ht="35.5" customHeight="1" x14ac:dyDescent="0.25">
      <c r="A130" s="7">
        <v>130</v>
      </c>
      <c r="B130" s="7" t="s">
        <v>59</v>
      </c>
      <c r="C130" s="7" t="s">
        <v>36</v>
      </c>
      <c r="D130" s="7" t="s">
        <v>40</v>
      </c>
      <c r="E130" s="7" t="s">
        <v>80</v>
      </c>
      <c r="F130" s="7" t="s">
        <v>32</v>
      </c>
      <c r="G130" s="7" t="s">
        <v>53</v>
      </c>
      <c r="H130" s="7" t="s">
        <v>54</v>
      </c>
      <c r="I130" s="7" t="s">
        <v>32</v>
      </c>
      <c r="J130" s="7" t="s">
        <v>32</v>
      </c>
      <c r="K130" s="7" t="s">
        <v>32</v>
      </c>
      <c r="L130" s="7" t="s">
        <v>36</v>
      </c>
      <c r="M130" s="7" t="s">
        <v>130</v>
      </c>
      <c r="N130" s="8" t="s">
        <v>32</v>
      </c>
      <c r="O130" s="7" t="s">
        <v>32</v>
      </c>
      <c r="P130" s="7">
        <v>1.2</v>
      </c>
      <c r="Q130" s="7">
        <v>2.5</v>
      </c>
      <c r="R130" s="7">
        <v>1997.7139688609982</v>
      </c>
      <c r="S130" s="9">
        <f t="shared" si="19"/>
        <v>1.9977139688609982</v>
      </c>
      <c r="T130" s="9">
        <f t="shared" si="15"/>
        <v>0.52</v>
      </c>
      <c r="U130" s="10" t="s">
        <v>33</v>
      </c>
      <c r="V130" s="33" t="str">
        <f t="shared" si="20"/>
        <v>No</v>
      </c>
      <c r="W130" s="12">
        <f t="shared" si="16"/>
        <v>600.68659412948045</v>
      </c>
      <c r="X130" s="11">
        <f t="shared" si="21"/>
        <v>5</v>
      </c>
      <c r="Y130" s="7">
        <f t="shared" si="17"/>
        <v>15</v>
      </c>
      <c r="Z130" s="34" t="s">
        <v>58</v>
      </c>
    </row>
    <row r="131" spans="1:26" ht="12" customHeight="1" x14ac:dyDescent="0.25">
      <c r="A131" s="7">
        <v>131</v>
      </c>
      <c r="B131" s="7" t="s">
        <v>59</v>
      </c>
      <c r="C131" s="7" t="s">
        <v>36</v>
      </c>
      <c r="D131" s="7" t="s">
        <v>40</v>
      </c>
      <c r="E131" s="7" t="s">
        <v>80</v>
      </c>
      <c r="F131" s="7" t="s">
        <v>32</v>
      </c>
      <c r="G131" s="7" t="s">
        <v>53</v>
      </c>
      <c r="H131" s="7" t="s">
        <v>54</v>
      </c>
      <c r="I131" s="7" t="s">
        <v>32</v>
      </c>
      <c r="J131" s="7" t="s">
        <v>32</v>
      </c>
      <c r="K131" s="7" t="s">
        <v>32</v>
      </c>
      <c r="L131" s="7" t="s">
        <v>36</v>
      </c>
      <c r="M131" s="7" t="s">
        <v>83</v>
      </c>
      <c r="N131" s="8" t="s">
        <v>131</v>
      </c>
      <c r="O131" s="7" t="s">
        <v>32</v>
      </c>
      <c r="P131" s="7">
        <v>3.2</v>
      </c>
      <c r="Q131" s="7">
        <v>2.5</v>
      </c>
      <c r="R131" s="7">
        <v>6722.1881739250039</v>
      </c>
      <c r="S131" s="9">
        <f t="shared" si="19"/>
        <v>6.7221881739250042</v>
      </c>
      <c r="T131" s="9">
        <f t="shared" si="15"/>
        <v>-0.28000000000000003</v>
      </c>
      <c r="U131" s="10" t="s">
        <v>33</v>
      </c>
      <c r="V131" s="11" t="str">
        <f t="shared" si="20"/>
        <v>Yes</v>
      </c>
      <c r="W131" s="12">
        <f t="shared" si="16"/>
        <v>476.03546898800352</v>
      </c>
      <c r="X131" s="11">
        <f t="shared" si="21"/>
        <v>5</v>
      </c>
      <c r="Y131" s="7">
        <f t="shared" si="17"/>
        <v>21</v>
      </c>
      <c r="Z131" s="8"/>
    </row>
    <row r="132" spans="1:26" ht="12" customHeight="1" x14ac:dyDescent="0.25">
      <c r="A132" s="7">
        <v>132</v>
      </c>
      <c r="B132" s="7" t="s">
        <v>59</v>
      </c>
      <c r="C132" s="7" t="s">
        <v>36</v>
      </c>
      <c r="D132" s="7" t="s">
        <v>40</v>
      </c>
      <c r="E132" s="7" t="s">
        <v>80</v>
      </c>
      <c r="F132" s="7" t="s">
        <v>32</v>
      </c>
      <c r="G132" s="7" t="s">
        <v>53</v>
      </c>
      <c r="H132" s="7" t="s">
        <v>54</v>
      </c>
      <c r="I132" s="7" t="s">
        <v>32</v>
      </c>
      <c r="J132" s="7" t="s">
        <v>32</v>
      </c>
      <c r="K132" s="7" t="s">
        <v>32</v>
      </c>
      <c r="L132" s="7" t="s">
        <v>36</v>
      </c>
      <c r="M132" s="7" t="s">
        <v>83</v>
      </c>
      <c r="N132" s="8" t="s">
        <v>132</v>
      </c>
      <c r="O132" s="7" t="s">
        <v>32</v>
      </c>
      <c r="P132" s="7">
        <v>3.2000000000000006</v>
      </c>
      <c r="Q132" s="7">
        <v>2.5</v>
      </c>
      <c r="R132" s="7">
        <v>5876.2907101120054</v>
      </c>
      <c r="S132" s="9">
        <f t="shared" si="19"/>
        <v>5.8762907101120057</v>
      </c>
      <c r="T132" s="9">
        <f t="shared" ref="T132:T195" si="26">SUM(1-(P132/Q132))</f>
        <v>-0.28000000000000025</v>
      </c>
      <c r="U132" s="10" t="s">
        <v>33</v>
      </c>
      <c r="V132" s="11" t="str">
        <f t="shared" si="20"/>
        <v>Yes</v>
      </c>
      <c r="W132" s="12">
        <f t="shared" ref="W132:W195" si="27">SUM(P132/(S132/1000))</f>
        <v>544.56121350385104</v>
      </c>
      <c r="X132" s="11">
        <f t="shared" si="21"/>
        <v>5</v>
      </c>
      <c r="Y132" s="7">
        <f t="shared" ref="Y132:Y195" si="28">RANK(W132,W$4:W$229)</f>
        <v>18</v>
      </c>
      <c r="Z132" s="8"/>
    </row>
    <row r="133" spans="1:26" ht="12" customHeight="1" x14ac:dyDescent="0.25">
      <c r="A133" s="7">
        <v>133</v>
      </c>
      <c r="B133" s="7" t="s">
        <v>59</v>
      </c>
      <c r="C133" s="7" t="s">
        <v>36</v>
      </c>
      <c r="D133" s="7" t="s">
        <v>40</v>
      </c>
      <c r="E133" s="7" t="s">
        <v>80</v>
      </c>
      <c r="F133" s="7" t="s">
        <v>32</v>
      </c>
      <c r="G133" s="7" t="s">
        <v>53</v>
      </c>
      <c r="H133" s="7" t="s">
        <v>54</v>
      </c>
      <c r="I133" s="7" t="s">
        <v>32</v>
      </c>
      <c r="J133" s="7" t="s">
        <v>32</v>
      </c>
      <c r="K133" s="7" t="s">
        <v>32</v>
      </c>
      <c r="L133" s="7" t="s">
        <v>30</v>
      </c>
      <c r="M133" s="7" t="s">
        <v>133</v>
      </c>
      <c r="N133" s="8" t="s">
        <v>32</v>
      </c>
      <c r="O133" s="7" t="s">
        <v>32</v>
      </c>
      <c r="P133" s="7">
        <v>1.4</v>
      </c>
      <c r="Q133" s="7">
        <v>2.5</v>
      </c>
      <c r="R133" s="7">
        <v>9001.5168072949909</v>
      </c>
      <c r="S133" s="9">
        <f t="shared" ref="S133:S196" si="29">SUM(R133/1000)</f>
        <v>9.0015168072949905</v>
      </c>
      <c r="T133" s="9">
        <f t="shared" si="26"/>
        <v>0.44000000000000006</v>
      </c>
      <c r="U133" s="10" t="s">
        <v>33</v>
      </c>
      <c r="V133" s="11" t="str">
        <f t="shared" ref="V133:V196" si="30">IF(AND(T133&lt;0.5,T133&gt;-0.5),"Yes","No")</f>
        <v>Yes</v>
      </c>
      <c r="W133" s="12">
        <f t="shared" si="27"/>
        <v>155.52934355079077</v>
      </c>
      <c r="X133" s="11">
        <f t="shared" ref="X133:X196" si="31">IF(W133&lt;=12,1,IF(W133&lt;25,2,IF(W133&lt;50,3,IF(W133&lt;100,4,5))))</f>
        <v>5</v>
      </c>
      <c r="Y133" s="7">
        <f t="shared" si="28"/>
        <v>65</v>
      </c>
      <c r="Z133" s="8"/>
    </row>
    <row r="134" spans="1:26" ht="12" customHeight="1" x14ac:dyDescent="0.25">
      <c r="A134" s="7">
        <v>134</v>
      </c>
      <c r="B134" s="7" t="s">
        <v>59</v>
      </c>
      <c r="C134" s="7" t="s">
        <v>36</v>
      </c>
      <c r="D134" s="7" t="s">
        <v>40</v>
      </c>
      <c r="E134" s="7" t="s">
        <v>80</v>
      </c>
      <c r="F134" s="7" t="s">
        <v>32</v>
      </c>
      <c r="G134" s="7" t="s">
        <v>53</v>
      </c>
      <c r="H134" s="7" t="s">
        <v>54</v>
      </c>
      <c r="I134" s="7" t="s">
        <v>32</v>
      </c>
      <c r="J134" s="7" t="s">
        <v>32</v>
      </c>
      <c r="K134" s="7" t="s">
        <v>32</v>
      </c>
      <c r="L134" s="7" t="s">
        <v>30</v>
      </c>
      <c r="M134" s="7" t="s">
        <v>134</v>
      </c>
      <c r="N134" s="8" t="s">
        <v>135</v>
      </c>
      <c r="O134" s="7" t="s">
        <v>32</v>
      </c>
      <c r="P134" s="7">
        <v>2.6</v>
      </c>
      <c r="Q134" s="7">
        <v>2.5</v>
      </c>
      <c r="R134" s="7">
        <v>13338.940855701991</v>
      </c>
      <c r="S134" s="9">
        <f t="shared" si="29"/>
        <v>13.33894085570199</v>
      </c>
      <c r="T134" s="9">
        <f t="shared" si="26"/>
        <v>-4.0000000000000036E-2</v>
      </c>
      <c r="U134" s="10" t="s">
        <v>33</v>
      </c>
      <c r="V134" s="11" t="str">
        <f t="shared" si="30"/>
        <v>Yes</v>
      </c>
      <c r="W134" s="12">
        <f t="shared" si="27"/>
        <v>194.9180244613334</v>
      </c>
      <c r="X134" s="11">
        <f t="shared" si="31"/>
        <v>5</v>
      </c>
      <c r="Y134" s="7">
        <f t="shared" si="28"/>
        <v>52</v>
      </c>
      <c r="Z134" s="8"/>
    </row>
    <row r="135" spans="1:26" ht="12" customHeight="1" x14ac:dyDescent="0.25">
      <c r="A135" s="7">
        <v>135</v>
      </c>
      <c r="B135" s="7" t="s">
        <v>59</v>
      </c>
      <c r="C135" s="7" t="s">
        <v>36</v>
      </c>
      <c r="D135" s="7" t="s">
        <v>40</v>
      </c>
      <c r="E135" s="7" t="s">
        <v>80</v>
      </c>
      <c r="F135" s="7" t="s">
        <v>32</v>
      </c>
      <c r="G135" s="7" t="s">
        <v>53</v>
      </c>
      <c r="H135" s="7" t="s">
        <v>54</v>
      </c>
      <c r="I135" s="7" t="s">
        <v>32</v>
      </c>
      <c r="J135" s="7" t="s">
        <v>32</v>
      </c>
      <c r="K135" s="7" t="s">
        <v>32</v>
      </c>
      <c r="L135" s="7" t="s">
        <v>30</v>
      </c>
      <c r="M135" s="7" t="s">
        <v>134</v>
      </c>
      <c r="N135" s="8" t="s">
        <v>136</v>
      </c>
      <c r="O135" s="7" t="s">
        <v>32</v>
      </c>
      <c r="P135" s="7">
        <v>1.6</v>
      </c>
      <c r="Q135" s="7">
        <v>2.5</v>
      </c>
      <c r="R135" s="7">
        <v>5125.170096490001</v>
      </c>
      <c r="S135" s="9">
        <f t="shared" si="29"/>
        <v>5.1251700964900007</v>
      </c>
      <c r="T135" s="9">
        <f t="shared" si="26"/>
        <v>0.36</v>
      </c>
      <c r="U135" s="10" t="s">
        <v>33</v>
      </c>
      <c r="V135" s="11" t="str">
        <f t="shared" si="30"/>
        <v>Yes</v>
      </c>
      <c r="W135" s="12">
        <f t="shared" si="27"/>
        <v>312.18476067667848</v>
      </c>
      <c r="X135" s="11">
        <f t="shared" si="31"/>
        <v>5</v>
      </c>
      <c r="Y135" s="7">
        <f t="shared" si="28"/>
        <v>34</v>
      </c>
      <c r="Z135" s="8"/>
    </row>
    <row r="136" spans="1:26" ht="12" customHeight="1" x14ac:dyDescent="0.25">
      <c r="A136" s="7">
        <v>136</v>
      </c>
      <c r="B136" s="7" t="s">
        <v>59</v>
      </c>
      <c r="C136" s="7" t="s">
        <v>36</v>
      </c>
      <c r="D136" s="7" t="s">
        <v>40</v>
      </c>
      <c r="E136" s="7" t="s">
        <v>80</v>
      </c>
      <c r="F136" s="7" t="s">
        <v>32</v>
      </c>
      <c r="G136" s="7" t="s">
        <v>53</v>
      </c>
      <c r="H136" s="7" t="s">
        <v>54</v>
      </c>
      <c r="I136" s="7" t="s">
        <v>32</v>
      </c>
      <c r="J136" s="7" t="s">
        <v>32</v>
      </c>
      <c r="K136" s="7" t="s">
        <v>32</v>
      </c>
      <c r="L136" s="7" t="s">
        <v>30</v>
      </c>
      <c r="M136" s="7" t="s">
        <v>134</v>
      </c>
      <c r="N136" s="8" t="s">
        <v>137</v>
      </c>
      <c r="O136" s="7" t="s">
        <v>32</v>
      </c>
      <c r="P136" s="7">
        <v>2.6</v>
      </c>
      <c r="Q136" s="7">
        <v>2.5</v>
      </c>
      <c r="R136" s="7">
        <v>6365.4129000950006</v>
      </c>
      <c r="S136" s="9">
        <f t="shared" si="29"/>
        <v>6.3654129000950004</v>
      </c>
      <c r="T136" s="9">
        <f t="shared" si="26"/>
        <v>-4.0000000000000036E-2</v>
      </c>
      <c r="U136" s="10" t="s">
        <v>33</v>
      </c>
      <c r="V136" s="11" t="str">
        <f t="shared" si="30"/>
        <v>Yes</v>
      </c>
      <c r="W136" s="12">
        <f t="shared" si="27"/>
        <v>408.45739951310878</v>
      </c>
      <c r="X136" s="11">
        <f t="shared" si="31"/>
        <v>5</v>
      </c>
      <c r="Y136" s="7">
        <f t="shared" si="28"/>
        <v>24</v>
      </c>
      <c r="Z136" s="8"/>
    </row>
    <row r="137" spans="1:26" ht="12" customHeight="1" x14ac:dyDescent="0.25">
      <c r="A137" s="7">
        <v>137</v>
      </c>
      <c r="B137" s="7" t="s">
        <v>59</v>
      </c>
      <c r="C137" s="7" t="s">
        <v>36</v>
      </c>
      <c r="D137" s="7" t="s">
        <v>40</v>
      </c>
      <c r="E137" s="7" t="s">
        <v>80</v>
      </c>
      <c r="F137" s="7" t="s">
        <v>32</v>
      </c>
      <c r="G137" s="7" t="s">
        <v>53</v>
      </c>
      <c r="H137" s="7" t="s">
        <v>54</v>
      </c>
      <c r="I137" s="7" t="s">
        <v>32</v>
      </c>
      <c r="J137" s="7" t="s">
        <v>32</v>
      </c>
      <c r="K137" s="7" t="s">
        <v>32</v>
      </c>
      <c r="L137" s="7" t="s">
        <v>30</v>
      </c>
      <c r="M137" s="7" t="s">
        <v>87</v>
      </c>
      <c r="N137" s="8" t="s">
        <v>138</v>
      </c>
      <c r="O137" s="7" t="s">
        <v>32</v>
      </c>
      <c r="P137" s="7">
        <v>2.8</v>
      </c>
      <c r="Q137" s="7">
        <v>2.5</v>
      </c>
      <c r="R137" s="7">
        <v>14940.800811379997</v>
      </c>
      <c r="S137" s="9">
        <f t="shared" si="29"/>
        <v>14.940800811379997</v>
      </c>
      <c r="T137" s="9">
        <f t="shared" si="26"/>
        <v>-0.11999999999999988</v>
      </c>
      <c r="U137" s="10" t="s">
        <v>33</v>
      </c>
      <c r="V137" s="11" t="str">
        <f t="shared" si="30"/>
        <v>Yes</v>
      </c>
      <c r="W137" s="12">
        <f t="shared" si="27"/>
        <v>187.40628667422678</v>
      </c>
      <c r="X137" s="11">
        <f t="shared" si="31"/>
        <v>5</v>
      </c>
      <c r="Y137" s="7">
        <f t="shared" si="28"/>
        <v>54</v>
      </c>
      <c r="Z137" s="8"/>
    </row>
    <row r="138" spans="1:26" ht="12" customHeight="1" x14ac:dyDescent="0.25">
      <c r="A138" s="7">
        <v>138</v>
      </c>
      <c r="B138" s="7" t="s">
        <v>59</v>
      </c>
      <c r="C138" s="7" t="s">
        <v>36</v>
      </c>
      <c r="D138" s="7" t="s">
        <v>40</v>
      </c>
      <c r="E138" s="7" t="s">
        <v>80</v>
      </c>
      <c r="F138" s="7" t="s">
        <v>32</v>
      </c>
      <c r="G138" s="7" t="s">
        <v>53</v>
      </c>
      <c r="H138" s="7" t="s">
        <v>54</v>
      </c>
      <c r="I138" s="7" t="s">
        <v>32</v>
      </c>
      <c r="J138" s="7" t="s">
        <v>32</v>
      </c>
      <c r="K138" s="7" t="s">
        <v>32</v>
      </c>
      <c r="L138" s="7" t="s">
        <v>30</v>
      </c>
      <c r="M138" s="7" t="s">
        <v>87</v>
      </c>
      <c r="N138" s="8" t="s">
        <v>139</v>
      </c>
      <c r="O138" s="7" t="s">
        <v>32</v>
      </c>
      <c r="P138" s="7">
        <v>2.4</v>
      </c>
      <c r="Q138" s="7">
        <v>2.5</v>
      </c>
      <c r="R138" s="7">
        <v>12187.190535526004</v>
      </c>
      <c r="S138" s="9">
        <f t="shared" si="29"/>
        <v>12.187190535526003</v>
      </c>
      <c r="T138" s="9">
        <f t="shared" si="26"/>
        <v>4.0000000000000036E-2</v>
      </c>
      <c r="U138" s="10" t="s">
        <v>33</v>
      </c>
      <c r="V138" s="11" t="str">
        <f t="shared" si="30"/>
        <v>Yes</v>
      </c>
      <c r="W138" s="12">
        <f t="shared" si="27"/>
        <v>196.92807731231679</v>
      </c>
      <c r="X138" s="11">
        <f t="shared" si="31"/>
        <v>5</v>
      </c>
      <c r="Y138" s="7">
        <f t="shared" si="28"/>
        <v>49</v>
      </c>
      <c r="Z138" s="8"/>
    </row>
    <row r="139" spans="1:26" ht="12" customHeight="1" x14ac:dyDescent="0.25">
      <c r="A139" s="7">
        <v>139</v>
      </c>
      <c r="B139" s="7" t="s">
        <v>59</v>
      </c>
      <c r="C139" s="7" t="s">
        <v>36</v>
      </c>
      <c r="D139" s="7" t="s">
        <v>40</v>
      </c>
      <c r="E139" s="7" t="s">
        <v>80</v>
      </c>
      <c r="F139" s="7" t="s">
        <v>32</v>
      </c>
      <c r="G139" s="7" t="s">
        <v>53</v>
      </c>
      <c r="H139" s="7" t="s">
        <v>54</v>
      </c>
      <c r="I139" s="7" t="s">
        <v>32</v>
      </c>
      <c r="J139" s="7" t="s">
        <v>32</v>
      </c>
      <c r="K139" s="7" t="s">
        <v>32</v>
      </c>
      <c r="L139" s="7" t="s">
        <v>30</v>
      </c>
      <c r="M139" s="7" t="s">
        <v>83</v>
      </c>
      <c r="N139" s="8" t="s">
        <v>140</v>
      </c>
      <c r="O139" s="7" t="s">
        <v>141</v>
      </c>
      <c r="P139" s="7">
        <v>2</v>
      </c>
      <c r="Q139" s="7">
        <v>2.5</v>
      </c>
      <c r="R139" s="7">
        <v>6098.4515246150058</v>
      </c>
      <c r="S139" s="9">
        <f t="shared" si="29"/>
        <v>6.0984515246150055</v>
      </c>
      <c r="T139" s="9">
        <f t="shared" si="26"/>
        <v>0.19999999999999996</v>
      </c>
      <c r="U139" s="10" t="s">
        <v>33</v>
      </c>
      <c r="V139" s="11" t="str">
        <f t="shared" si="30"/>
        <v>Yes</v>
      </c>
      <c r="W139" s="12">
        <f t="shared" si="27"/>
        <v>327.95210258332912</v>
      </c>
      <c r="X139" s="11">
        <f t="shared" si="31"/>
        <v>5</v>
      </c>
      <c r="Y139" s="7">
        <f t="shared" si="28"/>
        <v>32</v>
      </c>
      <c r="Z139" s="8"/>
    </row>
    <row r="140" spans="1:26" ht="12" customHeight="1" x14ac:dyDescent="0.25">
      <c r="A140" s="7">
        <v>140</v>
      </c>
      <c r="B140" s="7" t="s">
        <v>59</v>
      </c>
      <c r="C140" s="7" t="s">
        <v>36</v>
      </c>
      <c r="D140" s="7" t="s">
        <v>40</v>
      </c>
      <c r="E140" s="7" t="s">
        <v>80</v>
      </c>
      <c r="F140" s="7" t="s">
        <v>32</v>
      </c>
      <c r="G140" s="7" t="s">
        <v>53</v>
      </c>
      <c r="H140" s="7" t="s">
        <v>54</v>
      </c>
      <c r="I140" s="7" t="s">
        <v>32</v>
      </c>
      <c r="J140" s="7" t="s">
        <v>32</v>
      </c>
      <c r="K140" s="7" t="s">
        <v>32</v>
      </c>
      <c r="L140" s="7" t="s">
        <v>30</v>
      </c>
      <c r="M140" s="7" t="s">
        <v>83</v>
      </c>
      <c r="N140" s="8" t="s">
        <v>140</v>
      </c>
      <c r="O140" s="7" t="s">
        <v>142</v>
      </c>
      <c r="P140" s="7">
        <v>2.4</v>
      </c>
      <c r="Q140" s="7">
        <v>2.5</v>
      </c>
      <c r="R140" s="7">
        <v>3309.2743522469978</v>
      </c>
      <c r="S140" s="9">
        <f t="shared" si="29"/>
        <v>3.3092743522469976</v>
      </c>
      <c r="T140" s="9">
        <f t="shared" si="26"/>
        <v>4.0000000000000036E-2</v>
      </c>
      <c r="U140" s="10" t="s">
        <v>33</v>
      </c>
      <c r="V140" s="11" t="str">
        <f t="shared" si="30"/>
        <v>Yes</v>
      </c>
      <c r="W140" s="12">
        <f t="shared" si="27"/>
        <v>725.2345210878027</v>
      </c>
      <c r="X140" s="11">
        <f t="shared" si="31"/>
        <v>5</v>
      </c>
      <c r="Y140" s="7">
        <f t="shared" si="28"/>
        <v>11</v>
      </c>
      <c r="Z140" s="8"/>
    </row>
    <row r="141" spans="1:26" ht="12" customHeight="1" x14ac:dyDescent="0.25">
      <c r="A141" s="7">
        <v>141</v>
      </c>
      <c r="B141" s="7" t="s">
        <v>59</v>
      </c>
      <c r="C141" s="7" t="s">
        <v>36</v>
      </c>
      <c r="D141" s="7" t="s">
        <v>40</v>
      </c>
      <c r="E141" s="7" t="s">
        <v>80</v>
      </c>
      <c r="F141" s="7" t="s">
        <v>32</v>
      </c>
      <c r="G141" s="7" t="s">
        <v>53</v>
      </c>
      <c r="H141" s="7" t="s">
        <v>54</v>
      </c>
      <c r="I141" s="7" t="s">
        <v>32</v>
      </c>
      <c r="J141" s="7" t="s">
        <v>32</v>
      </c>
      <c r="K141" s="7" t="s">
        <v>32</v>
      </c>
      <c r="L141" s="7" t="s">
        <v>30</v>
      </c>
      <c r="M141" s="7" t="s">
        <v>83</v>
      </c>
      <c r="N141" s="8" t="s">
        <v>132</v>
      </c>
      <c r="O141" s="7" t="s">
        <v>143</v>
      </c>
      <c r="P141" s="7">
        <v>2.6</v>
      </c>
      <c r="Q141" s="7">
        <v>2.5</v>
      </c>
      <c r="R141" s="7">
        <v>4152.3713432959985</v>
      </c>
      <c r="S141" s="9">
        <f t="shared" si="29"/>
        <v>4.1523713432959983</v>
      </c>
      <c r="T141" s="9">
        <f t="shared" si="26"/>
        <v>-4.0000000000000036E-2</v>
      </c>
      <c r="U141" s="10" t="s">
        <v>33</v>
      </c>
      <c r="V141" s="11" t="str">
        <f t="shared" si="30"/>
        <v>Yes</v>
      </c>
      <c r="W141" s="12">
        <f t="shared" si="27"/>
        <v>626.14823796953965</v>
      </c>
      <c r="X141" s="11">
        <f t="shared" si="31"/>
        <v>5</v>
      </c>
      <c r="Y141" s="7">
        <f t="shared" si="28"/>
        <v>13</v>
      </c>
      <c r="Z141" s="8"/>
    </row>
    <row r="142" spans="1:26" ht="12" customHeight="1" x14ac:dyDescent="0.25">
      <c r="A142" s="7">
        <v>142</v>
      </c>
      <c r="B142" s="7" t="s">
        <v>59</v>
      </c>
      <c r="C142" s="7" t="s">
        <v>36</v>
      </c>
      <c r="D142" s="7" t="s">
        <v>40</v>
      </c>
      <c r="E142" s="7" t="s">
        <v>80</v>
      </c>
      <c r="F142" s="7" t="s">
        <v>32</v>
      </c>
      <c r="G142" s="7" t="s">
        <v>53</v>
      </c>
      <c r="H142" s="7" t="s">
        <v>54</v>
      </c>
      <c r="I142" s="7" t="s">
        <v>32</v>
      </c>
      <c r="J142" s="7" t="s">
        <v>32</v>
      </c>
      <c r="K142" s="7" t="s">
        <v>32</v>
      </c>
      <c r="L142" s="7" t="s">
        <v>30</v>
      </c>
      <c r="M142" s="7" t="s">
        <v>83</v>
      </c>
      <c r="N142" s="8" t="s">
        <v>132</v>
      </c>
      <c r="O142" s="7" t="s">
        <v>144</v>
      </c>
      <c r="P142" s="7">
        <v>2</v>
      </c>
      <c r="Q142" s="7">
        <v>2.5</v>
      </c>
      <c r="R142" s="7">
        <v>2968.4392472859977</v>
      </c>
      <c r="S142" s="9">
        <f t="shared" si="29"/>
        <v>2.9684392472859975</v>
      </c>
      <c r="T142" s="9">
        <f t="shared" si="26"/>
        <v>0.19999999999999996</v>
      </c>
      <c r="U142" s="10" t="s">
        <v>33</v>
      </c>
      <c r="V142" s="11" t="str">
        <f t="shared" si="30"/>
        <v>Yes</v>
      </c>
      <c r="W142" s="12">
        <f t="shared" si="27"/>
        <v>673.7547355326783</v>
      </c>
      <c r="X142" s="11">
        <f t="shared" si="31"/>
        <v>5</v>
      </c>
      <c r="Y142" s="7">
        <f t="shared" si="28"/>
        <v>12</v>
      </c>
      <c r="Z142" s="8"/>
    </row>
    <row r="143" spans="1:26" ht="12" customHeight="1" x14ac:dyDescent="0.25">
      <c r="A143" s="7">
        <v>143</v>
      </c>
      <c r="B143" s="7" t="s">
        <v>59</v>
      </c>
      <c r="C143" s="7" t="s">
        <v>36</v>
      </c>
      <c r="D143" s="7" t="s">
        <v>40</v>
      </c>
      <c r="E143" s="7" t="s">
        <v>80</v>
      </c>
      <c r="F143" s="7" t="s">
        <v>32</v>
      </c>
      <c r="G143" s="7" t="s">
        <v>53</v>
      </c>
      <c r="H143" s="7" t="s">
        <v>54</v>
      </c>
      <c r="I143" s="7" t="s">
        <v>32</v>
      </c>
      <c r="J143" s="7" t="s">
        <v>32</v>
      </c>
      <c r="K143" s="7" t="s">
        <v>32</v>
      </c>
      <c r="L143" s="7" t="s">
        <v>30</v>
      </c>
      <c r="M143" s="7" t="s">
        <v>83</v>
      </c>
      <c r="N143" s="8" t="s">
        <v>132</v>
      </c>
      <c r="O143" s="7" t="s">
        <v>145</v>
      </c>
      <c r="P143" s="7">
        <v>2.8</v>
      </c>
      <c r="Q143" s="7">
        <v>2.5</v>
      </c>
      <c r="R143" s="7">
        <v>6196.2021981499975</v>
      </c>
      <c r="S143" s="9">
        <f t="shared" si="29"/>
        <v>6.1962021981499973</v>
      </c>
      <c r="T143" s="9">
        <f t="shared" si="26"/>
        <v>-0.11999999999999988</v>
      </c>
      <c r="U143" s="10" t="s">
        <v>33</v>
      </c>
      <c r="V143" s="11" t="str">
        <f t="shared" si="30"/>
        <v>Yes</v>
      </c>
      <c r="W143" s="12">
        <f t="shared" si="27"/>
        <v>451.88970767222497</v>
      </c>
      <c r="X143" s="11">
        <f t="shared" si="31"/>
        <v>5</v>
      </c>
      <c r="Y143" s="7">
        <f t="shared" si="28"/>
        <v>23</v>
      </c>
      <c r="Z143" s="8"/>
    </row>
    <row r="144" spans="1:26" ht="12" customHeight="1" x14ac:dyDescent="0.25">
      <c r="A144" s="7">
        <v>144</v>
      </c>
      <c r="B144" s="7" t="s">
        <v>59</v>
      </c>
      <c r="C144" s="7" t="s">
        <v>36</v>
      </c>
      <c r="D144" s="7" t="s">
        <v>40</v>
      </c>
      <c r="E144" s="7" t="s">
        <v>80</v>
      </c>
      <c r="F144" s="7" t="s">
        <v>32</v>
      </c>
      <c r="G144" s="7" t="s">
        <v>53</v>
      </c>
      <c r="H144" s="7" t="s">
        <v>54</v>
      </c>
      <c r="I144" s="7" t="s">
        <v>32</v>
      </c>
      <c r="J144" s="7" t="s">
        <v>32</v>
      </c>
      <c r="K144" s="7" t="s">
        <v>32</v>
      </c>
      <c r="L144" s="7" t="s">
        <v>30</v>
      </c>
      <c r="M144" s="7" t="s">
        <v>83</v>
      </c>
      <c r="N144" s="8" t="s">
        <v>146</v>
      </c>
      <c r="O144" s="7" t="s">
        <v>147</v>
      </c>
      <c r="P144" s="7">
        <v>1.6</v>
      </c>
      <c r="Q144" s="7">
        <v>2.5</v>
      </c>
      <c r="R144" s="7">
        <v>6061.7579070470074</v>
      </c>
      <c r="S144" s="9">
        <f t="shared" si="29"/>
        <v>6.0617579070470073</v>
      </c>
      <c r="T144" s="9">
        <f t="shared" si="26"/>
        <v>0.36</v>
      </c>
      <c r="U144" s="10" t="s">
        <v>33</v>
      </c>
      <c r="V144" s="11" t="str">
        <f t="shared" si="30"/>
        <v>Yes</v>
      </c>
      <c r="W144" s="12">
        <f t="shared" si="27"/>
        <v>263.94983510310493</v>
      </c>
      <c r="X144" s="11">
        <f t="shared" si="31"/>
        <v>5</v>
      </c>
      <c r="Y144" s="7">
        <f t="shared" si="28"/>
        <v>37</v>
      </c>
      <c r="Z144" s="8"/>
    </row>
    <row r="145" spans="1:26" ht="12" customHeight="1" x14ac:dyDescent="0.25">
      <c r="A145" s="7">
        <v>145</v>
      </c>
      <c r="B145" s="7" t="s">
        <v>59</v>
      </c>
      <c r="C145" s="7" t="s">
        <v>36</v>
      </c>
      <c r="D145" s="7" t="s">
        <v>40</v>
      </c>
      <c r="E145" s="7" t="s">
        <v>80</v>
      </c>
      <c r="F145" s="7" t="s">
        <v>32</v>
      </c>
      <c r="G145" s="7" t="s">
        <v>53</v>
      </c>
      <c r="H145" s="7" t="s">
        <v>54</v>
      </c>
      <c r="I145" s="7" t="s">
        <v>32</v>
      </c>
      <c r="J145" s="7" t="s">
        <v>32</v>
      </c>
      <c r="K145" s="7" t="s">
        <v>32</v>
      </c>
      <c r="L145" s="7" t="s">
        <v>30</v>
      </c>
      <c r="M145" s="7" t="s">
        <v>83</v>
      </c>
      <c r="N145" s="8" t="s">
        <v>146</v>
      </c>
      <c r="O145" s="7" t="s">
        <v>148</v>
      </c>
      <c r="P145" s="7">
        <v>2.2000000000000002</v>
      </c>
      <c r="Q145" s="7">
        <v>2.5</v>
      </c>
      <c r="R145" s="7">
        <v>10940.60804354599</v>
      </c>
      <c r="S145" s="9">
        <f t="shared" si="29"/>
        <v>10.940608043545989</v>
      </c>
      <c r="T145" s="9">
        <f t="shared" si="26"/>
        <v>0.11999999999999988</v>
      </c>
      <c r="U145" s="10" t="s">
        <v>33</v>
      </c>
      <c r="V145" s="11" t="str">
        <f t="shared" si="30"/>
        <v>Yes</v>
      </c>
      <c r="W145" s="12">
        <f t="shared" si="27"/>
        <v>201.08571582525613</v>
      </c>
      <c r="X145" s="11">
        <f t="shared" si="31"/>
        <v>5</v>
      </c>
      <c r="Y145" s="7">
        <f t="shared" si="28"/>
        <v>48</v>
      </c>
      <c r="Z145" s="8"/>
    </row>
    <row r="146" spans="1:26" ht="12" customHeight="1" x14ac:dyDescent="0.25">
      <c r="A146" s="7">
        <v>149</v>
      </c>
      <c r="B146" s="7" t="s">
        <v>59</v>
      </c>
      <c r="C146" s="7" t="s">
        <v>36</v>
      </c>
      <c r="D146" s="7" t="s">
        <v>40</v>
      </c>
      <c r="E146" s="7" t="s">
        <v>80</v>
      </c>
      <c r="F146" s="7" t="s">
        <v>32</v>
      </c>
      <c r="G146" s="7" t="s">
        <v>53</v>
      </c>
      <c r="H146" s="7" t="s">
        <v>103</v>
      </c>
      <c r="I146" s="7" t="s">
        <v>32</v>
      </c>
      <c r="J146" s="7" t="s">
        <v>32</v>
      </c>
      <c r="K146" s="7" t="s">
        <v>32</v>
      </c>
      <c r="L146" s="7" t="s">
        <v>30</v>
      </c>
      <c r="M146" s="7" t="s">
        <v>149</v>
      </c>
      <c r="N146" s="8" t="s">
        <v>32</v>
      </c>
      <c r="O146" s="7" t="s">
        <v>32</v>
      </c>
      <c r="P146" s="7">
        <v>3.6</v>
      </c>
      <c r="Q146" s="7">
        <v>2.5</v>
      </c>
      <c r="R146" s="7">
        <v>24256.053539221051</v>
      </c>
      <c r="S146" s="9">
        <f t="shared" si="29"/>
        <v>24.25605353922105</v>
      </c>
      <c r="T146" s="9">
        <f t="shared" si="26"/>
        <v>-0.43999999999999995</v>
      </c>
      <c r="U146" s="10" t="s">
        <v>33</v>
      </c>
      <c r="V146" s="11" t="str">
        <f t="shared" si="30"/>
        <v>Yes</v>
      </c>
      <c r="W146" s="12">
        <f t="shared" si="27"/>
        <v>148.41655895007599</v>
      </c>
      <c r="X146" s="11">
        <f t="shared" si="31"/>
        <v>5</v>
      </c>
      <c r="Y146" s="7">
        <f t="shared" si="28"/>
        <v>69</v>
      </c>
      <c r="Z146" s="8"/>
    </row>
    <row r="147" spans="1:26" ht="12" customHeight="1" x14ac:dyDescent="0.25">
      <c r="A147" s="7">
        <v>150</v>
      </c>
      <c r="B147" s="7" t="s">
        <v>59</v>
      </c>
      <c r="C147" s="7" t="s">
        <v>36</v>
      </c>
      <c r="D147" s="7" t="s">
        <v>40</v>
      </c>
      <c r="E147" s="7" t="s">
        <v>80</v>
      </c>
      <c r="F147" s="7" t="s">
        <v>32</v>
      </c>
      <c r="G147" s="7" t="s">
        <v>53</v>
      </c>
      <c r="H147" s="7" t="s">
        <v>103</v>
      </c>
      <c r="I147" s="7" t="s">
        <v>32</v>
      </c>
      <c r="J147" s="7" t="s">
        <v>32</v>
      </c>
      <c r="K147" s="7" t="s">
        <v>32</v>
      </c>
      <c r="L147" s="7" t="s">
        <v>30</v>
      </c>
      <c r="M147" s="7" t="s">
        <v>87</v>
      </c>
      <c r="N147" s="8" t="s">
        <v>138</v>
      </c>
      <c r="O147" s="7" t="s">
        <v>32</v>
      </c>
      <c r="P147" s="7">
        <v>1.8</v>
      </c>
      <c r="Q147" s="7">
        <v>2.5</v>
      </c>
      <c r="R147" s="7">
        <v>17119.43480649298</v>
      </c>
      <c r="S147" s="9">
        <f t="shared" si="29"/>
        <v>17.119434806492979</v>
      </c>
      <c r="T147" s="9">
        <f t="shared" si="26"/>
        <v>0.28000000000000003</v>
      </c>
      <c r="U147" s="10" t="s">
        <v>33</v>
      </c>
      <c r="V147" s="11" t="str">
        <f t="shared" si="30"/>
        <v>Yes</v>
      </c>
      <c r="W147" s="12">
        <f t="shared" si="27"/>
        <v>105.14365809070428</v>
      </c>
      <c r="X147" s="11">
        <f t="shared" si="31"/>
        <v>5</v>
      </c>
      <c r="Y147" s="7">
        <f t="shared" si="28"/>
        <v>88</v>
      </c>
      <c r="Z147" s="8"/>
    </row>
    <row r="148" spans="1:26" ht="12" customHeight="1" x14ac:dyDescent="0.25">
      <c r="A148" s="7">
        <v>151</v>
      </c>
      <c r="B148" s="7" t="s">
        <v>59</v>
      </c>
      <c r="C148" s="7" t="s">
        <v>36</v>
      </c>
      <c r="D148" s="7" t="s">
        <v>40</v>
      </c>
      <c r="E148" s="7" t="s">
        <v>80</v>
      </c>
      <c r="F148" s="7" t="s">
        <v>32</v>
      </c>
      <c r="G148" s="7" t="s">
        <v>53</v>
      </c>
      <c r="H148" s="7" t="s">
        <v>103</v>
      </c>
      <c r="I148" s="7" t="s">
        <v>32</v>
      </c>
      <c r="J148" s="7" t="s">
        <v>32</v>
      </c>
      <c r="K148" s="7" t="s">
        <v>32</v>
      </c>
      <c r="L148" s="7" t="s">
        <v>30</v>
      </c>
      <c r="M148" s="7" t="s">
        <v>87</v>
      </c>
      <c r="N148" s="8" t="s">
        <v>139</v>
      </c>
      <c r="O148" s="7" t="s">
        <v>32</v>
      </c>
      <c r="P148" s="7">
        <v>2.2000000000000002</v>
      </c>
      <c r="Q148" s="7">
        <v>2.5</v>
      </c>
      <c r="R148" s="7">
        <v>15477.116591423981</v>
      </c>
      <c r="S148" s="9">
        <f t="shared" si="29"/>
        <v>15.477116591423981</v>
      </c>
      <c r="T148" s="9">
        <f t="shared" si="26"/>
        <v>0.11999999999999988</v>
      </c>
      <c r="U148" s="10" t="s">
        <v>33</v>
      </c>
      <c r="V148" s="11" t="str">
        <f t="shared" si="30"/>
        <v>Yes</v>
      </c>
      <c r="W148" s="12">
        <f t="shared" si="27"/>
        <v>142.14533999304763</v>
      </c>
      <c r="X148" s="11">
        <f t="shared" si="31"/>
        <v>5</v>
      </c>
      <c r="Y148" s="7">
        <f t="shared" si="28"/>
        <v>72</v>
      </c>
      <c r="Z148" s="8"/>
    </row>
    <row r="149" spans="1:26" ht="12" customHeight="1" x14ac:dyDescent="0.25">
      <c r="A149" s="7">
        <v>152</v>
      </c>
      <c r="B149" s="7" t="s">
        <v>59</v>
      </c>
      <c r="C149" s="7" t="s">
        <v>36</v>
      </c>
      <c r="D149" s="7" t="s">
        <v>40</v>
      </c>
      <c r="E149" s="7" t="s">
        <v>80</v>
      </c>
      <c r="F149" s="7" t="s">
        <v>32</v>
      </c>
      <c r="G149" s="7" t="s">
        <v>53</v>
      </c>
      <c r="H149" s="7" t="s">
        <v>103</v>
      </c>
      <c r="I149" s="7" t="s">
        <v>32</v>
      </c>
      <c r="J149" s="7" t="s">
        <v>32</v>
      </c>
      <c r="K149" s="7" t="s">
        <v>32</v>
      </c>
      <c r="L149" s="7" t="s">
        <v>30</v>
      </c>
      <c r="M149" s="7" t="s">
        <v>83</v>
      </c>
      <c r="N149" s="8" t="s">
        <v>140</v>
      </c>
      <c r="O149" s="7" t="s">
        <v>32</v>
      </c>
      <c r="P149" s="7">
        <v>1.4</v>
      </c>
      <c r="Q149" s="7">
        <v>2.5</v>
      </c>
      <c r="R149" s="7">
        <v>7749.7508485189956</v>
      </c>
      <c r="S149" s="9">
        <f t="shared" si="29"/>
        <v>7.7497508485189952</v>
      </c>
      <c r="T149" s="9">
        <f t="shared" si="26"/>
        <v>0.44000000000000006</v>
      </c>
      <c r="U149" s="10" t="s">
        <v>33</v>
      </c>
      <c r="V149" s="11" t="str">
        <f t="shared" si="30"/>
        <v>Yes</v>
      </c>
      <c r="W149" s="12">
        <f t="shared" si="27"/>
        <v>180.6509689621241</v>
      </c>
      <c r="X149" s="11">
        <f t="shared" si="31"/>
        <v>5</v>
      </c>
      <c r="Y149" s="7">
        <f t="shared" si="28"/>
        <v>55</v>
      </c>
      <c r="Z149" s="8"/>
    </row>
    <row r="150" spans="1:26" ht="12" customHeight="1" x14ac:dyDescent="0.25">
      <c r="A150" s="7">
        <v>153</v>
      </c>
      <c r="B150" s="7" t="s">
        <v>59</v>
      </c>
      <c r="C150" s="7" t="s">
        <v>36</v>
      </c>
      <c r="D150" s="7" t="s">
        <v>40</v>
      </c>
      <c r="E150" s="7" t="s">
        <v>80</v>
      </c>
      <c r="F150" s="7" t="s">
        <v>32</v>
      </c>
      <c r="G150" s="7" t="s">
        <v>53</v>
      </c>
      <c r="H150" s="7" t="s">
        <v>103</v>
      </c>
      <c r="I150" s="7" t="s">
        <v>32</v>
      </c>
      <c r="J150" s="7" t="s">
        <v>32</v>
      </c>
      <c r="K150" s="7" t="s">
        <v>32</v>
      </c>
      <c r="L150" s="7" t="s">
        <v>30</v>
      </c>
      <c r="M150" s="7" t="s">
        <v>83</v>
      </c>
      <c r="N150" s="8" t="s">
        <v>132</v>
      </c>
      <c r="O150" s="7" t="s">
        <v>143</v>
      </c>
      <c r="P150" s="7">
        <v>2</v>
      </c>
      <c r="Q150" s="7">
        <v>2.5</v>
      </c>
      <c r="R150" s="7">
        <v>3883.402084458</v>
      </c>
      <c r="S150" s="9">
        <f t="shared" si="29"/>
        <v>3.8834020844579999</v>
      </c>
      <c r="T150" s="9">
        <f t="shared" si="26"/>
        <v>0.19999999999999996</v>
      </c>
      <c r="U150" s="10" t="s">
        <v>33</v>
      </c>
      <c r="V150" s="11" t="str">
        <f t="shared" si="30"/>
        <v>Yes</v>
      </c>
      <c r="W150" s="12">
        <f t="shared" si="27"/>
        <v>515.01234137055292</v>
      </c>
      <c r="X150" s="11">
        <f t="shared" si="31"/>
        <v>5</v>
      </c>
      <c r="Y150" s="7">
        <f t="shared" si="28"/>
        <v>20</v>
      </c>
      <c r="Z150" s="8"/>
    </row>
    <row r="151" spans="1:26" ht="12" customHeight="1" x14ac:dyDescent="0.25">
      <c r="A151" s="7">
        <v>154</v>
      </c>
      <c r="B151" s="7" t="s">
        <v>59</v>
      </c>
      <c r="C151" s="7" t="s">
        <v>36</v>
      </c>
      <c r="D151" s="7" t="s">
        <v>40</v>
      </c>
      <c r="E151" s="7" t="s">
        <v>80</v>
      </c>
      <c r="F151" s="7" t="s">
        <v>32</v>
      </c>
      <c r="G151" s="7" t="s">
        <v>53</v>
      </c>
      <c r="H151" s="7" t="s">
        <v>103</v>
      </c>
      <c r="I151" s="7" t="s">
        <v>32</v>
      </c>
      <c r="J151" s="7" t="s">
        <v>32</v>
      </c>
      <c r="K151" s="7" t="s">
        <v>32</v>
      </c>
      <c r="L151" s="7" t="s">
        <v>30</v>
      </c>
      <c r="M151" s="7" t="s">
        <v>83</v>
      </c>
      <c r="N151" s="8" t="s">
        <v>132</v>
      </c>
      <c r="O151" s="7" t="s">
        <v>150</v>
      </c>
      <c r="P151" s="7">
        <v>2.2000000000000002</v>
      </c>
      <c r="Q151" s="7">
        <v>2.5</v>
      </c>
      <c r="R151" s="7">
        <v>8488.1323691489961</v>
      </c>
      <c r="S151" s="9">
        <f t="shared" si="29"/>
        <v>8.488132369148996</v>
      </c>
      <c r="T151" s="9">
        <f t="shared" si="26"/>
        <v>0.11999999999999988</v>
      </c>
      <c r="U151" s="10" t="s">
        <v>33</v>
      </c>
      <c r="V151" s="11" t="str">
        <f t="shared" si="30"/>
        <v>Yes</v>
      </c>
      <c r="W151" s="12">
        <f t="shared" si="27"/>
        <v>259.18540196146444</v>
      </c>
      <c r="X151" s="11">
        <f t="shared" si="31"/>
        <v>5</v>
      </c>
      <c r="Y151" s="7">
        <f t="shared" si="28"/>
        <v>39</v>
      </c>
      <c r="Z151" s="8"/>
    </row>
    <row r="152" spans="1:26" ht="12" customHeight="1" x14ac:dyDescent="0.25">
      <c r="A152" s="7">
        <v>155</v>
      </c>
      <c r="B152" s="7" t="s">
        <v>59</v>
      </c>
      <c r="C152" s="7" t="s">
        <v>36</v>
      </c>
      <c r="D152" s="7" t="s">
        <v>40</v>
      </c>
      <c r="E152" s="7" t="s">
        <v>80</v>
      </c>
      <c r="F152" s="7" t="s">
        <v>32</v>
      </c>
      <c r="G152" s="7" t="s">
        <v>53</v>
      </c>
      <c r="H152" s="7" t="s">
        <v>103</v>
      </c>
      <c r="I152" s="7" t="s">
        <v>32</v>
      </c>
      <c r="J152" s="7" t="s">
        <v>32</v>
      </c>
      <c r="K152" s="7" t="s">
        <v>32</v>
      </c>
      <c r="L152" s="7" t="s">
        <v>30</v>
      </c>
      <c r="M152" s="7" t="s">
        <v>83</v>
      </c>
      <c r="N152" s="8" t="s">
        <v>146</v>
      </c>
      <c r="O152" s="7" t="s">
        <v>32</v>
      </c>
      <c r="P152" s="7">
        <v>1.6</v>
      </c>
      <c r="Q152" s="7">
        <v>2.5</v>
      </c>
      <c r="R152" s="7">
        <v>16249.050604300975</v>
      </c>
      <c r="S152" s="9">
        <f t="shared" si="29"/>
        <v>16.249050604300976</v>
      </c>
      <c r="T152" s="9">
        <f t="shared" si="26"/>
        <v>0.36</v>
      </c>
      <c r="U152" s="10" t="s">
        <v>33</v>
      </c>
      <c r="V152" s="11" t="str">
        <f t="shared" si="30"/>
        <v>Yes</v>
      </c>
      <c r="W152" s="12">
        <f t="shared" si="27"/>
        <v>98.467291349101629</v>
      </c>
      <c r="X152" s="11">
        <f t="shared" si="31"/>
        <v>4</v>
      </c>
      <c r="Y152" s="7">
        <f t="shared" si="28"/>
        <v>96</v>
      </c>
      <c r="Z152" s="8"/>
    </row>
    <row r="153" spans="1:26" s="20" customFormat="1" ht="51" customHeight="1" x14ac:dyDescent="0.35">
      <c r="A153" s="16">
        <v>146</v>
      </c>
      <c r="B153" s="16" t="s">
        <v>59</v>
      </c>
      <c r="C153" s="16" t="s">
        <v>36</v>
      </c>
      <c r="D153" s="16" t="s">
        <v>40</v>
      </c>
      <c r="E153" s="16" t="s">
        <v>80</v>
      </c>
      <c r="F153" s="16" t="s">
        <v>32</v>
      </c>
      <c r="G153" s="16" t="s">
        <v>68</v>
      </c>
      <c r="H153" s="16" t="s">
        <v>151</v>
      </c>
      <c r="I153" s="16" t="s">
        <v>32</v>
      </c>
      <c r="J153" s="16" t="s">
        <v>32</v>
      </c>
      <c r="K153" s="16" t="s">
        <v>32</v>
      </c>
      <c r="L153" s="16" t="s">
        <v>36</v>
      </c>
      <c r="M153" s="16" t="s">
        <v>130</v>
      </c>
      <c r="N153" s="17" t="s">
        <v>32</v>
      </c>
      <c r="O153" s="16" t="s">
        <v>32</v>
      </c>
      <c r="P153" s="16">
        <v>0.4</v>
      </c>
      <c r="Q153" s="16">
        <v>2.5</v>
      </c>
      <c r="R153" s="16">
        <v>2964.9469028020003</v>
      </c>
      <c r="S153" s="18">
        <f t="shared" si="29"/>
        <v>2.9649469028020001</v>
      </c>
      <c r="T153" s="18">
        <f>SUM(1-(P153/Q153))</f>
        <v>0.84</v>
      </c>
      <c r="U153" s="18" t="s">
        <v>33</v>
      </c>
      <c r="V153" s="33" t="str">
        <f>IF(AND(T153&lt;0.5,T153&gt;-0.5),"Yes","No")</f>
        <v>No</v>
      </c>
      <c r="W153" s="12">
        <f t="shared" si="27"/>
        <v>134.90966722607516</v>
      </c>
      <c r="X153" s="19">
        <f t="shared" si="31"/>
        <v>5</v>
      </c>
      <c r="Y153" s="16">
        <f t="shared" si="28"/>
        <v>76</v>
      </c>
      <c r="Z153" s="34" t="s">
        <v>152</v>
      </c>
    </row>
    <row r="154" spans="1:26" ht="40" customHeight="1" x14ac:dyDescent="0.25">
      <c r="A154" s="7">
        <v>147</v>
      </c>
      <c r="B154" s="7" t="s">
        <v>59</v>
      </c>
      <c r="C154" s="7" t="s">
        <v>36</v>
      </c>
      <c r="D154" s="7" t="s">
        <v>40</v>
      </c>
      <c r="E154" s="7" t="s">
        <v>80</v>
      </c>
      <c r="F154" s="7" t="s">
        <v>32</v>
      </c>
      <c r="G154" s="7" t="s">
        <v>68</v>
      </c>
      <c r="H154" s="7" t="s">
        <v>151</v>
      </c>
      <c r="I154" s="7" t="s">
        <v>32</v>
      </c>
      <c r="J154" s="7" t="s">
        <v>32</v>
      </c>
      <c r="K154" s="7" t="s">
        <v>32</v>
      </c>
      <c r="L154" s="7" t="s">
        <v>36</v>
      </c>
      <c r="M154" s="7" t="s">
        <v>83</v>
      </c>
      <c r="N154" s="8" t="s">
        <v>131</v>
      </c>
      <c r="O154" s="7" t="s">
        <v>32</v>
      </c>
      <c r="P154" s="7">
        <v>1.6</v>
      </c>
      <c r="Q154" s="7">
        <v>2.5</v>
      </c>
      <c r="R154" s="7">
        <v>6059.8301398630047</v>
      </c>
      <c r="S154" s="9">
        <f t="shared" si="29"/>
        <v>6.0598301398630046</v>
      </c>
      <c r="T154" s="9">
        <f>SUM(1-(P154/Q154))</f>
        <v>0.36</v>
      </c>
      <c r="U154" s="10" t="s">
        <v>33</v>
      </c>
      <c r="V154" s="11" t="str">
        <f>IF(AND(T154&lt;0.5,T154&gt;-0.5),"Yes","No")</f>
        <v>Yes</v>
      </c>
      <c r="W154" s="12">
        <f t="shared" si="27"/>
        <v>264.03380343531734</v>
      </c>
      <c r="X154" s="11">
        <f t="shared" si="31"/>
        <v>5</v>
      </c>
      <c r="Y154" s="7">
        <f t="shared" si="28"/>
        <v>36</v>
      </c>
      <c r="Z154" s="8" t="s">
        <v>66</v>
      </c>
    </row>
    <row r="155" spans="1:26" ht="40" customHeight="1" x14ac:dyDescent="0.25">
      <c r="A155" s="7">
        <v>148</v>
      </c>
      <c r="B155" s="7" t="s">
        <v>59</v>
      </c>
      <c r="C155" s="7" t="s">
        <v>36</v>
      </c>
      <c r="D155" s="7" t="s">
        <v>40</v>
      </c>
      <c r="E155" s="7" t="s">
        <v>80</v>
      </c>
      <c r="F155" s="7" t="s">
        <v>32</v>
      </c>
      <c r="G155" s="7" t="s">
        <v>68</v>
      </c>
      <c r="H155" s="7" t="s">
        <v>151</v>
      </c>
      <c r="I155" s="7" t="s">
        <v>32</v>
      </c>
      <c r="J155" s="7" t="s">
        <v>32</v>
      </c>
      <c r="K155" s="7" t="s">
        <v>32</v>
      </c>
      <c r="L155" s="7" t="s">
        <v>36</v>
      </c>
      <c r="M155" s="7" t="s">
        <v>83</v>
      </c>
      <c r="N155" s="8" t="s">
        <v>132</v>
      </c>
      <c r="O155" s="7" t="s">
        <v>32</v>
      </c>
      <c r="P155" s="7">
        <v>3.4</v>
      </c>
      <c r="Q155" s="7">
        <v>2.5</v>
      </c>
      <c r="R155" s="7">
        <v>6029.6782948459986</v>
      </c>
      <c r="S155" s="9">
        <f t="shared" si="29"/>
        <v>6.0296782948459988</v>
      </c>
      <c r="T155" s="9">
        <f>SUM(1-(P155/Q155))</f>
        <v>-0.35999999999999988</v>
      </c>
      <c r="U155" s="10" t="s">
        <v>33</v>
      </c>
      <c r="V155" s="11" t="str">
        <f>IF(AND(T155&lt;0.5,T155&gt;-0.5),"Yes","No")</f>
        <v>Yes</v>
      </c>
      <c r="W155" s="12">
        <f t="shared" si="27"/>
        <v>563.87751281958538</v>
      </c>
      <c r="X155" s="11">
        <f t="shared" si="31"/>
        <v>5</v>
      </c>
      <c r="Y155" s="7">
        <f t="shared" si="28"/>
        <v>17</v>
      </c>
      <c r="Z155" s="8" t="s">
        <v>66</v>
      </c>
    </row>
    <row r="156" spans="1:26" ht="40.5" customHeight="1" x14ac:dyDescent="0.25">
      <c r="A156" s="7">
        <v>156</v>
      </c>
      <c r="B156" s="7" t="s">
        <v>59</v>
      </c>
      <c r="C156" s="7" t="s">
        <v>36</v>
      </c>
      <c r="D156" s="7" t="s">
        <v>40</v>
      </c>
      <c r="E156" s="7" t="s">
        <v>80</v>
      </c>
      <c r="F156" s="7" t="s">
        <v>32</v>
      </c>
      <c r="G156" s="7" t="s">
        <v>68</v>
      </c>
      <c r="H156" s="7" t="s">
        <v>151</v>
      </c>
      <c r="I156" s="7" t="s">
        <v>32</v>
      </c>
      <c r="J156" s="7" t="s">
        <v>32</v>
      </c>
      <c r="K156" s="7" t="s">
        <v>32</v>
      </c>
      <c r="L156" s="7" t="s">
        <v>30</v>
      </c>
      <c r="M156" s="7" t="s">
        <v>32</v>
      </c>
      <c r="N156" s="8" t="s">
        <v>32</v>
      </c>
      <c r="O156" s="7" t="s">
        <v>32</v>
      </c>
      <c r="P156" s="7">
        <v>1.8</v>
      </c>
      <c r="Q156" s="7">
        <v>2.5</v>
      </c>
      <c r="R156" s="7">
        <v>8465.3851842280055</v>
      </c>
      <c r="S156" s="9">
        <f t="shared" si="29"/>
        <v>8.4653851842280048</v>
      </c>
      <c r="T156" s="9">
        <f t="shared" si="26"/>
        <v>0.28000000000000003</v>
      </c>
      <c r="U156" s="10" t="s">
        <v>33</v>
      </c>
      <c r="V156" s="11" t="str">
        <f t="shared" si="30"/>
        <v>Yes</v>
      </c>
      <c r="W156" s="12">
        <f t="shared" si="27"/>
        <v>212.63060815633162</v>
      </c>
      <c r="X156" s="11">
        <f t="shared" si="31"/>
        <v>5</v>
      </c>
      <c r="Y156" s="7">
        <f t="shared" si="28"/>
        <v>47</v>
      </c>
      <c r="Z156" s="8" t="s">
        <v>66</v>
      </c>
    </row>
    <row r="157" spans="1:26" ht="12" customHeight="1" x14ac:dyDescent="0.25">
      <c r="A157" s="7">
        <v>157</v>
      </c>
      <c r="B157" s="7" t="s">
        <v>59</v>
      </c>
      <c r="C157" s="7" t="s">
        <v>36</v>
      </c>
      <c r="D157" s="7" t="s">
        <v>40</v>
      </c>
      <c r="E157" s="7" t="s">
        <v>67</v>
      </c>
      <c r="F157" s="7" t="s">
        <v>32</v>
      </c>
      <c r="G157" s="7" t="s">
        <v>53</v>
      </c>
      <c r="H157" s="7" t="s">
        <v>54</v>
      </c>
      <c r="I157" s="7" t="s">
        <v>32</v>
      </c>
      <c r="J157" s="7" t="s">
        <v>32</v>
      </c>
      <c r="K157" s="7" t="s">
        <v>32</v>
      </c>
      <c r="L157" s="7" t="s">
        <v>36</v>
      </c>
      <c r="M157" s="7" t="s">
        <v>32</v>
      </c>
      <c r="N157" s="8" t="s">
        <v>32</v>
      </c>
      <c r="O157" s="7" t="s">
        <v>32</v>
      </c>
      <c r="P157" s="7">
        <v>3</v>
      </c>
      <c r="Q157" s="7">
        <v>2.5</v>
      </c>
      <c r="R157" s="7">
        <v>7968.5541474979955</v>
      </c>
      <c r="S157" s="9">
        <f t="shared" si="29"/>
        <v>7.9685541474979953</v>
      </c>
      <c r="T157" s="9">
        <f t="shared" si="26"/>
        <v>-0.19999999999999996</v>
      </c>
      <c r="U157" s="10" t="s">
        <v>33</v>
      </c>
      <c r="V157" s="11" t="str">
        <f t="shared" si="30"/>
        <v>Yes</v>
      </c>
      <c r="W157" s="12">
        <f t="shared" si="27"/>
        <v>376.47984119452263</v>
      </c>
      <c r="X157" s="11">
        <f t="shared" si="31"/>
        <v>5</v>
      </c>
      <c r="Y157" s="7">
        <f t="shared" si="28"/>
        <v>28</v>
      </c>
      <c r="Z157" s="8"/>
    </row>
    <row r="158" spans="1:26" ht="12" customHeight="1" x14ac:dyDescent="0.25">
      <c r="A158" s="7">
        <v>158</v>
      </c>
      <c r="B158" s="7" t="s">
        <v>59</v>
      </c>
      <c r="C158" s="7" t="s">
        <v>36</v>
      </c>
      <c r="D158" s="7" t="s">
        <v>40</v>
      </c>
      <c r="E158" s="7" t="s">
        <v>67</v>
      </c>
      <c r="F158" s="7" t="s">
        <v>32</v>
      </c>
      <c r="G158" s="7" t="s">
        <v>53</v>
      </c>
      <c r="H158" s="7" t="s">
        <v>54</v>
      </c>
      <c r="I158" s="7" t="s">
        <v>32</v>
      </c>
      <c r="J158" s="7" t="s">
        <v>32</v>
      </c>
      <c r="K158" s="7" t="s">
        <v>32</v>
      </c>
      <c r="L158" s="7" t="s">
        <v>30</v>
      </c>
      <c r="M158" s="7" t="s">
        <v>149</v>
      </c>
      <c r="N158" s="8" t="s">
        <v>32</v>
      </c>
      <c r="O158" s="7" t="s">
        <v>32</v>
      </c>
      <c r="P158" s="7">
        <v>2</v>
      </c>
      <c r="Q158" s="7">
        <v>2.5</v>
      </c>
      <c r="R158" s="7">
        <v>12880.415052981998</v>
      </c>
      <c r="S158" s="9">
        <f t="shared" si="29"/>
        <v>12.880415052981999</v>
      </c>
      <c r="T158" s="9">
        <f t="shared" si="26"/>
        <v>0.19999999999999996</v>
      </c>
      <c r="U158" s="10" t="s">
        <v>33</v>
      </c>
      <c r="V158" s="11" t="str">
        <f t="shared" si="30"/>
        <v>Yes</v>
      </c>
      <c r="W158" s="12">
        <f t="shared" si="27"/>
        <v>155.27449944533981</v>
      </c>
      <c r="X158" s="11">
        <f t="shared" si="31"/>
        <v>5</v>
      </c>
      <c r="Y158" s="7">
        <f t="shared" si="28"/>
        <v>66</v>
      </c>
      <c r="Z158" s="8"/>
    </row>
    <row r="159" spans="1:26" ht="12" customHeight="1" x14ac:dyDescent="0.25">
      <c r="A159" s="7">
        <v>159</v>
      </c>
      <c r="B159" s="7" t="s">
        <v>59</v>
      </c>
      <c r="C159" s="7" t="s">
        <v>36</v>
      </c>
      <c r="D159" s="7" t="s">
        <v>40</v>
      </c>
      <c r="E159" s="7" t="s">
        <v>67</v>
      </c>
      <c r="F159" s="7" t="s">
        <v>32</v>
      </c>
      <c r="G159" s="7" t="s">
        <v>53</v>
      </c>
      <c r="H159" s="7" t="s">
        <v>54</v>
      </c>
      <c r="I159" s="7" t="s">
        <v>32</v>
      </c>
      <c r="J159" s="7" t="s">
        <v>32</v>
      </c>
      <c r="K159" s="7" t="s">
        <v>32</v>
      </c>
      <c r="L159" s="7" t="s">
        <v>30</v>
      </c>
      <c r="M159" s="7" t="s">
        <v>87</v>
      </c>
      <c r="N159" s="8" t="s">
        <v>153</v>
      </c>
      <c r="O159" s="7" t="s">
        <v>32</v>
      </c>
      <c r="P159" s="7">
        <v>1.6</v>
      </c>
      <c r="Q159" s="7">
        <v>2.5</v>
      </c>
      <c r="R159" s="7">
        <v>6691.8792493089995</v>
      </c>
      <c r="S159" s="9">
        <f t="shared" si="29"/>
        <v>6.6918792493089994</v>
      </c>
      <c r="T159" s="9">
        <f t="shared" si="26"/>
        <v>0.36</v>
      </c>
      <c r="U159" s="10" t="s">
        <v>33</v>
      </c>
      <c r="V159" s="11" t="str">
        <f t="shared" si="30"/>
        <v>Yes</v>
      </c>
      <c r="W159" s="12">
        <f t="shared" si="27"/>
        <v>239.09576673327084</v>
      </c>
      <c r="X159" s="11">
        <f t="shared" si="31"/>
        <v>5</v>
      </c>
      <c r="Y159" s="7">
        <f t="shared" si="28"/>
        <v>43</v>
      </c>
      <c r="Z159" s="8"/>
    </row>
    <row r="160" spans="1:26" ht="12" customHeight="1" x14ac:dyDescent="0.25">
      <c r="A160" s="7">
        <v>160</v>
      </c>
      <c r="B160" s="7" t="s">
        <v>59</v>
      </c>
      <c r="C160" s="7" t="s">
        <v>36</v>
      </c>
      <c r="D160" s="7" t="s">
        <v>40</v>
      </c>
      <c r="E160" s="7" t="s">
        <v>67</v>
      </c>
      <c r="F160" s="7" t="s">
        <v>32</v>
      </c>
      <c r="G160" s="7" t="s">
        <v>53</v>
      </c>
      <c r="H160" s="7" t="s">
        <v>54</v>
      </c>
      <c r="I160" s="7" t="s">
        <v>32</v>
      </c>
      <c r="J160" s="7" t="s">
        <v>32</v>
      </c>
      <c r="K160" s="7" t="s">
        <v>32</v>
      </c>
      <c r="L160" s="7" t="s">
        <v>30</v>
      </c>
      <c r="M160" s="7" t="s">
        <v>87</v>
      </c>
      <c r="N160" s="8" t="s">
        <v>154</v>
      </c>
      <c r="O160" s="7" t="s">
        <v>32</v>
      </c>
      <c r="P160" s="7">
        <v>1.4</v>
      </c>
      <c r="Q160" s="7">
        <v>2.5</v>
      </c>
      <c r="R160" s="7">
        <v>5625.4297908790004</v>
      </c>
      <c r="S160" s="9">
        <f t="shared" si="29"/>
        <v>5.6254297908790001</v>
      </c>
      <c r="T160" s="9">
        <f t="shared" si="26"/>
        <v>0.44000000000000006</v>
      </c>
      <c r="U160" s="10" t="s">
        <v>33</v>
      </c>
      <c r="V160" s="11" t="str">
        <f t="shared" si="30"/>
        <v>Yes</v>
      </c>
      <c r="W160" s="12">
        <f t="shared" si="27"/>
        <v>248.86987342192805</v>
      </c>
      <c r="X160" s="11">
        <f t="shared" si="31"/>
        <v>5</v>
      </c>
      <c r="Y160" s="7">
        <f t="shared" si="28"/>
        <v>41</v>
      </c>
      <c r="Z160" s="8"/>
    </row>
    <row r="161" spans="1:26" ht="12" customHeight="1" x14ac:dyDescent="0.25">
      <c r="A161" s="7">
        <v>161</v>
      </c>
      <c r="B161" s="7" t="s">
        <v>59</v>
      </c>
      <c r="C161" s="7" t="s">
        <v>36</v>
      </c>
      <c r="D161" s="7" t="s">
        <v>40</v>
      </c>
      <c r="E161" s="7" t="s">
        <v>67</v>
      </c>
      <c r="F161" s="7" t="s">
        <v>32</v>
      </c>
      <c r="G161" s="7" t="s">
        <v>53</v>
      </c>
      <c r="H161" s="7" t="s">
        <v>54</v>
      </c>
      <c r="I161" s="7" t="s">
        <v>32</v>
      </c>
      <c r="J161" s="7" t="s">
        <v>32</v>
      </c>
      <c r="K161" s="7" t="s">
        <v>32</v>
      </c>
      <c r="L161" s="7" t="s">
        <v>30</v>
      </c>
      <c r="M161" s="7" t="s">
        <v>87</v>
      </c>
      <c r="N161" s="8" t="s">
        <v>139</v>
      </c>
      <c r="O161" s="7" t="s">
        <v>32</v>
      </c>
      <c r="P161" s="7">
        <v>2</v>
      </c>
      <c r="Q161" s="7">
        <v>2.5</v>
      </c>
      <c r="R161" s="7">
        <v>11094.074098278999</v>
      </c>
      <c r="S161" s="9">
        <f t="shared" si="29"/>
        <v>11.094074098279</v>
      </c>
      <c r="T161" s="9">
        <f t="shared" si="26"/>
        <v>0.19999999999999996</v>
      </c>
      <c r="U161" s="10" t="s">
        <v>33</v>
      </c>
      <c r="V161" s="11" t="str">
        <f t="shared" si="30"/>
        <v>Yes</v>
      </c>
      <c r="W161" s="12">
        <f t="shared" si="27"/>
        <v>180.2764234565781</v>
      </c>
      <c r="X161" s="11">
        <f t="shared" si="31"/>
        <v>5</v>
      </c>
      <c r="Y161" s="7">
        <f t="shared" si="28"/>
        <v>56</v>
      </c>
      <c r="Z161" s="8"/>
    </row>
    <row r="162" spans="1:26" ht="12" customHeight="1" x14ac:dyDescent="0.25">
      <c r="A162" s="7">
        <v>162</v>
      </c>
      <c r="B162" s="7" t="s">
        <v>59</v>
      </c>
      <c r="C162" s="7" t="s">
        <v>36</v>
      </c>
      <c r="D162" s="7" t="s">
        <v>40</v>
      </c>
      <c r="E162" s="7" t="s">
        <v>67</v>
      </c>
      <c r="F162" s="7" t="s">
        <v>32</v>
      </c>
      <c r="G162" s="7" t="s">
        <v>53</v>
      </c>
      <c r="H162" s="7" t="s">
        <v>54</v>
      </c>
      <c r="I162" s="7" t="s">
        <v>32</v>
      </c>
      <c r="J162" s="7" t="s">
        <v>32</v>
      </c>
      <c r="K162" s="7" t="s">
        <v>32</v>
      </c>
      <c r="L162" s="7" t="s">
        <v>30</v>
      </c>
      <c r="M162" s="7" t="s">
        <v>83</v>
      </c>
      <c r="N162" s="8" t="s">
        <v>140</v>
      </c>
      <c r="O162" s="7" t="s">
        <v>32</v>
      </c>
      <c r="P162" s="7">
        <v>2</v>
      </c>
      <c r="Q162" s="7">
        <v>2.5</v>
      </c>
      <c r="R162" s="7">
        <v>5763.7801223229972</v>
      </c>
      <c r="S162" s="9">
        <f t="shared" si="29"/>
        <v>5.7637801223229967</v>
      </c>
      <c r="T162" s="9">
        <f t="shared" si="26"/>
        <v>0.19999999999999996</v>
      </c>
      <c r="U162" s="10" t="s">
        <v>33</v>
      </c>
      <c r="V162" s="11" t="str">
        <f t="shared" si="30"/>
        <v>Yes</v>
      </c>
      <c r="W162" s="12">
        <f t="shared" si="27"/>
        <v>346.99449971279142</v>
      </c>
      <c r="X162" s="11">
        <f t="shared" si="31"/>
        <v>5</v>
      </c>
      <c r="Y162" s="7">
        <f t="shared" si="28"/>
        <v>31</v>
      </c>
      <c r="Z162" s="8"/>
    </row>
    <row r="163" spans="1:26" ht="12" customHeight="1" x14ac:dyDescent="0.25">
      <c r="A163" s="7">
        <v>163</v>
      </c>
      <c r="B163" s="7" t="s">
        <v>59</v>
      </c>
      <c r="C163" s="7" t="s">
        <v>36</v>
      </c>
      <c r="D163" s="7" t="s">
        <v>40</v>
      </c>
      <c r="E163" s="7" t="s">
        <v>67</v>
      </c>
      <c r="F163" s="7" t="s">
        <v>32</v>
      </c>
      <c r="G163" s="7" t="s">
        <v>53</v>
      </c>
      <c r="H163" s="7" t="s">
        <v>54</v>
      </c>
      <c r="I163" s="7" t="s">
        <v>32</v>
      </c>
      <c r="J163" s="7" t="s">
        <v>32</v>
      </c>
      <c r="K163" s="7" t="s">
        <v>32</v>
      </c>
      <c r="L163" s="7" t="s">
        <v>30</v>
      </c>
      <c r="M163" s="7" t="s">
        <v>83</v>
      </c>
      <c r="N163" s="8" t="s">
        <v>132</v>
      </c>
      <c r="O163" s="7" t="s">
        <v>32</v>
      </c>
      <c r="P163" s="7">
        <v>1.8</v>
      </c>
      <c r="Q163" s="7">
        <v>2.5</v>
      </c>
      <c r="R163" s="7">
        <v>4571.4319136750064</v>
      </c>
      <c r="S163" s="9">
        <f t="shared" si="29"/>
        <v>4.5714319136750063</v>
      </c>
      <c r="T163" s="9">
        <f t="shared" si="26"/>
        <v>0.28000000000000003</v>
      </c>
      <c r="U163" s="10" t="s">
        <v>33</v>
      </c>
      <c r="V163" s="11" t="str">
        <f t="shared" si="30"/>
        <v>Yes</v>
      </c>
      <c r="W163" s="12">
        <f t="shared" si="27"/>
        <v>393.74971212312499</v>
      </c>
      <c r="X163" s="11">
        <f t="shared" si="31"/>
        <v>5</v>
      </c>
      <c r="Y163" s="7">
        <f t="shared" si="28"/>
        <v>26</v>
      </c>
      <c r="Z163" s="8"/>
    </row>
    <row r="164" spans="1:26" ht="12" customHeight="1" x14ac:dyDescent="0.25">
      <c r="A164" s="7">
        <v>164</v>
      </c>
      <c r="B164" s="7" t="s">
        <v>59</v>
      </c>
      <c r="C164" s="7" t="s">
        <v>36</v>
      </c>
      <c r="D164" s="7" t="s">
        <v>40</v>
      </c>
      <c r="E164" s="7" t="s">
        <v>67</v>
      </c>
      <c r="F164" s="7" t="s">
        <v>32</v>
      </c>
      <c r="G164" s="7" t="s">
        <v>53</v>
      </c>
      <c r="H164" s="7" t="s">
        <v>54</v>
      </c>
      <c r="I164" s="7" t="s">
        <v>32</v>
      </c>
      <c r="J164" s="7" t="s">
        <v>32</v>
      </c>
      <c r="K164" s="7" t="s">
        <v>32</v>
      </c>
      <c r="L164" s="7" t="s">
        <v>30</v>
      </c>
      <c r="M164" s="7" t="s">
        <v>83</v>
      </c>
      <c r="N164" s="8" t="s">
        <v>146</v>
      </c>
      <c r="O164" s="7" t="s">
        <v>32</v>
      </c>
      <c r="P164" s="7">
        <v>3</v>
      </c>
      <c r="Q164" s="7">
        <v>2.5</v>
      </c>
      <c r="R164" s="7">
        <v>8356.6016217879933</v>
      </c>
      <c r="S164" s="9">
        <f t="shared" si="29"/>
        <v>8.356601621787993</v>
      </c>
      <c r="T164" s="9">
        <f t="shared" si="26"/>
        <v>-0.19999999999999996</v>
      </c>
      <c r="U164" s="10" t="s">
        <v>33</v>
      </c>
      <c r="V164" s="11" t="str">
        <f t="shared" si="30"/>
        <v>Yes</v>
      </c>
      <c r="W164" s="12">
        <f t="shared" si="27"/>
        <v>358.99760881004102</v>
      </c>
      <c r="X164" s="11">
        <f t="shared" si="31"/>
        <v>5</v>
      </c>
      <c r="Y164" s="7">
        <f t="shared" si="28"/>
        <v>30</v>
      </c>
      <c r="Z164" s="8"/>
    </row>
    <row r="165" spans="1:26" ht="12" customHeight="1" x14ac:dyDescent="0.25">
      <c r="A165" s="7">
        <v>165</v>
      </c>
      <c r="B165" s="7" t="s">
        <v>59</v>
      </c>
      <c r="C165" s="7" t="s">
        <v>36</v>
      </c>
      <c r="D165" s="7" t="s">
        <v>40</v>
      </c>
      <c r="E165" s="7" t="s">
        <v>67</v>
      </c>
      <c r="F165" s="7" t="s">
        <v>32</v>
      </c>
      <c r="G165" s="7" t="s">
        <v>68</v>
      </c>
      <c r="H165" s="7" t="s">
        <v>155</v>
      </c>
      <c r="I165" s="7" t="s">
        <v>32</v>
      </c>
      <c r="J165" s="7" t="s">
        <v>32</v>
      </c>
      <c r="K165" s="7" t="s">
        <v>32</v>
      </c>
      <c r="L165" s="7" t="s">
        <v>36</v>
      </c>
      <c r="M165" s="7" t="s">
        <v>32</v>
      </c>
      <c r="N165" s="8" t="s">
        <v>32</v>
      </c>
      <c r="O165" s="7" t="s">
        <v>32</v>
      </c>
      <c r="P165" s="7">
        <v>2.4</v>
      </c>
      <c r="Q165" s="7">
        <v>2.5</v>
      </c>
      <c r="R165" s="7">
        <v>6526.2240801309981</v>
      </c>
      <c r="S165" s="9">
        <f t="shared" si="29"/>
        <v>6.5262240801309979</v>
      </c>
      <c r="T165" s="9">
        <f t="shared" si="26"/>
        <v>4.0000000000000036E-2</v>
      </c>
      <c r="U165" s="10" t="s">
        <v>33</v>
      </c>
      <c r="V165" s="11" t="str">
        <f t="shared" si="30"/>
        <v>Yes</v>
      </c>
      <c r="W165" s="12">
        <f t="shared" si="27"/>
        <v>367.74710315368543</v>
      </c>
      <c r="X165" s="11">
        <f t="shared" si="31"/>
        <v>5</v>
      </c>
      <c r="Y165" s="7">
        <f t="shared" si="28"/>
        <v>29</v>
      </c>
      <c r="Z165" s="8" t="s">
        <v>66</v>
      </c>
    </row>
    <row r="166" spans="1:26" ht="12" customHeight="1" x14ac:dyDescent="0.25">
      <c r="A166" s="7">
        <v>166</v>
      </c>
      <c r="B166" s="7" t="s">
        <v>59</v>
      </c>
      <c r="C166" s="7" t="s">
        <v>36</v>
      </c>
      <c r="D166" s="7" t="s">
        <v>40</v>
      </c>
      <c r="E166" s="7" t="s">
        <v>67</v>
      </c>
      <c r="F166" s="7" t="s">
        <v>32</v>
      </c>
      <c r="G166" s="7" t="s">
        <v>68</v>
      </c>
      <c r="H166" s="7" t="s">
        <v>155</v>
      </c>
      <c r="I166" s="7" t="s">
        <v>32</v>
      </c>
      <c r="J166" s="7" t="s">
        <v>32</v>
      </c>
      <c r="K166" s="7" t="s">
        <v>32</v>
      </c>
      <c r="L166" s="7" t="s">
        <v>30</v>
      </c>
      <c r="M166" s="7" t="s">
        <v>149</v>
      </c>
      <c r="N166" s="8" t="s">
        <v>32</v>
      </c>
      <c r="O166" s="7" t="s">
        <v>32</v>
      </c>
      <c r="P166" s="7">
        <v>1.6</v>
      </c>
      <c r="Q166" s="7">
        <v>2.5</v>
      </c>
      <c r="R166" s="7">
        <v>12329.183947534002</v>
      </c>
      <c r="S166" s="9">
        <f t="shared" si="29"/>
        <v>12.329183947534002</v>
      </c>
      <c r="T166" s="9">
        <f t="shared" si="26"/>
        <v>0.36</v>
      </c>
      <c r="U166" s="10" t="s">
        <v>33</v>
      </c>
      <c r="V166" s="11" t="str">
        <f t="shared" si="30"/>
        <v>Yes</v>
      </c>
      <c r="W166" s="12">
        <f t="shared" si="27"/>
        <v>129.7733902591356</v>
      </c>
      <c r="X166" s="11">
        <f t="shared" si="31"/>
        <v>5</v>
      </c>
      <c r="Y166" s="7">
        <f t="shared" si="28"/>
        <v>78</v>
      </c>
      <c r="Z166" s="8" t="s">
        <v>66</v>
      </c>
    </row>
    <row r="167" spans="1:26" ht="12" customHeight="1" x14ac:dyDescent="0.25">
      <c r="A167" s="7">
        <v>167</v>
      </c>
      <c r="B167" s="7" t="s">
        <v>59</v>
      </c>
      <c r="C167" s="7" t="s">
        <v>36</v>
      </c>
      <c r="D167" s="7" t="s">
        <v>40</v>
      </c>
      <c r="E167" s="7" t="s">
        <v>67</v>
      </c>
      <c r="F167" s="7" t="s">
        <v>32</v>
      </c>
      <c r="G167" s="7" t="s">
        <v>68</v>
      </c>
      <c r="H167" s="7" t="s">
        <v>155</v>
      </c>
      <c r="I167" s="7" t="s">
        <v>32</v>
      </c>
      <c r="J167" s="7" t="s">
        <v>32</v>
      </c>
      <c r="K167" s="7" t="s">
        <v>32</v>
      </c>
      <c r="L167" s="7" t="s">
        <v>30</v>
      </c>
      <c r="M167" s="7" t="s">
        <v>87</v>
      </c>
      <c r="N167" s="8" t="s">
        <v>32</v>
      </c>
      <c r="O167" s="7" t="s">
        <v>32</v>
      </c>
      <c r="P167" s="7">
        <v>3.2</v>
      </c>
      <c r="Q167" s="7">
        <v>2.5</v>
      </c>
      <c r="R167" s="7">
        <v>31521.794049554985</v>
      </c>
      <c r="S167" s="9">
        <f t="shared" si="29"/>
        <v>31.521794049554984</v>
      </c>
      <c r="T167" s="9">
        <f t="shared" si="26"/>
        <v>-0.28000000000000003</v>
      </c>
      <c r="U167" s="10" t="s">
        <v>33</v>
      </c>
      <c r="V167" s="11" t="str">
        <f t="shared" si="30"/>
        <v>Yes</v>
      </c>
      <c r="W167" s="12">
        <f t="shared" si="27"/>
        <v>101.51706451001246</v>
      </c>
      <c r="X167" s="11">
        <f t="shared" si="31"/>
        <v>5</v>
      </c>
      <c r="Y167" s="7">
        <f t="shared" si="28"/>
        <v>92</v>
      </c>
      <c r="Z167" s="8" t="s">
        <v>66</v>
      </c>
    </row>
    <row r="168" spans="1:26" ht="12" customHeight="1" x14ac:dyDescent="0.25">
      <c r="A168" s="7">
        <v>168</v>
      </c>
      <c r="B168" s="7" t="s">
        <v>59</v>
      </c>
      <c r="C168" s="7" t="s">
        <v>36</v>
      </c>
      <c r="D168" s="7" t="s">
        <v>40</v>
      </c>
      <c r="E168" s="7" t="s">
        <v>67</v>
      </c>
      <c r="F168" s="7" t="s">
        <v>32</v>
      </c>
      <c r="G168" s="7" t="s">
        <v>68</v>
      </c>
      <c r="H168" s="7" t="s">
        <v>155</v>
      </c>
      <c r="I168" s="7" t="s">
        <v>32</v>
      </c>
      <c r="J168" s="7" t="s">
        <v>32</v>
      </c>
      <c r="K168" s="7" t="s">
        <v>32</v>
      </c>
      <c r="L168" s="7" t="s">
        <v>30</v>
      </c>
      <c r="M168" s="7" t="s">
        <v>83</v>
      </c>
      <c r="N168" s="8" t="s">
        <v>131</v>
      </c>
      <c r="O168" s="7" t="s">
        <v>32</v>
      </c>
      <c r="P168" s="7">
        <v>1.6</v>
      </c>
      <c r="Q168" s="7">
        <v>2.5</v>
      </c>
      <c r="R168" s="7">
        <v>12999.95011495701</v>
      </c>
      <c r="S168" s="9">
        <f t="shared" si="29"/>
        <v>12.999950114957009</v>
      </c>
      <c r="T168" s="9">
        <f t="shared" si="26"/>
        <v>0.36</v>
      </c>
      <c r="U168" s="10" t="s">
        <v>33</v>
      </c>
      <c r="V168" s="11" t="str">
        <f t="shared" si="30"/>
        <v>Yes</v>
      </c>
      <c r="W168" s="12">
        <f t="shared" si="27"/>
        <v>123.07739536316608</v>
      </c>
      <c r="X168" s="11">
        <f t="shared" si="31"/>
        <v>5</v>
      </c>
      <c r="Y168" s="7">
        <f t="shared" si="28"/>
        <v>81</v>
      </c>
      <c r="Z168" s="8" t="s">
        <v>66</v>
      </c>
    </row>
    <row r="169" spans="1:26" ht="12" customHeight="1" x14ac:dyDescent="0.25">
      <c r="A169" s="7">
        <v>169</v>
      </c>
      <c r="B169" s="7" t="s">
        <v>59</v>
      </c>
      <c r="C169" s="7" t="s">
        <v>36</v>
      </c>
      <c r="D169" s="7" t="s">
        <v>40</v>
      </c>
      <c r="E169" s="7" t="s">
        <v>67</v>
      </c>
      <c r="F169" s="7" t="s">
        <v>32</v>
      </c>
      <c r="G169" s="7" t="s">
        <v>68</v>
      </c>
      <c r="H169" s="7" t="s">
        <v>155</v>
      </c>
      <c r="I169" s="7" t="s">
        <v>32</v>
      </c>
      <c r="J169" s="7" t="s">
        <v>32</v>
      </c>
      <c r="K169" s="7" t="s">
        <v>32</v>
      </c>
      <c r="L169" s="7" t="s">
        <v>30</v>
      </c>
      <c r="M169" s="7" t="s">
        <v>83</v>
      </c>
      <c r="N169" s="8" t="s">
        <v>132</v>
      </c>
      <c r="O169" s="7" t="s">
        <v>32</v>
      </c>
      <c r="P169" s="7">
        <v>3.2</v>
      </c>
      <c r="Q169" s="7">
        <v>2.5</v>
      </c>
      <c r="R169" s="7">
        <v>5294.596378769992</v>
      </c>
      <c r="S169" s="9">
        <f t="shared" si="29"/>
        <v>5.2945963787699917</v>
      </c>
      <c r="T169" s="9">
        <f t="shared" si="26"/>
        <v>-0.28000000000000003</v>
      </c>
      <c r="U169" s="10" t="s">
        <v>33</v>
      </c>
      <c r="V169" s="11" t="str">
        <f t="shared" si="30"/>
        <v>Yes</v>
      </c>
      <c r="W169" s="12">
        <f t="shared" si="27"/>
        <v>604.38979122775072</v>
      </c>
      <c r="X169" s="11">
        <f t="shared" si="31"/>
        <v>5</v>
      </c>
      <c r="Y169" s="7">
        <f t="shared" si="28"/>
        <v>14</v>
      </c>
      <c r="Z169" s="8" t="s">
        <v>66</v>
      </c>
    </row>
    <row r="170" spans="1:26" x14ac:dyDescent="0.25">
      <c r="A170" s="7">
        <v>170</v>
      </c>
      <c r="B170" s="7" t="s">
        <v>59</v>
      </c>
      <c r="C170" s="7" t="s">
        <v>36</v>
      </c>
      <c r="D170" s="7" t="s">
        <v>40</v>
      </c>
      <c r="E170" s="7" t="s">
        <v>70</v>
      </c>
      <c r="F170" s="7" t="s">
        <v>32</v>
      </c>
      <c r="G170" s="7" t="s">
        <v>53</v>
      </c>
      <c r="H170" s="7" t="s">
        <v>54</v>
      </c>
      <c r="I170" s="7" t="s">
        <v>32</v>
      </c>
      <c r="J170" s="7" t="s">
        <v>32</v>
      </c>
      <c r="K170" s="7" t="s">
        <v>32</v>
      </c>
      <c r="L170" s="7" t="s">
        <v>32</v>
      </c>
      <c r="M170" s="7" t="s">
        <v>133</v>
      </c>
      <c r="N170" s="8" t="s">
        <v>32</v>
      </c>
      <c r="O170" s="7" t="s">
        <v>32</v>
      </c>
      <c r="P170" s="7">
        <v>2.6</v>
      </c>
      <c r="Q170" s="7">
        <v>2.5</v>
      </c>
      <c r="R170" s="7">
        <v>15368.301365351024</v>
      </c>
      <c r="S170" s="9">
        <f t="shared" si="29"/>
        <v>15.368301365351025</v>
      </c>
      <c r="T170" s="9">
        <f t="shared" si="26"/>
        <v>-4.0000000000000036E-2</v>
      </c>
      <c r="U170" s="10" t="s">
        <v>33</v>
      </c>
      <c r="V170" s="11" t="str">
        <f t="shared" si="30"/>
        <v>Yes</v>
      </c>
      <c r="W170" s="12">
        <f t="shared" si="27"/>
        <v>169.17939973912101</v>
      </c>
      <c r="X170" s="11">
        <f t="shared" si="31"/>
        <v>5</v>
      </c>
      <c r="Y170" s="7">
        <f t="shared" si="28"/>
        <v>59</v>
      </c>
      <c r="Z170" s="8"/>
    </row>
    <row r="171" spans="1:26" x14ac:dyDescent="0.25">
      <c r="A171" s="7">
        <v>171</v>
      </c>
      <c r="B171" s="7" t="s">
        <v>59</v>
      </c>
      <c r="C171" s="7" t="s">
        <v>36</v>
      </c>
      <c r="D171" s="7" t="s">
        <v>40</v>
      </c>
      <c r="E171" s="7" t="s">
        <v>70</v>
      </c>
      <c r="F171" s="7" t="s">
        <v>32</v>
      </c>
      <c r="G171" s="7" t="s">
        <v>53</v>
      </c>
      <c r="H171" s="7" t="s">
        <v>54</v>
      </c>
      <c r="I171" s="7" t="s">
        <v>32</v>
      </c>
      <c r="J171" s="7" t="s">
        <v>32</v>
      </c>
      <c r="K171" s="7" t="s">
        <v>32</v>
      </c>
      <c r="L171" s="7" t="s">
        <v>32</v>
      </c>
      <c r="M171" s="7" t="s">
        <v>134</v>
      </c>
      <c r="N171" s="8" t="s">
        <v>32</v>
      </c>
      <c r="O171" s="7" t="s">
        <v>32</v>
      </c>
      <c r="P171" s="7">
        <v>1.8</v>
      </c>
      <c r="Q171" s="7">
        <v>2.5</v>
      </c>
      <c r="R171" s="7">
        <v>23730.084949358032</v>
      </c>
      <c r="S171" s="9">
        <f t="shared" si="29"/>
        <v>23.73008494935803</v>
      </c>
      <c r="T171" s="9">
        <f t="shared" si="26"/>
        <v>0.28000000000000003</v>
      </c>
      <c r="U171" s="10" t="s">
        <v>33</v>
      </c>
      <c r="V171" s="11" t="str">
        <f t="shared" si="30"/>
        <v>Yes</v>
      </c>
      <c r="W171" s="12">
        <f t="shared" si="27"/>
        <v>75.853078648531991</v>
      </c>
      <c r="X171" s="11">
        <f t="shared" si="31"/>
        <v>4</v>
      </c>
      <c r="Y171" s="7">
        <f t="shared" si="28"/>
        <v>108</v>
      </c>
      <c r="Z171" s="8"/>
    </row>
    <row r="172" spans="1:26" x14ac:dyDescent="0.25">
      <c r="A172" s="7">
        <v>172</v>
      </c>
      <c r="B172" s="7" t="s">
        <v>59</v>
      </c>
      <c r="C172" s="7" t="s">
        <v>36</v>
      </c>
      <c r="D172" s="7" t="s">
        <v>40</v>
      </c>
      <c r="E172" s="7" t="s">
        <v>70</v>
      </c>
      <c r="F172" s="7" t="s">
        <v>32</v>
      </c>
      <c r="G172" s="7" t="s">
        <v>53</v>
      </c>
      <c r="H172" s="7" t="s">
        <v>54</v>
      </c>
      <c r="I172" s="7" t="s">
        <v>32</v>
      </c>
      <c r="J172" s="7" t="s">
        <v>32</v>
      </c>
      <c r="K172" s="7" t="s">
        <v>32</v>
      </c>
      <c r="L172" s="7" t="s">
        <v>32</v>
      </c>
      <c r="M172" s="7" t="s">
        <v>87</v>
      </c>
      <c r="N172" s="8" t="s">
        <v>153</v>
      </c>
      <c r="O172" s="7" t="s">
        <v>32</v>
      </c>
      <c r="P172" s="7">
        <v>1.4</v>
      </c>
      <c r="Q172" s="7">
        <v>2.5</v>
      </c>
      <c r="R172" s="7">
        <v>13854.909656674959</v>
      </c>
      <c r="S172" s="9">
        <f t="shared" si="29"/>
        <v>13.854909656674959</v>
      </c>
      <c r="T172" s="9">
        <f t="shared" si="26"/>
        <v>0.44000000000000006</v>
      </c>
      <c r="U172" s="10" t="s">
        <v>33</v>
      </c>
      <c r="V172" s="11" t="str">
        <f t="shared" si="30"/>
        <v>Yes</v>
      </c>
      <c r="W172" s="12">
        <f t="shared" si="27"/>
        <v>101.04721248222026</v>
      </c>
      <c r="X172" s="11">
        <f t="shared" si="31"/>
        <v>5</v>
      </c>
      <c r="Y172" s="7">
        <f t="shared" si="28"/>
        <v>93</v>
      </c>
      <c r="Z172" s="8"/>
    </row>
    <row r="173" spans="1:26" x14ac:dyDescent="0.25">
      <c r="A173" s="7">
        <v>173</v>
      </c>
      <c r="B173" s="7" t="s">
        <v>59</v>
      </c>
      <c r="C173" s="7" t="s">
        <v>36</v>
      </c>
      <c r="D173" s="7" t="s">
        <v>40</v>
      </c>
      <c r="E173" s="7" t="s">
        <v>70</v>
      </c>
      <c r="F173" s="7" t="s">
        <v>32</v>
      </c>
      <c r="G173" s="7" t="s">
        <v>53</v>
      </c>
      <c r="H173" s="7" t="s">
        <v>54</v>
      </c>
      <c r="I173" s="7" t="s">
        <v>32</v>
      </c>
      <c r="J173" s="7" t="s">
        <v>32</v>
      </c>
      <c r="K173" s="7" t="s">
        <v>32</v>
      </c>
      <c r="L173" s="7" t="s">
        <v>32</v>
      </c>
      <c r="M173" s="7" t="s">
        <v>87</v>
      </c>
      <c r="N173" s="8" t="s">
        <v>154</v>
      </c>
      <c r="O173" s="7" t="s">
        <v>32</v>
      </c>
      <c r="P173" s="7">
        <v>2.8</v>
      </c>
      <c r="Q173" s="7">
        <v>2.5</v>
      </c>
      <c r="R173" s="7">
        <v>18611.058756984974</v>
      </c>
      <c r="S173" s="9">
        <f t="shared" si="29"/>
        <v>18.611058756984974</v>
      </c>
      <c r="T173" s="9">
        <f t="shared" si="26"/>
        <v>-0.11999999999999988</v>
      </c>
      <c r="U173" s="10" t="s">
        <v>33</v>
      </c>
      <c r="V173" s="11" t="str">
        <f t="shared" si="30"/>
        <v>Yes</v>
      </c>
      <c r="W173" s="12">
        <f t="shared" si="27"/>
        <v>150.44818441342693</v>
      </c>
      <c r="X173" s="11">
        <f t="shared" si="31"/>
        <v>5</v>
      </c>
      <c r="Y173" s="7">
        <f t="shared" si="28"/>
        <v>67</v>
      </c>
      <c r="Z173" s="8"/>
    </row>
    <row r="174" spans="1:26" x14ac:dyDescent="0.25">
      <c r="A174" s="7">
        <v>174</v>
      </c>
      <c r="B174" s="7" t="s">
        <v>59</v>
      </c>
      <c r="C174" s="7" t="s">
        <v>36</v>
      </c>
      <c r="D174" s="7" t="s">
        <v>40</v>
      </c>
      <c r="E174" s="7" t="s">
        <v>70</v>
      </c>
      <c r="F174" s="7" t="s">
        <v>32</v>
      </c>
      <c r="G174" s="7" t="s">
        <v>53</v>
      </c>
      <c r="H174" s="7" t="s">
        <v>54</v>
      </c>
      <c r="I174" s="7" t="s">
        <v>32</v>
      </c>
      <c r="J174" s="7" t="s">
        <v>32</v>
      </c>
      <c r="K174" s="7" t="s">
        <v>32</v>
      </c>
      <c r="L174" s="7" t="s">
        <v>32</v>
      </c>
      <c r="M174" s="7" t="s">
        <v>87</v>
      </c>
      <c r="N174" s="8" t="s">
        <v>139</v>
      </c>
      <c r="O174" s="7" t="s">
        <v>32</v>
      </c>
      <c r="P174" s="7">
        <v>2.2000000000000002</v>
      </c>
      <c r="Q174" s="7">
        <v>2.5</v>
      </c>
      <c r="R174" s="7">
        <v>22449.349020099024</v>
      </c>
      <c r="S174" s="9">
        <f t="shared" si="29"/>
        <v>22.449349020099024</v>
      </c>
      <c r="T174" s="9">
        <f t="shared" si="26"/>
        <v>0.11999999999999988</v>
      </c>
      <c r="U174" s="10" t="s">
        <v>33</v>
      </c>
      <c r="V174" s="11" t="str">
        <f t="shared" si="30"/>
        <v>Yes</v>
      </c>
      <c r="W174" s="12">
        <f t="shared" si="27"/>
        <v>97.998387304252262</v>
      </c>
      <c r="X174" s="11">
        <f t="shared" si="31"/>
        <v>4</v>
      </c>
      <c r="Y174" s="7">
        <f t="shared" si="28"/>
        <v>97</v>
      </c>
      <c r="Z174" s="8"/>
    </row>
    <row r="175" spans="1:26" x14ac:dyDescent="0.25">
      <c r="A175" s="7">
        <v>175</v>
      </c>
      <c r="B175" s="7" t="s">
        <v>59</v>
      </c>
      <c r="C175" s="7" t="s">
        <v>36</v>
      </c>
      <c r="D175" s="7" t="s">
        <v>40</v>
      </c>
      <c r="E175" s="7" t="s">
        <v>70</v>
      </c>
      <c r="F175" s="7" t="s">
        <v>32</v>
      </c>
      <c r="G175" s="7" t="s">
        <v>53</v>
      </c>
      <c r="H175" s="7" t="s">
        <v>54</v>
      </c>
      <c r="I175" s="7" t="s">
        <v>32</v>
      </c>
      <c r="J175" s="7" t="s">
        <v>32</v>
      </c>
      <c r="K175" s="7" t="s">
        <v>32</v>
      </c>
      <c r="L175" s="7" t="s">
        <v>32</v>
      </c>
      <c r="M175" s="7" t="s">
        <v>83</v>
      </c>
      <c r="N175" s="8" t="s">
        <v>140</v>
      </c>
      <c r="O175" s="7" t="s">
        <v>156</v>
      </c>
      <c r="P175" s="7">
        <v>1.8</v>
      </c>
      <c r="Q175" s="7">
        <v>2.5</v>
      </c>
      <c r="R175" s="7">
        <v>5683.2166814379971</v>
      </c>
      <c r="S175" s="9">
        <f t="shared" si="29"/>
        <v>5.6832166814379974</v>
      </c>
      <c r="T175" s="9">
        <f t="shared" si="26"/>
        <v>0.28000000000000003</v>
      </c>
      <c r="U175" s="10" t="s">
        <v>33</v>
      </c>
      <c r="V175" s="11" t="str">
        <f t="shared" si="30"/>
        <v>Yes</v>
      </c>
      <c r="W175" s="12">
        <f t="shared" si="27"/>
        <v>316.72204332433694</v>
      </c>
      <c r="X175" s="11">
        <f t="shared" si="31"/>
        <v>5</v>
      </c>
      <c r="Y175" s="7">
        <f t="shared" si="28"/>
        <v>33</v>
      </c>
      <c r="Z175" s="8"/>
    </row>
    <row r="176" spans="1:26" x14ac:dyDescent="0.25">
      <c r="A176" s="7">
        <v>176</v>
      </c>
      <c r="B176" s="7" t="s">
        <v>59</v>
      </c>
      <c r="C176" s="7" t="s">
        <v>36</v>
      </c>
      <c r="D176" s="7" t="s">
        <v>40</v>
      </c>
      <c r="E176" s="7" t="s">
        <v>70</v>
      </c>
      <c r="F176" s="7" t="s">
        <v>32</v>
      </c>
      <c r="G176" s="7" t="s">
        <v>53</v>
      </c>
      <c r="H176" s="7" t="s">
        <v>54</v>
      </c>
      <c r="I176" s="7" t="s">
        <v>32</v>
      </c>
      <c r="J176" s="7" t="s">
        <v>32</v>
      </c>
      <c r="K176" s="7" t="s">
        <v>32</v>
      </c>
      <c r="L176" s="7" t="s">
        <v>32</v>
      </c>
      <c r="M176" s="7" t="s">
        <v>83</v>
      </c>
      <c r="N176" s="8" t="s">
        <v>140</v>
      </c>
      <c r="O176" s="7" t="s">
        <v>157</v>
      </c>
      <c r="P176" s="7">
        <v>2.2000000000000002</v>
      </c>
      <c r="Q176" s="7">
        <v>2.5</v>
      </c>
      <c r="R176" s="7">
        <v>5412.7707421359955</v>
      </c>
      <c r="S176" s="9">
        <f t="shared" si="29"/>
        <v>5.4127707421359954</v>
      </c>
      <c r="T176" s="9">
        <f t="shared" si="26"/>
        <v>0.11999999999999988</v>
      </c>
      <c r="U176" s="10" t="s">
        <v>33</v>
      </c>
      <c r="V176" s="11" t="str">
        <f t="shared" si="30"/>
        <v>Yes</v>
      </c>
      <c r="W176" s="12">
        <f t="shared" si="27"/>
        <v>406.44618159679027</v>
      </c>
      <c r="X176" s="11">
        <f t="shared" si="31"/>
        <v>5</v>
      </c>
      <c r="Y176" s="7">
        <f t="shared" si="28"/>
        <v>25</v>
      </c>
      <c r="Z176" s="8"/>
    </row>
    <row r="177" spans="1:26" x14ac:dyDescent="0.25">
      <c r="A177" s="7">
        <v>177</v>
      </c>
      <c r="B177" s="7" t="s">
        <v>59</v>
      </c>
      <c r="C177" s="7" t="s">
        <v>36</v>
      </c>
      <c r="D177" s="7" t="s">
        <v>40</v>
      </c>
      <c r="E177" s="7" t="s">
        <v>70</v>
      </c>
      <c r="F177" s="7" t="s">
        <v>32</v>
      </c>
      <c r="G177" s="7" t="s">
        <v>53</v>
      </c>
      <c r="H177" s="7" t="s">
        <v>54</v>
      </c>
      <c r="I177" s="7" t="s">
        <v>32</v>
      </c>
      <c r="J177" s="7" t="s">
        <v>32</v>
      </c>
      <c r="K177" s="7" t="s">
        <v>32</v>
      </c>
      <c r="L177" s="7" t="s">
        <v>32</v>
      </c>
      <c r="M177" s="7" t="s">
        <v>83</v>
      </c>
      <c r="N177" s="8" t="s">
        <v>140</v>
      </c>
      <c r="O177" s="7" t="s">
        <v>158</v>
      </c>
      <c r="P177" s="7">
        <v>1.4</v>
      </c>
      <c r="Q177" s="7">
        <v>2.5</v>
      </c>
      <c r="R177" s="7">
        <v>6272.6609033970017</v>
      </c>
      <c r="S177" s="9">
        <f t="shared" si="29"/>
        <v>6.2726609033970018</v>
      </c>
      <c r="T177" s="9">
        <f t="shared" si="26"/>
        <v>0.44000000000000006</v>
      </c>
      <c r="U177" s="10" t="s">
        <v>33</v>
      </c>
      <c r="V177" s="11" t="str">
        <f t="shared" si="30"/>
        <v>Yes</v>
      </c>
      <c r="W177" s="12">
        <f t="shared" si="27"/>
        <v>223.19076729332212</v>
      </c>
      <c r="X177" s="11">
        <f t="shared" si="31"/>
        <v>5</v>
      </c>
      <c r="Y177" s="7">
        <f t="shared" si="28"/>
        <v>45</v>
      </c>
      <c r="Z177" s="8"/>
    </row>
    <row r="178" spans="1:26" x14ac:dyDescent="0.25">
      <c r="A178" s="7">
        <v>178</v>
      </c>
      <c r="B178" s="7" t="s">
        <v>59</v>
      </c>
      <c r="C178" s="7" t="s">
        <v>36</v>
      </c>
      <c r="D178" s="7" t="s">
        <v>40</v>
      </c>
      <c r="E178" s="7" t="s">
        <v>70</v>
      </c>
      <c r="F178" s="7" t="s">
        <v>32</v>
      </c>
      <c r="G178" s="7" t="s">
        <v>53</v>
      </c>
      <c r="H178" s="7" t="s">
        <v>54</v>
      </c>
      <c r="I178" s="7" t="s">
        <v>32</v>
      </c>
      <c r="J178" s="7" t="s">
        <v>32</v>
      </c>
      <c r="K178" s="7" t="s">
        <v>32</v>
      </c>
      <c r="L178" s="7" t="s">
        <v>32</v>
      </c>
      <c r="M178" s="7" t="s">
        <v>83</v>
      </c>
      <c r="N178" s="8" t="s">
        <v>132</v>
      </c>
      <c r="O178" s="7" t="s">
        <v>159</v>
      </c>
      <c r="P178" s="7">
        <v>1.6</v>
      </c>
      <c r="Q178" s="7">
        <v>2.5</v>
      </c>
      <c r="R178" s="7">
        <v>9452.8997925220046</v>
      </c>
      <c r="S178" s="9">
        <f t="shared" si="29"/>
        <v>9.452899792522004</v>
      </c>
      <c r="T178" s="9">
        <f t="shared" si="26"/>
        <v>0.36</v>
      </c>
      <c r="U178" s="10" t="s">
        <v>33</v>
      </c>
      <c r="V178" s="11" t="str">
        <f t="shared" si="30"/>
        <v>Yes</v>
      </c>
      <c r="W178" s="12">
        <f t="shared" si="27"/>
        <v>169.26023073530595</v>
      </c>
      <c r="X178" s="11">
        <f t="shared" si="31"/>
        <v>5</v>
      </c>
      <c r="Y178" s="7">
        <f t="shared" si="28"/>
        <v>58</v>
      </c>
      <c r="Z178" s="8"/>
    </row>
    <row r="179" spans="1:26" x14ac:dyDescent="0.25">
      <c r="A179" s="7">
        <v>179</v>
      </c>
      <c r="B179" s="7" t="s">
        <v>59</v>
      </c>
      <c r="C179" s="7" t="s">
        <v>36</v>
      </c>
      <c r="D179" s="7" t="s">
        <v>40</v>
      </c>
      <c r="E179" s="7" t="s">
        <v>70</v>
      </c>
      <c r="F179" s="7" t="s">
        <v>32</v>
      </c>
      <c r="G179" s="7" t="s">
        <v>53</v>
      </c>
      <c r="H179" s="7" t="s">
        <v>54</v>
      </c>
      <c r="I179" s="7" t="s">
        <v>32</v>
      </c>
      <c r="J179" s="7" t="s">
        <v>32</v>
      </c>
      <c r="K179" s="7" t="s">
        <v>32</v>
      </c>
      <c r="L179" s="7" t="s">
        <v>32</v>
      </c>
      <c r="M179" s="7" t="s">
        <v>83</v>
      </c>
      <c r="N179" s="8" t="s">
        <v>132</v>
      </c>
      <c r="O179" s="7" t="s">
        <v>145</v>
      </c>
      <c r="P179" s="7">
        <v>2.2000000000000002</v>
      </c>
      <c r="Q179" s="7">
        <v>2.5</v>
      </c>
      <c r="R179" s="7">
        <v>5608.3719214609991</v>
      </c>
      <c r="S179" s="9">
        <f t="shared" si="29"/>
        <v>5.6083719214609991</v>
      </c>
      <c r="T179" s="9">
        <f t="shared" si="26"/>
        <v>0.11999999999999988</v>
      </c>
      <c r="U179" s="10" t="s">
        <v>33</v>
      </c>
      <c r="V179" s="11" t="str">
        <f t="shared" si="30"/>
        <v>Yes</v>
      </c>
      <c r="W179" s="12">
        <f t="shared" si="27"/>
        <v>392.27070365670278</v>
      </c>
      <c r="X179" s="11">
        <f t="shared" si="31"/>
        <v>5</v>
      </c>
      <c r="Y179" s="7">
        <f t="shared" si="28"/>
        <v>27</v>
      </c>
      <c r="Z179" s="8"/>
    </row>
    <row r="180" spans="1:26" x14ac:dyDescent="0.25">
      <c r="A180" s="7">
        <v>180</v>
      </c>
      <c r="B180" s="7" t="s">
        <v>59</v>
      </c>
      <c r="C180" s="7" t="s">
        <v>36</v>
      </c>
      <c r="D180" s="7" t="s">
        <v>40</v>
      </c>
      <c r="E180" s="7" t="s">
        <v>70</v>
      </c>
      <c r="F180" s="7" t="s">
        <v>32</v>
      </c>
      <c r="G180" s="7" t="s">
        <v>53</v>
      </c>
      <c r="H180" s="7" t="s">
        <v>54</v>
      </c>
      <c r="I180" s="7" t="s">
        <v>32</v>
      </c>
      <c r="J180" s="7" t="s">
        <v>32</v>
      </c>
      <c r="K180" s="7" t="s">
        <v>32</v>
      </c>
      <c r="L180" s="7" t="s">
        <v>32</v>
      </c>
      <c r="M180" s="7" t="s">
        <v>83</v>
      </c>
      <c r="N180" s="8" t="s">
        <v>146</v>
      </c>
      <c r="O180" s="7" t="s">
        <v>147</v>
      </c>
      <c r="P180" s="7">
        <v>2</v>
      </c>
      <c r="Q180" s="7">
        <v>2.5</v>
      </c>
      <c r="R180" s="7">
        <v>7654.9961806929941</v>
      </c>
      <c r="S180" s="9">
        <f t="shared" si="29"/>
        <v>7.6549961806929945</v>
      </c>
      <c r="T180" s="9">
        <f t="shared" si="26"/>
        <v>0.19999999999999996</v>
      </c>
      <c r="U180" s="10" t="s">
        <v>33</v>
      </c>
      <c r="V180" s="11" t="str">
        <f t="shared" si="30"/>
        <v>Yes</v>
      </c>
      <c r="W180" s="12">
        <f t="shared" si="27"/>
        <v>261.26727601044252</v>
      </c>
      <c r="X180" s="11">
        <f t="shared" si="31"/>
        <v>5</v>
      </c>
      <c r="Y180" s="7">
        <f t="shared" si="28"/>
        <v>38</v>
      </c>
      <c r="Z180" s="8"/>
    </row>
    <row r="181" spans="1:26" x14ac:dyDescent="0.25">
      <c r="A181" s="7">
        <v>181</v>
      </c>
      <c r="B181" s="7" t="s">
        <v>59</v>
      </c>
      <c r="C181" s="7" t="s">
        <v>36</v>
      </c>
      <c r="D181" s="7" t="s">
        <v>40</v>
      </c>
      <c r="E181" s="7" t="s">
        <v>70</v>
      </c>
      <c r="F181" s="7" t="s">
        <v>32</v>
      </c>
      <c r="G181" s="7" t="s">
        <v>53</v>
      </c>
      <c r="H181" s="7" t="s">
        <v>54</v>
      </c>
      <c r="I181" s="7" t="s">
        <v>32</v>
      </c>
      <c r="J181" s="7" t="s">
        <v>32</v>
      </c>
      <c r="K181" s="7" t="s">
        <v>32</v>
      </c>
      <c r="L181" s="7" t="s">
        <v>32</v>
      </c>
      <c r="M181" s="7" t="s">
        <v>83</v>
      </c>
      <c r="N181" s="8" t="s">
        <v>146</v>
      </c>
      <c r="O181" s="7" t="s">
        <v>160</v>
      </c>
      <c r="P181" s="7">
        <v>1.8</v>
      </c>
      <c r="Q181" s="7">
        <v>2.5</v>
      </c>
      <c r="R181" s="7">
        <v>13048.347138806001</v>
      </c>
      <c r="S181" s="9">
        <f t="shared" si="29"/>
        <v>13.048347138806001</v>
      </c>
      <c r="T181" s="9">
        <f t="shared" si="26"/>
        <v>0.28000000000000003</v>
      </c>
      <c r="U181" s="10" t="s">
        <v>33</v>
      </c>
      <c r="V181" s="11" t="str">
        <f t="shared" si="30"/>
        <v>Yes</v>
      </c>
      <c r="W181" s="12">
        <f t="shared" si="27"/>
        <v>137.94850649296185</v>
      </c>
      <c r="X181" s="11">
        <f t="shared" si="31"/>
        <v>5</v>
      </c>
      <c r="Y181" s="7">
        <f t="shared" si="28"/>
        <v>73</v>
      </c>
      <c r="Z181" s="8"/>
    </row>
    <row r="182" spans="1:26" x14ac:dyDescent="0.25">
      <c r="A182" s="7">
        <v>182</v>
      </c>
      <c r="B182" s="7" t="s">
        <v>59</v>
      </c>
      <c r="C182" s="7" t="s">
        <v>36</v>
      </c>
      <c r="D182" s="7" t="s">
        <v>40</v>
      </c>
      <c r="E182" s="7" t="s">
        <v>70</v>
      </c>
      <c r="F182" s="7" t="s">
        <v>32</v>
      </c>
      <c r="G182" s="7" t="s">
        <v>53</v>
      </c>
      <c r="H182" s="7" t="s">
        <v>54</v>
      </c>
      <c r="I182" s="7" t="s">
        <v>32</v>
      </c>
      <c r="J182" s="7" t="s">
        <v>32</v>
      </c>
      <c r="K182" s="7" t="s">
        <v>32</v>
      </c>
      <c r="L182" s="7" t="s">
        <v>32</v>
      </c>
      <c r="M182" s="7" t="s">
        <v>83</v>
      </c>
      <c r="N182" s="8" t="s">
        <v>146</v>
      </c>
      <c r="O182" s="7" t="s">
        <v>161</v>
      </c>
      <c r="P182" s="7">
        <v>2.8</v>
      </c>
      <c r="Q182" s="7">
        <v>2.5</v>
      </c>
      <c r="R182" s="7">
        <v>14549.052044660008</v>
      </c>
      <c r="S182" s="9">
        <f t="shared" si="29"/>
        <v>14.549052044660007</v>
      </c>
      <c r="T182" s="9">
        <f t="shared" si="26"/>
        <v>-0.11999999999999988</v>
      </c>
      <c r="U182" s="10" t="s">
        <v>33</v>
      </c>
      <c r="V182" s="11" t="str">
        <f t="shared" si="30"/>
        <v>Yes</v>
      </c>
      <c r="W182" s="12">
        <f t="shared" si="27"/>
        <v>192.4524011189921</v>
      </c>
      <c r="X182" s="11">
        <f t="shared" si="31"/>
        <v>5</v>
      </c>
      <c r="Y182" s="7">
        <f t="shared" si="28"/>
        <v>53</v>
      </c>
      <c r="Z182" s="8"/>
    </row>
    <row r="183" spans="1:26" x14ac:dyDescent="0.25">
      <c r="A183" s="7">
        <v>183</v>
      </c>
      <c r="B183" s="7" t="s">
        <v>59</v>
      </c>
      <c r="C183" s="7" t="s">
        <v>36</v>
      </c>
      <c r="D183" s="7" t="s">
        <v>40</v>
      </c>
      <c r="E183" s="7" t="s">
        <v>70</v>
      </c>
      <c r="F183" s="7" t="s">
        <v>32</v>
      </c>
      <c r="G183" s="7" t="s">
        <v>68</v>
      </c>
      <c r="H183" s="7" t="s">
        <v>162</v>
      </c>
      <c r="I183" s="7" t="s">
        <v>32</v>
      </c>
      <c r="J183" s="7" t="s">
        <v>32</v>
      </c>
      <c r="K183" s="7" t="s">
        <v>32</v>
      </c>
      <c r="L183" s="7" t="s">
        <v>36</v>
      </c>
      <c r="M183" s="7" t="s">
        <v>32</v>
      </c>
      <c r="N183" s="8" t="s">
        <v>32</v>
      </c>
      <c r="O183" s="7" t="s">
        <v>32</v>
      </c>
      <c r="P183" s="7">
        <v>2.8</v>
      </c>
      <c r="Q183" s="7">
        <v>2.5</v>
      </c>
      <c r="R183" s="7">
        <v>19633.867300000002</v>
      </c>
      <c r="S183" s="9">
        <f t="shared" si="29"/>
        <v>19.633867300000002</v>
      </c>
      <c r="T183" s="9">
        <f t="shared" si="26"/>
        <v>-0.11999999999999988</v>
      </c>
      <c r="U183" s="10" t="s">
        <v>33</v>
      </c>
      <c r="V183" s="11" t="str">
        <f t="shared" si="30"/>
        <v>Yes</v>
      </c>
      <c r="W183" s="12">
        <f t="shared" si="27"/>
        <v>142.61072244284748</v>
      </c>
      <c r="X183" s="11">
        <f t="shared" si="31"/>
        <v>5</v>
      </c>
      <c r="Y183" s="7">
        <f t="shared" si="28"/>
        <v>71</v>
      </c>
      <c r="Z183" s="8" t="s">
        <v>66</v>
      </c>
    </row>
    <row r="184" spans="1:26" x14ac:dyDescent="0.25">
      <c r="A184" s="7">
        <v>184</v>
      </c>
      <c r="B184" s="7" t="s">
        <v>59</v>
      </c>
      <c r="C184" s="7" t="s">
        <v>36</v>
      </c>
      <c r="D184" s="7" t="s">
        <v>40</v>
      </c>
      <c r="E184" s="7" t="s">
        <v>70</v>
      </c>
      <c r="F184" s="7" t="s">
        <v>32</v>
      </c>
      <c r="G184" s="7" t="s">
        <v>68</v>
      </c>
      <c r="H184" s="7" t="s">
        <v>162</v>
      </c>
      <c r="I184" s="7" t="s">
        <v>32</v>
      </c>
      <c r="J184" s="7" t="s">
        <v>32</v>
      </c>
      <c r="K184" s="7" t="s">
        <v>32</v>
      </c>
      <c r="L184" s="7" t="s">
        <v>30</v>
      </c>
      <c r="M184" s="7" t="s">
        <v>163</v>
      </c>
      <c r="N184" s="8" t="s">
        <v>32</v>
      </c>
      <c r="O184" s="7" t="s">
        <v>32</v>
      </c>
      <c r="P184" s="7">
        <v>3</v>
      </c>
      <c r="Q184" s="7">
        <v>2.5</v>
      </c>
      <c r="R184" s="7">
        <v>33466.491699999999</v>
      </c>
      <c r="S184" s="9">
        <f t="shared" si="29"/>
        <v>33.466491699999999</v>
      </c>
      <c r="T184" s="9">
        <f t="shared" si="26"/>
        <v>-0.19999999999999996</v>
      </c>
      <c r="U184" s="10" t="s">
        <v>33</v>
      </c>
      <c r="V184" s="11" t="str">
        <f t="shared" si="30"/>
        <v>Yes</v>
      </c>
      <c r="W184" s="12">
        <f t="shared" si="27"/>
        <v>89.641902918673736</v>
      </c>
      <c r="X184" s="11">
        <f t="shared" si="31"/>
        <v>4</v>
      </c>
      <c r="Y184" s="7">
        <f t="shared" si="28"/>
        <v>101</v>
      </c>
      <c r="Z184" s="8" t="s">
        <v>66</v>
      </c>
    </row>
    <row r="185" spans="1:26" x14ac:dyDescent="0.25">
      <c r="A185" s="7">
        <v>185</v>
      </c>
      <c r="B185" s="7" t="s">
        <v>59</v>
      </c>
      <c r="C185" s="7" t="s">
        <v>36</v>
      </c>
      <c r="D185" s="7" t="s">
        <v>40</v>
      </c>
      <c r="E185" s="7" t="s">
        <v>70</v>
      </c>
      <c r="F185" s="7" t="s">
        <v>32</v>
      </c>
      <c r="G185" s="7" t="s">
        <v>68</v>
      </c>
      <c r="H185" s="7" t="s">
        <v>162</v>
      </c>
      <c r="I185" s="7" t="s">
        <v>32</v>
      </c>
      <c r="J185" s="7" t="s">
        <v>32</v>
      </c>
      <c r="K185" s="7" t="s">
        <v>32</v>
      </c>
      <c r="L185" s="7" t="s">
        <v>30</v>
      </c>
      <c r="M185" s="7" t="s">
        <v>87</v>
      </c>
      <c r="N185" s="8" t="s">
        <v>32</v>
      </c>
      <c r="O185" s="7" t="s">
        <v>32</v>
      </c>
      <c r="P185" s="7">
        <v>3.6</v>
      </c>
      <c r="Q185" s="7">
        <v>2.5</v>
      </c>
      <c r="R185" s="7">
        <v>47467.161399999997</v>
      </c>
      <c r="S185" s="9">
        <f t="shared" si="29"/>
        <v>47.467161399999995</v>
      </c>
      <c r="T185" s="9">
        <f t="shared" si="26"/>
        <v>-0.43999999999999995</v>
      </c>
      <c r="U185" s="10" t="s">
        <v>33</v>
      </c>
      <c r="V185" s="11" t="str">
        <f t="shared" si="30"/>
        <v>Yes</v>
      </c>
      <c r="W185" s="12">
        <f t="shared" si="27"/>
        <v>75.841906147773159</v>
      </c>
      <c r="X185" s="11">
        <f t="shared" si="31"/>
        <v>4</v>
      </c>
      <c r="Y185" s="7">
        <f t="shared" si="28"/>
        <v>109</v>
      </c>
      <c r="Z185" s="8" t="s">
        <v>66</v>
      </c>
    </row>
    <row r="186" spans="1:26" x14ac:dyDescent="0.25">
      <c r="A186" s="7">
        <v>186</v>
      </c>
      <c r="B186" s="7" t="s">
        <v>59</v>
      </c>
      <c r="C186" s="7" t="s">
        <v>36</v>
      </c>
      <c r="D186" s="7" t="s">
        <v>40</v>
      </c>
      <c r="E186" s="7" t="s">
        <v>70</v>
      </c>
      <c r="F186" s="7" t="s">
        <v>32</v>
      </c>
      <c r="G186" s="7" t="s">
        <v>68</v>
      </c>
      <c r="H186" s="7" t="s">
        <v>162</v>
      </c>
      <c r="I186" s="7" t="s">
        <v>32</v>
      </c>
      <c r="J186" s="7" t="s">
        <v>32</v>
      </c>
      <c r="K186" s="7" t="s">
        <v>32</v>
      </c>
      <c r="L186" s="7" t="s">
        <v>30</v>
      </c>
      <c r="M186" s="7" t="s">
        <v>83</v>
      </c>
      <c r="N186" s="8" t="s">
        <v>140</v>
      </c>
      <c r="O186" s="7" t="s">
        <v>32</v>
      </c>
      <c r="P186" s="7">
        <v>2.6</v>
      </c>
      <c r="Q186" s="7">
        <v>2.5</v>
      </c>
      <c r="R186" s="7">
        <v>13324.9586</v>
      </c>
      <c r="S186" s="9">
        <f t="shared" si="29"/>
        <v>13.3249586</v>
      </c>
      <c r="T186" s="9">
        <f t="shared" si="26"/>
        <v>-4.0000000000000036E-2</v>
      </c>
      <c r="U186" s="10" t="s">
        <v>33</v>
      </c>
      <c r="V186" s="11" t="str">
        <f t="shared" si="30"/>
        <v>Yes</v>
      </c>
      <c r="W186" s="12">
        <f t="shared" si="27"/>
        <v>195.12255745394961</v>
      </c>
      <c r="X186" s="11">
        <f t="shared" si="31"/>
        <v>5</v>
      </c>
      <c r="Y186" s="7">
        <f t="shared" si="28"/>
        <v>50</v>
      </c>
      <c r="Z186" s="8" t="s">
        <v>66</v>
      </c>
    </row>
    <row r="187" spans="1:26" x14ac:dyDescent="0.25">
      <c r="A187" s="7">
        <v>187</v>
      </c>
      <c r="B187" s="7" t="s">
        <v>59</v>
      </c>
      <c r="C187" s="7" t="s">
        <v>36</v>
      </c>
      <c r="D187" s="7" t="s">
        <v>40</v>
      </c>
      <c r="E187" s="7" t="s">
        <v>70</v>
      </c>
      <c r="F187" s="7" t="s">
        <v>32</v>
      </c>
      <c r="G187" s="7" t="s">
        <v>68</v>
      </c>
      <c r="H187" s="7" t="s">
        <v>162</v>
      </c>
      <c r="I187" s="7" t="s">
        <v>32</v>
      </c>
      <c r="J187" s="7" t="s">
        <v>32</v>
      </c>
      <c r="K187" s="7" t="s">
        <v>32</v>
      </c>
      <c r="L187" s="7" t="s">
        <v>30</v>
      </c>
      <c r="M187" s="7" t="s">
        <v>83</v>
      </c>
      <c r="N187" s="8" t="s">
        <v>132</v>
      </c>
      <c r="O187" s="7" t="s">
        <v>32</v>
      </c>
      <c r="P187" s="7">
        <v>2.6</v>
      </c>
      <c r="Q187" s="7">
        <v>2.5</v>
      </c>
      <c r="R187" s="7">
        <v>14844.347100000001</v>
      </c>
      <c r="S187" s="9">
        <f t="shared" si="29"/>
        <v>14.8443471</v>
      </c>
      <c r="T187" s="9">
        <f t="shared" si="26"/>
        <v>-4.0000000000000036E-2</v>
      </c>
      <c r="U187" s="10" t="s">
        <v>33</v>
      </c>
      <c r="V187" s="11" t="str">
        <f t="shared" si="30"/>
        <v>Yes</v>
      </c>
      <c r="W187" s="12">
        <f t="shared" si="27"/>
        <v>175.15084917409402</v>
      </c>
      <c r="X187" s="11">
        <f t="shared" si="31"/>
        <v>5</v>
      </c>
      <c r="Y187" s="7">
        <f t="shared" si="28"/>
        <v>57</v>
      </c>
      <c r="Z187" s="8" t="s">
        <v>66</v>
      </c>
    </row>
    <row r="188" spans="1:26" x14ac:dyDescent="0.25">
      <c r="A188" s="7">
        <v>188</v>
      </c>
      <c r="B188" s="7" t="s">
        <v>59</v>
      </c>
      <c r="C188" s="7" t="s">
        <v>36</v>
      </c>
      <c r="D188" s="7" t="s">
        <v>40</v>
      </c>
      <c r="E188" s="7" t="s">
        <v>70</v>
      </c>
      <c r="F188" s="7" t="s">
        <v>32</v>
      </c>
      <c r="G188" s="7" t="s">
        <v>68</v>
      </c>
      <c r="H188" s="7" t="s">
        <v>162</v>
      </c>
      <c r="I188" s="7" t="s">
        <v>32</v>
      </c>
      <c r="J188" s="7" t="s">
        <v>32</v>
      </c>
      <c r="K188" s="7" t="s">
        <v>32</v>
      </c>
      <c r="L188" s="7" t="s">
        <v>30</v>
      </c>
      <c r="M188" s="7" t="s">
        <v>83</v>
      </c>
      <c r="N188" s="8" t="s">
        <v>146</v>
      </c>
      <c r="O188" s="7" t="s">
        <v>32</v>
      </c>
      <c r="P188" s="7">
        <v>2</v>
      </c>
      <c r="Q188" s="7">
        <v>2.5</v>
      </c>
      <c r="R188" s="7">
        <v>29051.677800000001</v>
      </c>
      <c r="S188" s="9">
        <f t="shared" si="29"/>
        <v>29.0516778</v>
      </c>
      <c r="T188" s="9">
        <f t="shared" si="26"/>
        <v>0.19999999999999996</v>
      </c>
      <c r="U188" s="10" t="s">
        <v>33</v>
      </c>
      <c r="V188" s="11" t="str">
        <f t="shared" si="30"/>
        <v>Yes</v>
      </c>
      <c r="W188" s="12">
        <f t="shared" si="27"/>
        <v>68.842839775677248</v>
      </c>
      <c r="X188" s="11">
        <f t="shared" si="31"/>
        <v>4</v>
      </c>
      <c r="Y188" s="7">
        <f t="shared" si="28"/>
        <v>113</v>
      </c>
      <c r="Z188" s="8" t="s">
        <v>66</v>
      </c>
    </row>
    <row r="189" spans="1:26" x14ac:dyDescent="0.25">
      <c r="A189" s="7">
        <v>190</v>
      </c>
      <c r="B189" s="7" t="s">
        <v>59</v>
      </c>
      <c r="C189" s="7" t="s">
        <v>36</v>
      </c>
      <c r="D189" s="7" t="s">
        <v>40</v>
      </c>
      <c r="E189" s="7" t="s">
        <v>50</v>
      </c>
      <c r="F189" s="7" t="s">
        <v>52</v>
      </c>
      <c r="G189" s="7" t="s">
        <v>53</v>
      </c>
      <c r="H189" s="7" t="s">
        <v>54</v>
      </c>
      <c r="I189" s="7" t="s">
        <v>32</v>
      </c>
      <c r="J189" s="7" t="s">
        <v>32</v>
      </c>
      <c r="K189" s="7" t="s">
        <v>32</v>
      </c>
      <c r="L189" s="7" t="s">
        <v>36</v>
      </c>
      <c r="M189" s="7" t="s">
        <v>32</v>
      </c>
      <c r="N189" s="8" t="s">
        <v>32</v>
      </c>
      <c r="O189" s="7" t="s">
        <v>32</v>
      </c>
      <c r="P189" s="7">
        <v>3.2</v>
      </c>
      <c r="Q189" s="7">
        <v>2.5</v>
      </c>
      <c r="R189" s="7">
        <v>28299.073070711984</v>
      </c>
      <c r="S189" s="9">
        <f t="shared" si="29"/>
        <v>28.299073070711984</v>
      </c>
      <c r="T189" s="9">
        <f t="shared" si="26"/>
        <v>-0.28000000000000003</v>
      </c>
      <c r="U189" s="10" t="s">
        <v>33</v>
      </c>
      <c r="V189" s="11" t="str">
        <f t="shared" si="30"/>
        <v>Yes</v>
      </c>
      <c r="W189" s="12">
        <f t="shared" si="27"/>
        <v>113.07790866520742</v>
      </c>
      <c r="X189" s="11">
        <f t="shared" si="31"/>
        <v>5</v>
      </c>
      <c r="Y189" s="7">
        <f t="shared" si="28"/>
        <v>84</v>
      </c>
      <c r="Z189" s="8"/>
    </row>
    <row r="190" spans="1:26" x14ac:dyDescent="0.25">
      <c r="A190" s="7">
        <v>191</v>
      </c>
      <c r="B190" s="7" t="s">
        <v>59</v>
      </c>
      <c r="C190" s="7" t="s">
        <v>36</v>
      </c>
      <c r="D190" s="7" t="s">
        <v>40</v>
      </c>
      <c r="E190" s="7" t="s">
        <v>50</v>
      </c>
      <c r="F190" s="7" t="s">
        <v>52</v>
      </c>
      <c r="G190" s="7" t="s">
        <v>53</v>
      </c>
      <c r="H190" s="7" t="s">
        <v>54</v>
      </c>
      <c r="I190" s="7" t="s">
        <v>32</v>
      </c>
      <c r="J190" s="7" t="s">
        <v>32</v>
      </c>
      <c r="K190" s="7" t="s">
        <v>32</v>
      </c>
      <c r="L190" s="7" t="s">
        <v>30</v>
      </c>
      <c r="M190" s="7" t="s">
        <v>163</v>
      </c>
      <c r="N190" s="8" t="s">
        <v>32</v>
      </c>
      <c r="O190" s="7" t="s">
        <v>32</v>
      </c>
      <c r="P190" s="7">
        <v>2.8</v>
      </c>
      <c r="Q190" s="7">
        <v>2.5</v>
      </c>
      <c r="R190" s="7">
        <v>52044.020009710832</v>
      </c>
      <c r="S190" s="9">
        <f t="shared" si="29"/>
        <v>52.044020009710835</v>
      </c>
      <c r="T190" s="9">
        <f t="shared" si="26"/>
        <v>-0.11999999999999988</v>
      </c>
      <c r="U190" s="10" t="s">
        <v>33</v>
      </c>
      <c r="V190" s="11" t="str">
        <f t="shared" si="30"/>
        <v>Yes</v>
      </c>
      <c r="W190" s="12">
        <f t="shared" si="27"/>
        <v>53.800609550867726</v>
      </c>
      <c r="X190" s="11">
        <f t="shared" si="31"/>
        <v>4</v>
      </c>
      <c r="Y190" s="7">
        <f t="shared" si="28"/>
        <v>124</v>
      </c>
      <c r="Z190" s="8"/>
    </row>
    <row r="191" spans="1:26" x14ac:dyDescent="0.25">
      <c r="A191" s="7">
        <v>192</v>
      </c>
      <c r="B191" s="7" t="s">
        <v>59</v>
      </c>
      <c r="C191" s="7" t="s">
        <v>36</v>
      </c>
      <c r="D191" s="7" t="s">
        <v>40</v>
      </c>
      <c r="E191" s="7" t="s">
        <v>50</v>
      </c>
      <c r="F191" s="7" t="s">
        <v>52</v>
      </c>
      <c r="G191" s="7" t="s">
        <v>53</v>
      </c>
      <c r="H191" s="7" t="s">
        <v>54</v>
      </c>
      <c r="I191" s="7" t="s">
        <v>32</v>
      </c>
      <c r="J191" s="7" t="s">
        <v>32</v>
      </c>
      <c r="K191" s="7" t="s">
        <v>32</v>
      </c>
      <c r="L191" s="7" t="s">
        <v>30</v>
      </c>
      <c r="M191" s="7" t="s">
        <v>87</v>
      </c>
      <c r="N191" s="8" t="s">
        <v>32</v>
      </c>
      <c r="O191" s="7" t="s">
        <v>32</v>
      </c>
      <c r="P191" s="7">
        <v>3.4</v>
      </c>
      <c r="Q191" s="7">
        <v>2.5</v>
      </c>
      <c r="R191" s="7">
        <v>60304.959950188131</v>
      </c>
      <c r="S191" s="9">
        <f t="shared" si="29"/>
        <v>60.304959950188135</v>
      </c>
      <c r="T191" s="9">
        <f t="shared" si="26"/>
        <v>-0.35999999999999988</v>
      </c>
      <c r="U191" s="10" t="s">
        <v>33</v>
      </c>
      <c r="V191" s="11" t="str">
        <f t="shared" si="30"/>
        <v>Yes</v>
      </c>
      <c r="W191" s="12">
        <f t="shared" si="27"/>
        <v>56.380105430936332</v>
      </c>
      <c r="X191" s="11">
        <f t="shared" si="31"/>
        <v>4</v>
      </c>
      <c r="Y191" s="7">
        <f t="shared" si="28"/>
        <v>123</v>
      </c>
      <c r="Z191" s="8"/>
    </row>
    <row r="192" spans="1:26" x14ac:dyDescent="0.25">
      <c r="A192" s="7">
        <v>193</v>
      </c>
      <c r="B192" s="7" t="s">
        <v>59</v>
      </c>
      <c r="C192" s="7" t="s">
        <v>36</v>
      </c>
      <c r="D192" s="7" t="s">
        <v>40</v>
      </c>
      <c r="E192" s="7" t="s">
        <v>50</v>
      </c>
      <c r="F192" s="7" t="s">
        <v>52</v>
      </c>
      <c r="G192" s="7" t="s">
        <v>53</v>
      </c>
      <c r="H192" s="7" t="s">
        <v>54</v>
      </c>
      <c r="I192" s="7" t="s">
        <v>32</v>
      </c>
      <c r="J192" s="7" t="s">
        <v>32</v>
      </c>
      <c r="K192" s="7" t="s">
        <v>32</v>
      </c>
      <c r="L192" s="7" t="s">
        <v>30</v>
      </c>
      <c r="M192" s="7" t="s">
        <v>83</v>
      </c>
      <c r="N192" s="8" t="s">
        <v>140</v>
      </c>
      <c r="O192" s="7" t="s">
        <v>32</v>
      </c>
      <c r="P192" s="7">
        <v>1.8</v>
      </c>
      <c r="Q192" s="7">
        <v>2.5</v>
      </c>
      <c r="R192" s="7">
        <v>13098.693527621002</v>
      </c>
      <c r="S192" s="9">
        <f t="shared" si="29"/>
        <v>13.098693527621002</v>
      </c>
      <c r="T192" s="9">
        <f t="shared" si="26"/>
        <v>0.28000000000000003</v>
      </c>
      <c r="U192" s="10" t="s">
        <v>33</v>
      </c>
      <c r="V192" s="11" t="str">
        <f t="shared" si="30"/>
        <v>Yes</v>
      </c>
      <c r="W192" s="12">
        <f t="shared" si="27"/>
        <v>137.41828497661766</v>
      </c>
      <c r="X192" s="11">
        <f t="shared" si="31"/>
        <v>5</v>
      </c>
      <c r="Y192" s="7">
        <f t="shared" si="28"/>
        <v>74</v>
      </c>
      <c r="Z192" s="8"/>
    </row>
    <row r="193" spans="1:26" x14ac:dyDescent="0.25">
      <c r="A193" s="7">
        <v>194</v>
      </c>
      <c r="B193" s="7" t="s">
        <v>59</v>
      </c>
      <c r="C193" s="7" t="s">
        <v>36</v>
      </c>
      <c r="D193" s="7" t="s">
        <v>40</v>
      </c>
      <c r="E193" s="7" t="s">
        <v>50</v>
      </c>
      <c r="F193" s="7" t="s">
        <v>52</v>
      </c>
      <c r="G193" s="7" t="s">
        <v>53</v>
      </c>
      <c r="H193" s="7" t="s">
        <v>54</v>
      </c>
      <c r="I193" s="7" t="s">
        <v>32</v>
      </c>
      <c r="J193" s="7" t="s">
        <v>32</v>
      </c>
      <c r="K193" s="7" t="s">
        <v>32</v>
      </c>
      <c r="L193" s="7" t="s">
        <v>30</v>
      </c>
      <c r="M193" s="7" t="s">
        <v>83</v>
      </c>
      <c r="N193" s="8" t="s">
        <v>132</v>
      </c>
      <c r="O193" s="7" t="s">
        <v>32</v>
      </c>
      <c r="P193" s="7">
        <v>2.2000000000000002</v>
      </c>
      <c r="Q193" s="7">
        <v>2.5</v>
      </c>
      <c r="R193" s="7">
        <v>11283.846830564004</v>
      </c>
      <c r="S193" s="9">
        <f t="shared" si="29"/>
        <v>11.283846830564004</v>
      </c>
      <c r="T193" s="9">
        <f t="shared" si="26"/>
        <v>0.11999999999999988</v>
      </c>
      <c r="U193" s="10" t="s">
        <v>33</v>
      </c>
      <c r="V193" s="11" t="str">
        <f t="shared" si="30"/>
        <v>Yes</v>
      </c>
      <c r="W193" s="12">
        <f t="shared" si="27"/>
        <v>194.9689705146447</v>
      </c>
      <c r="X193" s="11">
        <f t="shared" si="31"/>
        <v>5</v>
      </c>
      <c r="Y193" s="7">
        <f t="shared" si="28"/>
        <v>51</v>
      </c>
      <c r="Z193" s="8"/>
    </row>
    <row r="194" spans="1:26" x14ac:dyDescent="0.25">
      <c r="A194" s="7">
        <v>195</v>
      </c>
      <c r="B194" s="7" t="s">
        <v>59</v>
      </c>
      <c r="C194" s="7" t="s">
        <v>36</v>
      </c>
      <c r="D194" s="7" t="s">
        <v>40</v>
      </c>
      <c r="E194" s="7" t="s">
        <v>50</v>
      </c>
      <c r="F194" s="7" t="s">
        <v>52</v>
      </c>
      <c r="G194" s="7" t="s">
        <v>53</v>
      </c>
      <c r="H194" s="7" t="s">
        <v>54</v>
      </c>
      <c r="I194" s="7" t="s">
        <v>32</v>
      </c>
      <c r="J194" s="7" t="s">
        <v>32</v>
      </c>
      <c r="K194" s="7" t="s">
        <v>32</v>
      </c>
      <c r="L194" s="7" t="s">
        <v>30</v>
      </c>
      <c r="M194" s="7" t="s">
        <v>83</v>
      </c>
      <c r="N194" s="8" t="s">
        <v>146</v>
      </c>
      <c r="O194" s="7" t="s">
        <v>147</v>
      </c>
      <c r="P194" s="7">
        <v>1.4</v>
      </c>
      <c r="Q194" s="7">
        <v>2.5</v>
      </c>
      <c r="R194" s="7">
        <v>13505.548757009021</v>
      </c>
      <c r="S194" s="9">
        <f t="shared" si="29"/>
        <v>13.50554875700902</v>
      </c>
      <c r="T194" s="9">
        <f t="shared" si="26"/>
        <v>0.44000000000000006</v>
      </c>
      <c r="U194" s="10" t="s">
        <v>33</v>
      </c>
      <c r="V194" s="11" t="str">
        <f t="shared" si="30"/>
        <v>Yes</v>
      </c>
      <c r="W194" s="12">
        <f t="shared" si="27"/>
        <v>103.66109701935933</v>
      </c>
      <c r="X194" s="11">
        <f t="shared" si="31"/>
        <v>5</v>
      </c>
      <c r="Y194" s="7">
        <f t="shared" si="28"/>
        <v>89</v>
      </c>
      <c r="Z194" s="8"/>
    </row>
    <row r="195" spans="1:26" x14ac:dyDescent="0.25">
      <c r="A195" s="7">
        <v>196</v>
      </c>
      <c r="B195" s="7" t="s">
        <v>59</v>
      </c>
      <c r="C195" s="7" t="s">
        <v>36</v>
      </c>
      <c r="D195" s="7" t="s">
        <v>40</v>
      </c>
      <c r="E195" s="7" t="s">
        <v>50</v>
      </c>
      <c r="F195" s="7" t="s">
        <v>52</v>
      </c>
      <c r="G195" s="7" t="s">
        <v>53</v>
      </c>
      <c r="H195" s="7" t="s">
        <v>54</v>
      </c>
      <c r="I195" s="7" t="s">
        <v>32</v>
      </c>
      <c r="J195" s="7" t="s">
        <v>32</v>
      </c>
      <c r="K195" s="7" t="s">
        <v>32</v>
      </c>
      <c r="L195" s="7" t="s">
        <v>30</v>
      </c>
      <c r="M195" s="7" t="s">
        <v>83</v>
      </c>
      <c r="N195" s="8" t="s">
        <v>146</v>
      </c>
      <c r="O195" s="7" t="s">
        <v>160</v>
      </c>
      <c r="P195" s="7">
        <v>1.6</v>
      </c>
      <c r="Q195" s="7">
        <v>2.5</v>
      </c>
      <c r="R195" s="7">
        <v>10861.73261576599</v>
      </c>
      <c r="S195" s="9">
        <f t="shared" si="29"/>
        <v>10.861732615765989</v>
      </c>
      <c r="T195" s="9">
        <f t="shared" si="26"/>
        <v>0.36</v>
      </c>
      <c r="U195" s="10" t="s">
        <v>33</v>
      </c>
      <c r="V195" s="11" t="str">
        <f t="shared" si="30"/>
        <v>Yes</v>
      </c>
      <c r="W195" s="12">
        <f t="shared" si="27"/>
        <v>147.30614871494561</v>
      </c>
      <c r="X195" s="11">
        <f t="shared" si="31"/>
        <v>5</v>
      </c>
      <c r="Y195" s="7">
        <f t="shared" si="28"/>
        <v>70</v>
      </c>
      <c r="Z195" s="8"/>
    </row>
    <row r="196" spans="1:26" x14ac:dyDescent="0.25">
      <c r="A196" s="7">
        <v>197</v>
      </c>
      <c r="B196" s="7" t="s">
        <v>59</v>
      </c>
      <c r="C196" s="7" t="s">
        <v>36</v>
      </c>
      <c r="D196" s="7" t="s">
        <v>40</v>
      </c>
      <c r="E196" s="7" t="s">
        <v>50</v>
      </c>
      <c r="F196" s="7" t="s">
        <v>52</v>
      </c>
      <c r="G196" s="7" t="s">
        <v>53</v>
      </c>
      <c r="H196" s="7" t="s">
        <v>54</v>
      </c>
      <c r="I196" s="7" t="s">
        <v>32</v>
      </c>
      <c r="J196" s="7" t="s">
        <v>32</v>
      </c>
      <c r="K196" s="7" t="s">
        <v>32</v>
      </c>
      <c r="L196" s="7" t="s">
        <v>30</v>
      </c>
      <c r="M196" s="7" t="s">
        <v>83</v>
      </c>
      <c r="N196" s="8" t="s">
        <v>146</v>
      </c>
      <c r="O196" s="7" t="s">
        <v>164</v>
      </c>
      <c r="P196" s="7">
        <v>2.2000000000000002</v>
      </c>
      <c r="Q196" s="7">
        <v>2.5</v>
      </c>
      <c r="R196" s="7">
        <v>18583.065781949041</v>
      </c>
      <c r="S196" s="9">
        <f t="shared" si="29"/>
        <v>18.583065781949042</v>
      </c>
      <c r="T196" s="9">
        <f t="shared" ref="T196:T229" si="32">SUM(1-(P196/Q196))</f>
        <v>0.11999999999999988</v>
      </c>
      <c r="U196" s="10" t="s">
        <v>33</v>
      </c>
      <c r="V196" s="11" t="str">
        <f t="shared" si="30"/>
        <v>Yes</v>
      </c>
      <c r="W196" s="12">
        <f t="shared" ref="W196:W229" si="33">SUM(P196/(S196/1000))</f>
        <v>118.38735469241061</v>
      </c>
      <c r="X196" s="11">
        <f t="shared" si="31"/>
        <v>5</v>
      </c>
      <c r="Y196" s="7">
        <f t="shared" ref="Y196:Y229" si="34">RANK(W196,W$4:W$229)</f>
        <v>82</v>
      </c>
      <c r="Z196" s="8"/>
    </row>
    <row r="197" spans="1:26" x14ac:dyDescent="0.25">
      <c r="A197" s="7">
        <v>198</v>
      </c>
      <c r="B197" s="7" t="s">
        <v>59</v>
      </c>
      <c r="C197" s="7" t="s">
        <v>36</v>
      </c>
      <c r="D197" s="7" t="s">
        <v>40</v>
      </c>
      <c r="E197" s="7" t="s">
        <v>50</v>
      </c>
      <c r="F197" s="7" t="s">
        <v>52</v>
      </c>
      <c r="G197" s="7" t="s">
        <v>68</v>
      </c>
      <c r="H197" s="7" t="s">
        <v>88</v>
      </c>
      <c r="I197" s="7" t="s">
        <v>32</v>
      </c>
      <c r="J197" s="7" t="s">
        <v>32</v>
      </c>
      <c r="K197" s="7" t="s">
        <v>32</v>
      </c>
      <c r="L197" s="7" t="s">
        <v>36</v>
      </c>
      <c r="M197" s="7" t="s">
        <v>32</v>
      </c>
      <c r="N197" s="8" t="s">
        <v>32</v>
      </c>
      <c r="O197" s="7" t="s">
        <v>32</v>
      </c>
      <c r="P197" s="7">
        <v>1.4</v>
      </c>
      <c r="Q197" s="7">
        <v>2.5</v>
      </c>
      <c r="R197" s="7">
        <v>27394.088069191999</v>
      </c>
      <c r="S197" s="9">
        <f t="shared" ref="S197:S229" si="35">SUM(R197/1000)</f>
        <v>27.394088069191998</v>
      </c>
      <c r="T197" s="9">
        <f t="shared" si="32"/>
        <v>0.44000000000000006</v>
      </c>
      <c r="U197" s="10" t="s">
        <v>33</v>
      </c>
      <c r="V197" s="11" t="str">
        <f t="shared" ref="V197:V229" si="36">IF(AND(T197&lt;0.5,T197&gt;-0.5),"Yes","No")</f>
        <v>Yes</v>
      </c>
      <c r="W197" s="12">
        <f t="shared" si="33"/>
        <v>51.105917322886583</v>
      </c>
      <c r="X197" s="11">
        <f t="shared" ref="X197:X229" si="37">IF(W197&lt;=12,1,IF(W197&lt;25,2,IF(W197&lt;50,3,IF(W197&lt;100,4,5))))</f>
        <v>4</v>
      </c>
      <c r="Y197" s="7">
        <f t="shared" si="34"/>
        <v>126</v>
      </c>
      <c r="Z197" s="8" t="s">
        <v>66</v>
      </c>
    </row>
    <row r="198" spans="1:26" x14ac:dyDescent="0.25">
      <c r="A198" s="7">
        <v>199</v>
      </c>
      <c r="B198" s="7" t="s">
        <v>59</v>
      </c>
      <c r="C198" s="7" t="s">
        <v>36</v>
      </c>
      <c r="D198" s="7" t="s">
        <v>40</v>
      </c>
      <c r="E198" s="7" t="s">
        <v>50</v>
      </c>
      <c r="F198" s="7" t="s">
        <v>52</v>
      </c>
      <c r="G198" s="7" t="s">
        <v>68</v>
      </c>
      <c r="H198" s="7" t="s">
        <v>88</v>
      </c>
      <c r="I198" s="7" t="s">
        <v>32</v>
      </c>
      <c r="J198" s="7" t="s">
        <v>32</v>
      </c>
      <c r="K198" s="7" t="s">
        <v>32</v>
      </c>
      <c r="L198" s="7" t="s">
        <v>30</v>
      </c>
      <c r="M198" s="7" t="s">
        <v>163</v>
      </c>
      <c r="N198" s="8" t="s">
        <v>32</v>
      </c>
      <c r="O198" s="7" t="s">
        <v>32</v>
      </c>
      <c r="P198" s="7">
        <v>2</v>
      </c>
      <c r="Q198" s="7">
        <v>2.5</v>
      </c>
      <c r="R198" s="7">
        <v>45021.36480865012</v>
      </c>
      <c r="S198" s="9">
        <f t="shared" si="35"/>
        <v>45.021364808650119</v>
      </c>
      <c r="T198" s="9">
        <f t="shared" si="32"/>
        <v>0.19999999999999996</v>
      </c>
      <c r="U198" s="10" t="s">
        <v>33</v>
      </c>
      <c r="V198" s="11" t="str">
        <f t="shared" si="36"/>
        <v>Yes</v>
      </c>
      <c r="W198" s="12">
        <f t="shared" si="33"/>
        <v>44.423353412327756</v>
      </c>
      <c r="X198" s="11">
        <f t="shared" si="37"/>
        <v>3</v>
      </c>
      <c r="Y198" s="7">
        <f t="shared" si="34"/>
        <v>129</v>
      </c>
      <c r="Z198" s="8" t="s">
        <v>66</v>
      </c>
    </row>
    <row r="199" spans="1:26" x14ac:dyDescent="0.25">
      <c r="A199" s="7">
        <v>200</v>
      </c>
      <c r="B199" s="7" t="s">
        <v>59</v>
      </c>
      <c r="C199" s="7" t="s">
        <v>36</v>
      </c>
      <c r="D199" s="7" t="s">
        <v>40</v>
      </c>
      <c r="E199" s="7" t="s">
        <v>50</v>
      </c>
      <c r="F199" s="7" t="s">
        <v>52</v>
      </c>
      <c r="G199" s="7" t="s">
        <v>68</v>
      </c>
      <c r="H199" s="7" t="s">
        <v>88</v>
      </c>
      <c r="I199" s="7" t="s">
        <v>32</v>
      </c>
      <c r="J199" s="7" t="s">
        <v>32</v>
      </c>
      <c r="K199" s="7" t="s">
        <v>32</v>
      </c>
      <c r="L199" s="7" t="s">
        <v>30</v>
      </c>
      <c r="M199" s="7" t="s">
        <v>87</v>
      </c>
      <c r="N199" s="8" t="s">
        <v>32</v>
      </c>
      <c r="O199" s="7" t="s">
        <v>32</v>
      </c>
      <c r="P199" s="7">
        <v>3.2</v>
      </c>
      <c r="Q199" s="7">
        <v>2.5</v>
      </c>
      <c r="R199" s="7">
        <v>59881.881782505014</v>
      </c>
      <c r="S199" s="9">
        <f t="shared" si="35"/>
        <v>59.881881782505012</v>
      </c>
      <c r="T199" s="9">
        <f t="shared" si="32"/>
        <v>-0.28000000000000003</v>
      </c>
      <c r="U199" s="10" t="s">
        <v>33</v>
      </c>
      <c r="V199" s="11" t="str">
        <f t="shared" si="36"/>
        <v>Yes</v>
      </c>
      <c r="W199" s="12">
        <f t="shared" si="33"/>
        <v>53.438534407161981</v>
      </c>
      <c r="X199" s="11">
        <f t="shared" si="37"/>
        <v>4</v>
      </c>
      <c r="Y199" s="7">
        <f t="shared" si="34"/>
        <v>125</v>
      </c>
      <c r="Z199" s="8" t="s">
        <v>66</v>
      </c>
    </row>
    <row r="200" spans="1:26" x14ac:dyDescent="0.25">
      <c r="A200" s="7">
        <v>201</v>
      </c>
      <c r="B200" s="7" t="s">
        <v>59</v>
      </c>
      <c r="C200" s="7" t="s">
        <v>36</v>
      </c>
      <c r="D200" s="7" t="s">
        <v>40</v>
      </c>
      <c r="E200" s="7" t="s">
        <v>50</v>
      </c>
      <c r="F200" s="7" t="s">
        <v>52</v>
      </c>
      <c r="G200" s="7" t="s">
        <v>68</v>
      </c>
      <c r="H200" s="7" t="s">
        <v>88</v>
      </c>
      <c r="I200" s="7" t="s">
        <v>32</v>
      </c>
      <c r="J200" s="7" t="s">
        <v>32</v>
      </c>
      <c r="K200" s="7" t="s">
        <v>32</v>
      </c>
      <c r="L200" s="7" t="s">
        <v>30</v>
      </c>
      <c r="M200" s="7" t="s">
        <v>83</v>
      </c>
      <c r="N200" s="8" t="s">
        <v>165</v>
      </c>
      <c r="O200" s="7" t="s">
        <v>32</v>
      </c>
      <c r="P200" s="7">
        <v>2</v>
      </c>
      <c r="Q200" s="7">
        <v>2.5</v>
      </c>
      <c r="R200" s="7">
        <v>31143.724701124964</v>
      </c>
      <c r="S200" s="9">
        <f t="shared" si="35"/>
        <v>31.143724701124963</v>
      </c>
      <c r="T200" s="9">
        <f t="shared" si="32"/>
        <v>0.19999999999999996</v>
      </c>
      <c r="U200" s="10" t="s">
        <v>33</v>
      </c>
      <c r="V200" s="11" t="str">
        <f t="shared" si="36"/>
        <v>Yes</v>
      </c>
      <c r="W200" s="12">
        <f t="shared" si="33"/>
        <v>64.218394530303456</v>
      </c>
      <c r="X200" s="11">
        <f t="shared" si="37"/>
        <v>4</v>
      </c>
      <c r="Y200" s="7">
        <f t="shared" si="34"/>
        <v>117</v>
      </c>
      <c r="Z200" s="8" t="s">
        <v>66</v>
      </c>
    </row>
    <row r="201" spans="1:26" x14ac:dyDescent="0.25">
      <c r="A201" s="7">
        <v>202</v>
      </c>
      <c r="B201" s="7" t="s">
        <v>59</v>
      </c>
      <c r="C201" s="7" t="s">
        <v>36</v>
      </c>
      <c r="D201" s="7" t="s">
        <v>40</v>
      </c>
      <c r="E201" s="7" t="s">
        <v>50</v>
      </c>
      <c r="F201" s="7" t="s">
        <v>52</v>
      </c>
      <c r="G201" s="7" t="s">
        <v>68</v>
      </c>
      <c r="H201" s="7" t="s">
        <v>88</v>
      </c>
      <c r="I201" s="7" t="s">
        <v>32</v>
      </c>
      <c r="J201" s="7" t="s">
        <v>32</v>
      </c>
      <c r="K201" s="7" t="s">
        <v>32</v>
      </c>
      <c r="L201" s="7" t="s">
        <v>30</v>
      </c>
      <c r="M201" s="7" t="s">
        <v>83</v>
      </c>
      <c r="N201" s="8" t="s">
        <v>146</v>
      </c>
      <c r="O201" s="7" t="s">
        <v>32</v>
      </c>
      <c r="P201" s="7">
        <v>1.8</v>
      </c>
      <c r="Q201" s="7">
        <v>2.5</v>
      </c>
      <c r="R201" s="7">
        <v>43779.401700805851</v>
      </c>
      <c r="S201" s="9">
        <f t="shared" si="35"/>
        <v>43.779401700805849</v>
      </c>
      <c r="T201" s="9">
        <f t="shared" si="32"/>
        <v>0.28000000000000003</v>
      </c>
      <c r="U201" s="10" t="s">
        <v>33</v>
      </c>
      <c r="V201" s="11" t="str">
        <f t="shared" si="36"/>
        <v>Yes</v>
      </c>
      <c r="W201" s="12">
        <f t="shared" si="33"/>
        <v>41.115226112531992</v>
      </c>
      <c r="X201" s="11">
        <f t="shared" si="37"/>
        <v>3</v>
      </c>
      <c r="Y201" s="7">
        <f t="shared" si="34"/>
        <v>131</v>
      </c>
      <c r="Z201" s="8" t="s">
        <v>66</v>
      </c>
    </row>
    <row r="202" spans="1:26" x14ac:dyDescent="0.25">
      <c r="A202" s="7">
        <v>203</v>
      </c>
      <c r="B202" s="7" t="s">
        <v>59</v>
      </c>
      <c r="C202" s="7" t="s">
        <v>36</v>
      </c>
      <c r="D202" s="7" t="s">
        <v>40</v>
      </c>
      <c r="E202" s="7" t="s">
        <v>74</v>
      </c>
      <c r="F202" s="7" t="s">
        <v>32</v>
      </c>
      <c r="G202" s="7" t="s">
        <v>53</v>
      </c>
      <c r="H202" s="7" t="s">
        <v>54</v>
      </c>
      <c r="I202" s="7" t="s">
        <v>32</v>
      </c>
      <c r="J202" s="7" t="s">
        <v>32</v>
      </c>
      <c r="K202" s="7" t="s">
        <v>32</v>
      </c>
      <c r="L202" s="7" t="s">
        <v>36</v>
      </c>
      <c r="M202" s="7" t="s">
        <v>32</v>
      </c>
      <c r="N202" s="8" t="s">
        <v>32</v>
      </c>
      <c r="O202" s="7" t="s">
        <v>32</v>
      </c>
      <c r="P202" s="7">
        <v>3.4</v>
      </c>
      <c r="Q202" s="7">
        <v>2.5</v>
      </c>
      <c r="R202" s="7">
        <v>26057.780439274957</v>
      </c>
      <c r="S202" s="9">
        <f t="shared" si="35"/>
        <v>26.057780439274957</v>
      </c>
      <c r="T202" s="9">
        <f t="shared" si="32"/>
        <v>-0.35999999999999988</v>
      </c>
      <c r="U202" s="10" t="s">
        <v>33</v>
      </c>
      <c r="V202" s="11" t="str">
        <f t="shared" si="36"/>
        <v>Yes</v>
      </c>
      <c r="W202" s="12">
        <f t="shared" si="33"/>
        <v>130.47926349380981</v>
      </c>
      <c r="X202" s="11">
        <f t="shared" si="37"/>
        <v>5</v>
      </c>
      <c r="Y202" s="7">
        <f t="shared" si="34"/>
        <v>77</v>
      </c>
      <c r="Z202" s="8"/>
    </row>
    <row r="203" spans="1:26" x14ac:dyDescent="0.25">
      <c r="A203" s="7">
        <v>204</v>
      </c>
      <c r="B203" s="7" t="s">
        <v>59</v>
      </c>
      <c r="C203" s="7" t="s">
        <v>36</v>
      </c>
      <c r="D203" s="7" t="s">
        <v>40</v>
      </c>
      <c r="E203" s="7" t="s">
        <v>74</v>
      </c>
      <c r="F203" s="7" t="s">
        <v>32</v>
      </c>
      <c r="G203" s="7" t="s">
        <v>53</v>
      </c>
      <c r="H203" s="7" t="s">
        <v>54</v>
      </c>
      <c r="I203" s="7" t="s">
        <v>32</v>
      </c>
      <c r="J203" s="7" t="s">
        <v>32</v>
      </c>
      <c r="K203" s="7" t="s">
        <v>32</v>
      </c>
      <c r="L203" s="7" t="s">
        <v>30</v>
      </c>
      <c r="M203" s="7" t="s">
        <v>163</v>
      </c>
      <c r="N203" s="8" t="s">
        <v>32</v>
      </c>
      <c r="O203" s="7" t="s">
        <v>32</v>
      </c>
      <c r="P203" s="7">
        <v>3.6</v>
      </c>
      <c r="Q203" s="7">
        <v>2.5</v>
      </c>
      <c r="R203" s="7">
        <v>54345.136619806035</v>
      </c>
      <c r="S203" s="9">
        <f t="shared" si="35"/>
        <v>54.345136619806034</v>
      </c>
      <c r="T203" s="9">
        <f t="shared" si="32"/>
        <v>-0.43999999999999995</v>
      </c>
      <c r="U203" s="10" t="s">
        <v>33</v>
      </c>
      <c r="V203" s="11" t="str">
        <f t="shared" si="36"/>
        <v>Yes</v>
      </c>
      <c r="W203" s="12">
        <f t="shared" si="33"/>
        <v>66.243278127816566</v>
      </c>
      <c r="X203" s="11">
        <f t="shared" si="37"/>
        <v>4</v>
      </c>
      <c r="Y203" s="7">
        <f t="shared" si="34"/>
        <v>114</v>
      </c>
      <c r="Z203" s="8"/>
    </row>
    <row r="204" spans="1:26" x14ac:dyDescent="0.25">
      <c r="A204" s="7">
        <v>205</v>
      </c>
      <c r="B204" s="7" t="s">
        <v>59</v>
      </c>
      <c r="C204" s="7" t="s">
        <v>36</v>
      </c>
      <c r="D204" s="7" t="s">
        <v>40</v>
      </c>
      <c r="E204" s="7" t="s">
        <v>74</v>
      </c>
      <c r="F204" s="7" t="s">
        <v>32</v>
      </c>
      <c r="G204" s="7" t="s">
        <v>53</v>
      </c>
      <c r="H204" s="7" t="s">
        <v>54</v>
      </c>
      <c r="I204" s="7" t="s">
        <v>32</v>
      </c>
      <c r="J204" s="7" t="s">
        <v>32</v>
      </c>
      <c r="K204" s="7" t="s">
        <v>32</v>
      </c>
      <c r="L204" s="7" t="s">
        <v>30</v>
      </c>
      <c r="M204" s="7" t="s">
        <v>87</v>
      </c>
      <c r="N204" s="8" t="s">
        <v>138</v>
      </c>
      <c r="O204" s="7" t="s">
        <v>32</v>
      </c>
      <c r="P204" s="7">
        <v>1.8</v>
      </c>
      <c r="Q204" s="7">
        <v>2.5</v>
      </c>
      <c r="R204" s="7">
        <v>31769.96190283804</v>
      </c>
      <c r="S204" s="9">
        <f t="shared" si="35"/>
        <v>31.769961902838041</v>
      </c>
      <c r="T204" s="9">
        <f t="shared" si="32"/>
        <v>0.28000000000000003</v>
      </c>
      <c r="U204" s="10" t="s">
        <v>33</v>
      </c>
      <c r="V204" s="11" t="str">
        <f t="shared" si="36"/>
        <v>Yes</v>
      </c>
      <c r="W204" s="12">
        <f t="shared" si="33"/>
        <v>56.65729173692224</v>
      </c>
      <c r="X204" s="11">
        <f t="shared" si="37"/>
        <v>4</v>
      </c>
      <c r="Y204" s="7">
        <f t="shared" si="34"/>
        <v>122</v>
      </c>
      <c r="Z204" s="8"/>
    </row>
    <row r="205" spans="1:26" x14ac:dyDescent="0.25">
      <c r="A205" s="7">
        <v>206</v>
      </c>
      <c r="B205" s="7" t="s">
        <v>59</v>
      </c>
      <c r="C205" s="7" t="s">
        <v>36</v>
      </c>
      <c r="D205" s="7" t="s">
        <v>40</v>
      </c>
      <c r="E205" s="7" t="s">
        <v>74</v>
      </c>
      <c r="F205" s="7" t="s">
        <v>32</v>
      </c>
      <c r="G205" s="7" t="s">
        <v>53</v>
      </c>
      <c r="H205" s="7" t="s">
        <v>54</v>
      </c>
      <c r="I205" s="7" t="s">
        <v>32</v>
      </c>
      <c r="J205" s="7" t="s">
        <v>32</v>
      </c>
      <c r="K205" s="7" t="s">
        <v>32</v>
      </c>
      <c r="L205" s="7" t="s">
        <v>30</v>
      </c>
      <c r="M205" s="7" t="s">
        <v>87</v>
      </c>
      <c r="N205" s="8" t="s">
        <v>139</v>
      </c>
      <c r="O205" s="7" t="s">
        <v>32</v>
      </c>
      <c r="P205" s="7">
        <v>2.2000000000000002</v>
      </c>
      <c r="Q205" s="7">
        <v>2.5</v>
      </c>
      <c r="R205" s="7">
        <v>19965.522508225939</v>
      </c>
      <c r="S205" s="9">
        <f t="shared" si="35"/>
        <v>19.965522508225938</v>
      </c>
      <c r="T205" s="9">
        <f t="shared" si="32"/>
        <v>0.11999999999999988</v>
      </c>
      <c r="U205" s="10" t="s">
        <v>33</v>
      </c>
      <c r="V205" s="11" t="str">
        <f t="shared" si="36"/>
        <v>Yes</v>
      </c>
      <c r="W205" s="12">
        <f t="shared" si="33"/>
        <v>110.18995366104667</v>
      </c>
      <c r="X205" s="11">
        <f t="shared" si="37"/>
        <v>5</v>
      </c>
      <c r="Y205" s="7">
        <f t="shared" si="34"/>
        <v>86</v>
      </c>
      <c r="Z205" s="8"/>
    </row>
    <row r="206" spans="1:26" x14ac:dyDescent="0.25">
      <c r="A206" s="7">
        <v>207</v>
      </c>
      <c r="B206" s="7" t="s">
        <v>59</v>
      </c>
      <c r="C206" s="7" t="s">
        <v>36</v>
      </c>
      <c r="D206" s="7" t="s">
        <v>40</v>
      </c>
      <c r="E206" s="7" t="s">
        <v>74</v>
      </c>
      <c r="F206" s="7" t="s">
        <v>32</v>
      </c>
      <c r="G206" s="7" t="s">
        <v>53</v>
      </c>
      <c r="H206" s="7" t="s">
        <v>54</v>
      </c>
      <c r="I206" s="7" t="s">
        <v>32</v>
      </c>
      <c r="J206" s="7" t="s">
        <v>32</v>
      </c>
      <c r="K206" s="7" t="s">
        <v>32</v>
      </c>
      <c r="L206" s="7" t="s">
        <v>30</v>
      </c>
      <c r="M206" s="7" t="s">
        <v>83</v>
      </c>
      <c r="N206" s="8" t="s">
        <v>140</v>
      </c>
      <c r="O206" s="7" t="s">
        <v>32</v>
      </c>
      <c r="P206" s="7">
        <v>1.8</v>
      </c>
      <c r="Q206" s="7">
        <v>2.5</v>
      </c>
      <c r="R206" s="7">
        <v>13336.30570944001</v>
      </c>
      <c r="S206" s="9">
        <f t="shared" si="35"/>
        <v>13.33630570944001</v>
      </c>
      <c r="T206" s="9">
        <f t="shared" si="32"/>
        <v>0.28000000000000003</v>
      </c>
      <c r="U206" s="10" t="s">
        <v>33</v>
      </c>
      <c r="V206" s="11" t="str">
        <f t="shared" si="36"/>
        <v>Yes</v>
      </c>
      <c r="W206" s="12">
        <f t="shared" si="33"/>
        <v>134.96991139951768</v>
      </c>
      <c r="X206" s="11">
        <f t="shared" si="37"/>
        <v>5</v>
      </c>
      <c r="Y206" s="7">
        <f t="shared" si="34"/>
        <v>75</v>
      </c>
      <c r="Z206" s="8"/>
    </row>
    <row r="207" spans="1:26" x14ac:dyDescent="0.25">
      <c r="A207" s="7">
        <v>208</v>
      </c>
      <c r="B207" s="7" t="s">
        <v>59</v>
      </c>
      <c r="C207" s="7" t="s">
        <v>36</v>
      </c>
      <c r="D207" s="7" t="s">
        <v>40</v>
      </c>
      <c r="E207" s="7" t="s">
        <v>74</v>
      </c>
      <c r="F207" s="7" t="s">
        <v>32</v>
      </c>
      <c r="G207" s="7" t="s">
        <v>53</v>
      </c>
      <c r="H207" s="7" t="s">
        <v>54</v>
      </c>
      <c r="I207" s="7" t="s">
        <v>32</v>
      </c>
      <c r="J207" s="7" t="s">
        <v>32</v>
      </c>
      <c r="K207" s="7" t="s">
        <v>32</v>
      </c>
      <c r="L207" s="7" t="s">
        <v>30</v>
      </c>
      <c r="M207" s="7" t="s">
        <v>83</v>
      </c>
      <c r="N207" s="8" t="s">
        <v>132</v>
      </c>
      <c r="O207" s="7" t="s">
        <v>32</v>
      </c>
      <c r="P207" s="7">
        <v>1.8</v>
      </c>
      <c r="Q207" s="7">
        <v>2.5</v>
      </c>
      <c r="R207" s="7">
        <v>13941.138492897002</v>
      </c>
      <c r="S207" s="9">
        <f t="shared" si="35"/>
        <v>13.941138492897002</v>
      </c>
      <c r="T207" s="9">
        <f t="shared" si="32"/>
        <v>0.28000000000000003</v>
      </c>
      <c r="U207" s="10" t="s">
        <v>33</v>
      </c>
      <c r="V207" s="11" t="str">
        <f t="shared" si="36"/>
        <v>Yes</v>
      </c>
      <c r="W207" s="12">
        <f t="shared" si="33"/>
        <v>129.11427577576239</v>
      </c>
      <c r="X207" s="11">
        <f t="shared" si="37"/>
        <v>5</v>
      </c>
      <c r="Y207" s="7">
        <f t="shared" si="34"/>
        <v>79</v>
      </c>
      <c r="Z207" s="8"/>
    </row>
    <row r="208" spans="1:26" x14ac:dyDescent="0.25">
      <c r="A208" s="7">
        <v>209</v>
      </c>
      <c r="B208" s="7" t="s">
        <v>59</v>
      </c>
      <c r="C208" s="7" t="s">
        <v>36</v>
      </c>
      <c r="D208" s="7" t="s">
        <v>40</v>
      </c>
      <c r="E208" s="7" t="s">
        <v>74</v>
      </c>
      <c r="F208" s="7" t="s">
        <v>32</v>
      </c>
      <c r="G208" s="7" t="s">
        <v>53</v>
      </c>
      <c r="H208" s="7" t="s">
        <v>54</v>
      </c>
      <c r="I208" s="7" t="s">
        <v>32</v>
      </c>
      <c r="J208" s="7" t="s">
        <v>32</v>
      </c>
      <c r="K208" s="7" t="s">
        <v>32</v>
      </c>
      <c r="L208" s="7" t="s">
        <v>30</v>
      </c>
      <c r="M208" s="7" t="s">
        <v>83</v>
      </c>
      <c r="N208" s="8" t="s">
        <v>146</v>
      </c>
      <c r="O208" s="7" t="s">
        <v>32</v>
      </c>
      <c r="P208" s="7">
        <v>3</v>
      </c>
      <c r="Q208" s="7">
        <v>2.5</v>
      </c>
      <c r="R208" s="7">
        <v>42376.276553895048</v>
      </c>
      <c r="S208" s="9">
        <f t="shared" si="35"/>
        <v>42.376276553895046</v>
      </c>
      <c r="T208" s="9">
        <f t="shared" si="32"/>
        <v>-0.19999999999999996</v>
      </c>
      <c r="U208" s="10" t="s">
        <v>33</v>
      </c>
      <c r="V208" s="11" t="str">
        <f t="shared" si="36"/>
        <v>Yes</v>
      </c>
      <c r="W208" s="12">
        <f t="shared" si="33"/>
        <v>70.794327486147509</v>
      </c>
      <c r="X208" s="11">
        <f t="shared" si="37"/>
        <v>4</v>
      </c>
      <c r="Y208" s="7">
        <f t="shared" si="34"/>
        <v>112</v>
      </c>
      <c r="Z208" s="8"/>
    </row>
    <row r="209" spans="1:26" x14ac:dyDescent="0.25">
      <c r="A209" s="7">
        <v>210</v>
      </c>
      <c r="B209" s="7" t="s">
        <v>59</v>
      </c>
      <c r="C209" s="7" t="s">
        <v>36</v>
      </c>
      <c r="D209" s="7" t="s">
        <v>40</v>
      </c>
      <c r="E209" s="7" t="s">
        <v>74</v>
      </c>
      <c r="F209" s="7" t="s">
        <v>32</v>
      </c>
      <c r="G209" s="7" t="s">
        <v>68</v>
      </c>
      <c r="H209" s="7" t="s">
        <v>166</v>
      </c>
      <c r="I209" s="7" t="s">
        <v>32</v>
      </c>
      <c r="J209" s="7" t="s">
        <v>32</v>
      </c>
      <c r="K209" s="7" t="s">
        <v>32</v>
      </c>
      <c r="L209" s="7" t="s">
        <v>36</v>
      </c>
      <c r="M209" s="7" t="s">
        <v>32</v>
      </c>
      <c r="N209" s="8" t="s">
        <v>32</v>
      </c>
      <c r="O209" s="7" t="s">
        <v>32</v>
      </c>
      <c r="P209" s="7">
        <v>2.4</v>
      </c>
      <c r="Q209" s="7">
        <v>2.5</v>
      </c>
      <c r="R209" s="7">
        <v>20408.454291282029</v>
      </c>
      <c r="S209" s="9">
        <f t="shared" si="35"/>
        <v>20.40845429128203</v>
      </c>
      <c r="T209" s="9">
        <f t="shared" si="32"/>
        <v>4.0000000000000036E-2</v>
      </c>
      <c r="U209" s="10" t="s">
        <v>33</v>
      </c>
      <c r="V209" s="11" t="str">
        <f t="shared" si="36"/>
        <v>Yes</v>
      </c>
      <c r="W209" s="12">
        <f t="shared" si="33"/>
        <v>117.59832301583069</v>
      </c>
      <c r="X209" s="11">
        <f t="shared" si="37"/>
        <v>5</v>
      </c>
      <c r="Y209" s="7">
        <f t="shared" si="34"/>
        <v>83</v>
      </c>
      <c r="Z209" s="8" t="s">
        <v>66</v>
      </c>
    </row>
    <row r="210" spans="1:26" x14ac:dyDescent="0.25">
      <c r="A210" s="7">
        <v>211</v>
      </c>
      <c r="B210" s="7" t="s">
        <v>59</v>
      </c>
      <c r="C210" s="7" t="s">
        <v>36</v>
      </c>
      <c r="D210" s="7" t="s">
        <v>40</v>
      </c>
      <c r="E210" s="7" t="s">
        <v>74</v>
      </c>
      <c r="F210" s="7" t="s">
        <v>32</v>
      </c>
      <c r="G210" s="7" t="s">
        <v>68</v>
      </c>
      <c r="H210" s="7" t="s">
        <v>166</v>
      </c>
      <c r="I210" s="7" t="s">
        <v>32</v>
      </c>
      <c r="J210" s="7" t="s">
        <v>32</v>
      </c>
      <c r="K210" s="7" t="s">
        <v>32</v>
      </c>
      <c r="L210" s="7" t="s">
        <v>30</v>
      </c>
      <c r="M210" s="7" t="s">
        <v>163</v>
      </c>
      <c r="N210" s="8" t="s">
        <v>32</v>
      </c>
      <c r="O210" s="7" t="s">
        <v>32</v>
      </c>
      <c r="P210" s="7">
        <v>1.4</v>
      </c>
      <c r="Q210" s="7">
        <v>2.5</v>
      </c>
      <c r="R210" s="7">
        <v>36609.436404936008</v>
      </c>
      <c r="S210" s="9">
        <f t="shared" si="35"/>
        <v>36.609436404936005</v>
      </c>
      <c r="T210" s="9">
        <f t="shared" si="32"/>
        <v>0.44000000000000006</v>
      </c>
      <c r="U210" s="10" t="s">
        <v>33</v>
      </c>
      <c r="V210" s="11" t="str">
        <f t="shared" si="36"/>
        <v>Yes</v>
      </c>
      <c r="W210" s="12">
        <f t="shared" si="33"/>
        <v>38.241506493425277</v>
      </c>
      <c r="X210" s="11">
        <f t="shared" si="37"/>
        <v>3</v>
      </c>
      <c r="Y210" s="7">
        <f t="shared" si="34"/>
        <v>134</v>
      </c>
      <c r="Z210" s="8" t="s">
        <v>66</v>
      </c>
    </row>
    <row r="211" spans="1:26" x14ac:dyDescent="0.25">
      <c r="A211" s="7">
        <v>212</v>
      </c>
      <c r="B211" s="7" t="s">
        <v>59</v>
      </c>
      <c r="C211" s="7" t="s">
        <v>36</v>
      </c>
      <c r="D211" s="7" t="s">
        <v>40</v>
      </c>
      <c r="E211" s="7" t="s">
        <v>74</v>
      </c>
      <c r="F211" s="7" t="s">
        <v>32</v>
      </c>
      <c r="G211" s="7" t="s">
        <v>68</v>
      </c>
      <c r="H211" s="7" t="s">
        <v>166</v>
      </c>
      <c r="I211" s="7" t="s">
        <v>32</v>
      </c>
      <c r="J211" s="7" t="s">
        <v>32</v>
      </c>
      <c r="K211" s="7" t="s">
        <v>32</v>
      </c>
      <c r="L211" s="7" t="s">
        <v>30</v>
      </c>
      <c r="M211" s="7" t="s">
        <v>87</v>
      </c>
      <c r="N211" s="8" t="s">
        <v>32</v>
      </c>
      <c r="O211" s="7" t="s">
        <v>32</v>
      </c>
      <c r="P211" s="7">
        <v>1.6</v>
      </c>
      <c r="Q211" s="7">
        <v>2.5</v>
      </c>
      <c r="R211" s="7">
        <v>44945.518517559009</v>
      </c>
      <c r="S211" s="9">
        <f t="shared" si="35"/>
        <v>44.945518517559009</v>
      </c>
      <c r="T211" s="9">
        <f t="shared" si="32"/>
        <v>0.36</v>
      </c>
      <c r="U211" s="10" t="s">
        <v>33</v>
      </c>
      <c r="V211" s="11" t="str">
        <f t="shared" si="36"/>
        <v>Yes</v>
      </c>
      <c r="W211" s="12">
        <f t="shared" si="33"/>
        <v>35.598654833071357</v>
      </c>
      <c r="X211" s="11">
        <f t="shared" si="37"/>
        <v>3</v>
      </c>
      <c r="Y211" s="7">
        <f t="shared" si="34"/>
        <v>137</v>
      </c>
      <c r="Z211" s="8" t="s">
        <v>66</v>
      </c>
    </row>
    <row r="212" spans="1:26" x14ac:dyDescent="0.25">
      <c r="A212" s="7">
        <v>213</v>
      </c>
      <c r="B212" s="7" t="s">
        <v>59</v>
      </c>
      <c r="C212" s="7" t="s">
        <v>36</v>
      </c>
      <c r="D212" s="7" t="s">
        <v>40</v>
      </c>
      <c r="E212" s="7" t="s">
        <v>74</v>
      </c>
      <c r="F212" s="7" t="s">
        <v>32</v>
      </c>
      <c r="G212" s="7" t="s">
        <v>68</v>
      </c>
      <c r="H212" s="7" t="s">
        <v>166</v>
      </c>
      <c r="I212" s="7" t="s">
        <v>32</v>
      </c>
      <c r="J212" s="7" t="s">
        <v>32</v>
      </c>
      <c r="K212" s="7" t="s">
        <v>32</v>
      </c>
      <c r="L212" s="7" t="s">
        <v>30</v>
      </c>
      <c r="M212" s="7" t="s">
        <v>83</v>
      </c>
      <c r="N212" s="8" t="s">
        <v>165</v>
      </c>
      <c r="O212" s="7" t="s">
        <v>32</v>
      </c>
      <c r="P212" s="7">
        <v>2.4</v>
      </c>
      <c r="Q212" s="7">
        <v>2.5</v>
      </c>
      <c r="R212" s="7">
        <v>29156.808443645921</v>
      </c>
      <c r="S212" s="9">
        <f t="shared" si="35"/>
        <v>29.156808443645922</v>
      </c>
      <c r="T212" s="9">
        <f t="shared" si="32"/>
        <v>4.0000000000000036E-2</v>
      </c>
      <c r="U212" s="10" t="s">
        <v>33</v>
      </c>
      <c r="V212" s="11" t="str">
        <f t="shared" si="36"/>
        <v>Yes</v>
      </c>
      <c r="W212" s="12">
        <f t="shared" si="33"/>
        <v>82.313535949543422</v>
      </c>
      <c r="X212" s="11">
        <f t="shared" si="37"/>
        <v>4</v>
      </c>
      <c r="Y212" s="7">
        <f t="shared" si="34"/>
        <v>105</v>
      </c>
      <c r="Z212" s="8" t="s">
        <v>66</v>
      </c>
    </row>
    <row r="213" spans="1:26" x14ac:dyDescent="0.25">
      <c r="A213" s="7">
        <v>214</v>
      </c>
      <c r="B213" s="7" t="s">
        <v>59</v>
      </c>
      <c r="C213" s="7" t="s">
        <v>36</v>
      </c>
      <c r="D213" s="7" t="s">
        <v>40</v>
      </c>
      <c r="E213" s="7" t="s">
        <v>74</v>
      </c>
      <c r="F213" s="7" t="s">
        <v>32</v>
      </c>
      <c r="G213" s="7" t="s">
        <v>68</v>
      </c>
      <c r="H213" s="7" t="s">
        <v>166</v>
      </c>
      <c r="I213" s="7" t="s">
        <v>32</v>
      </c>
      <c r="J213" s="7" t="s">
        <v>32</v>
      </c>
      <c r="K213" s="7" t="s">
        <v>32</v>
      </c>
      <c r="L213" s="7" t="s">
        <v>30</v>
      </c>
      <c r="M213" s="7" t="s">
        <v>83</v>
      </c>
      <c r="N213" s="8" t="s">
        <v>146</v>
      </c>
      <c r="O213" s="7" t="s">
        <v>32</v>
      </c>
      <c r="P213" s="7">
        <v>3.4</v>
      </c>
      <c r="Q213" s="7">
        <v>2.5</v>
      </c>
      <c r="R213" s="7">
        <v>33278.604209568068</v>
      </c>
      <c r="S213" s="9">
        <f t="shared" si="35"/>
        <v>33.278604209568066</v>
      </c>
      <c r="T213" s="9">
        <f t="shared" si="32"/>
        <v>-0.35999999999999988</v>
      </c>
      <c r="U213" s="10" t="s">
        <v>33</v>
      </c>
      <c r="V213" s="11" t="str">
        <f t="shared" si="36"/>
        <v>Yes</v>
      </c>
      <c r="W213" s="12">
        <f t="shared" si="33"/>
        <v>102.16774653735183</v>
      </c>
      <c r="X213" s="11">
        <f t="shared" si="37"/>
        <v>5</v>
      </c>
      <c r="Y213" s="7">
        <f t="shared" si="34"/>
        <v>91</v>
      </c>
      <c r="Z213" s="8" t="s">
        <v>66</v>
      </c>
    </row>
    <row r="214" spans="1:26" x14ac:dyDescent="0.25">
      <c r="A214" s="7">
        <v>215</v>
      </c>
      <c r="B214" s="7" t="s">
        <v>59</v>
      </c>
      <c r="C214" s="7" t="s">
        <v>36</v>
      </c>
      <c r="D214" s="7" t="s">
        <v>40</v>
      </c>
      <c r="E214" s="7" t="s">
        <v>78</v>
      </c>
      <c r="F214" s="7" t="s">
        <v>32</v>
      </c>
      <c r="G214" s="7" t="s">
        <v>53</v>
      </c>
      <c r="H214" s="7" t="s">
        <v>54</v>
      </c>
      <c r="I214" s="7" t="s">
        <v>32</v>
      </c>
      <c r="J214" s="7" t="s">
        <v>32</v>
      </c>
      <c r="K214" s="7" t="s">
        <v>32</v>
      </c>
      <c r="L214" s="7" t="s">
        <v>36</v>
      </c>
      <c r="M214" s="7" t="s">
        <v>32</v>
      </c>
      <c r="N214" s="8" t="s">
        <v>32</v>
      </c>
      <c r="O214" s="7" t="s">
        <v>32</v>
      </c>
      <c r="P214" s="7">
        <v>1.4</v>
      </c>
      <c r="Q214" s="7">
        <v>2.5</v>
      </c>
      <c r="R214" s="7">
        <v>5809.0109637880023</v>
      </c>
      <c r="S214" s="9">
        <f t="shared" si="35"/>
        <v>5.8090109637880021</v>
      </c>
      <c r="T214" s="9">
        <f t="shared" si="32"/>
        <v>0.44000000000000006</v>
      </c>
      <c r="U214" s="10" t="s">
        <v>33</v>
      </c>
      <c r="V214" s="11" t="str">
        <f t="shared" si="36"/>
        <v>Yes</v>
      </c>
      <c r="W214" s="12">
        <f t="shared" si="33"/>
        <v>241.00488167904453</v>
      </c>
      <c r="X214" s="11">
        <f t="shared" si="37"/>
        <v>5</v>
      </c>
      <c r="Y214" s="7">
        <f t="shared" si="34"/>
        <v>42</v>
      </c>
      <c r="Z214" s="8"/>
    </row>
    <row r="215" spans="1:26" x14ac:dyDescent="0.25">
      <c r="A215" s="7">
        <v>216</v>
      </c>
      <c r="B215" s="7" t="s">
        <v>59</v>
      </c>
      <c r="C215" s="7" t="s">
        <v>36</v>
      </c>
      <c r="D215" s="7" t="s">
        <v>40</v>
      </c>
      <c r="E215" s="7" t="s">
        <v>78</v>
      </c>
      <c r="F215" s="7" t="s">
        <v>32</v>
      </c>
      <c r="G215" s="7" t="s">
        <v>53</v>
      </c>
      <c r="H215" s="7" t="s">
        <v>54</v>
      </c>
      <c r="I215" s="7" t="s">
        <v>32</v>
      </c>
      <c r="J215" s="7" t="s">
        <v>32</v>
      </c>
      <c r="K215" s="7" t="s">
        <v>32</v>
      </c>
      <c r="L215" s="7" t="s">
        <v>30</v>
      </c>
      <c r="M215" s="7" t="s">
        <v>130</v>
      </c>
      <c r="N215" s="8" t="s">
        <v>32</v>
      </c>
      <c r="O215" s="7" t="s">
        <v>32</v>
      </c>
      <c r="P215" s="7">
        <v>1.8</v>
      </c>
      <c r="Q215" s="7">
        <v>2.5</v>
      </c>
      <c r="R215" s="7">
        <v>30740.080293122941</v>
      </c>
      <c r="S215" s="9">
        <f t="shared" si="35"/>
        <v>30.74008029312294</v>
      </c>
      <c r="T215" s="9">
        <f t="shared" si="32"/>
        <v>0.28000000000000003</v>
      </c>
      <c r="U215" s="10" t="s">
        <v>33</v>
      </c>
      <c r="V215" s="11" t="str">
        <f t="shared" si="36"/>
        <v>Yes</v>
      </c>
      <c r="W215" s="12">
        <f t="shared" si="33"/>
        <v>58.555474899090932</v>
      </c>
      <c r="X215" s="11">
        <f t="shared" si="37"/>
        <v>4</v>
      </c>
      <c r="Y215" s="7">
        <f t="shared" si="34"/>
        <v>120</v>
      </c>
      <c r="Z215" s="8"/>
    </row>
    <row r="216" spans="1:26" x14ac:dyDescent="0.25">
      <c r="A216" s="7">
        <v>217</v>
      </c>
      <c r="B216" s="7" t="s">
        <v>59</v>
      </c>
      <c r="C216" s="7" t="s">
        <v>36</v>
      </c>
      <c r="D216" s="7" t="s">
        <v>40</v>
      </c>
      <c r="E216" s="7" t="s">
        <v>78</v>
      </c>
      <c r="F216" s="7" t="s">
        <v>32</v>
      </c>
      <c r="G216" s="7" t="s">
        <v>53</v>
      </c>
      <c r="H216" s="7" t="s">
        <v>54</v>
      </c>
      <c r="I216" s="7" t="s">
        <v>32</v>
      </c>
      <c r="J216" s="7" t="s">
        <v>32</v>
      </c>
      <c r="K216" s="7" t="s">
        <v>32</v>
      </c>
      <c r="L216" s="7" t="s">
        <v>30</v>
      </c>
      <c r="M216" s="7" t="s">
        <v>83</v>
      </c>
      <c r="N216" s="8" t="s">
        <v>32</v>
      </c>
      <c r="O216" s="7" t="s">
        <v>32</v>
      </c>
      <c r="P216" s="7">
        <v>2.4</v>
      </c>
      <c r="Q216" s="7">
        <v>2.5</v>
      </c>
      <c r="R216" s="7">
        <v>14502.155726508001</v>
      </c>
      <c r="S216" s="9">
        <f t="shared" si="35"/>
        <v>14.502155726508001</v>
      </c>
      <c r="T216" s="9">
        <f t="shared" si="32"/>
        <v>4.0000000000000036E-2</v>
      </c>
      <c r="U216" s="10" t="s">
        <v>33</v>
      </c>
      <c r="V216" s="11" t="str">
        <f t="shared" si="36"/>
        <v>Yes</v>
      </c>
      <c r="W216" s="12">
        <f t="shared" si="33"/>
        <v>165.49263745755542</v>
      </c>
      <c r="X216" s="11">
        <f t="shared" si="37"/>
        <v>5</v>
      </c>
      <c r="Y216" s="7">
        <f t="shared" si="34"/>
        <v>60</v>
      </c>
      <c r="Z216" s="8"/>
    </row>
    <row r="217" spans="1:26" x14ac:dyDescent="0.25">
      <c r="A217" s="7">
        <v>218</v>
      </c>
      <c r="B217" s="7" t="s">
        <v>59</v>
      </c>
      <c r="C217" s="7" t="s">
        <v>36</v>
      </c>
      <c r="D217" s="7" t="s">
        <v>40</v>
      </c>
      <c r="E217" s="7" t="s">
        <v>78</v>
      </c>
      <c r="F217" s="7" t="s">
        <v>32</v>
      </c>
      <c r="G217" s="7" t="s">
        <v>68</v>
      </c>
      <c r="H217" s="7" t="s">
        <v>88</v>
      </c>
      <c r="I217" s="7" t="s">
        <v>32</v>
      </c>
      <c r="J217" s="7" t="s">
        <v>32</v>
      </c>
      <c r="K217" s="7" t="s">
        <v>32</v>
      </c>
      <c r="L217" s="7" t="s">
        <v>32</v>
      </c>
      <c r="M217" s="7" t="s">
        <v>32</v>
      </c>
      <c r="N217" s="8" t="s">
        <v>32</v>
      </c>
      <c r="O217" s="7" t="s">
        <v>32</v>
      </c>
      <c r="P217" s="7">
        <v>3.2</v>
      </c>
      <c r="Q217" s="7">
        <v>2.5</v>
      </c>
      <c r="R217" s="7">
        <v>32818.082688234033</v>
      </c>
      <c r="S217" s="9">
        <f t="shared" si="35"/>
        <v>32.818082688234036</v>
      </c>
      <c r="T217" s="9">
        <f t="shared" si="32"/>
        <v>-0.28000000000000003</v>
      </c>
      <c r="U217" s="10" t="s">
        <v>33</v>
      </c>
      <c r="V217" s="11" t="str">
        <f t="shared" si="36"/>
        <v>Yes</v>
      </c>
      <c r="W217" s="12">
        <f t="shared" si="33"/>
        <v>97.507219736126345</v>
      </c>
      <c r="X217" s="11">
        <f t="shared" si="37"/>
        <v>4</v>
      </c>
      <c r="Y217" s="7">
        <f t="shared" si="34"/>
        <v>98</v>
      </c>
      <c r="Z217" s="8" t="s">
        <v>66</v>
      </c>
    </row>
    <row r="218" spans="1:26" x14ac:dyDescent="0.25">
      <c r="A218" s="7">
        <v>219</v>
      </c>
      <c r="B218" s="7" t="s">
        <v>59</v>
      </c>
      <c r="C218" s="7" t="s">
        <v>36</v>
      </c>
      <c r="D218" s="7" t="s">
        <v>40</v>
      </c>
      <c r="E218" s="7" t="s">
        <v>91</v>
      </c>
      <c r="F218" s="7" t="s">
        <v>128</v>
      </c>
      <c r="G218" s="7" t="s">
        <v>53</v>
      </c>
      <c r="H218" s="7" t="s">
        <v>54</v>
      </c>
      <c r="I218" s="7" t="s">
        <v>32</v>
      </c>
      <c r="J218" s="7" t="s">
        <v>32</v>
      </c>
      <c r="K218" s="7" t="s">
        <v>32</v>
      </c>
      <c r="L218" s="7" t="s">
        <v>32</v>
      </c>
      <c r="M218" s="7" t="s">
        <v>167</v>
      </c>
      <c r="N218" s="8" t="s">
        <v>32</v>
      </c>
      <c r="O218" s="7" t="s">
        <v>32</v>
      </c>
      <c r="P218" s="7">
        <v>2.4</v>
      </c>
      <c r="Q218" s="7">
        <v>2.5</v>
      </c>
      <c r="R218" s="7">
        <v>15401.588600220035</v>
      </c>
      <c r="S218" s="9">
        <f t="shared" si="35"/>
        <v>15.401588600220036</v>
      </c>
      <c r="T218" s="9">
        <f t="shared" si="32"/>
        <v>4.0000000000000036E-2</v>
      </c>
      <c r="U218" s="10" t="s">
        <v>33</v>
      </c>
      <c r="V218" s="11" t="str">
        <f t="shared" si="36"/>
        <v>Yes</v>
      </c>
      <c r="W218" s="12">
        <f t="shared" si="33"/>
        <v>155.82808126466333</v>
      </c>
      <c r="X218" s="11">
        <f t="shared" si="37"/>
        <v>5</v>
      </c>
      <c r="Y218" s="7">
        <f t="shared" si="34"/>
        <v>64</v>
      </c>
      <c r="Z218" s="8"/>
    </row>
    <row r="219" spans="1:26" x14ac:dyDescent="0.25">
      <c r="A219" s="7">
        <v>220</v>
      </c>
      <c r="B219" s="7" t="s">
        <v>59</v>
      </c>
      <c r="C219" s="7" t="s">
        <v>36</v>
      </c>
      <c r="D219" s="7" t="s">
        <v>40</v>
      </c>
      <c r="E219" s="7" t="s">
        <v>91</v>
      </c>
      <c r="F219" s="7" t="s">
        <v>128</v>
      </c>
      <c r="G219" s="7" t="s">
        <v>53</v>
      </c>
      <c r="H219" s="7" t="s">
        <v>54</v>
      </c>
      <c r="I219" s="7" t="s">
        <v>32</v>
      </c>
      <c r="J219" s="7" t="s">
        <v>32</v>
      </c>
      <c r="K219" s="7" t="s">
        <v>32</v>
      </c>
      <c r="L219" s="7" t="s">
        <v>32</v>
      </c>
      <c r="M219" s="7" t="s">
        <v>83</v>
      </c>
      <c r="N219" s="8" t="s">
        <v>32</v>
      </c>
      <c r="O219" s="7" t="s">
        <v>32</v>
      </c>
      <c r="P219" s="7">
        <v>2</v>
      </c>
      <c r="Q219" s="7">
        <v>2.5</v>
      </c>
      <c r="R219" s="7">
        <v>7997.0093225230012</v>
      </c>
      <c r="S219" s="9">
        <f t="shared" si="35"/>
        <v>7.9970093225230015</v>
      </c>
      <c r="T219" s="9">
        <f t="shared" si="32"/>
        <v>0.19999999999999996</v>
      </c>
      <c r="U219" s="10" t="s">
        <v>33</v>
      </c>
      <c r="V219" s="11" t="str">
        <f t="shared" si="36"/>
        <v>Yes</v>
      </c>
      <c r="W219" s="12">
        <f t="shared" si="33"/>
        <v>250.09349362231504</v>
      </c>
      <c r="X219" s="11">
        <f t="shared" si="37"/>
        <v>5</v>
      </c>
      <c r="Y219" s="7">
        <f t="shared" si="34"/>
        <v>40</v>
      </c>
      <c r="Z219" s="8"/>
    </row>
    <row r="220" spans="1:26" x14ac:dyDescent="0.25">
      <c r="A220" s="7">
        <v>221</v>
      </c>
      <c r="B220" s="7" t="s">
        <v>59</v>
      </c>
      <c r="C220" s="7" t="s">
        <v>36</v>
      </c>
      <c r="D220" s="7" t="s">
        <v>40</v>
      </c>
      <c r="E220" s="7" t="s">
        <v>91</v>
      </c>
      <c r="F220" s="7" t="s">
        <v>128</v>
      </c>
      <c r="G220" s="7" t="s">
        <v>68</v>
      </c>
      <c r="H220" s="7" t="s">
        <v>166</v>
      </c>
      <c r="I220" s="7" t="s">
        <v>32</v>
      </c>
      <c r="J220" s="7" t="s">
        <v>32</v>
      </c>
      <c r="K220" s="7" t="s">
        <v>32</v>
      </c>
      <c r="L220" s="7" t="s">
        <v>32</v>
      </c>
      <c r="M220" s="7" t="s">
        <v>32</v>
      </c>
      <c r="N220" s="8" t="s">
        <v>32</v>
      </c>
      <c r="O220" s="7" t="s">
        <v>32</v>
      </c>
      <c r="P220" s="7">
        <v>1.6</v>
      </c>
      <c r="Q220" s="7">
        <v>2.5</v>
      </c>
      <c r="R220" s="7">
        <v>24880.988005738967</v>
      </c>
      <c r="S220" s="9">
        <f t="shared" si="35"/>
        <v>24.880988005738967</v>
      </c>
      <c r="T220" s="9">
        <f t="shared" si="32"/>
        <v>0.36</v>
      </c>
      <c r="U220" s="10" t="s">
        <v>33</v>
      </c>
      <c r="V220" s="11" t="str">
        <f t="shared" si="36"/>
        <v>Yes</v>
      </c>
      <c r="W220" s="12">
        <f t="shared" si="33"/>
        <v>64.30612802156206</v>
      </c>
      <c r="X220" s="11">
        <f t="shared" si="37"/>
        <v>4</v>
      </c>
      <c r="Y220" s="7">
        <f t="shared" si="34"/>
        <v>116</v>
      </c>
      <c r="Z220" s="8" t="s">
        <v>66</v>
      </c>
    </row>
    <row r="221" spans="1:26" x14ac:dyDescent="0.25">
      <c r="A221" s="7">
        <v>222</v>
      </c>
      <c r="B221" s="7" t="s">
        <v>59</v>
      </c>
      <c r="C221" s="7" t="s">
        <v>36</v>
      </c>
      <c r="D221" s="7" t="s">
        <v>40</v>
      </c>
      <c r="E221" s="7" t="s">
        <v>91</v>
      </c>
      <c r="F221" s="7" t="s">
        <v>129</v>
      </c>
      <c r="G221" s="7" t="s">
        <v>32</v>
      </c>
      <c r="H221" s="7" t="s">
        <v>32</v>
      </c>
      <c r="I221" s="7" t="s">
        <v>32</v>
      </c>
      <c r="J221" s="7" t="s">
        <v>32</v>
      </c>
      <c r="K221" s="7" t="s">
        <v>32</v>
      </c>
      <c r="L221" s="7" t="s">
        <v>32</v>
      </c>
      <c r="M221" s="7" t="s">
        <v>32</v>
      </c>
      <c r="N221" s="8" t="s">
        <v>32</v>
      </c>
      <c r="O221" s="7" t="s">
        <v>32</v>
      </c>
      <c r="P221" s="7">
        <v>3</v>
      </c>
      <c r="Q221" s="7">
        <v>2.5</v>
      </c>
      <c r="R221" s="7">
        <v>13817.878998842009</v>
      </c>
      <c r="S221" s="9">
        <f t="shared" si="35"/>
        <v>13.817878998842009</v>
      </c>
      <c r="T221" s="9">
        <f t="shared" si="32"/>
        <v>-0.19999999999999996</v>
      </c>
      <c r="U221" s="10" t="s">
        <v>33</v>
      </c>
      <c r="V221" s="11" t="str">
        <f t="shared" si="36"/>
        <v>Yes</v>
      </c>
      <c r="W221" s="12">
        <f t="shared" si="33"/>
        <v>217.1100210279314</v>
      </c>
      <c r="X221" s="11">
        <f t="shared" si="37"/>
        <v>5</v>
      </c>
      <c r="Y221" s="7">
        <f t="shared" si="34"/>
        <v>46</v>
      </c>
      <c r="Z221" s="8"/>
    </row>
    <row r="222" spans="1:26" x14ac:dyDescent="0.25">
      <c r="A222" s="7">
        <v>223</v>
      </c>
      <c r="B222" s="7" t="s">
        <v>59</v>
      </c>
      <c r="C222" s="7" t="s">
        <v>36</v>
      </c>
      <c r="D222" s="7" t="s">
        <v>40</v>
      </c>
      <c r="E222" s="7" t="s">
        <v>48</v>
      </c>
      <c r="F222" s="7" t="str">
        <f>F129</f>
        <v>Not used</v>
      </c>
      <c r="G222" s="7" t="s">
        <v>53</v>
      </c>
      <c r="H222" s="7" t="s">
        <v>54</v>
      </c>
      <c r="I222" s="7" t="s">
        <v>32</v>
      </c>
      <c r="J222" s="7" t="s">
        <v>32</v>
      </c>
      <c r="K222" s="7" t="s">
        <v>32</v>
      </c>
      <c r="L222" s="7" t="s">
        <v>36</v>
      </c>
      <c r="M222" s="7" t="s">
        <v>32</v>
      </c>
      <c r="N222" s="8" t="s">
        <v>32</v>
      </c>
      <c r="O222" s="7" t="s">
        <v>32</v>
      </c>
      <c r="P222" s="7">
        <v>2.5</v>
      </c>
      <c r="Q222" s="7">
        <v>2.5</v>
      </c>
      <c r="R222" s="7">
        <v>783.65338800399979</v>
      </c>
      <c r="S222" s="9">
        <f t="shared" si="35"/>
        <v>0.78365338800399975</v>
      </c>
      <c r="T222" s="9">
        <f t="shared" si="32"/>
        <v>0</v>
      </c>
      <c r="U222" s="10" t="s">
        <v>33</v>
      </c>
      <c r="V222" s="11" t="str">
        <f t="shared" si="36"/>
        <v>Yes</v>
      </c>
      <c r="W222" s="12">
        <f t="shared" si="33"/>
        <v>3190.1859141675018</v>
      </c>
      <c r="X222" s="11">
        <f t="shared" si="37"/>
        <v>5</v>
      </c>
      <c r="Y222" s="7">
        <f t="shared" si="34"/>
        <v>6</v>
      </c>
      <c r="Z222" s="8"/>
    </row>
    <row r="223" spans="1:26" x14ac:dyDescent="0.25">
      <c r="A223" s="7">
        <v>224</v>
      </c>
      <c r="B223" s="7" t="s">
        <v>59</v>
      </c>
      <c r="C223" s="7" t="s">
        <v>36</v>
      </c>
      <c r="D223" s="7" t="s">
        <v>40</v>
      </c>
      <c r="E223" s="7" t="s">
        <v>48</v>
      </c>
      <c r="F223" s="7" t="str">
        <f t="shared" ref="F223:F226" si="38">F222</f>
        <v>Not used</v>
      </c>
      <c r="G223" s="7" t="s">
        <v>53</v>
      </c>
      <c r="H223" s="7" t="s">
        <v>54</v>
      </c>
      <c r="I223" s="7" t="s">
        <v>32</v>
      </c>
      <c r="J223" s="7" t="s">
        <v>32</v>
      </c>
      <c r="K223" s="7" t="s">
        <v>32</v>
      </c>
      <c r="L223" s="7" t="s">
        <v>30</v>
      </c>
      <c r="M223" s="21" t="s">
        <v>167</v>
      </c>
      <c r="N223" s="8" t="s">
        <v>139</v>
      </c>
      <c r="O223" s="7"/>
      <c r="P223" s="7">
        <v>3.5</v>
      </c>
      <c r="Q223" s="7">
        <v>2.5</v>
      </c>
      <c r="R223" s="7">
        <v>1042.5875699999999</v>
      </c>
      <c r="S223" s="9">
        <f t="shared" si="35"/>
        <v>1.04258757</v>
      </c>
      <c r="T223" s="9">
        <f t="shared" si="32"/>
        <v>-0.39999999999999991</v>
      </c>
      <c r="U223" s="10" t="s">
        <v>33</v>
      </c>
      <c r="V223" s="11" t="str">
        <f t="shared" si="36"/>
        <v>Yes</v>
      </c>
      <c r="W223" s="12">
        <f t="shared" si="33"/>
        <v>3357.0321579797846</v>
      </c>
      <c r="X223" s="11">
        <f t="shared" si="37"/>
        <v>5</v>
      </c>
      <c r="Y223" s="7">
        <f t="shared" si="34"/>
        <v>5</v>
      </c>
      <c r="Z223" s="8"/>
    </row>
    <row r="224" spans="1:26" s="26" customFormat="1" ht="46" x14ac:dyDescent="0.35">
      <c r="A224" s="16">
        <v>225</v>
      </c>
      <c r="B224" s="22" t="s">
        <v>59</v>
      </c>
      <c r="C224" s="22" t="s">
        <v>36</v>
      </c>
      <c r="D224" s="22" t="s">
        <v>40</v>
      </c>
      <c r="E224" s="22" t="s">
        <v>48</v>
      </c>
      <c r="F224" s="22" t="str">
        <f t="shared" si="38"/>
        <v>Not used</v>
      </c>
      <c r="G224" s="22" t="s">
        <v>53</v>
      </c>
      <c r="H224" s="22" t="s">
        <v>54</v>
      </c>
      <c r="I224" s="22" t="s">
        <v>32</v>
      </c>
      <c r="J224" s="22" t="s">
        <v>32</v>
      </c>
      <c r="K224" s="22" t="s">
        <v>32</v>
      </c>
      <c r="L224" s="22" t="s">
        <v>30</v>
      </c>
      <c r="M224" s="22" t="s">
        <v>167</v>
      </c>
      <c r="N224" s="23" t="s">
        <v>168</v>
      </c>
      <c r="O224" s="22" t="s">
        <v>32</v>
      </c>
      <c r="P224" s="16">
        <v>0.5</v>
      </c>
      <c r="Q224" s="22">
        <v>2.5</v>
      </c>
      <c r="R224" s="22">
        <v>860.153946271</v>
      </c>
      <c r="S224" s="24">
        <f t="shared" si="35"/>
        <v>0.86015394627099995</v>
      </c>
      <c r="T224" s="24">
        <f t="shared" si="32"/>
        <v>0.8</v>
      </c>
      <c r="U224" s="25" t="s">
        <v>33</v>
      </c>
      <c r="V224" s="33" t="str">
        <f t="shared" si="36"/>
        <v>No</v>
      </c>
      <c r="W224" s="12">
        <f t="shared" si="33"/>
        <v>581.2912934569855</v>
      </c>
      <c r="X224" s="11">
        <f t="shared" si="37"/>
        <v>5</v>
      </c>
      <c r="Y224" s="22">
        <f t="shared" si="34"/>
        <v>16</v>
      </c>
      <c r="Z224" s="23" t="s">
        <v>169</v>
      </c>
    </row>
    <row r="225" spans="1:26" x14ac:dyDescent="0.25">
      <c r="A225" s="7">
        <v>226</v>
      </c>
      <c r="B225" s="22" t="s">
        <v>59</v>
      </c>
      <c r="C225" s="22" t="s">
        <v>36</v>
      </c>
      <c r="D225" s="22" t="s">
        <v>40</v>
      </c>
      <c r="E225" s="22" t="s">
        <v>48</v>
      </c>
      <c r="F225" s="22" t="s">
        <v>32</v>
      </c>
      <c r="G225" s="22" t="s">
        <v>53</v>
      </c>
      <c r="H225" s="7" t="s">
        <v>54</v>
      </c>
      <c r="I225" s="22" t="s">
        <v>32</v>
      </c>
      <c r="J225" s="22" t="s">
        <v>32</v>
      </c>
      <c r="K225" s="22" t="s">
        <v>32</v>
      </c>
      <c r="L225" s="22" t="s">
        <v>30</v>
      </c>
      <c r="M225" s="7" t="s">
        <v>83</v>
      </c>
      <c r="N225" s="8" t="s">
        <v>132</v>
      </c>
      <c r="O225" s="7" t="s">
        <v>32</v>
      </c>
      <c r="P225" s="7">
        <v>3.5</v>
      </c>
      <c r="Q225" s="7">
        <v>2.5</v>
      </c>
      <c r="R225" s="7">
        <v>668.42414873700022</v>
      </c>
      <c r="S225" s="9">
        <f t="shared" si="35"/>
        <v>0.66842414873700018</v>
      </c>
      <c r="T225" s="9">
        <f t="shared" si="32"/>
        <v>-0.39999999999999991</v>
      </c>
      <c r="U225" s="10" t="s">
        <v>33</v>
      </c>
      <c r="V225" s="11" t="str">
        <f t="shared" si="36"/>
        <v>Yes</v>
      </c>
      <c r="W225" s="12">
        <f t="shared" si="33"/>
        <v>5236.1962185437415</v>
      </c>
      <c r="X225" s="11">
        <f t="shared" si="37"/>
        <v>5</v>
      </c>
      <c r="Y225" s="7">
        <f t="shared" si="34"/>
        <v>3</v>
      </c>
      <c r="Z225" s="8"/>
    </row>
    <row r="226" spans="1:26" x14ac:dyDescent="0.25">
      <c r="A226" s="7">
        <v>227</v>
      </c>
      <c r="B226" s="22" t="s">
        <v>59</v>
      </c>
      <c r="C226" s="22" t="s">
        <v>36</v>
      </c>
      <c r="D226" s="22" t="s">
        <v>40</v>
      </c>
      <c r="E226" s="22" t="s">
        <v>48</v>
      </c>
      <c r="F226" s="22" t="str">
        <f t="shared" si="38"/>
        <v>Not used</v>
      </c>
      <c r="G226" s="22" t="s">
        <v>53</v>
      </c>
      <c r="H226" s="7" t="s">
        <v>54</v>
      </c>
      <c r="I226" s="22" t="s">
        <v>32</v>
      </c>
      <c r="J226" s="22" t="s">
        <v>32</v>
      </c>
      <c r="K226" s="22" t="s">
        <v>32</v>
      </c>
      <c r="L226" s="22" t="s">
        <v>30</v>
      </c>
      <c r="M226" s="7" t="s">
        <v>83</v>
      </c>
      <c r="N226" s="8" t="s">
        <v>170</v>
      </c>
      <c r="O226" s="7" t="s">
        <v>32</v>
      </c>
      <c r="P226" s="7">
        <v>3.5</v>
      </c>
      <c r="Q226" s="7">
        <v>2.5</v>
      </c>
      <c r="R226" s="7">
        <v>1005.5785283960005</v>
      </c>
      <c r="S226" s="9">
        <f t="shared" si="35"/>
        <v>1.0055785283960004</v>
      </c>
      <c r="T226" s="9">
        <f t="shared" si="32"/>
        <v>-0.39999999999999991</v>
      </c>
      <c r="U226" s="10" t="s">
        <v>33</v>
      </c>
      <c r="V226" s="11" t="str">
        <f t="shared" si="36"/>
        <v>Yes</v>
      </c>
      <c r="W226" s="12">
        <f t="shared" si="33"/>
        <v>3480.583466298604</v>
      </c>
      <c r="X226" s="11">
        <f t="shared" si="37"/>
        <v>5</v>
      </c>
      <c r="Y226" s="7">
        <f t="shared" si="34"/>
        <v>4</v>
      </c>
      <c r="Z226" s="8"/>
    </row>
    <row r="227" spans="1:26" x14ac:dyDescent="0.25">
      <c r="A227" s="7">
        <v>228</v>
      </c>
      <c r="B227" s="7" t="s">
        <v>59</v>
      </c>
      <c r="C227" s="7" t="s">
        <v>36</v>
      </c>
      <c r="D227" s="7" t="s">
        <v>40</v>
      </c>
      <c r="E227" s="7" t="s">
        <v>48</v>
      </c>
      <c r="F227" s="7" t="str">
        <f>F222</f>
        <v>Not used</v>
      </c>
      <c r="G227" s="7" t="s">
        <v>56</v>
      </c>
      <c r="H227" s="7" t="s">
        <v>171</v>
      </c>
      <c r="I227" s="7" t="s">
        <v>32</v>
      </c>
      <c r="J227" s="7" t="s">
        <v>32</v>
      </c>
      <c r="K227" s="7" t="s">
        <v>32</v>
      </c>
      <c r="L227" s="7" t="s">
        <v>32</v>
      </c>
      <c r="M227" s="7" t="s">
        <v>32</v>
      </c>
      <c r="N227" s="8" t="s">
        <v>32</v>
      </c>
      <c r="O227" s="7" t="s">
        <v>32</v>
      </c>
      <c r="P227" s="7">
        <v>2</v>
      </c>
      <c r="Q227" s="7">
        <v>2.5</v>
      </c>
      <c r="R227" s="7">
        <v>3741.3390736279966</v>
      </c>
      <c r="S227" s="9">
        <f t="shared" si="35"/>
        <v>3.7413390736279966</v>
      </c>
      <c r="T227" s="9">
        <f>SUM(1-(P227/Q227))</f>
        <v>0.19999999999999996</v>
      </c>
      <c r="U227" s="10" t="s">
        <v>33</v>
      </c>
      <c r="V227" s="11" t="str">
        <f t="shared" si="36"/>
        <v>Yes</v>
      </c>
      <c r="W227" s="12">
        <f t="shared" si="33"/>
        <v>534.56796100028146</v>
      </c>
      <c r="X227" s="11">
        <f t="shared" si="37"/>
        <v>5</v>
      </c>
      <c r="Y227" s="7">
        <f t="shared" si="34"/>
        <v>19</v>
      </c>
      <c r="Z227" s="8" t="s">
        <v>66</v>
      </c>
    </row>
    <row r="228" spans="1:26" ht="23" x14ac:dyDescent="0.25">
      <c r="A228" s="7">
        <v>229</v>
      </c>
      <c r="B228" s="7" t="s">
        <v>172</v>
      </c>
      <c r="C228" s="7" t="s">
        <v>30</v>
      </c>
      <c r="D228" s="7" t="s">
        <v>173</v>
      </c>
      <c r="E228" s="7" t="s">
        <v>32</v>
      </c>
      <c r="F228" s="7" t="s">
        <v>32</v>
      </c>
      <c r="G228" s="7" t="s">
        <v>32</v>
      </c>
      <c r="H228" s="7" t="s">
        <v>32</v>
      </c>
      <c r="I228" s="7" t="s">
        <v>32</v>
      </c>
      <c r="J228" s="7" t="s">
        <v>32</v>
      </c>
      <c r="K228" s="7" t="s">
        <v>32</v>
      </c>
      <c r="L228" s="7" t="s">
        <v>32</v>
      </c>
      <c r="M228" s="7" t="s">
        <v>32</v>
      </c>
      <c r="N228" s="8" t="s">
        <v>32</v>
      </c>
      <c r="O228" s="7" t="s">
        <v>32</v>
      </c>
      <c r="P228" s="7">
        <v>2.8</v>
      </c>
      <c r="Q228" s="7">
        <v>2.5</v>
      </c>
      <c r="R228" s="7">
        <v>315.02999999999997</v>
      </c>
      <c r="S228" s="9">
        <f t="shared" si="35"/>
        <v>0.31502999999999998</v>
      </c>
      <c r="T228" s="9">
        <f t="shared" si="32"/>
        <v>-0.11999999999999988</v>
      </c>
      <c r="U228" s="10" t="s">
        <v>33</v>
      </c>
      <c r="V228" s="11" t="str">
        <f t="shared" si="36"/>
        <v>Yes</v>
      </c>
      <c r="W228" s="12">
        <f t="shared" si="33"/>
        <v>8888.0424086594921</v>
      </c>
      <c r="X228" s="11">
        <f t="shared" si="37"/>
        <v>5</v>
      </c>
      <c r="Y228" s="7">
        <f t="shared" si="34"/>
        <v>2</v>
      </c>
      <c r="Z228" s="8" t="s">
        <v>174</v>
      </c>
    </row>
    <row r="229" spans="1:26" ht="23" x14ac:dyDescent="0.25">
      <c r="A229" s="7">
        <v>230</v>
      </c>
      <c r="B229" s="7" t="s">
        <v>172</v>
      </c>
      <c r="C229" s="7" t="s">
        <v>36</v>
      </c>
      <c r="D229" s="7" t="s">
        <v>173</v>
      </c>
      <c r="E229" s="7" t="s">
        <v>32</v>
      </c>
      <c r="F229" s="7" t="s">
        <v>32</v>
      </c>
      <c r="G229" s="7" t="s">
        <v>32</v>
      </c>
      <c r="H229" s="7" t="s">
        <v>32</v>
      </c>
      <c r="I229" s="7" t="s">
        <v>32</v>
      </c>
      <c r="J229" s="7" t="s">
        <v>32</v>
      </c>
      <c r="K229" s="7" t="s">
        <v>32</v>
      </c>
      <c r="L229" s="7" t="s">
        <v>32</v>
      </c>
      <c r="M229" s="7" t="s">
        <v>32</v>
      </c>
      <c r="N229" s="8" t="s">
        <v>32</v>
      </c>
      <c r="O229" s="7" t="s">
        <v>32</v>
      </c>
      <c r="P229" s="7">
        <v>3.6</v>
      </c>
      <c r="Q229" s="7">
        <v>2.5</v>
      </c>
      <c r="R229" s="7">
        <v>210.65</v>
      </c>
      <c r="S229" s="9">
        <f t="shared" si="35"/>
        <v>0.21065</v>
      </c>
      <c r="T229" s="9">
        <f t="shared" si="32"/>
        <v>-0.43999999999999995</v>
      </c>
      <c r="U229" s="10" t="s">
        <v>33</v>
      </c>
      <c r="V229" s="11" t="str">
        <f t="shared" si="36"/>
        <v>Yes</v>
      </c>
      <c r="W229" s="12">
        <f t="shared" si="33"/>
        <v>17089.959648706386</v>
      </c>
      <c r="X229" s="11">
        <f t="shared" si="37"/>
        <v>5</v>
      </c>
      <c r="Y229" s="7">
        <f t="shared" si="34"/>
        <v>1</v>
      </c>
      <c r="Z229" s="8" t="s">
        <v>174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5F546-FF44-434F-96C8-AE806E483635}">
  <dimension ref="A1:G227"/>
  <sheetViews>
    <sheetView workbookViewId="0">
      <selection activeCell="A2" sqref="A2"/>
    </sheetView>
  </sheetViews>
  <sheetFormatPr defaultRowHeight="11.5" x14ac:dyDescent="0.25"/>
  <cols>
    <col min="1" max="5" width="12.6328125" style="13" customWidth="1"/>
    <col min="6" max="6" width="18.08984375" style="27" bestFit="1" customWidth="1"/>
    <col min="7" max="7" width="12.6328125" style="27" customWidth="1"/>
    <col min="8" max="8" width="17.08984375" style="13" bestFit="1" customWidth="1"/>
    <col min="9" max="16384" width="8.7265625" style="13"/>
  </cols>
  <sheetData>
    <row r="1" spans="1:7" ht="46" x14ac:dyDescent="0.25">
      <c r="A1" s="29" t="s">
        <v>175</v>
      </c>
      <c r="B1" s="2" t="s">
        <v>5</v>
      </c>
      <c r="C1" s="29" t="s">
        <v>27</v>
      </c>
      <c r="D1" s="30" t="s">
        <v>176</v>
      </c>
      <c r="E1" s="31" t="s">
        <v>177</v>
      </c>
      <c r="F1" s="32" t="s">
        <v>21</v>
      </c>
      <c r="G1" s="30" t="s">
        <v>178</v>
      </c>
    </row>
    <row r="2" spans="1:7" x14ac:dyDescent="0.25">
      <c r="A2" s="7">
        <v>230</v>
      </c>
      <c r="B2" s="7" t="s">
        <v>36</v>
      </c>
      <c r="C2" s="7">
        <v>1</v>
      </c>
      <c r="D2" s="7">
        <v>3.6</v>
      </c>
      <c r="E2" s="9">
        <f>SUM($D$2:D2)</f>
        <v>3.6</v>
      </c>
      <c r="F2" s="9">
        <v>0.21065</v>
      </c>
      <c r="G2" s="9">
        <f>SUM($F$2:F2)</f>
        <v>0.21065</v>
      </c>
    </row>
    <row r="3" spans="1:7" x14ac:dyDescent="0.25">
      <c r="A3" s="7">
        <v>229</v>
      </c>
      <c r="B3" s="7" t="s">
        <v>30</v>
      </c>
      <c r="C3" s="7">
        <v>2</v>
      </c>
      <c r="D3" s="7">
        <v>2.8</v>
      </c>
      <c r="E3" s="9">
        <f>SUM($D$2:D3)</f>
        <v>6.4</v>
      </c>
      <c r="F3" s="9">
        <v>0.31502999999999998</v>
      </c>
      <c r="G3" s="9">
        <f>SUM($F$2:F3)</f>
        <v>0.52567999999999993</v>
      </c>
    </row>
    <row r="4" spans="1:7" x14ac:dyDescent="0.25">
      <c r="A4" s="7">
        <v>226</v>
      </c>
      <c r="B4" s="7" t="s">
        <v>36</v>
      </c>
      <c r="C4" s="7">
        <v>3</v>
      </c>
      <c r="D4" s="7">
        <v>3.5</v>
      </c>
      <c r="E4" s="9">
        <f>SUM($D$2:D4)</f>
        <v>9.9</v>
      </c>
      <c r="F4" s="9">
        <v>0.66842414873700018</v>
      </c>
      <c r="G4" s="9">
        <f>SUM($F$2:F4)</f>
        <v>1.1941041487370001</v>
      </c>
    </row>
    <row r="5" spans="1:7" x14ac:dyDescent="0.25">
      <c r="A5" s="7">
        <v>227</v>
      </c>
      <c r="B5" s="7" t="s">
        <v>36</v>
      </c>
      <c r="C5" s="7">
        <v>4</v>
      </c>
      <c r="D5" s="7">
        <v>3.5</v>
      </c>
      <c r="E5" s="9">
        <f>SUM($D$2:D5)</f>
        <v>13.4</v>
      </c>
      <c r="F5" s="9">
        <v>1.0055785283960004</v>
      </c>
      <c r="G5" s="9">
        <f>SUM($F$2:F5)</f>
        <v>2.1996826771330005</v>
      </c>
    </row>
    <row r="6" spans="1:7" x14ac:dyDescent="0.25">
      <c r="A6" s="7">
        <v>224</v>
      </c>
      <c r="B6" s="7" t="s">
        <v>36</v>
      </c>
      <c r="C6" s="7">
        <v>5</v>
      </c>
      <c r="D6" s="7">
        <v>3.5</v>
      </c>
      <c r="E6" s="9">
        <f>SUM($D$2:D6)</f>
        <v>16.899999999999999</v>
      </c>
      <c r="F6" s="9">
        <v>1.04258757</v>
      </c>
      <c r="G6" s="9">
        <f>SUM($F$2:F6)</f>
        <v>3.2422702471330007</v>
      </c>
    </row>
    <row r="7" spans="1:7" x14ac:dyDescent="0.25">
      <c r="A7" s="7">
        <v>223</v>
      </c>
      <c r="B7" s="7" t="s">
        <v>36</v>
      </c>
      <c r="C7" s="7">
        <v>6</v>
      </c>
      <c r="D7" s="7">
        <v>2.5</v>
      </c>
      <c r="E7" s="9">
        <f>SUM($D$2:D7)</f>
        <v>19.399999999999999</v>
      </c>
      <c r="F7" s="9">
        <v>0.78365338800399975</v>
      </c>
      <c r="G7" s="9">
        <f>SUM($F$2:F7)</f>
        <v>4.0259236351370005</v>
      </c>
    </row>
    <row r="8" spans="1:7" x14ac:dyDescent="0.25">
      <c r="A8" s="7">
        <v>13</v>
      </c>
      <c r="B8" s="7" t="s">
        <v>36</v>
      </c>
      <c r="C8" s="7">
        <v>7</v>
      </c>
      <c r="D8" s="7">
        <v>1.5</v>
      </c>
      <c r="E8" s="9">
        <f>SUM($D$2:D8)</f>
        <v>20.9</v>
      </c>
      <c r="F8" s="9">
        <v>0.82279029999999997</v>
      </c>
      <c r="G8" s="9">
        <f>SUM($F$2:F8)</f>
        <v>4.8487139351370008</v>
      </c>
    </row>
    <row r="9" spans="1:7" x14ac:dyDescent="0.25">
      <c r="A9" s="7">
        <v>60</v>
      </c>
      <c r="B9" s="7" t="s">
        <v>36</v>
      </c>
      <c r="C9" s="7">
        <v>8</v>
      </c>
      <c r="D9" s="7">
        <v>2</v>
      </c>
      <c r="E9" s="9">
        <f>SUM($D$2:D9)</f>
        <v>22.9</v>
      </c>
      <c r="F9" s="9">
        <v>1.7351231164500005</v>
      </c>
      <c r="G9" s="9">
        <f>SUM($F$2:F9)</f>
        <v>6.5838370515870013</v>
      </c>
    </row>
    <row r="10" spans="1:7" x14ac:dyDescent="0.25">
      <c r="A10" s="7">
        <v>38</v>
      </c>
      <c r="B10" s="7" t="s">
        <v>36</v>
      </c>
      <c r="C10" s="7">
        <v>9</v>
      </c>
      <c r="D10" s="7">
        <v>2.4</v>
      </c>
      <c r="E10" s="9">
        <f>SUM($D$2:D10)</f>
        <v>25.299999999999997</v>
      </c>
      <c r="F10" s="9">
        <v>2.2882849357529986</v>
      </c>
      <c r="G10" s="9">
        <f>SUM($F$2:F10)</f>
        <v>8.8721219873399999</v>
      </c>
    </row>
    <row r="11" spans="1:7" x14ac:dyDescent="0.25">
      <c r="A11" s="7">
        <v>34</v>
      </c>
      <c r="B11" s="7" t="s">
        <v>36</v>
      </c>
      <c r="C11" s="7">
        <v>10</v>
      </c>
      <c r="D11" s="7">
        <v>2.4</v>
      </c>
      <c r="E11" s="9">
        <f>SUM($D$2:D11)</f>
        <v>27.699999999999996</v>
      </c>
      <c r="F11" s="9">
        <v>2.9803916123969993</v>
      </c>
      <c r="G11" s="9">
        <f>SUM($F$2:F11)</f>
        <v>11.852513599737</v>
      </c>
    </row>
    <row r="12" spans="1:7" x14ac:dyDescent="0.25">
      <c r="A12" s="7">
        <v>140</v>
      </c>
      <c r="B12" s="7" t="s">
        <v>36</v>
      </c>
      <c r="C12" s="7">
        <v>11</v>
      </c>
      <c r="D12" s="7">
        <v>2.4</v>
      </c>
      <c r="E12" s="9">
        <f>SUM($D$2:D12)</f>
        <v>30.099999999999994</v>
      </c>
      <c r="F12" s="9">
        <v>3.3092743522469976</v>
      </c>
      <c r="G12" s="9">
        <f>SUM($F$2:F12)</f>
        <v>15.161787951983998</v>
      </c>
    </row>
    <row r="13" spans="1:7" x14ac:dyDescent="0.25">
      <c r="A13" s="7">
        <v>142</v>
      </c>
      <c r="B13" s="7" t="s">
        <v>36</v>
      </c>
      <c r="C13" s="7">
        <v>12</v>
      </c>
      <c r="D13" s="7">
        <v>2</v>
      </c>
      <c r="E13" s="9">
        <f>SUM($D$2:D13)</f>
        <v>32.099999999999994</v>
      </c>
      <c r="F13" s="9">
        <v>2.9684392472859975</v>
      </c>
      <c r="G13" s="9">
        <f>SUM($F$2:F13)</f>
        <v>18.130227199269996</v>
      </c>
    </row>
    <row r="14" spans="1:7" x14ac:dyDescent="0.25">
      <c r="A14" s="7">
        <v>141</v>
      </c>
      <c r="B14" s="7" t="s">
        <v>36</v>
      </c>
      <c r="C14" s="7">
        <v>13</v>
      </c>
      <c r="D14" s="7">
        <v>2.6</v>
      </c>
      <c r="E14" s="9">
        <f>SUM($D$2:D14)</f>
        <v>34.699999999999996</v>
      </c>
      <c r="F14" s="9">
        <v>4.1523713432959983</v>
      </c>
      <c r="G14" s="9">
        <f>SUM($F$2:F14)</f>
        <v>22.282598542565992</v>
      </c>
    </row>
    <row r="15" spans="1:7" x14ac:dyDescent="0.25">
      <c r="A15" s="7">
        <v>169</v>
      </c>
      <c r="B15" s="7" t="s">
        <v>36</v>
      </c>
      <c r="C15" s="7">
        <v>14</v>
      </c>
      <c r="D15" s="7">
        <v>3.2</v>
      </c>
      <c r="E15" s="9">
        <f>SUM($D$2:D15)</f>
        <v>37.9</v>
      </c>
      <c r="F15" s="9">
        <v>5.2945963787699917</v>
      </c>
      <c r="G15" s="9">
        <f>SUM($F$2:F15)</f>
        <v>27.577194921335984</v>
      </c>
    </row>
    <row r="16" spans="1:7" x14ac:dyDescent="0.25">
      <c r="A16" s="7">
        <v>130</v>
      </c>
      <c r="B16" s="7" t="s">
        <v>36</v>
      </c>
      <c r="C16" s="7">
        <v>15</v>
      </c>
      <c r="D16" s="7">
        <v>1.2</v>
      </c>
      <c r="E16" s="9">
        <f>SUM($D$2:D16)</f>
        <v>39.1</v>
      </c>
      <c r="F16" s="9">
        <v>1.9977139688609982</v>
      </c>
      <c r="G16" s="9">
        <f>SUM($F$2:F16)</f>
        <v>29.574908890196983</v>
      </c>
    </row>
    <row r="17" spans="1:7" x14ac:dyDescent="0.25">
      <c r="A17" s="16">
        <v>225</v>
      </c>
      <c r="B17" s="7" t="s">
        <v>36</v>
      </c>
      <c r="C17" s="7">
        <v>16</v>
      </c>
      <c r="D17" s="7">
        <v>0.5</v>
      </c>
      <c r="E17" s="9">
        <f>SUM($D$2:D17)</f>
        <v>39.6</v>
      </c>
      <c r="F17" s="9">
        <v>0.86015394627099995</v>
      </c>
      <c r="G17" s="9">
        <f>SUM($F$2:F17)</f>
        <v>30.435062836467985</v>
      </c>
    </row>
    <row r="18" spans="1:7" x14ac:dyDescent="0.25">
      <c r="A18" s="7">
        <v>148</v>
      </c>
      <c r="B18" s="7" t="s">
        <v>36</v>
      </c>
      <c r="C18" s="7">
        <v>17</v>
      </c>
      <c r="D18" s="7">
        <v>3.4</v>
      </c>
      <c r="E18" s="9">
        <f>SUM($D$2:D18)</f>
        <v>43</v>
      </c>
      <c r="F18" s="9">
        <v>6.0296782948459988</v>
      </c>
      <c r="G18" s="9">
        <f>SUM($F$2:F18)</f>
        <v>36.464741131313986</v>
      </c>
    </row>
    <row r="19" spans="1:7" x14ac:dyDescent="0.25">
      <c r="A19" s="7">
        <v>132</v>
      </c>
      <c r="B19" s="7" t="s">
        <v>36</v>
      </c>
      <c r="C19" s="7">
        <v>18</v>
      </c>
      <c r="D19" s="7">
        <v>3.2000000000000006</v>
      </c>
      <c r="E19" s="9">
        <f>SUM($D$2:D19)</f>
        <v>46.2</v>
      </c>
      <c r="F19" s="9">
        <v>5.8762907101120057</v>
      </c>
      <c r="G19" s="9">
        <f>SUM($F$2:F19)</f>
        <v>42.341031841425988</v>
      </c>
    </row>
    <row r="20" spans="1:7" x14ac:dyDescent="0.25">
      <c r="A20" s="7">
        <v>228</v>
      </c>
      <c r="B20" s="7" t="s">
        <v>36</v>
      </c>
      <c r="C20" s="7">
        <v>19</v>
      </c>
      <c r="D20" s="7">
        <v>2</v>
      </c>
      <c r="E20" s="9">
        <f>SUM($D$2:D20)</f>
        <v>48.2</v>
      </c>
      <c r="F20" s="9">
        <v>3.7413390736279966</v>
      </c>
      <c r="G20" s="9">
        <f>SUM($F$2:F20)</f>
        <v>46.082370915053986</v>
      </c>
    </row>
    <row r="21" spans="1:7" x14ac:dyDescent="0.25">
      <c r="A21" s="7">
        <v>153</v>
      </c>
      <c r="B21" s="7" t="s">
        <v>36</v>
      </c>
      <c r="C21" s="7">
        <v>20</v>
      </c>
      <c r="D21" s="7">
        <v>2</v>
      </c>
      <c r="E21" s="9">
        <f>SUM($D$2:D21)</f>
        <v>50.2</v>
      </c>
      <c r="F21" s="9">
        <v>3.8834020844579999</v>
      </c>
      <c r="G21" s="9">
        <f>SUM($F$2:F21)</f>
        <v>49.965772999511984</v>
      </c>
    </row>
    <row r="22" spans="1:7" x14ac:dyDescent="0.25">
      <c r="A22" s="7">
        <v>131</v>
      </c>
      <c r="B22" s="7" t="s">
        <v>36</v>
      </c>
      <c r="C22" s="7">
        <v>21</v>
      </c>
      <c r="D22" s="7">
        <v>3.2</v>
      </c>
      <c r="E22" s="9">
        <f>SUM($D$2:D22)</f>
        <v>53.400000000000006</v>
      </c>
      <c r="F22" s="9">
        <v>6.7221881739250042</v>
      </c>
      <c r="G22" s="9">
        <f>SUM($F$2:F22)</f>
        <v>56.687961173436989</v>
      </c>
    </row>
    <row r="23" spans="1:7" x14ac:dyDescent="0.25">
      <c r="A23" s="7">
        <v>36</v>
      </c>
      <c r="B23" s="7" t="s">
        <v>36</v>
      </c>
      <c r="C23" s="7">
        <v>22</v>
      </c>
      <c r="D23" s="7">
        <v>3.4</v>
      </c>
      <c r="E23" s="9">
        <f>SUM($D$2:D23)</f>
        <v>56.800000000000004</v>
      </c>
      <c r="F23" s="9">
        <v>7.3686994991949906</v>
      </c>
      <c r="G23" s="9">
        <f>SUM($F$2:F23)</f>
        <v>64.056660672631978</v>
      </c>
    </row>
    <row r="24" spans="1:7" x14ac:dyDescent="0.25">
      <c r="A24" s="7">
        <v>143</v>
      </c>
      <c r="B24" s="7" t="s">
        <v>36</v>
      </c>
      <c r="C24" s="7">
        <v>23</v>
      </c>
      <c r="D24" s="7">
        <v>2.8</v>
      </c>
      <c r="E24" s="9">
        <f>SUM($D$2:D24)</f>
        <v>59.6</v>
      </c>
      <c r="F24" s="9">
        <v>6.1962021981499973</v>
      </c>
      <c r="G24" s="9">
        <f>SUM($F$2:F24)</f>
        <v>70.252862870781968</v>
      </c>
    </row>
    <row r="25" spans="1:7" x14ac:dyDescent="0.25">
      <c r="A25" s="7">
        <v>136</v>
      </c>
      <c r="B25" s="7" t="s">
        <v>36</v>
      </c>
      <c r="C25" s="7">
        <v>24</v>
      </c>
      <c r="D25" s="7">
        <v>2.6</v>
      </c>
      <c r="E25" s="9">
        <f>SUM($D$2:D25)</f>
        <v>62.2</v>
      </c>
      <c r="F25" s="9">
        <v>6.3654129000950004</v>
      </c>
      <c r="G25" s="9">
        <f>SUM($F$2:F25)</f>
        <v>76.618275770876963</v>
      </c>
    </row>
    <row r="26" spans="1:7" x14ac:dyDescent="0.25">
      <c r="A26" s="7">
        <v>176</v>
      </c>
      <c r="B26" s="7" t="s">
        <v>36</v>
      </c>
      <c r="C26" s="7">
        <v>25</v>
      </c>
      <c r="D26" s="7">
        <v>2.2000000000000002</v>
      </c>
      <c r="E26" s="9">
        <f>SUM($D$2:D26)</f>
        <v>64.400000000000006</v>
      </c>
      <c r="F26" s="9">
        <v>5.4127707421359954</v>
      </c>
      <c r="G26" s="9">
        <f>SUM($F$2:F26)</f>
        <v>82.031046513012953</v>
      </c>
    </row>
    <row r="27" spans="1:7" x14ac:dyDescent="0.25">
      <c r="A27" s="7">
        <v>163</v>
      </c>
      <c r="B27" s="7" t="s">
        <v>36</v>
      </c>
      <c r="C27" s="7">
        <v>26</v>
      </c>
      <c r="D27" s="7">
        <v>1.8</v>
      </c>
      <c r="E27" s="9">
        <f>SUM($D$2:D27)</f>
        <v>66.2</v>
      </c>
      <c r="F27" s="9">
        <v>4.5714319136750063</v>
      </c>
      <c r="G27" s="9">
        <f>SUM($F$2:F27)</f>
        <v>86.602478426687952</v>
      </c>
    </row>
    <row r="28" spans="1:7" x14ac:dyDescent="0.25">
      <c r="A28" s="7">
        <v>179</v>
      </c>
      <c r="B28" s="7" t="s">
        <v>36</v>
      </c>
      <c r="C28" s="7">
        <v>27</v>
      </c>
      <c r="D28" s="7">
        <v>2.2000000000000002</v>
      </c>
      <c r="E28" s="9">
        <f>SUM($D$2:D28)</f>
        <v>68.400000000000006</v>
      </c>
      <c r="F28" s="9">
        <v>5.6083719214609991</v>
      </c>
      <c r="G28" s="9">
        <f>SUM($F$2:F28)</f>
        <v>92.210850348148952</v>
      </c>
    </row>
    <row r="29" spans="1:7" x14ac:dyDescent="0.25">
      <c r="A29" s="7">
        <v>157</v>
      </c>
      <c r="B29" s="7" t="s">
        <v>36</v>
      </c>
      <c r="C29" s="7">
        <v>28</v>
      </c>
      <c r="D29" s="7">
        <v>3</v>
      </c>
      <c r="E29" s="9">
        <f>SUM($D$2:D29)</f>
        <v>71.400000000000006</v>
      </c>
      <c r="F29" s="9">
        <v>7.9685541474979953</v>
      </c>
      <c r="G29" s="9">
        <f>SUM($F$2:F29)</f>
        <v>100.17940449564695</v>
      </c>
    </row>
    <row r="30" spans="1:7" x14ac:dyDescent="0.25">
      <c r="A30" s="7">
        <v>165</v>
      </c>
      <c r="B30" s="7" t="s">
        <v>36</v>
      </c>
      <c r="C30" s="7">
        <v>29</v>
      </c>
      <c r="D30" s="7">
        <v>2.4</v>
      </c>
      <c r="E30" s="9">
        <f>SUM($D$2:D30)</f>
        <v>73.800000000000011</v>
      </c>
      <c r="F30" s="9">
        <v>6.5262240801309979</v>
      </c>
      <c r="G30" s="9">
        <f>SUM($F$2:F30)</f>
        <v>106.70562857577795</v>
      </c>
    </row>
    <row r="31" spans="1:7" x14ac:dyDescent="0.25">
      <c r="A31" s="7">
        <v>164</v>
      </c>
      <c r="B31" s="7" t="s">
        <v>36</v>
      </c>
      <c r="C31" s="7">
        <v>30</v>
      </c>
      <c r="D31" s="7">
        <v>3</v>
      </c>
      <c r="E31" s="9">
        <f>SUM($D$2:D31)</f>
        <v>76.800000000000011</v>
      </c>
      <c r="F31" s="9">
        <v>8.356601621787993</v>
      </c>
      <c r="G31" s="9">
        <f>SUM($F$2:F31)</f>
        <v>115.06223019756594</v>
      </c>
    </row>
    <row r="32" spans="1:7" x14ac:dyDescent="0.25">
      <c r="A32" s="7">
        <v>162</v>
      </c>
      <c r="B32" s="7" t="s">
        <v>36</v>
      </c>
      <c r="C32" s="7">
        <v>31</v>
      </c>
      <c r="D32" s="7">
        <v>2</v>
      </c>
      <c r="E32" s="9">
        <f>SUM($D$2:D32)</f>
        <v>78.800000000000011</v>
      </c>
      <c r="F32" s="9">
        <v>5.7637801223229967</v>
      </c>
      <c r="G32" s="9">
        <f>SUM($F$2:F32)</f>
        <v>120.82601031988894</v>
      </c>
    </row>
    <row r="33" spans="1:7" x14ac:dyDescent="0.25">
      <c r="A33" s="7">
        <v>139</v>
      </c>
      <c r="B33" s="7" t="s">
        <v>36</v>
      </c>
      <c r="C33" s="7">
        <v>32</v>
      </c>
      <c r="D33" s="7">
        <v>2</v>
      </c>
      <c r="E33" s="9">
        <f>SUM($D$2:D33)</f>
        <v>80.800000000000011</v>
      </c>
      <c r="F33" s="9">
        <v>6.0984515246150055</v>
      </c>
      <c r="G33" s="9">
        <f>SUM($F$2:F33)</f>
        <v>126.92446184450394</v>
      </c>
    </row>
    <row r="34" spans="1:7" x14ac:dyDescent="0.25">
      <c r="A34" s="7">
        <v>175</v>
      </c>
      <c r="B34" s="7" t="s">
        <v>36</v>
      </c>
      <c r="C34" s="7">
        <v>33</v>
      </c>
      <c r="D34" s="7">
        <v>1.8</v>
      </c>
      <c r="E34" s="9">
        <f>SUM($D$2:D34)</f>
        <v>82.600000000000009</v>
      </c>
      <c r="F34" s="9">
        <v>5.6832166814379974</v>
      </c>
      <c r="G34" s="9">
        <f>SUM($F$2:F34)</f>
        <v>132.60767852594194</v>
      </c>
    </row>
    <row r="35" spans="1:7" x14ac:dyDescent="0.25">
      <c r="A35" s="7">
        <v>135</v>
      </c>
      <c r="B35" s="7" t="s">
        <v>36</v>
      </c>
      <c r="C35" s="7">
        <v>34</v>
      </c>
      <c r="D35" s="7">
        <v>1.6</v>
      </c>
      <c r="E35" s="9">
        <f>SUM($D$2:D35)</f>
        <v>84.2</v>
      </c>
      <c r="F35" s="9">
        <v>5.1251700964900007</v>
      </c>
      <c r="G35" s="9">
        <f>SUM($F$2:F35)</f>
        <v>137.73284862243193</v>
      </c>
    </row>
    <row r="36" spans="1:7" x14ac:dyDescent="0.25">
      <c r="A36" s="7">
        <v>41</v>
      </c>
      <c r="B36" s="7" t="s">
        <v>36</v>
      </c>
      <c r="C36" s="7">
        <v>35</v>
      </c>
      <c r="D36" s="7">
        <v>2.2000000000000002</v>
      </c>
      <c r="E36" s="9">
        <f>SUM($D$2:D36)</f>
        <v>86.4</v>
      </c>
      <c r="F36" s="9">
        <v>7.063165850782001</v>
      </c>
      <c r="G36" s="9">
        <f>SUM($F$2:F36)</f>
        <v>144.79601447321394</v>
      </c>
    </row>
    <row r="37" spans="1:7" x14ac:dyDescent="0.25">
      <c r="A37" s="7">
        <v>147</v>
      </c>
      <c r="B37" s="7" t="s">
        <v>36</v>
      </c>
      <c r="C37" s="7">
        <v>36</v>
      </c>
      <c r="D37" s="7">
        <v>1.6</v>
      </c>
      <c r="E37" s="9">
        <f>SUM($D$2:D37)</f>
        <v>88</v>
      </c>
      <c r="F37" s="9">
        <v>6.0598301398630046</v>
      </c>
      <c r="G37" s="9">
        <f>SUM($F$2:F37)</f>
        <v>150.85584461307695</v>
      </c>
    </row>
    <row r="38" spans="1:7" x14ac:dyDescent="0.25">
      <c r="A38" s="7">
        <v>144</v>
      </c>
      <c r="B38" s="7" t="s">
        <v>36</v>
      </c>
      <c r="C38" s="7">
        <v>37</v>
      </c>
      <c r="D38" s="7">
        <v>1.6</v>
      </c>
      <c r="E38" s="9">
        <f>SUM($D$2:D38)</f>
        <v>89.6</v>
      </c>
      <c r="F38" s="9">
        <v>6.0617579070470073</v>
      </c>
      <c r="G38" s="9">
        <f>SUM($F$2:F38)</f>
        <v>156.91760252012395</v>
      </c>
    </row>
    <row r="39" spans="1:7" x14ac:dyDescent="0.25">
      <c r="A39" s="7">
        <v>180</v>
      </c>
      <c r="B39" s="7" t="s">
        <v>36</v>
      </c>
      <c r="C39" s="7">
        <v>38</v>
      </c>
      <c r="D39" s="7">
        <v>2</v>
      </c>
      <c r="E39" s="9">
        <f>SUM($D$2:D39)</f>
        <v>91.6</v>
      </c>
      <c r="F39" s="9">
        <v>7.6549961806929945</v>
      </c>
      <c r="G39" s="9">
        <f>SUM($F$2:F39)</f>
        <v>164.57259870081694</v>
      </c>
    </row>
    <row r="40" spans="1:7" x14ac:dyDescent="0.25">
      <c r="A40" s="7">
        <v>154</v>
      </c>
      <c r="B40" s="7" t="s">
        <v>36</v>
      </c>
      <c r="C40" s="7">
        <v>39</v>
      </c>
      <c r="D40" s="7">
        <v>2.2000000000000002</v>
      </c>
      <c r="E40" s="9">
        <f>SUM($D$2:D40)</f>
        <v>93.8</v>
      </c>
      <c r="F40" s="9">
        <v>8.488132369148996</v>
      </c>
      <c r="G40" s="9">
        <f>SUM($F$2:F40)</f>
        <v>173.06073106996593</v>
      </c>
    </row>
    <row r="41" spans="1:7" x14ac:dyDescent="0.25">
      <c r="A41" s="7">
        <v>220</v>
      </c>
      <c r="B41" s="7" t="s">
        <v>36</v>
      </c>
      <c r="C41" s="7">
        <v>40</v>
      </c>
      <c r="D41" s="7">
        <v>2</v>
      </c>
      <c r="E41" s="9">
        <f>SUM($D$2:D41)</f>
        <v>95.8</v>
      </c>
      <c r="F41" s="9">
        <v>7.9970093225230015</v>
      </c>
      <c r="G41" s="9">
        <f>SUM($F$2:F41)</f>
        <v>181.05774039248894</v>
      </c>
    </row>
    <row r="42" spans="1:7" x14ac:dyDescent="0.25">
      <c r="A42" s="7">
        <v>160</v>
      </c>
      <c r="B42" s="7" t="s">
        <v>36</v>
      </c>
      <c r="C42" s="7">
        <v>41</v>
      </c>
      <c r="D42" s="7">
        <v>1.4</v>
      </c>
      <c r="E42" s="9">
        <f>SUM($D$2:D42)</f>
        <v>97.2</v>
      </c>
      <c r="F42" s="9">
        <v>5.6254297908790001</v>
      </c>
      <c r="G42" s="9">
        <f>SUM($F$2:F42)</f>
        <v>186.68317018336793</v>
      </c>
    </row>
    <row r="43" spans="1:7" x14ac:dyDescent="0.25">
      <c r="A43" s="7">
        <v>215</v>
      </c>
      <c r="B43" s="7" t="s">
        <v>36</v>
      </c>
      <c r="C43" s="7">
        <v>42</v>
      </c>
      <c r="D43" s="7">
        <v>1.4</v>
      </c>
      <c r="E43" s="9">
        <f>SUM($D$2:D43)</f>
        <v>98.600000000000009</v>
      </c>
      <c r="F43" s="9">
        <v>5.8090109637880021</v>
      </c>
      <c r="G43" s="9">
        <f>SUM($F$2:F43)</f>
        <v>192.49218114715595</v>
      </c>
    </row>
    <row r="44" spans="1:7" x14ac:dyDescent="0.25">
      <c r="A44" s="7">
        <v>159</v>
      </c>
      <c r="B44" s="7" t="s">
        <v>36</v>
      </c>
      <c r="C44" s="7">
        <v>43</v>
      </c>
      <c r="D44" s="7">
        <v>1.6</v>
      </c>
      <c r="E44" s="9">
        <f>SUM($D$2:D44)</f>
        <v>100.2</v>
      </c>
      <c r="F44" s="9">
        <v>6.6918792493089994</v>
      </c>
      <c r="G44" s="9">
        <f>SUM($F$2:F44)</f>
        <v>199.18406039646496</v>
      </c>
    </row>
    <row r="45" spans="1:7" x14ac:dyDescent="0.25">
      <c r="A45" s="7">
        <v>44</v>
      </c>
      <c r="B45" s="7" t="s">
        <v>36</v>
      </c>
      <c r="C45" s="7">
        <v>44</v>
      </c>
      <c r="D45" s="7">
        <v>2.6</v>
      </c>
      <c r="E45" s="9">
        <f>SUM($D$2:D45)</f>
        <v>102.8</v>
      </c>
      <c r="F45" s="9">
        <v>11.074677398203985</v>
      </c>
      <c r="G45" s="9">
        <f>SUM($F$2:F45)</f>
        <v>210.25873779466895</v>
      </c>
    </row>
    <row r="46" spans="1:7" x14ac:dyDescent="0.25">
      <c r="A46" s="7">
        <v>177</v>
      </c>
      <c r="B46" s="7" t="s">
        <v>36</v>
      </c>
      <c r="C46" s="7">
        <v>45</v>
      </c>
      <c r="D46" s="7">
        <v>1.4</v>
      </c>
      <c r="E46" s="9">
        <f>SUM($D$2:D46)</f>
        <v>104.2</v>
      </c>
      <c r="F46" s="9">
        <v>6.2726609033970018</v>
      </c>
      <c r="G46" s="9">
        <f>SUM($F$2:F46)</f>
        <v>216.53139869806594</v>
      </c>
    </row>
    <row r="47" spans="1:7" x14ac:dyDescent="0.25">
      <c r="A47" s="7">
        <v>222</v>
      </c>
      <c r="B47" s="7" t="s">
        <v>36</v>
      </c>
      <c r="C47" s="7">
        <v>46</v>
      </c>
      <c r="D47" s="7">
        <v>3</v>
      </c>
      <c r="E47" s="9">
        <f>SUM($D$2:D47)</f>
        <v>107.2</v>
      </c>
      <c r="F47" s="9">
        <v>13.817878998842009</v>
      </c>
      <c r="G47" s="9">
        <f>SUM($F$2:F47)</f>
        <v>230.34927769690796</v>
      </c>
    </row>
    <row r="48" spans="1:7" x14ac:dyDescent="0.25">
      <c r="A48" s="7">
        <v>156</v>
      </c>
      <c r="B48" s="7" t="s">
        <v>36</v>
      </c>
      <c r="C48" s="7">
        <v>47</v>
      </c>
      <c r="D48" s="7">
        <v>1.8</v>
      </c>
      <c r="E48" s="9">
        <f>SUM($D$2:D48)</f>
        <v>109</v>
      </c>
      <c r="F48" s="9">
        <v>8.4653851842280048</v>
      </c>
      <c r="G48" s="9">
        <f>SUM($F$2:F48)</f>
        <v>238.81466288113597</v>
      </c>
    </row>
    <row r="49" spans="1:7" x14ac:dyDescent="0.25">
      <c r="A49" s="7">
        <v>145</v>
      </c>
      <c r="B49" s="7" t="s">
        <v>36</v>
      </c>
      <c r="C49" s="7">
        <v>48</v>
      </c>
      <c r="D49" s="7">
        <v>2.2000000000000002</v>
      </c>
      <c r="E49" s="9">
        <f>SUM($D$2:D49)</f>
        <v>111.2</v>
      </c>
      <c r="F49" s="9">
        <v>10.940608043545989</v>
      </c>
      <c r="G49" s="9">
        <f>SUM($F$2:F49)</f>
        <v>249.75527092468195</v>
      </c>
    </row>
    <row r="50" spans="1:7" x14ac:dyDescent="0.25">
      <c r="A50" s="7">
        <v>138</v>
      </c>
      <c r="B50" s="7" t="s">
        <v>36</v>
      </c>
      <c r="C50" s="7">
        <v>49</v>
      </c>
      <c r="D50" s="7">
        <v>2.4</v>
      </c>
      <c r="E50" s="9">
        <f>SUM($D$2:D50)</f>
        <v>113.60000000000001</v>
      </c>
      <c r="F50" s="9">
        <v>12.187190535526003</v>
      </c>
      <c r="G50" s="9">
        <f>SUM($F$2:F50)</f>
        <v>261.94246146020794</v>
      </c>
    </row>
    <row r="51" spans="1:7" x14ac:dyDescent="0.25">
      <c r="A51" s="7">
        <v>186</v>
      </c>
      <c r="B51" s="7" t="s">
        <v>36</v>
      </c>
      <c r="C51" s="7">
        <v>50</v>
      </c>
      <c r="D51" s="7">
        <v>2.6</v>
      </c>
      <c r="E51" s="9">
        <f>SUM($D$2:D51)</f>
        <v>116.2</v>
      </c>
      <c r="F51" s="9">
        <v>13.3249586</v>
      </c>
      <c r="G51" s="9">
        <f>SUM($F$2:F51)</f>
        <v>275.26742006020794</v>
      </c>
    </row>
    <row r="52" spans="1:7" x14ac:dyDescent="0.25">
      <c r="A52" s="7">
        <v>194</v>
      </c>
      <c r="B52" s="7" t="s">
        <v>36</v>
      </c>
      <c r="C52" s="7">
        <v>51</v>
      </c>
      <c r="D52" s="7">
        <v>2.2000000000000002</v>
      </c>
      <c r="E52" s="9">
        <f>SUM($D$2:D52)</f>
        <v>118.4</v>
      </c>
      <c r="F52" s="9">
        <v>11.283846830564004</v>
      </c>
      <c r="G52" s="9">
        <f>SUM($F$2:F52)</f>
        <v>286.55126689077196</v>
      </c>
    </row>
    <row r="53" spans="1:7" x14ac:dyDescent="0.25">
      <c r="A53" s="7">
        <v>134</v>
      </c>
      <c r="B53" s="7" t="s">
        <v>36</v>
      </c>
      <c r="C53" s="7">
        <v>52</v>
      </c>
      <c r="D53" s="7">
        <v>2.6</v>
      </c>
      <c r="E53" s="9">
        <f>SUM($D$2:D53)</f>
        <v>121</v>
      </c>
      <c r="F53" s="9">
        <v>13.33894085570199</v>
      </c>
      <c r="G53" s="9">
        <f>SUM($F$2:F53)</f>
        <v>299.89020774647395</v>
      </c>
    </row>
    <row r="54" spans="1:7" x14ac:dyDescent="0.25">
      <c r="A54" s="7">
        <v>182</v>
      </c>
      <c r="B54" s="7" t="s">
        <v>36</v>
      </c>
      <c r="C54" s="7">
        <v>53</v>
      </c>
      <c r="D54" s="7">
        <v>2.8</v>
      </c>
      <c r="E54" s="9">
        <f>SUM($D$2:D54)</f>
        <v>123.8</v>
      </c>
      <c r="F54" s="9">
        <v>14.549052044660007</v>
      </c>
      <c r="G54" s="9">
        <f>SUM($F$2:F54)</f>
        <v>314.43925979113396</v>
      </c>
    </row>
    <row r="55" spans="1:7" x14ac:dyDescent="0.25">
      <c r="A55" s="7">
        <v>137</v>
      </c>
      <c r="B55" s="7" t="s">
        <v>36</v>
      </c>
      <c r="C55" s="7">
        <v>54</v>
      </c>
      <c r="D55" s="7">
        <v>2.8</v>
      </c>
      <c r="E55" s="9">
        <f>SUM($D$2:D55)</f>
        <v>126.6</v>
      </c>
      <c r="F55" s="9">
        <v>14.940800811379997</v>
      </c>
      <c r="G55" s="9">
        <f>SUM($F$2:F55)</f>
        <v>329.38006060251394</v>
      </c>
    </row>
    <row r="56" spans="1:7" x14ac:dyDescent="0.25">
      <c r="A56" s="7">
        <v>152</v>
      </c>
      <c r="B56" s="7" t="s">
        <v>36</v>
      </c>
      <c r="C56" s="7">
        <v>55</v>
      </c>
      <c r="D56" s="7">
        <v>1.4</v>
      </c>
      <c r="E56" s="9">
        <f>SUM($D$2:D56)</f>
        <v>128</v>
      </c>
      <c r="F56" s="9">
        <v>7.7497508485189952</v>
      </c>
      <c r="G56" s="9">
        <f>SUM($F$2:F56)</f>
        <v>337.12981145103294</v>
      </c>
    </row>
    <row r="57" spans="1:7" x14ac:dyDescent="0.25">
      <c r="A57" s="7">
        <v>161</v>
      </c>
      <c r="B57" s="7" t="s">
        <v>36</v>
      </c>
      <c r="C57" s="7">
        <v>56</v>
      </c>
      <c r="D57" s="7">
        <v>2</v>
      </c>
      <c r="E57" s="9">
        <f>SUM($D$2:D57)</f>
        <v>130</v>
      </c>
      <c r="F57" s="9">
        <v>11.094074098279</v>
      </c>
      <c r="G57" s="9">
        <f>SUM($F$2:F57)</f>
        <v>348.22388554931194</v>
      </c>
    </row>
    <row r="58" spans="1:7" x14ac:dyDescent="0.25">
      <c r="A58" s="7">
        <v>187</v>
      </c>
      <c r="B58" s="7" t="s">
        <v>36</v>
      </c>
      <c r="C58" s="7">
        <v>57</v>
      </c>
      <c r="D58" s="7">
        <v>2.6</v>
      </c>
      <c r="E58" s="9">
        <f>SUM($D$2:D58)</f>
        <v>132.6</v>
      </c>
      <c r="F58" s="9">
        <v>14.8443471</v>
      </c>
      <c r="G58" s="9">
        <f>SUM($F$2:F58)</f>
        <v>363.06823264931194</v>
      </c>
    </row>
    <row r="59" spans="1:7" x14ac:dyDescent="0.25">
      <c r="A59" s="7">
        <v>178</v>
      </c>
      <c r="B59" s="7" t="s">
        <v>36</v>
      </c>
      <c r="C59" s="7">
        <v>58</v>
      </c>
      <c r="D59" s="7">
        <v>1.6</v>
      </c>
      <c r="E59" s="9">
        <f>SUM($D$2:D59)</f>
        <v>134.19999999999999</v>
      </c>
      <c r="F59" s="9">
        <v>9.452899792522004</v>
      </c>
      <c r="G59" s="9">
        <f>SUM($F$2:F59)</f>
        <v>372.52113244183397</v>
      </c>
    </row>
    <row r="60" spans="1:7" x14ac:dyDescent="0.25">
      <c r="A60" s="7">
        <v>170</v>
      </c>
      <c r="B60" s="7" t="s">
        <v>36</v>
      </c>
      <c r="C60" s="7">
        <v>59</v>
      </c>
      <c r="D60" s="7">
        <v>2.6</v>
      </c>
      <c r="E60" s="9">
        <f>SUM($D$2:D60)</f>
        <v>136.79999999999998</v>
      </c>
      <c r="F60" s="9">
        <v>15.368301365351025</v>
      </c>
      <c r="G60" s="9">
        <f>SUM($F$2:F60)</f>
        <v>387.88943380718501</v>
      </c>
    </row>
    <row r="61" spans="1:7" x14ac:dyDescent="0.25">
      <c r="A61" s="7">
        <v>217</v>
      </c>
      <c r="B61" s="7" t="s">
        <v>36</v>
      </c>
      <c r="C61" s="7">
        <v>60</v>
      </c>
      <c r="D61" s="7">
        <v>2.4</v>
      </c>
      <c r="E61" s="9">
        <f>SUM($D$2:D61)</f>
        <v>139.19999999999999</v>
      </c>
      <c r="F61" s="9">
        <v>14.502155726508001</v>
      </c>
      <c r="G61" s="9">
        <f>SUM($F$2:F61)</f>
        <v>402.39158953369304</v>
      </c>
    </row>
    <row r="62" spans="1:7" x14ac:dyDescent="0.25">
      <c r="A62" s="7">
        <v>11</v>
      </c>
      <c r="B62" s="7" t="s">
        <v>36</v>
      </c>
      <c r="C62" s="7">
        <v>61</v>
      </c>
      <c r="D62" s="7">
        <v>1.6</v>
      </c>
      <c r="E62" s="9">
        <f>SUM($D$2:D62)</f>
        <v>140.79999999999998</v>
      </c>
      <c r="F62" s="9">
        <v>9.9595344200000007</v>
      </c>
      <c r="G62" s="9">
        <f>SUM($F$2:F62)</f>
        <v>412.35112395369305</v>
      </c>
    </row>
    <row r="63" spans="1:7" x14ac:dyDescent="0.25">
      <c r="A63" s="7">
        <v>50</v>
      </c>
      <c r="B63" s="7" t="s">
        <v>36</v>
      </c>
      <c r="C63" s="7">
        <v>62</v>
      </c>
      <c r="D63" s="7">
        <v>1.2</v>
      </c>
      <c r="E63" s="9">
        <f>SUM($D$2:D63)</f>
        <v>141.99999999999997</v>
      </c>
      <c r="F63" s="9">
        <v>7.6207441774989952</v>
      </c>
      <c r="G63" s="9">
        <f>SUM($F$2:F63)</f>
        <v>419.97186813119202</v>
      </c>
    </row>
    <row r="64" spans="1:7" x14ac:dyDescent="0.25">
      <c r="A64" s="7">
        <v>17</v>
      </c>
      <c r="B64" s="7" t="s">
        <v>36</v>
      </c>
      <c r="C64" s="7">
        <v>63</v>
      </c>
      <c r="D64" s="7">
        <v>1</v>
      </c>
      <c r="E64" s="9">
        <f>SUM($D$2:D64)</f>
        <v>142.99999999999997</v>
      </c>
      <c r="F64" s="9">
        <v>6.3635390938809975</v>
      </c>
      <c r="G64" s="9">
        <f>SUM($F$2:F64)</f>
        <v>426.33540722507303</v>
      </c>
    </row>
    <row r="65" spans="1:7" x14ac:dyDescent="0.25">
      <c r="A65" s="7">
        <v>219</v>
      </c>
      <c r="B65" s="7" t="s">
        <v>36</v>
      </c>
      <c r="C65" s="7">
        <v>64</v>
      </c>
      <c r="D65" s="7">
        <v>2.4</v>
      </c>
      <c r="E65" s="9">
        <f>SUM($D$2:D65)</f>
        <v>145.39999999999998</v>
      </c>
      <c r="F65" s="9">
        <v>15.401588600220036</v>
      </c>
      <c r="G65" s="9">
        <f>SUM($F$2:F65)</f>
        <v>441.73699582529304</v>
      </c>
    </row>
    <row r="66" spans="1:7" x14ac:dyDescent="0.25">
      <c r="A66" s="7">
        <v>133</v>
      </c>
      <c r="B66" s="7" t="s">
        <v>36</v>
      </c>
      <c r="C66" s="7">
        <v>65</v>
      </c>
      <c r="D66" s="7">
        <v>1.4</v>
      </c>
      <c r="E66" s="9">
        <f>SUM($D$2:D66)</f>
        <v>146.79999999999998</v>
      </c>
      <c r="F66" s="9">
        <v>9.0015168072949905</v>
      </c>
      <c r="G66" s="9">
        <f>SUM($F$2:F66)</f>
        <v>450.73851263258803</v>
      </c>
    </row>
    <row r="67" spans="1:7" x14ac:dyDescent="0.25">
      <c r="A67" s="7">
        <v>158</v>
      </c>
      <c r="B67" s="7" t="s">
        <v>36</v>
      </c>
      <c r="C67" s="7">
        <v>66</v>
      </c>
      <c r="D67" s="7">
        <v>2</v>
      </c>
      <c r="E67" s="9">
        <f>SUM($D$2:D67)</f>
        <v>148.79999999999998</v>
      </c>
      <c r="F67" s="9">
        <v>12.880415052981999</v>
      </c>
      <c r="G67" s="9">
        <f>SUM($F$2:F67)</f>
        <v>463.61892768557004</v>
      </c>
    </row>
    <row r="68" spans="1:7" x14ac:dyDescent="0.25">
      <c r="A68" s="7">
        <v>173</v>
      </c>
      <c r="B68" s="7" t="s">
        <v>36</v>
      </c>
      <c r="C68" s="7">
        <v>67</v>
      </c>
      <c r="D68" s="7">
        <v>2.8</v>
      </c>
      <c r="E68" s="9">
        <f>SUM($D$2:D68)</f>
        <v>151.6</v>
      </c>
      <c r="F68" s="9">
        <v>18.611058756984974</v>
      </c>
      <c r="G68" s="9">
        <f>SUM($F$2:F68)</f>
        <v>482.229986442555</v>
      </c>
    </row>
    <row r="69" spans="1:7" x14ac:dyDescent="0.25">
      <c r="A69" s="7">
        <v>48</v>
      </c>
      <c r="B69" s="7" t="s">
        <v>36</v>
      </c>
      <c r="C69" s="7">
        <v>68</v>
      </c>
      <c r="D69" s="7">
        <v>2.4</v>
      </c>
      <c r="E69" s="9">
        <f>SUM($D$2:D69)</f>
        <v>154</v>
      </c>
      <c r="F69" s="9">
        <v>16.096391849275982</v>
      </c>
      <c r="G69" s="9">
        <f>SUM($F$2:F69)</f>
        <v>498.32637829183096</v>
      </c>
    </row>
    <row r="70" spans="1:7" x14ac:dyDescent="0.25">
      <c r="A70" s="7">
        <v>149</v>
      </c>
      <c r="B70" s="7" t="s">
        <v>36</v>
      </c>
      <c r="C70" s="7">
        <v>69</v>
      </c>
      <c r="D70" s="7">
        <v>3.6</v>
      </c>
      <c r="E70" s="9">
        <f>SUM($D$2:D70)</f>
        <v>157.6</v>
      </c>
      <c r="F70" s="9">
        <v>24.25605353922105</v>
      </c>
      <c r="G70" s="9">
        <f>SUM($F$2:F70)</f>
        <v>522.58243183105196</v>
      </c>
    </row>
    <row r="71" spans="1:7" x14ac:dyDescent="0.25">
      <c r="A71" s="7">
        <v>196</v>
      </c>
      <c r="B71" s="7" t="s">
        <v>36</v>
      </c>
      <c r="C71" s="7">
        <v>70</v>
      </c>
      <c r="D71" s="7">
        <v>1.6</v>
      </c>
      <c r="E71" s="9">
        <f>SUM($D$2:D71)</f>
        <v>159.19999999999999</v>
      </c>
      <c r="F71" s="9">
        <v>10.861732615765989</v>
      </c>
      <c r="G71" s="9">
        <f>SUM($F$2:F71)</f>
        <v>533.44416444681792</v>
      </c>
    </row>
    <row r="72" spans="1:7" x14ac:dyDescent="0.25">
      <c r="A72" s="7">
        <v>183</v>
      </c>
      <c r="B72" s="7" t="s">
        <v>36</v>
      </c>
      <c r="C72" s="7">
        <v>71</v>
      </c>
      <c r="D72" s="7">
        <v>2.8</v>
      </c>
      <c r="E72" s="9">
        <f>SUM($D$2:D72)</f>
        <v>162</v>
      </c>
      <c r="F72" s="9">
        <v>19.633867300000002</v>
      </c>
      <c r="G72" s="9">
        <f>SUM($F$2:F72)</f>
        <v>553.07803174681794</v>
      </c>
    </row>
    <row r="73" spans="1:7" x14ac:dyDescent="0.25">
      <c r="A73" s="7">
        <v>151</v>
      </c>
      <c r="B73" s="7" t="s">
        <v>36</v>
      </c>
      <c r="C73" s="7">
        <v>72</v>
      </c>
      <c r="D73" s="7">
        <v>2.2000000000000002</v>
      </c>
      <c r="E73" s="9">
        <f>SUM($D$2:D73)</f>
        <v>164.2</v>
      </c>
      <c r="F73" s="9">
        <v>15.477116591423981</v>
      </c>
      <c r="G73" s="9">
        <f>SUM($F$2:F73)</f>
        <v>568.55514833824191</v>
      </c>
    </row>
    <row r="74" spans="1:7" x14ac:dyDescent="0.25">
      <c r="A74" s="7">
        <v>181</v>
      </c>
      <c r="B74" s="7" t="s">
        <v>36</v>
      </c>
      <c r="C74" s="7">
        <v>73</v>
      </c>
      <c r="D74" s="7">
        <v>1.8</v>
      </c>
      <c r="E74" s="9">
        <f>SUM($D$2:D74)</f>
        <v>166</v>
      </c>
      <c r="F74" s="9">
        <v>13.048347138806001</v>
      </c>
      <c r="G74" s="9">
        <f>SUM($F$2:F74)</f>
        <v>581.60349547704789</v>
      </c>
    </row>
    <row r="75" spans="1:7" x14ac:dyDescent="0.25">
      <c r="A75" s="7">
        <v>193</v>
      </c>
      <c r="B75" s="7" t="s">
        <v>36</v>
      </c>
      <c r="C75" s="7">
        <v>74</v>
      </c>
      <c r="D75" s="7">
        <v>1.8</v>
      </c>
      <c r="E75" s="9">
        <f>SUM($D$2:D75)</f>
        <v>167.8</v>
      </c>
      <c r="F75" s="9">
        <v>13.098693527621002</v>
      </c>
      <c r="G75" s="9">
        <f>SUM($F$2:F75)</f>
        <v>594.70218900466887</v>
      </c>
    </row>
    <row r="76" spans="1:7" x14ac:dyDescent="0.25">
      <c r="A76" s="7">
        <v>207</v>
      </c>
      <c r="B76" s="7" t="s">
        <v>36</v>
      </c>
      <c r="C76" s="7">
        <v>75</v>
      </c>
      <c r="D76" s="7">
        <v>1.8</v>
      </c>
      <c r="E76" s="9">
        <f>SUM($D$2:D76)</f>
        <v>169.60000000000002</v>
      </c>
      <c r="F76" s="9">
        <v>13.33630570944001</v>
      </c>
      <c r="G76" s="9">
        <f>SUM($F$2:F76)</f>
        <v>608.03849471410888</v>
      </c>
    </row>
    <row r="77" spans="1:7" x14ac:dyDescent="0.25">
      <c r="A77" s="16">
        <v>146</v>
      </c>
      <c r="B77" s="7" t="s">
        <v>36</v>
      </c>
      <c r="C77" s="7">
        <v>76</v>
      </c>
      <c r="D77" s="7">
        <v>0.4</v>
      </c>
      <c r="E77" s="9">
        <f>SUM($D$2:D77)</f>
        <v>170.00000000000003</v>
      </c>
      <c r="F77" s="9">
        <v>2.9649469028020001</v>
      </c>
      <c r="G77" s="9">
        <f>SUM($F$2:F77)</f>
        <v>611.00344161691089</v>
      </c>
    </row>
    <row r="78" spans="1:7" x14ac:dyDescent="0.25">
      <c r="A78" s="7">
        <v>203</v>
      </c>
      <c r="B78" s="7" t="s">
        <v>36</v>
      </c>
      <c r="C78" s="7">
        <v>77</v>
      </c>
      <c r="D78" s="7">
        <v>3.4</v>
      </c>
      <c r="E78" s="9">
        <f>SUM($D$2:D78)</f>
        <v>173.40000000000003</v>
      </c>
      <c r="F78" s="9">
        <v>26.057780439274957</v>
      </c>
      <c r="G78" s="9">
        <f>SUM($F$2:F78)</f>
        <v>637.0612220561859</v>
      </c>
    </row>
    <row r="79" spans="1:7" x14ac:dyDescent="0.25">
      <c r="A79" s="7">
        <v>166</v>
      </c>
      <c r="B79" s="7" t="s">
        <v>36</v>
      </c>
      <c r="C79" s="7">
        <v>78</v>
      </c>
      <c r="D79" s="7">
        <v>1.6</v>
      </c>
      <c r="E79" s="9">
        <f>SUM($D$2:D79)</f>
        <v>175.00000000000003</v>
      </c>
      <c r="F79" s="9">
        <v>12.329183947534002</v>
      </c>
      <c r="G79" s="9">
        <f>SUM($F$2:F79)</f>
        <v>649.39040600371993</v>
      </c>
    </row>
    <row r="80" spans="1:7" x14ac:dyDescent="0.25">
      <c r="A80" s="7">
        <v>208</v>
      </c>
      <c r="B80" s="7" t="s">
        <v>36</v>
      </c>
      <c r="C80" s="7">
        <v>79</v>
      </c>
      <c r="D80" s="7">
        <v>1.8</v>
      </c>
      <c r="E80" s="9">
        <f>SUM($D$2:D80)</f>
        <v>176.80000000000004</v>
      </c>
      <c r="F80" s="9">
        <v>13.941138492897002</v>
      </c>
      <c r="G80" s="9">
        <f>SUM($F$2:F80)</f>
        <v>663.33154449661697</v>
      </c>
    </row>
    <row r="81" spans="1:7" x14ac:dyDescent="0.25">
      <c r="A81" s="7">
        <v>12</v>
      </c>
      <c r="B81" s="7" t="s">
        <v>36</v>
      </c>
      <c r="C81" s="7">
        <v>80</v>
      </c>
      <c r="D81" s="7">
        <v>1.27</v>
      </c>
      <c r="E81" s="9">
        <f>SUM($D$2:D81)</f>
        <v>178.07000000000005</v>
      </c>
      <c r="F81" s="9">
        <v>10.094467399999999</v>
      </c>
      <c r="G81" s="9">
        <f>SUM($F$2:F81)</f>
        <v>673.42601189661696</v>
      </c>
    </row>
    <row r="82" spans="1:7" x14ac:dyDescent="0.25">
      <c r="A82" s="7">
        <v>168</v>
      </c>
      <c r="B82" s="7" t="s">
        <v>36</v>
      </c>
      <c r="C82" s="7">
        <v>81</v>
      </c>
      <c r="D82" s="7">
        <v>1.6</v>
      </c>
      <c r="E82" s="9">
        <f>SUM($D$2:D82)</f>
        <v>179.67000000000004</v>
      </c>
      <c r="F82" s="9">
        <v>12.999950114957009</v>
      </c>
      <c r="G82" s="9">
        <f>SUM($F$2:F82)</f>
        <v>686.42596201157392</v>
      </c>
    </row>
    <row r="83" spans="1:7" x14ac:dyDescent="0.25">
      <c r="A83" s="7">
        <v>197</v>
      </c>
      <c r="B83" s="7" t="s">
        <v>36</v>
      </c>
      <c r="C83" s="7">
        <v>82</v>
      </c>
      <c r="D83" s="7">
        <v>2.2000000000000002</v>
      </c>
      <c r="E83" s="9">
        <f>SUM($D$2:D83)</f>
        <v>181.87000000000003</v>
      </c>
      <c r="F83" s="9">
        <v>18.583065781949042</v>
      </c>
      <c r="G83" s="9">
        <f>SUM($F$2:F83)</f>
        <v>705.00902779352293</v>
      </c>
    </row>
    <row r="84" spans="1:7" x14ac:dyDescent="0.25">
      <c r="A84" s="7">
        <v>210</v>
      </c>
      <c r="B84" s="7" t="s">
        <v>36</v>
      </c>
      <c r="C84" s="7">
        <v>83</v>
      </c>
      <c r="D84" s="7">
        <v>2.4</v>
      </c>
      <c r="E84" s="9">
        <f>SUM($D$2:D84)</f>
        <v>184.27000000000004</v>
      </c>
      <c r="F84" s="9">
        <v>20.40845429128203</v>
      </c>
      <c r="G84" s="9">
        <f>SUM($F$2:F84)</f>
        <v>725.41748208480499</v>
      </c>
    </row>
    <row r="85" spans="1:7" x14ac:dyDescent="0.25">
      <c r="A85" s="7">
        <v>190</v>
      </c>
      <c r="B85" s="7" t="s">
        <v>36</v>
      </c>
      <c r="C85" s="7">
        <v>84</v>
      </c>
      <c r="D85" s="7">
        <v>3.2</v>
      </c>
      <c r="E85" s="9">
        <f>SUM($D$2:D85)</f>
        <v>187.47000000000003</v>
      </c>
      <c r="F85" s="9">
        <v>28.299073070711984</v>
      </c>
      <c r="G85" s="9">
        <f>SUM($F$2:F85)</f>
        <v>753.71655515551697</v>
      </c>
    </row>
    <row r="86" spans="1:7" x14ac:dyDescent="0.25">
      <c r="A86" s="7">
        <v>16</v>
      </c>
      <c r="B86" s="7" t="s">
        <v>36</v>
      </c>
      <c r="C86" s="7">
        <v>85</v>
      </c>
      <c r="D86" s="7">
        <v>3.8</v>
      </c>
      <c r="E86" s="9">
        <f>SUM($D$2:D86)</f>
        <v>191.27000000000004</v>
      </c>
      <c r="F86" s="9">
        <v>34.130168032896009</v>
      </c>
      <c r="G86" s="9">
        <f>SUM($F$2:F86)</f>
        <v>787.84672318841297</v>
      </c>
    </row>
    <row r="87" spans="1:7" x14ac:dyDescent="0.25">
      <c r="A87" s="7">
        <v>206</v>
      </c>
      <c r="B87" s="7" t="s">
        <v>36</v>
      </c>
      <c r="C87" s="7">
        <v>86</v>
      </c>
      <c r="D87" s="7">
        <v>2.2000000000000002</v>
      </c>
      <c r="E87" s="9">
        <f>SUM($D$2:D87)</f>
        <v>193.47000000000003</v>
      </c>
      <c r="F87" s="9">
        <v>19.965522508225938</v>
      </c>
      <c r="G87" s="9">
        <f>SUM($F$2:F87)</f>
        <v>807.81224569663891</v>
      </c>
    </row>
    <row r="88" spans="1:7" x14ac:dyDescent="0.25">
      <c r="A88" s="7">
        <v>43</v>
      </c>
      <c r="B88" s="7" t="s">
        <v>36</v>
      </c>
      <c r="C88" s="7">
        <v>87</v>
      </c>
      <c r="D88" s="7">
        <v>2.4</v>
      </c>
      <c r="E88" s="9">
        <f>SUM($D$2:D88)</f>
        <v>195.87000000000003</v>
      </c>
      <c r="F88" s="9">
        <v>22.66008538538404</v>
      </c>
      <c r="G88" s="9">
        <f>SUM($F$2:F88)</f>
        <v>830.47233108202295</v>
      </c>
    </row>
    <row r="89" spans="1:7" x14ac:dyDescent="0.25">
      <c r="A89" s="7">
        <v>150</v>
      </c>
      <c r="B89" s="7" t="s">
        <v>36</v>
      </c>
      <c r="C89" s="7">
        <v>88</v>
      </c>
      <c r="D89" s="7">
        <v>1.8</v>
      </c>
      <c r="E89" s="9">
        <f>SUM($D$2:D89)</f>
        <v>197.67000000000004</v>
      </c>
      <c r="F89" s="9">
        <v>17.119434806492979</v>
      </c>
      <c r="G89" s="9">
        <f>SUM($F$2:F89)</f>
        <v>847.59176588851597</v>
      </c>
    </row>
    <row r="90" spans="1:7" x14ac:dyDescent="0.25">
      <c r="A90" s="7">
        <v>195</v>
      </c>
      <c r="B90" s="7" t="s">
        <v>36</v>
      </c>
      <c r="C90" s="7">
        <v>89</v>
      </c>
      <c r="D90" s="7">
        <v>1.4</v>
      </c>
      <c r="E90" s="9">
        <f>SUM($D$2:D90)</f>
        <v>199.07000000000005</v>
      </c>
      <c r="F90" s="9">
        <v>13.50554875700902</v>
      </c>
      <c r="G90" s="9">
        <f>SUM($F$2:F90)</f>
        <v>861.09731464552499</v>
      </c>
    </row>
    <row r="91" spans="1:7" x14ac:dyDescent="0.25">
      <c r="A91" s="7">
        <v>39</v>
      </c>
      <c r="B91" s="7" t="s">
        <v>36</v>
      </c>
      <c r="C91" s="7">
        <v>90</v>
      </c>
      <c r="D91" s="7">
        <v>3</v>
      </c>
      <c r="E91" s="9">
        <f>SUM($D$2:D91)</f>
        <v>202.07000000000005</v>
      </c>
      <c r="F91" s="9">
        <v>28.99897339</v>
      </c>
      <c r="G91" s="9">
        <f>SUM($F$2:F91)</f>
        <v>890.09628803552494</v>
      </c>
    </row>
    <row r="92" spans="1:7" x14ac:dyDescent="0.25">
      <c r="A92" s="7">
        <v>214</v>
      </c>
      <c r="B92" s="7" t="s">
        <v>36</v>
      </c>
      <c r="C92" s="7">
        <v>91</v>
      </c>
      <c r="D92" s="7">
        <v>3.4</v>
      </c>
      <c r="E92" s="9">
        <f>SUM($D$2:D92)</f>
        <v>205.47000000000006</v>
      </c>
      <c r="F92" s="9">
        <v>33.278604209568066</v>
      </c>
      <c r="G92" s="9">
        <f>SUM($F$2:F92)</f>
        <v>923.37489224509295</v>
      </c>
    </row>
    <row r="93" spans="1:7" x14ac:dyDescent="0.25">
      <c r="A93" s="7">
        <v>167</v>
      </c>
      <c r="B93" s="7" t="s">
        <v>36</v>
      </c>
      <c r="C93" s="7">
        <v>92</v>
      </c>
      <c r="D93" s="7">
        <v>3.2</v>
      </c>
      <c r="E93" s="9">
        <f>SUM($D$2:D93)</f>
        <v>208.67000000000004</v>
      </c>
      <c r="F93" s="9">
        <v>31.521794049554984</v>
      </c>
      <c r="G93" s="9">
        <f>SUM($F$2:F93)</f>
        <v>954.89668629464791</v>
      </c>
    </row>
    <row r="94" spans="1:7" x14ac:dyDescent="0.25">
      <c r="A94" s="7">
        <v>172</v>
      </c>
      <c r="B94" s="7" t="s">
        <v>36</v>
      </c>
      <c r="C94" s="7">
        <v>93</v>
      </c>
      <c r="D94" s="7">
        <v>1.4</v>
      </c>
      <c r="E94" s="9">
        <f>SUM($D$2:D94)</f>
        <v>210.07000000000005</v>
      </c>
      <c r="F94" s="9">
        <v>13.854909656674959</v>
      </c>
      <c r="G94" s="9">
        <f>SUM($F$2:F94)</f>
        <v>968.75159595132288</v>
      </c>
    </row>
    <row r="95" spans="1:7" x14ac:dyDescent="0.25">
      <c r="A95" s="7">
        <v>53</v>
      </c>
      <c r="B95" s="7" t="s">
        <v>36</v>
      </c>
      <c r="C95" s="7">
        <v>94</v>
      </c>
      <c r="D95" s="7">
        <v>2.4</v>
      </c>
      <c r="E95" s="9">
        <f>SUM($D$2:D95)</f>
        <v>212.47000000000006</v>
      </c>
      <c r="F95" s="9">
        <v>23.807977549104958</v>
      </c>
      <c r="G95" s="9">
        <f>SUM($F$2:F95)</f>
        <v>992.55957350042786</v>
      </c>
    </row>
    <row r="96" spans="1:7" x14ac:dyDescent="0.25">
      <c r="A96" s="7">
        <v>35</v>
      </c>
      <c r="B96" s="7" t="s">
        <v>36</v>
      </c>
      <c r="C96" s="7">
        <v>95</v>
      </c>
      <c r="D96" s="7">
        <v>3.6</v>
      </c>
      <c r="E96" s="9">
        <f>SUM($D$2:D96)</f>
        <v>216.07000000000005</v>
      </c>
      <c r="F96" s="9">
        <v>36.388840175691975</v>
      </c>
      <c r="G96" s="9">
        <f>SUM($F$2:F96)</f>
        <v>1028.9484136761198</v>
      </c>
    </row>
    <row r="97" spans="1:7" x14ac:dyDescent="0.25">
      <c r="A97" s="7">
        <v>155</v>
      </c>
      <c r="B97" s="7" t="s">
        <v>36</v>
      </c>
      <c r="C97" s="7">
        <v>96</v>
      </c>
      <c r="D97" s="7">
        <v>1.6</v>
      </c>
      <c r="E97" s="9">
        <f>SUM($D$2:D97)</f>
        <v>217.67000000000004</v>
      </c>
      <c r="F97" s="9">
        <v>16.249050604300976</v>
      </c>
      <c r="G97" s="9">
        <f>SUM($F$2:F97)</f>
        <v>1045.1974642804207</v>
      </c>
    </row>
    <row r="98" spans="1:7" x14ac:dyDescent="0.25">
      <c r="A98" s="7">
        <v>174</v>
      </c>
      <c r="B98" s="7" t="s">
        <v>36</v>
      </c>
      <c r="C98" s="7">
        <v>97</v>
      </c>
      <c r="D98" s="7">
        <v>2.2000000000000002</v>
      </c>
      <c r="E98" s="9">
        <f>SUM($D$2:D98)</f>
        <v>219.87000000000003</v>
      </c>
      <c r="F98" s="9">
        <v>22.449349020099024</v>
      </c>
      <c r="G98" s="9">
        <f>SUM($F$2:F98)</f>
        <v>1067.6468133005199</v>
      </c>
    </row>
    <row r="99" spans="1:7" x14ac:dyDescent="0.25">
      <c r="A99" s="7">
        <v>218</v>
      </c>
      <c r="B99" s="7" t="s">
        <v>36</v>
      </c>
      <c r="C99" s="7">
        <v>98</v>
      </c>
      <c r="D99" s="7">
        <v>3.2</v>
      </c>
      <c r="E99" s="9">
        <f>SUM($D$2:D99)</f>
        <v>223.07000000000002</v>
      </c>
      <c r="F99" s="9">
        <v>32.818082688234036</v>
      </c>
      <c r="G99" s="9">
        <f>SUM($F$2:F99)</f>
        <v>1100.4648959887538</v>
      </c>
    </row>
    <row r="100" spans="1:7" x14ac:dyDescent="0.25">
      <c r="A100" s="7">
        <v>129</v>
      </c>
      <c r="B100" s="7" t="s">
        <v>30</v>
      </c>
      <c r="C100" s="7">
        <v>99</v>
      </c>
      <c r="D100" s="7">
        <v>2</v>
      </c>
      <c r="E100" s="9">
        <f>SUM($D$2:D100)</f>
        <v>225.07000000000002</v>
      </c>
      <c r="F100" s="9">
        <v>20.788554756847102</v>
      </c>
      <c r="G100" s="9">
        <f>SUM($F$2:F100)</f>
        <v>1121.253450745601</v>
      </c>
    </row>
    <row r="101" spans="1:7" x14ac:dyDescent="0.25">
      <c r="A101" s="7">
        <v>72</v>
      </c>
      <c r="B101" s="7" t="s">
        <v>36</v>
      </c>
      <c r="C101" s="7">
        <v>100</v>
      </c>
      <c r="D101" s="7">
        <v>1.6</v>
      </c>
      <c r="E101" s="9">
        <f>SUM($D$2:D101)</f>
        <v>226.67000000000002</v>
      </c>
      <c r="F101" s="9">
        <v>17.829944594103008</v>
      </c>
      <c r="G101" s="9">
        <f>SUM($F$2:F101)</f>
        <v>1139.0833953397039</v>
      </c>
    </row>
    <row r="102" spans="1:7" x14ac:dyDescent="0.25">
      <c r="A102" s="7">
        <v>184</v>
      </c>
      <c r="B102" s="7" t="s">
        <v>36</v>
      </c>
      <c r="C102" s="7">
        <v>101</v>
      </c>
      <c r="D102" s="7">
        <v>3</v>
      </c>
      <c r="E102" s="9">
        <f>SUM($D$2:D102)</f>
        <v>229.67000000000002</v>
      </c>
      <c r="F102" s="9">
        <v>33.466491699999999</v>
      </c>
      <c r="G102" s="9">
        <f>SUM($F$2:F102)</f>
        <v>1172.5498870397039</v>
      </c>
    </row>
    <row r="103" spans="1:7" x14ac:dyDescent="0.25">
      <c r="A103" s="7">
        <v>58</v>
      </c>
      <c r="B103" s="7" t="s">
        <v>36</v>
      </c>
      <c r="C103" s="7">
        <v>102</v>
      </c>
      <c r="D103" s="7">
        <v>2.6</v>
      </c>
      <c r="E103" s="9">
        <f>SUM($D$2:D103)</f>
        <v>232.27</v>
      </c>
      <c r="F103" s="9">
        <v>30.193838712002975</v>
      </c>
      <c r="G103" s="9">
        <f>SUM($F$2:F103)</f>
        <v>1202.743725751707</v>
      </c>
    </row>
    <row r="104" spans="1:7" x14ac:dyDescent="0.25">
      <c r="A104" s="7">
        <v>42</v>
      </c>
      <c r="B104" s="7" t="s">
        <v>36</v>
      </c>
      <c r="C104" s="7">
        <v>103</v>
      </c>
      <c r="D104" s="7">
        <v>2.2000000000000002</v>
      </c>
      <c r="E104" s="9">
        <f>SUM($D$2:D104)</f>
        <v>234.47</v>
      </c>
      <c r="F104" s="9">
        <v>25.776852982611974</v>
      </c>
      <c r="G104" s="9">
        <f>SUM($F$2:F104)</f>
        <v>1228.5205787343189</v>
      </c>
    </row>
    <row r="105" spans="1:7" x14ac:dyDescent="0.25">
      <c r="A105" s="7">
        <v>37</v>
      </c>
      <c r="B105" s="7" t="s">
        <v>36</v>
      </c>
      <c r="C105" s="7">
        <v>104</v>
      </c>
      <c r="D105" s="7">
        <v>3.2</v>
      </c>
      <c r="E105" s="9">
        <f>SUM($D$2:D105)</f>
        <v>237.67</v>
      </c>
      <c r="F105" s="9">
        <v>37.950666695619077</v>
      </c>
      <c r="G105" s="9">
        <f>SUM($F$2:F105)</f>
        <v>1266.4712454299379</v>
      </c>
    </row>
    <row r="106" spans="1:7" x14ac:dyDescent="0.25">
      <c r="A106" s="7">
        <v>213</v>
      </c>
      <c r="B106" s="7" t="s">
        <v>36</v>
      </c>
      <c r="C106" s="7">
        <v>105</v>
      </c>
      <c r="D106" s="7">
        <v>2.4</v>
      </c>
      <c r="E106" s="9">
        <f>SUM($D$2:D106)</f>
        <v>240.07</v>
      </c>
      <c r="F106" s="9">
        <v>29.156808443645922</v>
      </c>
      <c r="G106" s="9">
        <f>SUM($F$2:F106)</f>
        <v>1295.6280538735839</v>
      </c>
    </row>
    <row r="107" spans="1:7" x14ac:dyDescent="0.25">
      <c r="A107" s="7">
        <v>47</v>
      </c>
      <c r="B107" s="7" t="s">
        <v>36</v>
      </c>
      <c r="C107" s="7">
        <v>106</v>
      </c>
      <c r="D107" s="7">
        <v>3.2</v>
      </c>
      <c r="E107" s="9">
        <f>SUM($D$2:D107)</f>
        <v>243.26999999999998</v>
      </c>
      <c r="F107" s="9">
        <v>40.090677919613988</v>
      </c>
      <c r="G107" s="9">
        <f>SUM($F$2:F107)</f>
        <v>1335.7187317931978</v>
      </c>
    </row>
    <row r="108" spans="1:7" x14ac:dyDescent="0.25">
      <c r="A108" s="7">
        <v>73</v>
      </c>
      <c r="B108" s="7" t="s">
        <v>36</v>
      </c>
      <c r="C108" s="7">
        <v>107</v>
      </c>
      <c r="D108" s="7">
        <v>1.8</v>
      </c>
      <c r="E108" s="9">
        <f>SUM($D$2:D108)</f>
        <v>245.07</v>
      </c>
      <c r="F108" s="9">
        <v>23.441846472508992</v>
      </c>
      <c r="G108" s="9">
        <f>SUM($F$2:F108)</f>
        <v>1359.1605782657068</v>
      </c>
    </row>
    <row r="109" spans="1:7" x14ac:dyDescent="0.25">
      <c r="A109" s="7">
        <v>171</v>
      </c>
      <c r="B109" s="7" t="s">
        <v>36</v>
      </c>
      <c r="C109" s="7">
        <v>108</v>
      </c>
      <c r="D109" s="7">
        <v>1.8</v>
      </c>
      <c r="E109" s="9">
        <f>SUM($D$2:D109)</f>
        <v>246.87</v>
      </c>
      <c r="F109" s="9">
        <v>23.73008494935803</v>
      </c>
      <c r="G109" s="9">
        <f>SUM($F$2:F109)</f>
        <v>1382.8906632150649</v>
      </c>
    </row>
    <row r="110" spans="1:7" x14ac:dyDescent="0.25">
      <c r="A110" s="7">
        <v>185</v>
      </c>
      <c r="B110" s="7" t="s">
        <v>36</v>
      </c>
      <c r="C110" s="7">
        <v>109</v>
      </c>
      <c r="D110" s="7">
        <v>3.6</v>
      </c>
      <c r="E110" s="9">
        <f>SUM($D$2:D110)</f>
        <v>250.47</v>
      </c>
      <c r="F110" s="9">
        <v>47.467161399999995</v>
      </c>
      <c r="G110" s="9">
        <f>SUM($F$2:F110)</f>
        <v>1430.3578246150648</v>
      </c>
    </row>
    <row r="111" spans="1:7" x14ac:dyDescent="0.25">
      <c r="A111" s="7">
        <v>18</v>
      </c>
      <c r="B111" s="7" t="s">
        <v>36</v>
      </c>
      <c r="C111" s="7">
        <v>110</v>
      </c>
      <c r="D111" s="7">
        <v>2.9</v>
      </c>
      <c r="E111" s="9">
        <f>SUM($D$2:D111)</f>
        <v>253.37</v>
      </c>
      <c r="F111" s="9">
        <v>39.304872656337999</v>
      </c>
      <c r="G111" s="9">
        <f>SUM($F$2:F111)</f>
        <v>1469.6626972714027</v>
      </c>
    </row>
    <row r="112" spans="1:7" x14ac:dyDescent="0.25">
      <c r="A112" s="7">
        <v>2</v>
      </c>
      <c r="B112" s="7" t="s">
        <v>36</v>
      </c>
      <c r="C112" s="7">
        <v>111</v>
      </c>
      <c r="D112" s="7">
        <v>1.2</v>
      </c>
      <c r="E112" s="9">
        <f>SUM($D$2:D112)</f>
        <v>254.57</v>
      </c>
      <c r="F112" s="9">
        <v>16.724794052059998</v>
      </c>
      <c r="G112" s="9">
        <f>SUM($F$2:F112)</f>
        <v>1486.3874913234627</v>
      </c>
    </row>
    <row r="113" spans="1:7" x14ac:dyDescent="0.25">
      <c r="A113" s="7">
        <v>209</v>
      </c>
      <c r="B113" s="7" t="s">
        <v>36</v>
      </c>
      <c r="C113" s="7">
        <v>112</v>
      </c>
      <c r="D113" s="7">
        <v>3</v>
      </c>
      <c r="E113" s="9">
        <f>SUM($D$2:D113)</f>
        <v>257.57</v>
      </c>
      <c r="F113" s="9">
        <v>42.376276553895046</v>
      </c>
      <c r="G113" s="9">
        <f>SUM($F$2:F113)</f>
        <v>1528.7637678773576</v>
      </c>
    </row>
    <row r="114" spans="1:7" x14ac:dyDescent="0.25">
      <c r="A114" s="7">
        <v>188</v>
      </c>
      <c r="B114" s="7" t="s">
        <v>36</v>
      </c>
      <c r="C114" s="7">
        <v>113</v>
      </c>
      <c r="D114" s="7">
        <v>2</v>
      </c>
      <c r="E114" s="9">
        <f>SUM($D$2:D114)</f>
        <v>259.57</v>
      </c>
      <c r="F114" s="9">
        <v>29.0516778</v>
      </c>
      <c r="G114" s="9">
        <f>SUM($F$2:F114)</f>
        <v>1557.8154456773577</v>
      </c>
    </row>
    <row r="115" spans="1:7" x14ac:dyDescent="0.25">
      <c r="A115" s="7">
        <v>204</v>
      </c>
      <c r="B115" s="7" t="s">
        <v>36</v>
      </c>
      <c r="C115" s="7">
        <v>114</v>
      </c>
      <c r="D115" s="7">
        <v>3.6</v>
      </c>
      <c r="E115" s="9">
        <f>SUM($D$2:D115)</f>
        <v>263.17</v>
      </c>
      <c r="F115" s="9">
        <v>54.345136619806034</v>
      </c>
      <c r="G115" s="9">
        <f>SUM($F$2:F115)</f>
        <v>1612.1605822971637</v>
      </c>
    </row>
    <row r="116" spans="1:7" x14ac:dyDescent="0.25">
      <c r="A116" s="7">
        <v>14</v>
      </c>
      <c r="B116" s="7" t="s">
        <v>36</v>
      </c>
      <c r="C116" s="7">
        <v>115</v>
      </c>
      <c r="D116" s="7">
        <v>3</v>
      </c>
      <c r="E116" s="9">
        <f>SUM($D$2:D116)</f>
        <v>266.17</v>
      </c>
      <c r="F116" s="9">
        <v>46.184407072364998</v>
      </c>
      <c r="G116" s="9">
        <f>SUM($F$2:F116)</f>
        <v>1658.3449893695288</v>
      </c>
    </row>
    <row r="117" spans="1:7" x14ac:dyDescent="0.25">
      <c r="A117" s="7">
        <v>221</v>
      </c>
      <c r="B117" s="7" t="s">
        <v>36</v>
      </c>
      <c r="C117" s="7">
        <v>116</v>
      </c>
      <c r="D117" s="7">
        <v>1.6</v>
      </c>
      <c r="E117" s="9">
        <f>SUM($D$2:D117)</f>
        <v>267.77000000000004</v>
      </c>
      <c r="F117" s="9">
        <v>24.880988005738967</v>
      </c>
      <c r="G117" s="9">
        <f>SUM($F$2:F117)</f>
        <v>1683.2259773752678</v>
      </c>
    </row>
    <row r="118" spans="1:7" x14ac:dyDescent="0.25">
      <c r="A118" s="7">
        <v>201</v>
      </c>
      <c r="B118" s="7" t="s">
        <v>36</v>
      </c>
      <c r="C118" s="7">
        <v>117</v>
      </c>
      <c r="D118" s="7">
        <v>2</v>
      </c>
      <c r="E118" s="9">
        <f>SUM($D$2:D118)</f>
        <v>269.77000000000004</v>
      </c>
      <c r="F118" s="9">
        <v>31.143724701124963</v>
      </c>
      <c r="G118" s="9">
        <f>SUM($F$2:F118)</f>
        <v>1714.3697020763927</v>
      </c>
    </row>
    <row r="119" spans="1:7" x14ac:dyDescent="0.25">
      <c r="A119" s="7">
        <v>56</v>
      </c>
      <c r="B119" s="7" t="s">
        <v>36</v>
      </c>
      <c r="C119" s="7">
        <v>118</v>
      </c>
      <c r="D119" s="7">
        <v>2.2000000000000002</v>
      </c>
      <c r="E119" s="9">
        <f>SUM($D$2:D119)</f>
        <v>271.97000000000003</v>
      </c>
      <c r="F119" s="9">
        <v>36.986029292328048</v>
      </c>
      <c r="G119" s="9">
        <f>SUM($F$2:F119)</f>
        <v>1751.3557313687209</v>
      </c>
    </row>
    <row r="120" spans="1:7" x14ac:dyDescent="0.25">
      <c r="A120" s="7">
        <v>52</v>
      </c>
      <c r="B120" s="7" t="s">
        <v>36</v>
      </c>
      <c r="C120" s="7">
        <v>119</v>
      </c>
      <c r="D120" s="7">
        <v>2.8</v>
      </c>
      <c r="E120" s="9">
        <f>SUM($D$2:D120)</f>
        <v>274.77000000000004</v>
      </c>
      <c r="F120" s="9">
        <v>47.782033009991046</v>
      </c>
      <c r="G120" s="9">
        <f>SUM($F$2:F120)</f>
        <v>1799.1377643787118</v>
      </c>
    </row>
    <row r="121" spans="1:7" x14ac:dyDescent="0.25">
      <c r="A121" s="7">
        <v>216</v>
      </c>
      <c r="B121" s="7" t="s">
        <v>36</v>
      </c>
      <c r="C121" s="7">
        <v>120</v>
      </c>
      <c r="D121" s="7">
        <v>1.8</v>
      </c>
      <c r="E121" s="9">
        <f>SUM($D$2:D121)</f>
        <v>276.57000000000005</v>
      </c>
      <c r="F121" s="9">
        <v>30.74008029312294</v>
      </c>
      <c r="G121" s="9">
        <f>SUM($F$2:F121)</f>
        <v>1829.8778446718347</v>
      </c>
    </row>
    <row r="122" spans="1:7" x14ac:dyDescent="0.25">
      <c r="A122" s="7">
        <v>75</v>
      </c>
      <c r="B122" s="7" t="s">
        <v>36</v>
      </c>
      <c r="C122" s="7">
        <v>121</v>
      </c>
      <c r="D122" s="7">
        <v>2.8</v>
      </c>
      <c r="E122" s="9">
        <f>SUM($D$2:D122)</f>
        <v>279.37000000000006</v>
      </c>
      <c r="F122" s="9">
        <v>48.283778318390027</v>
      </c>
      <c r="G122" s="9">
        <f>SUM($F$2:F122)</f>
        <v>1878.1616229902247</v>
      </c>
    </row>
    <row r="123" spans="1:7" x14ac:dyDescent="0.25">
      <c r="A123" s="7">
        <v>205</v>
      </c>
      <c r="B123" s="7" t="s">
        <v>36</v>
      </c>
      <c r="C123" s="7">
        <v>122</v>
      </c>
      <c r="D123" s="7">
        <v>1.8</v>
      </c>
      <c r="E123" s="9">
        <f>SUM($D$2:D123)</f>
        <v>281.17000000000007</v>
      </c>
      <c r="F123" s="9">
        <v>31.769961902838041</v>
      </c>
      <c r="G123" s="9">
        <f>SUM($F$2:F123)</f>
        <v>1909.9315848930628</v>
      </c>
    </row>
    <row r="124" spans="1:7" x14ac:dyDescent="0.25">
      <c r="A124" s="7">
        <v>192</v>
      </c>
      <c r="B124" s="7" t="s">
        <v>36</v>
      </c>
      <c r="C124" s="7">
        <v>123</v>
      </c>
      <c r="D124" s="7">
        <v>3.4</v>
      </c>
      <c r="E124" s="9">
        <f>SUM($D$2:D124)</f>
        <v>284.57000000000005</v>
      </c>
      <c r="F124" s="9">
        <v>60.304959950188135</v>
      </c>
      <c r="G124" s="9">
        <f>SUM($F$2:F124)</f>
        <v>1970.2365448432508</v>
      </c>
    </row>
    <row r="125" spans="1:7" x14ac:dyDescent="0.25">
      <c r="A125" s="7">
        <v>191</v>
      </c>
      <c r="B125" s="7" t="s">
        <v>36</v>
      </c>
      <c r="C125" s="7">
        <v>124</v>
      </c>
      <c r="D125" s="7">
        <v>2.8</v>
      </c>
      <c r="E125" s="9">
        <f>SUM($D$2:D125)</f>
        <v>287.37000000000006</v>
      </c>
      <c r="F125" s="9">
        <v>52.044020009710835</v>
      </c>
      <c r="G125" s="9">
        <f>SUM($F$2:F125)</f>
        <v>2022.2805648529616</v>
      </c>
    </row>
    <row r="126" spans="1:7" x14ac:dyDescent="0.25">
      <c r="A126" s="7">
        <v>200</v>
      </c>
      <c r="B126" s="7" t="s">
        <v>36</v>
      </c>
      <c r="C126" s="7">
        <v>125</v>
      </c>
      <c r="D126" s="7">
        <v>3.2</v>
      </c>
      <c r="E126" s="9">
        <f>SUM($D$2:D126)</f>
        <v>290.57000000000005</v>
      </c>
      <c r="F126" s="9">
        <v>59.881881782505012</v>
      </c>
      <c r="G126" s="9">
        <f>SUM($F$2:F126)</f>
        <v>2082.1624466354665</v>
      </c>
    </row>
    <row r="127" spans="1:7" x14ac:dyDescent="0.25">
      <c r="A127" s="7">
        <v>198</v>
      </c>
      <c r="B127" s="7" t="s">
        <v>36</v>
      </c>
      <c r="C127" s="7">
        <v>126</v>
      </c>
      <c r="D127" s="7">
        <v>1.4</v>
      </c>
      <c r="E127" s="9">
        <f>SUM($D$2:D127)</f>
        <v>291.97000000000003</v>
      </c>
      <c r="F127" s="9">
        <v>27.394088069191998</v>
      </c>
      <c r="G127" s="9">
        <f>SUM($F$2:F127)</f>
        <v>2109.5565347046586</v>
      </c>
    </row>
    <row r="128" spans="1:7" x14ac:dyDescent="0.25">
      <c r="A128" s="7">
        <v>81</v>
      </c>
      <c r="B128" s="7" t="s">
        <v>30</v>
      </c>
      <c r="C128" s="7">
        <v>127</v>
      </c>
      <c r="D128" s="7">
        <v>3.6</v>
      </c>
      <c r="E128" s="9">
        <f>SUM($D$2:D128)</f>
        <v>295.57000000000005</v>
      </c>
      <c r="F128" s="9">
        <v>79.250237935440538</v>
      </c>
      <c r="G128" s="9">
        <f>SUM($F$2:F128)</f>
        <v>2188.8067726400991</v>
      </c>
    </row>
    <row r="129" spans="1:7" x14ac:dyDescent="0.25">
      <c r="A129" s="7">
        <v>46</v>
      </c>
      <c r="B129" s="7" t="s">
        <v>36</v>
      </c>
      <c r="C129" s="7">
        <v>128</v>
      </c>
      <c r="D129" s="7">
        <v>2</v>
      </c>
      <c r="E129" s="9">
        <f>SUM($D$2:D129)</f>
        <v>297.57000000000005</v>
      </c>
      <c r="F129" s="9">
        <v>44.9979386823521</v>
      </c>
      <c r="G129" s="9">
        <f>SUM($F$2:F129)</f>
        <v>2233.8047113224511</v>
      </c>
    </row>
    <row r="130" spans="1:7" x14ac:dyDescent="0.25">
      <c r="A130" s="7">
        <v>199</v>
      </c>
      <c r="B130" s="7" t="s">
        <v>36</v>
      </c>
      <c r="C130" s="7">
        <v>129</v>
      </c>
      <c r="D130" s="7">
        <v>2</v>
      </c>
      <c r="E130" s="9">
        <f>SUM($D$2:D130)</f>
        <v>299.57000000000005</v>
      </c>
      <c r="F130" s="9">
        <v>45.021364808650119</v>
      </c>
      <c r="G130" s="9">
        <f>SUM($F$2:F130)</f>
        <v>2278.8260761311012</v>
      </c>
    </row>
    <row r="131" spans="1:7" x14ac:dyDescent="0.25">
      <c r="A131" s="7">
        <v>55</v>
      </c>
      <c r="B131" s="7" t="s">
        <v>36</v>
      </c>
      <c r="C131" s="7">
        <v>130</v>
      </c>
      <c r="D131" s="7">
        <v>1.6</v>
      </c>
      <c r="E131" s="9">
        <f>SUM($D$2:D131)</f>
        <v>301.17000000000007</v>
      </c>
      <c r="F131" s="9">
        <v>36.932587136708051</v>
      </c>
      <c r="G131" s="9">
        <f>SUM($F$2:F131)</f>
        <v>2315.7586632678094</v>
      </c>
    </row>
    <row r="132" spans="1:7" x14ac:dyDescent="0.25">
      <c r="A132" s="7">
        <v>202</v>
      </c>
      <c r="B132" s="7" t="s">
        <v>36</v>
      </c>
      <c r="C132" s="7">
        <v>131</v>
      </c>
      <c r="D132" s="7">
        <v>1.8</v>
      </c>
      <c r="E132" s="9">
        <f>SUM($D$2:D132)</f>
        <v>302.97000000000008</v>
      </c>
      <c r="F132" s="9">
        <v>43.779401700805849</v>
      </c>
      <c r="G132" s="9">
        <f>SUM($F$2:F132)</f>
        <v>2359.5380649686153</v>
      </c>
    </row>
    <row r="133" spans="1:7" x14ac:dyDescent="0.25">
      <c r="A133" s="7">
        <v>85</v>
      </c>
      <c r="B133" s="7" t="s">
        <v>30</v>
      </c>
      <c r="C133" s="7">
        <v>132</v>
      </c>
      <c r="D133" s="7">
        <v>2</v>
      </c>
      <c r="E133" s="9">
        <f>SUM($D$2:D133)</f>
        <v>304.97000000000008</v>
      </c>
      <c r="F133" s="9">
        <v>50.24230547999889</v>
      </c>
      <c r="G133" s="9">
        <f>SUM($F$2:F133)</f>
        <v>2409.7803704486141</v>
      </c>
    </row>
    <row r="134" spans="1:7" x14ac:dyDescent="0.25">
      <c r="A134" s="7">
        <v>45</v>
      </c>
      <c r="B134" s="7" t="s">
        <v>36</v>
      </c>
      <c r="C134" s="7">
        <v>133</v>
      </c>
      <c r="D134" s="7">
        <v>3.6</v>
      </c>
      <c r="E134" s="9">
        <f>SUM($D$2:D134)</f>
        <v>308.57000000000011</v>
      </c>
      <c r="F134" s="9">
        <v>93.85054852583599</v>
      </c>
      <c r="G134" s="9">
        <f>SUM($F$2:F134)</f>
        <v>2503.6309189744502</v>
      </c>
    </row>
    <row r="135" spans="1:7" x14ac:dyDescent="0.25">
      <c r="A135" s="7">
        <v>211</v>
      </c>
      <c r="B135" s="7" t="s">
        <v>36</v>
      </c>
      <c r="C135" s="7">
        <v>134</v>
      </c>
      <c r="D135" s="7">
        <v>1.4</v>
      </c>
      <c r="E135" s="9">
        <f>SUM($D$2:D135)</f>
        <v>309.97000000000008</v>
      </c>
      <c r="F135" s="9">
        <v>36.609436404936005</v>
      </c>
      <c r="G135" s="9">
        <f>SUM($F$2:F135)</f>
        <v>2540.2403553793861</v>
      </c>
    </row>
    <row r="136" spans="1:7" x14ac:dyDescent="0.25">
      <c r="A136" s="7">
        <v>74</v>
      </c>
      <c r="B136" s="7" t="s">
        <v>36</v>
      </c>
      <c r="C136" s="7">
        <v>135</v>
      </c>
      <c r="D136" s="7">
        <v>1.6</v>
      </c>
      <c r="E136" s="9">
        <f>SUM($D$2:D136)</f>
        <v>311.57000000000011</v>
      </c>
      <c r="F136" s="9">
        <v>43.634718795724005</v>
      </c>
      <c r="G136" s="9">
        <f>SUM($F$2:F136)</f>
        <v>2583.8750741751101</v>
      </c>
    </row>
    <row r="137" spans="1:7" x14ac:dyDescent="0.25">
      <c r="A137" s="7">
        <v>54</v>
      </c>
      <c r="B137" s="7" t="s">
        <v>36</v>
      </c>
      <c r="C137" s="7">
        <v>136</v>
      </c>
      <c r="D137" s="7">
        <v>2.2000000000000002</v>
      </c>
      <c r="E137" s="9">
        <f>SUM($D$2:D137)</f>
        <v>313.7700000000001</v>
      </c>
      <c r="F137" s="9">
        <v>61.334559932789929</v>
      </c>
      <c r="G137" s="9">
        <f>SUM($F$2:F137)</f>
        <v>2645.2096341079</v>
      </c>
    </row>
    <row r="138" spans="1:7" x14ac:dyDescent="0.25">
      <c r="A138" s="7">
        <v>212</v>
      </c>
      <c r="B138" s="7" t="s">
        <v>36</v>
      </c>
      <c r="C138" s="7">
        <v>137</v>
      </c>
      <c r="D138" s="7">
        <v>1.6</v>
      </c>
      <c r="E138" s="9">
        <f>SUM($D$2:D138)</f>
        <v>315.37000000000012</v>
      </c>
      <c r="F138" s="9">
        <v>44.945518517559009</v>
      </c>
      <c r="G138" s="9">
        <f>SUM($F$2:F138)</f>
        <v>2690.1551526254589</v>
      </c>
    </row>
    <row r="139" spans="1:7" x14ac:dyDescent="0.25">
      <c r="A139" s="7">
        <v>51</v>
      </c>
      <c r="B139" s="7" t="s">
        <v>36</v>
      </c>
      <c r="C139" s="7">
        <v>138</v>
      </c>
      <c r="D139" s="7">
        <v>2.4</v>
      </c>
      <c r="E139" s="9">
        <f>SUM($D$2:D139)</f>
        <v>317.7700000000001</v>
      </c>
      <c r="F139" s="9">
        <v>73.596331227437844</v>
      </c>
      <c r="G139" s="9">
        <f>SUM($F$2:F139)</f>
        <v>2763.7514838528969</v>
      </c>
    </row>
    <row r="140" spans="1:7" x14ac:dyDescent="0.25">
      <c r="A140" s="7">
        <v>57</v>
      </c>
      <c r="B140" s="7" t="s">
        <v>36</v>
      </c>
      <c r="C140" s="7">
        <v>139</v>
      </c>
      <c r="D140" s="7">
        <v>2.6</v>
      </c>
      <c r="E140" s="9">
        <f>SUM($D$2:D140)</f>
        <v>320.37000000000012</v>
      </c>
      <c r="F140" s="9">
        <v>92.57892738680404</v>
      </c>
      <c r="G140" s="9">
        <f>SUM($F$2:F140)</f>
        <v>2856.3304112397009</v>
      </c>
    </row>
    <row r="141" spans="1:7" x14ac:dyDescent="0.25">
      <c r="A141" s="7">
        <v>19</v>
      </c>
      <c r="B141" s="7" t="s">
        <v>30</v>
      </c>
      <c r="C141" s="7">
        <v>140</v>
      </c>
      <c r="D141" s="7">
        <v>2</v>
      </c>
      <c r="E141" s="9">
        <f>SUM($D$2:D141)</f>
        <v>322.37000000000012</v>
      </c>
      <c r="F141" s="9">
        <v>75.304660957173198</v>
      </c>
      <c r="G141" s="9">
        <f>SUM($F$2:F141)</f>
        <v>2931.6350721968743</v>
      </c>
    </row>
    <row r="142" spans="1:7" x14ac:dyDescent="0.25">
      <c r="A142" s="7">
        <v>49</v>
      </c>
      <c r="B142" s="7" t="s">
        <v>36</v>
      </c>
      <c r="C142" s="7">
        <v>141</v>
      </c>
      <c r="D142" s="7">
        <v>2.6</v>
      </c>
      <c r="E142" s="9">
        <f>SUM($D$2:D142)</f>
        <v>324.97000000000014</v>
      </c>
      <c r="F142" s="9">
        <v>112.41130759532527</v>
      </c>
      <c r="G142" s="9">
        <f>SUM($F$2:F142)</f>
        <v>3044.0463797921993</v>
      </c>
    </row>
    <row r="143" spans="1:7" x14ac:dyDescent="0.25">
      <c r="A143" s="7">
        <v>76</v>
      </c>
      <c r="B143" s="7" t="s">
        <v>36</v>
      </c>
      <c r="C143" s="7">
        <v>142</v>
      </c>
      <c r="D143" s="7">
        <v>2</v>
      </c>
      <c r="E143" s="9">
        <f>SUM($D$2:D143)</f>
        <v>326.97000000000014</v>
      </c>
      <c r="F143" s="9">
        <v>92.892443129264933</v>
      </c>
      <c r="G143" s="9">
        <f>SUM($F$2:F143)</f>
        <v>3136.9388229214642</v>
      </c>
    </row>
    <row r="144" spans="1:7" x14ac:dyDescent="0.25">
      <c r="A144" s="7">
        <v>102</v>
      </c>
      <c r="B144" s="7" t="s">
        <v>30</v>
      </c>
      <c r="C144" s="7">
        <v>143</v>
      </c>
      <c r="D144" s="7">
        <v>2</v>
      </c>
      <c r="E144" s="9">
        <f>SUM($D$2:D144)</f>
        <v>328.97000000000014</v>
      </c>
      <c r="F144" s="9">
        <v>98.793210118795059</v>
      </c>
      <c r="G144" s="9">
        <f>SUM($F$2:F144)</f>
        <v>3235.732033040259</v>
      </c>
    </row>
    <row r="145" spans="1:7" x14ac:dyDescent="0.25">
      <c r="A145" s="7">
        <v>87</v>
      </c>
      <c r="B145" s="7" t="s">
        <v>30</v>
      </c>
      <c r="C145" s="7">
        <v>144</v>
      </c>
      <c r="D145" s="7">
        <v>1.6</v>
      </c>
      <c r="E145" s="9">
        <f>SUM($D$2:D145)</f>
        <v>330.57000000000016</v>
      </c>
      <c r="F145" s="9">
        <v>82.663626590466066</v>
      </c>
      <c r="G145" s="9">
        <f>SUM($F$2:F145)</f>
        <v>3318.3956596307253</v>
      </c>
    </row>
    <row r="146" spans="1:7" x14ac:dyDescent="0.25">
      <c r="A146" s="7">
        <v>4</v>
      </c>
      <c r="B146" s="7" t="s">
        <v>36</v>
      </c>
      <c r="C146" s="7">
        <v>145</v>
      </c>
      <c r="D146" s="7">
        <v>1.2</v>
      </c>
      <c r="E146" s="9">
        <f>SUM($D$2:D146)</f>
        <v>331.77000000000015</v>
      </c>
      <c r="F146" s="9">
        <v>63.521005194845031</v>
      </c>
      <c r="G146" s="9">
        <f>SUM($F$2:F146)</f>
        <v>3381.9166648255705</v>
      </c>
    </row>
    <row r="147" spans="1:7" x14ac:dyDescent="0.25">
      <c r="A147" s="7">
        <v>78</v>
      </c>
      <c r="B147" s="7" t="s">
        <v>30</v>
      </c>
      <c r="C147" s="7">
        <v>146</v>
      </c>
      <c r="D147" s="7">
        <v>1.4</v>
      </c>
      <c r="E147" s="9">
        <f>SUM($D$2:D147)</f>
        <v>333.17000000000013</v>
      </c>
      <c r="F147" s="9">
        <v>76.099773885442929</v>
      </c>
      <c r="G147" s="9">
        <f>SUM($F$2:F147)</f>
        <v>3458.0164387110135</v>
      </c>
    </row>
    <row r="148" spans="1:7" x14ac:dyDescent="0.25">
      <c r="A148" s="7">
        <v>15</v>
      </c>
      <c r="B148" s="7" t="s">
        <v>36</v>
      </c>
      <c r="C148" s="7">
        <v>147</v>
      </c>
      <c r="D148" s="7">
        <v>1.8</v>
      </c>
      <c r="E148" s="9">
        <f>SUM($D$2:D148)</f>
        <v>334.97000000000014</v>
      </c>
      <c r="F148" s="9">
        <v>98.801314134360993</v>
      </c>
      <c r="G148" s="9">
        <f>SUM($F$2:F148)</f>
        <v>3556.8177528453743</v>
      </c>
    </row>
    <row r="149" spans="1:7" x14ac:dyDescent="0.25">
      <c r="A149" s="7">
        <v>86</v>
      </c>
      <c r="B149" s="7" t="s">
        <v>30</v>
      </c>
      <c r="C149" s="7">
        <v>148</v>
      </c>
      <c r="D149" s="7">
        <v>2.4</v>
      </c>
      <c r="E149" s="9">
        <f>SUM($D$2:D149)</f>
        <v>337.37000000000012</v>
      </c>
      <c r="F149" s="9">
        <v>132.03190900147311</v>
      </c>
      <c r="G149" s="9">
        <f>SUM($F$2:F149)</f>
        <v>3688.8496618468475</v>
      </c>
    </row>
    <row r="150" spans="1:7" x14ac:dyDescent="0.25">
      <c r="A150" s="7">
        <v>98</v>
      </c>
      <c r="B150" s="7" t="s">
        <v>30</v>
      </c>
      <c r="C150" s="7">
        <v>149</v>
      </c>
      <c r="D150" s="7">
        <v>3.2</v>
      </c>
      <c r="E150" s="9">
        <f>SUM($D$2:D150)</f>
        <v>340.57000000000011</v>
      </c>
      <c r="F150" s="9">
        <v>183.08627976852551</v>
      </c>
      <c r="G150" s="9">
        <f>SUM($F$2:F150)</f>
        <v>3871.9359416153729</v>
      </c>
    </row>
    <row r="151" spans="1:7" x14ac:dyDescent="0.25">
      <c r="A151" s="7">
        <v>82</v>
      </c>
      <c r="B151" s="7" t="s">
        <v>30</v>
      </c>
      <c r="C151" s="7">
        <v>150</v>
      </c>
      <c r="D151" s="7">
        <v>3.4</v>
      </c>
      <c r="E151" s="9">
        <f>SUM($D$2:D151)</f>
        <v>343.97000000000008</v>
      </c>
      <c r="F151" s="9">
        <v>195.84449753481701</v>
      </c>
      <c r="G151" s="9">
        <f>SUM($F$2:F151)</f>
        <v>4067.78043915019</v>
      </c>
    </row>
    <row r="152" spans="1:7" x14ac:dyDescent="0.25">
      <c r="A152" s="7">
        <v>96</v>
      </c>
      <c r="B152" s="7" t="s">
        <v>30</v>
      </c>
      <c r="C152" s="7">
        <v>151</v>
      </c>
      <c r="D152" s="7">
        <v>3.4</v>
      </c>
      <c r="E152" s="9">
        <f>SUM($D$2:D152)</f>
        <v>347.37000000000006</v>
      </c>
      <c r="F152" s="9">
        <v>201.70076256324708</v>
      </c>
      <c r="G152" s="9">
        <f>SUM($F$2:F152)</f>
        <v>4269.4812017134373</v>
      </c>
    </row>
    <row r="153" spans="1:7" x14ac:dyDescent="0.25">
      <c r="A153" s="7">
        <v>121</v>
      </c>
      <c r="B153" s="7" t="s">
        <v>30</v>
      </c>
      <c r="C153" s="7">
        <v>152</v>
      </c>
      <c r="D153" s="7">
        <v>2</v>
      </c>
      <c r="E153" s="9">
        <f>SUM($D$2:D153)</f>
        <v>349.37000000000006</v>
      </c>
      <c r="F153" s="9">
        <v>125.60291926024098</v>
      </c>
      <c r="G153" s="9">
        <f>SUM($F$2:F153)</f>
        <v>4395.0841209736782</v>
      </c>
    </row>
    <row r="154" spans="1:7" x14ac:dyDescent="0.25">
      <c r="A154" s="7">
        <v>88</v>
      </c>
      <c r="B154" s="7" t="s">
        <v>30</v>
      </c>
      <c r="C154" s="7">
        <v>153</v>
      </c>
      <c r="D154" s="7">
        <v>2.4</v>
      </c>
      <c r="E154" s="9">
        <f>SUM($D$2:D154)</f>
        <v>351.77000000000004</v>
      </c>
      <c r="F154" s="9">
        <v>150.91868406840302</v>
      </c>
      <c r="G154" s="9">
        <f>SUM($F$2:F154)</f>
        <v>4546.0028050420815</v>
      </c>
    </row>
    <row r="155" spans="1:7" x14ac:dyDescent="0.25">
      <c r="A155" s="7">
        <v>24</v>
      </c>
      <c r="B155" s="7" t="s">
        <v>30</v>
      </c>
      <c r="C155" s="7">
        <v>154</v>
      </c>
      <c r="D155" s="7">
        <v>2.4</v>
      </c>
      <c r="E155" s="9">
        <f>SUM($D$2:D155)</f>
        <v>354.17</v>
      </c>
      <c r="F155" s="9">
        <v>153.52508516259681</v>
      </c>
      <c r="G155" s="9">
        <f>SUM($F$2:F155)</f>
        <v>4699.5278902046784</v>
      </c>
    </row>
    <row r="156" spans="1:7" x14ac:dyDescent="0.25">
      <c r="A156" s="7">
        <v>90</v>
      </c>
      <c r="B156" s="7" t="s">
        <v>30</v>
      </c>
      <c r="C156" s="7">
        <v>155</v>
      </c>
      <c r="D156" s="7">
        <v>1.4</v>
      </c>
      <c r="E156" s="9">
        <f>SUM($D$2:D156)</f>
        <v>355.57</v>
      </c>
      <c r="F156" s="9">
        <v>91.15212086212594</v>
      </c>
      <c r="G156" s="9">
        <f>SUM($F$2:F156)</f>
        <v>4790.6800110668046</v>
      </c>
    </row>
    <row r="157" spans="1:7" x14ac:dyDescent="0.25">
      <c r="A157" s="7">
        <v>92</v>
      </c>
      <c r="B157" s="7" t="s">
        <v>30</v>
      </c>
      <c r="C157" s="7">
        <v>156</v>
      </c>
      <c r="D157" s="7">
        <v>2.4</v>
      </c>
      <c r="E157" s="9">
        <f>SUM($D$2:D157)</f>
        <v>357.96999999999997</v>
      </c>
      <c r="F157" s="9">
        <v>159.21905716743706</v>
      </c>
      <c r="G157" s="9">
        <f>SUM($F$2:F157)</f>
        <v>4949.8990682342419</v>
      </c>
    </row>
    <row r="158" spans="1:7" x14ac:dyDescent="0.25">
      <c r="A158" s="7">
        <v>99</v>
      </c>
      <c r="B158" s="7" t="s">
        <v>30</v>
      </c>
      <c r="C158" s="7">
        <v>157</v>
      </c>
      <c r="D158" s="7">
        <v>1.6</v>
      </c>
      <c r="E158" s="9">
        <f>SUM($D$2:D158)</f>
        <v>359.57</v>
      </c>
      <c r="F158" s="9">
        <v>107.24409496605365</v>
      </c>
      <c r="G158" s="9">
        <f>SUM($F$2:F158)</f>
        <v>5057.1431632002959</v>
      </c>
    </row>
    <row r="159" spans="1:7" x14ac:dyDescent="0.25">
      <c r="A159" s="7">
        <v>89</v>
      </c>
      <c r="B159" s="7" t="s">
        <v>30</v>
      </c>
      <c r="C159" s="7">
        <v>158</v>
      </c>
      <c r="D159" s="7">
        <v>1.4</v>
      </c>
      <c r="E159" s="9">
        <f>SUM($D$2:D159)</f>
        <v>360.96999999999997</v>
      </c>
      <c r="F159" s="9">
        <v>95.748553175415765</v>
      </c>
      <c r="G159" s="9">
        <f>SUM($F$2:F159)</f>
        <v>5152.8917163757114</v>
      </c>
    </row>
    <row r="160" spans="1:7" x14ac:dyDescent="0.25">
      <c r="A160" s="7">
        <v>103</v>
      </c>
      <c r="B160" s="7" t="s">
        <v>30</v>
      </c>
      <c r="C160" s="7">
        <v>159</v>
      </c>
      <c r="D160" s="7">
        <v>1.8</v>
      </c>
      <c r="E160" s="9">
        <f>SUM($D$2:D160)</f>
        <v>362.77</v>
      </c>
      <c r="F160" s="9">
        <v>124.675827883803</v>
      </c>
      <c r="G160" s="9">
        <f>SUM($F$2:F160)</f>
        <v>5277.5675442595148</v>
      </c>
    </row>
    <row r="161" spans="1:7" x14ac:dyDescent="0.25">
      <c r="A161" s="7">
        <v>91</v>
      </c>
      <c r="B161" s="7" t="s">
        <v>30</v>
      </c>
      <c r="C161" s="7">
        <v>160</v>
      </c>
      <c r="D161" s="7">
        <v>2</v>
      </c>
      <c r="E161" s="9">
        <f>SUM($D$2:D161)</f>
        <v>364.77</v>
      </c>
      <c r="F161" s="9">
        <v>138.55795368316811</v>
      </c>
      <c r="G161" s="9">
        <f>SUM($F$2:F161)</f>
        <v>5416.1254979426831</v>
      </c>
    </row>
    <row r="162" spans="1:7" x14ac:dyDescent="0.25">
      <c r="A162" s="7">
        <v>84</v>
      </c>
      <c r="B162" s="7" t="s">
        <v>30</v>
      </c>
      <c r="C162" s="7">
        <v>161</v>
      </c>
      <c r="D162" s="7">
        <v>2</v>
      </c>
      <c r="E162" s="9">
        <f>SUM($D$2:D162)</f>
        <v>366.77</v>
      </c>
      <c r="F162" s="9">
        <v>142.28819158657777</v>
      </c>
      <c r="G162" s="9">
        <f>SUM($F$2:F162)</f>
        <v>5558.4136895292604</v>
      </c>
    </row>
    <row r="163" spans="1:7" x14ac:dyDescent="0.25">
      <c r="A163" s="7">
        <v>23</v>
      </c>
      <c r="B163" s="7" t="s">
        <v>30</v>
      </c>
      <c r="C163" s="7">
        <v>162</v>
      </c>
      <c r="D163" s="7">
        <v>2.2000000000000002</v>
      </c>
      <c r="E163" s="9">
        <f>SUM($D$2:D163)</f>
        <v>368.96999999999997</v>
      </c>
      <c r="F163" s="9">
        <v>162.92997099577028</v>
      </c>
      <c r="G163" s="9">
        <f>SUM($F$2:F163)</f>
        <v>5721.3436605250308</v>
      </c>
    </row>
    <row r="164" spans="1:7" x14ac:dyDescent="0.25">
      <c r="A164" s="7">
        <v>20</v>
      </c>
      <c r="B164" s="7" t="s">
        <v>30</v>
      </c>
      <c r="C164" s="7">
        <v>163</v>
      </c>
      <c r="D164" s="7">
        <v>1.6</v>
      </c>
      <c r="E164" s="9">
        <f>SUM($D$2:D164)</f>
        <v>370.57</v>
      </c>
      <c r="F164" s="9">
        <v>118.93759683664284</v>
      </c>
      <c r="G164" s="9">
        <f>SUM($F$2:F164)</f>
        <v>5840.2812573616739</v>
      </c>
    </row>
    <row r="165" spans="1:7" x14ac:dyDescent="0.25">
      <c r="A165" s="7">
        <v>59</v>
      </c>
      <c r="B165" s="7" t="s">
        <v>36</v>
      </c>
      <c r="C165" s="7">
        <v>164</v>
      </c>
      <c r="D165" s="7">
        <v>3.2</v>
      </c>
      <c r="E165" s="9">
        <f>SUM($D$2:D165)</f>
        <v>373.77</v>
      </c>
      <c r="F165" s="9">
        <v>242.07059966636606</v>
      </c>
      <c r="G165" s="9">
        <f>SUM($F$2:F165)</f>
        <v>6082.3518570280403</v>
      </c>
    </row>
    <row r="166" spans="1:7" x14ac:dyDescent="0.25">
      <c r="A166" s="7">
        <v>83</v>
      </c>
      <c r="B166" s="7" t="s">
        <v>30</v>
      </c>
      <c r="C166" s="7">
        <v>165</v>
      </c>
      <c r="D166" s="7">
        <v>1.4</v>
      </c>
      <c r="E166" s="9">
        <f>SUM($D$2:D166)</f>
        <v>375.16999999999996</v>
      </c>
      <c r="F166" s="9">
        <v>107.25430493010454</v>
      </c>
      <c r="G166" s="9">
        <f>SUM($F$2:F166)</f>
        <v>6189.6061619581451</v>
      </c>
    </row>
    <row r="167" spans="1:7" x14ac:dyDescent="0.25">
      <c r="A167" s="7">
        <v>9</v>
      </c>
      <c r="B167" s="7" t="s">
        <v>30</v>
      </c>
      <c r="C167" s="7">
        <v>166</v>
      </c>
      <c r="D167" s="7">
        <v>3.5</v>
      </c>
      <c r="E167" s="9">
        <f>SUM($D$2:D167)</f>
        <v>378.66999999999996</v>
      </c>
      <c r="F167" s="9">
        <v>269.599131</v>
      </c>
      <c r="G167" s="9">
        <f>SUM($F$2:F167)</f>
        <v>6459.205292958145</v>
      </c>
    </row>
    <row r="168" spans="1:7" x14ac:dyDescent="0.25">
      <c r="A168" s="7">
        <v>21</v>
      </c>
      <c r="B168" s="7" t="s">
        <v>30</v>
      </c>
      <c r="C168" s="7">
        <v>167</v>
      </c>
      <c r="D168" s="7">
        <v>1.8</v>
      </c>
      <c r="E168" s="9">
        <f>SUM($D$2:D168)</f>
        <v>380.46999999999997</v>
      </c>
      <c r="F168" s="9">
        <v>147.89962297988814</v>
      </c>
      <c r="G168" s="9">
        <f>SUM($F$2:F168)</f>
        <v>6607.1049159380327</v>
      </c>
    </row>
    <row r="169" spans="1:7" x14ac:dyDescent="0.25">
      <c r="A169" s="7">
        <v>112</v>
      </c>
      <c r="B169" s="7" t="s">
        <v>30</v>
      </c>
      <c r="C169" s="7">
        <v>168</v>
      </c>
      <c r="D169" s="7">
        <v>2.2000000000000002</v>
      </c>
      <c r="E169" s="9">
        <f>SUM($D$2:D169)</f>
        <v>382.66999999999996</v>
      </c>
      <c r="F169" s="9">
        <v>181.59019970979523</v>
      </c>
      <c r="G169" s="9">
        <f>SUM($F$2:F169)</f>
        <v>6788.6951156478281</v>
      </c>
    </row>
    <row r="170" spans="1:7" x14ac:dyDescent="0.25">
      <c r="A170" s="7">
        <v>94</v>
      </c>
      <c r="B170" s="7" t="s">
        <v>30</v>
      </c>
      <c r="C170" s="7">
        <v>169</v>
      </c>
      <c r="D170" s="7">
        <v>2.8</v>
      </c>
      <c r="E170" s="9">
        <f>SUM($D$2:D170)</f>
        <v>385.46999999999997</v>
      </c>
      <c r="F170" s="9">
        <v>236.37533489999998</v>
      </c>
      <c r="G170" s="9">
        <f>SUM($F$2:F170)</f>
        <v>7025.0704505478279</v>
      </c>
    </row>
    <row r="171" spans="1:7" x14ac:dyDescent="0.25">
      <c r="A171" s="7">
        <v>64</v>
      </c>
      <c r="B171" s="7" t="s">
        <v>30</v>
      </c>
      <c r="C171" s="7">
        <v>170</v>
      </c>
      <c r="D171" s="7">
        <v>2.8</v>
      </c>
      <c r="E171" s="9">
        <f>SUM($D$2:D171)</f>
        <v>388.27</v>
      </c>
      <c r="F171" s="9">
        <v>241.26550935043576</v>
      </c>
      <c r="G171" s="9">
        <f>SUM($F$2:F171)</f>
        <v>7266.3359598982634</v>
      </c>
    </row>
    <row r="172" spans="1:7" x14ac:dyDescent="0.25">
      <c r="A172" s="7">
        <v>128</v>
      </c>
      <c r="B172" s="7" t="s">
        <v>30</v>
      </c>
      <c r="C172" s="7">
        <v>171</v>
      </c>
      <c r="D172" s="7">
        <v>2.1800000000000002</v>
      </c>
      <c r="E172" s="9">
        <f>SUM($D$2:D172)</f>
        <v>390.45</v>
      </c>
      <c r="F172" s="9">
        <v>188.35697895097428</v>
      </c>
      <c r="G172" s="9">
        <f>SUM($F$2:F172)</f>
        <v>7454.6929388492372</v>
      </c>
    </row>
    <row r="173" spans="1:7" x14ac:dyDescent="0.25">
      <c r="A173" s="7">
        <v>97</v>
      </c>
      <c r="B173" s="7" t="s">
        <v>30</v>
      </c>
      <c r="C173" s="7">
        <v>172</v>
      </c>
      <c r="D173" s="7">
        <v>2.4</v>
      </c>
      <c r="E173" s="9">
        <f>SUM($D$2:D173)</f>
        <v>392.84999999999997</v>
      </c>
      <c r="F173" s="9">
        <v>217.62582677638679</v>
      </c>
      <c r="G173" s="9">
        <f>SUM($F$2:F173)</f>
        <v>7672.3187656256241</v>
      </c>
    </row>
    <row r="174" spans="1:7" x14ac:dyDescent="0.25">
      <c r="A174" s="7">
        <v>29</v>
      </c>
      <c r="B174" s="7" t="s">
        <v>30</v>
      </c>
      <c r="C174" s="7">
        <v>173</v>
      </c>
      <c r="D174" s="7">
        <v>2.8</v>
      </c>
      <c r="E174" s="9">
        <f>SUM($D$2:D174)</f>
        <v>395.65</v>
      </c>
      <c r="F174" s="9">
        <v>253.99279678498121</v>
      </c>
      <c r="G174" s="9">
        <f>SUM($F$2:F174)</f>
        <v>7926.3115624106049</v>
      </c>
    </row>
    <row r="175" spans="1:7" x14ac:dyDescent="0.25">
      <c r="A175" s="7">
        <v>100</v>
      </c>
      <c r="B175" s="7" t="s">
        <v>30</v>
      </c>
      <c r="C175" s="7">
        <v>174</v>
      </c>
      <c r="D175" s="7">
        <v>3</v>
      </c>
      <c r="E175" s="9">
        <f>SUM($D$2:D175)</f>
        <v>398.65</v>
      </c>
      <c r="F175" s="9">
        <v>278.8212813603069</v>
      </c>
      <c r="G175" s="9">
        <f>SUM($F$2:F175)</f>
        <v>8205.1328437709126</v>
      </c>
    </row>
    <row r="176" spans="1:7" x14ac:dyDescent="0.25">
      <c r="A176" s="7">
        <v>79</v>
      </c>
      <c r="B176" s="7" t="s">
        <v>30</v>
      </c>
      <c r="C176" s="7">
        <v>175</v>
      </c>
      <c r="D176" s="7">
        <v>2</v>
      </c>
      <c r="E176" s="9">
        <f>SUM($D$2:D176)</f>
        <v>400.65</v>
      </c>
      <c r="F176" s="9">
        <v>188.4382885938866</v>
      </c>
      <c r="G176" s="9">
        <f>SUM($F$2:F176)</f>
        <v>8393.5711323647993</v>
      </c>
    </row>
    <row r="177" spans="1:7" x14ac:dyDescent="0.25">
      <c r="A177" s="7">
        <v>22</v>
      </c>
      <c r="B177" s="7" t="s">
        <v>30</v>
      </c>
      <c r="C177" s="7">
        <v>176</v>
      </c>
      <c r="D177" s="7">
        <v>3</v>
      </c>
      <c r="E177" s="9">
        <f>SUM($D$2:D177)</f>
        <v>403.65</v>
      </c>
      <c r="F177" s="9">
        <v>295.96404251456988</v>
      </c>
      <c r="G177" s="9">
        <f>SUM($F$2:F177)</f>
        <v>8689.5351748793692</v>
      </c>
    </row>
    <row r="178" spans="1:7" x14ac:dyDescent="0.25">
      <c r="A178" s="7">
        <v>5</v>
      </c>
      <c r="B178" s="7" t="s">
        <v>30</v>
      </c>
      <c r="C178" s="7">
        <v>177</v>
      </c>
      <c r="D178" s="7">
        <v>2.4</v>
      </c>
      <c r="E178" s="9">
        <f>SUM($D$2:D178)</f>
        <v>406.04999999999995</v>
      </c>
      <c r="F178" s="9">
        <v>237.53937590934615</v>
      </c>
      <c r="G178" s="9">
        <f>SUM($F$2:F178)</f>
        <v>8927.074550788715</v>
      </c>
    </row>
    <row r="179" spans="1:7" x14ac:dyDescent="0.25">
      <c r="A179" s="7">
        <v>67</v>
      </c>
      <c r="B179" s="7" t="s">
        <v>30</v>
      </c>
      <c r="C179" s="7">
        <v>178</v>
      </c>
      <c r="D179" s="7">
        <v>2.2000000000000002</v>
      </c>
      <c r="E179" s="9">
        <f>SUM($D$2:D179)</f>
        <v>408.24999999999994</v>
      </c>
      <c r="F179" s="9">
        <v>218.39866749192004</v>
      </c>
      <c r="G179" s="9">
        <f>SUM($F$2:F179)</f>
        <v>9145.4732182806347</v>
      </c>
    </row>
    <row r="180" spans="1:7" x14ac:dyDescent="0.25">
      <c r="A180" s="7">
        <v>119</v>
      </c>
      <c r="B180" s="7" t="s">
        <v>30</v>
      </c>
      <c r="C180" s="7">
        <v>179</v>
      </c>
      <c r="D180" s="7">
        <v>1.4</v>
      </c>
      <c r="E180" s="9">
        <f>SUM($D$2:D180)</f>
        <v>409.64999999999992</v>
      </c>
      <c r="F180" s="9">
        <v>140.14820372063087</v>
      </c>
      <c r="G180" s="9">
        <f>SUM($F$2:F180)</f>
        <v>9285.6214220012662</v>
      </c>
    </row>
    <row r="181" spans="1:7" x14ac:dyDescent="0.25">
      <c r="A181" s="7">
        <v>93</v>
      </c>
      <c r="B181" s="7" t="s">
        <v>30</v>
      </c>
      <c r="C181" s="7">
        <v>180</v>
      </c>
      <c r="D181" s="7">
        <v>2.6</v>
      </c>
      <c r="E181" s="9">
        <f>SUM($D$2:D181)</f>
        <v>412.24999999999994</v>
      </c>
      <c r="F181" s="9">
        <v>262.45911298018831</v>
      </c>
      <c r="G181" s="9">
        <f>SUM($F$2:F181)</f>
        <v>9548.0805349814545</v>
      </c>
    </row>
    <row r="182" spans="1:7" x14ac:dyDescent="0.25">
      <c r="A182" s="7">
        <v>101</v>
      </c>
      <c r="B182" s="7" t="s">
        <v>30</v>
      </c>
      <c r="C182" s="7">
        <v>181</v>
      </c>
      <c r="D182" s="7">
        <v>2</v>
      </c>
      <c r="E182" s="9">
        <f>SUM($D$2:D182)</f>
        <v>414.24999999999994</v>
      </c>
      <c r="F182" s="9">
        <v>204.0602074103958</v>
      </c>
      <c r="G182" s="9">
        <f>SUM($F$2:F182)</f>
        <v>9752.1407423918499</v>
      </c>
    </row>
    <row r="183" spans="1:7" x14ac:dyDescent="0.25">
      <c r="A183" s="7">
        <v>26</v>
      </c>
      <c r="B183" s="7" t="s">
        <v>30</v>
      </c>
      <c r="C183" s="7">
        <v>182</v>
      </c>
      <c r="D183" s="7">
        <v>2.8</v>
      </c>
      <c r="E183" s="9">
        <f>SUM($D$2:D183)</f>
        <v>417.04999999999995</v>
      </c>
      <c r="F183" s="9">
        <v>288.48035130329441</v>
      </c>
      <c r="G183" s="9">
        <f>SUM($F$2:F183)</f>
        <v>10040.621093695145</v>
      </c>
    </row>
    <row r="184" spans="1:7" x14ac:dyDescent="0.25">
      <c r="A184" s="7">
        <v>27</v>
      </c>
      <c r="B184" s="7" t="s">
        <v>30</v>
      </c>
      <c r="C184" s="7">
        <v>183</v>
      </c>
      <c r="D184" s="7">
        <v>3.2</v>
      </c>
      <c r="E184" s="9">
        <f>SUM($D$2:D184)</f>
        <v>420.24999999999994</v>
      </c>
      <c r="F184" s="9">
        <v>331.97443385666787</v>
      </c>
      <c r="G184" s="9">
        <f>SUM($F$2:F184)</f>
        <v>10372.595527551812</v>
      </c>
    </row>
    <row r="185" spans="1:7" x14ac:dyDescent="0.25">
      <c r="A185" s="7">
        <v>114</v>
      </c>
      <c r="B185" s="7" t="s">
        <v>30</v>
      </c>
      <c r="C185" s="7">
        <v>184</v>
      </c>
      <c r="D185" s="7">
        <v>1.4</v>
      </c>
      <c r="E185" s="9">
        <f>SUM($D$2:D185)</f>
        <v>421.64999999999992</v>
      </c>
      <c r="F185" s="9">
        <v>149.51414778762114</v>
      </c>
      <c r="G185" s="9">
        <f>SUM($F$2:F185)</f>
        <v>10522.109675339432</v>
      </c>
    </row>
    <row r="186" spans="1:7" x14ac:dyDescent="0.25">
      <c r="A186" s="7">
        <v>115</v>
      </c>
      <c r="B186" s="7" t="s">
        <v>30</v>
      </c>
      <c r="C186" s="7">
        <v>185</v>
      </c>
      <c r="D186" s="7">
        <v>1.6</v>
      </c>
      <c r="E186" s="9">
        <f>SUM($D$2:D186)</f>
        <v>423.24999999999994</v>
      </c>
      <c r="F186" s="9">
        <v>182.10676799894566</v>
      </c>
      <c r="G186" s="9">
        <f>SUM($F$2:F186)</f>
        <v>10704.216443338379</v>
      </c>
    </row>
    <row r="187" spans="1:7" x14ac:dyDescent="0.25">
      <c r="A187" s="7">
        <v>123</v>
      </c>
      <c r="B187" s="7" t="s">
        <v>30</v>
      </c>
      <c r="C187" s="7">
        <v>186</v>
      </c>
      <c r="D187" s="7">
        <v>3.8</v>
      </c>
      <c r="E187" s="9">
        <f>SUM($D$2:D187)</f>
        <v>427.04999999999995</v>
      </c>
      <c r="F187" s="9">
        <v>454.32482004497012</v>
      </c>
      <c r="G187" s="9">
        <f>SUM($F$2:F187)</f>
        <v>11158.541263383349</v>
      </c>
    </row>
    <row r="188" spans="1:7" x14ac:dyDescent="0.25">
      <c r="A188" s="7">
        <v>126</v>
      </c>
      <c r="B188" s="7" t="s">
        <v>30</v>
      </c>
      <c r="C188" s="7">
        <v>187</v>
      </c>
      <c r="D188" s="7">
        <v>2</v>
      </c>
      <c r="E188" s="9">
        <f>SUM($D$2:D188)</f>
        <v>429.04999999999995</v>
      </c>
      <c r="F188" s="9">
        <v>239.51566676026658</v>
      </c>
      <c r="G188" s="9">
        <f>SUM($F$2:F188)</f>
        <v>11398.056930143615</v>
      </c>
    </row>
    <row r="189" spans="1:7" x14ac:dyDescent="0.25">
      <c r="A189" s="7">
        <v>104</v>
      </c>
      <c r="B189" s="7" t="s">
        <v>30</v>
      </c>
      <c r="C189" s="7">
        <v>188</v>
      </c>
      <c r="D189" s="7">
        <v>2.4</v>
      </c>
      <c r="E189" s="9">
        <f>SUM($D$2:D189)</f>
        <v>431.44999999999993</v>
      </c>
      <c r="F189" s="9">
        <v>291.8387155698054</v>
      </c>
      <c r="G189" s="9">
        <f>SUM($F$2:F189)</f>
        <v>11689.895645713421</v>
      </c>
    </row>
    <row r="190" spans="1:7" x14ac:dyDescent="0.25">
      <c r="A190" s="7">
        <v>125</v>
      </c>
      <c r="B190" s="7" t="s">
        <v>30</v>
      </c>
      <c r="C190" s="7">
        <v>189</v>
      </c>
      <c r="D190" s="7">
        <v>3</v>
      </c>
      <c r="E190" s="9">
        <f>SUM($D$2:D190)</f>
        <v>434.44999999999993</v>
      </c>
      <c r="F190" s="9">
        <v>368.9759423147861</v>
      </c>
      <c r="G190" s="9">
        <f>SUM($F$2:F190)</f>
        <v>12058.871588028207</v>
      </c>
    </row>
    <row r="191" spans="1:7" x14ac:dyDescent="0.25">
      <c r="A191" s="7">
        <v>61</v>
      </c>
      <c r="B191" s="7" t="s">
        <v>30</v>
      </c>
      <c r="C191" s="7">
        <v>190</v>
      </c>
      <c r="D191" s="7">
        <v>2</v>
      </c>
      <c r="E191" s="9">
        <f>SUM($D$2:D191)</f>
        <v>436.44999999999993</v>
      </c>
      <c r="F191" s="9">
        <v>262.60220084146897</v>
      </c>
      <c r="G191" s="9">
        <f>SUM($F$2:F191)</f>
        <v>12321.473788869676</v>
      </c>
    </row>
    <row r="192" spans="1:7" x14ac:dyDescent="0.25">
      <c r="A192" s="7">
        <v>80</v>
      </c>
      <c r="B192" s="7" t="s">
        <v>30</v>
      </c>
      <c r="C192" s="7">
        <v>191</v>
      </c>
      <c r="D192" s="7">
        <v>1.6</v>
      </c>
      <c r="E192" s="9">
        <f>SUM($D$2:D192)</f>
        <v>438.04999999999995</v>
      </c>
      <c r="F192" s="9">
        <v>210.90883488743842</v>
      </c>
      <c r="G192" s="9">
        <f>SUM($F$2:F192)</f>
        <v>12532.382623757116</v>
      </c>
    </row>
    <row r="193" spans="1:7" x14ac:dyDescent="0.25">
      <c r="A193" s="7">
        <v>110</v>
      </c>
      <c r="B193" s="7" t="s">
        <v>30</v>
      </c>
      <c r="C193" s="7">
        <v>192</v>
      </c>
      <c r="D193" s="7">
        <v>2</v>
      </c>
      <c r="E193" s="9">
        <f>SUM($D$2:D193)</f>
        <v>440.04999999999995</v>
      </c>
      <c r="F193" s="9">
        <v>263.99587709340972</v>
      </c>
      <c r="G193" s="9">
        <f>SUM($F$2:F193)</f>
        <v>12796.378500850526</v>
      </c>
    </row>
    <row r="194" spans="1:7" x14ac:dyDescent="0.25">
      <c r="A194" s="7">
        <v>6</v>
      </c>
      <c r="B194" s="7" t="s">
        <v>30</v>
      </c>
      <c r="C194" s="7">
        <v>193</v>
      </c>
      <c r="D194" s="7">
        <v>2.4</v>
      </c>
      <c r="E194" s="9">
        <f>SUM($D$2:D194)</f>
        <v>442.44999999999993</v>
      </c>
      <c r="F194" s="9">
        <v>326.70015006608298</v>
      </c>
      <c r="G194" s="9">
        <f>SUM($F$2:F194)</f>
        <v>13123.078650916608</v>
      </c>
    </row>
    <row r="195" spans="1:7" x14ac:dyDescent="0.25">
      <c r="A195" s="7">
        <v>106</v>
      </c>
      <c r="B195" s="7" t="s">
        <v>30</v>
      </c>
      <c r="C195" s="7">
        <v>194</v>
      </c>
      <c r="D195" s="7">
        <v>2.6</v>
      </c>
      <c r="E195" s="9">
        <f>SUM($D$2:D195)</f>
        <v>445.04999999999995</v>
      </c>
      <c r="F195" s="9">
        <v>367.26949945976969</v>
      </c>
      <c r="G195" s="9">
        <f>SUM($F$2:F195)</f>
        <v>13490.348150376378</v>
      </c>
    </row>
    <row r="196" spans="1:7" x14ac:dyDescent="0.25">
      <c r="A196" s="7">
        <v>62</v>
      </c>
      <c r="B196" s="7" t="s">
        <v>30</v>
      </c>
      <c r="C196" s="7">
        <v>195</v>
      </c>
      <c r="D196" s="7">
        <v>2.4</v>
      </c>
      <c r="E196" s="9">
        <f>SUM($D$2:D196)</f>
        <v>447.44999999999993</v>
      </c>
      <c r="F196" s="9">
        <v>365.16408858370795</v>
      </c>
      <c r="G196" s="9">
        <f>SUM($F$2:F196)</f>
        <v>13855.512238960086</v>
      </c>
    </row>
    <row r="197" spans="1:7" x14ac:dyDescent="0.25">
      <c r="A197" s="7">
        <v>63</v>
      </c>
      <c r="B197" s="7" t="s">
        <v>30</v>
      </c>
      <c r="C197" s="7">
        <v>196</v>
      </c>
      <c r="D197" s="7">
        <v>1.6</v>
      </c>
      <c r="E197" s="9">
        <f>SUM($D$2:D197)</f>
        <v>449.04999999999995</v>
      </c>
      <c r="F197" s="9">
        <v>246.77165430609915</v>
      </c>
      <c r="G197" s="9">
        <f>SUM($F$2:F197)</f>
        <v>14102.283893266185</v>
      </c>
    </row>
    <row r="198" spans="1:7" x14ac:dyDescent="0.25">
      <c r="A198" s="7">
        <v>108</v>
      </c>
      <c r="B198" s="7" t="s">
        <v>30</v>
      </c>
      <c r="C198" s="7">
        <v>197</v>
      </c>
      <c r="D198" s="7">
        <v>2.8</v>
      </c>
      <c r="E198" s="9">
        <f>SUM($D$2:D198)</f>
        <v>451.84999999999997</v>
      </c>
      <c r="F198" s="9">
        <v>441.05152339499176</v>
      </c>
      <c r="G198" s="9">
        <f>SUM($F$2:F198)</f>
        <v>14543.335416661177</v>
      </c>
    </row>
    <row r="199" spans="1:7" x14ac:dyDescent="0.25">
      <c r="A199" s="7">
        <v>111</v>
      </c>
      <c r="B199" s="7" t="s">
        <v>30</v>
      </c>
      <c r="C199" s="7">
        <v>198</v>
      </c>
      <c r="D199" s="7">
        <v>2.2000000000000002</v>
      </c>
      <c r="E199" s="9">
        <f>SUM($D$2:D199)</f>
        <v>454.04999999999995</v>
      </c>
      <c r="F199" s="9">
        <v>350.04314027389415</v>
      </c>
      <c r="G199" s="9">
        <f>SUM($F$2:F199)</f>
        <v>14893.378556935071</v>
      </c>
    </row>
    <row r="200" spans="1:7" x14ac:dyDescent="0.25">
      <c r="A200" s="7">
        <v>127</v>
      </c>
      <c r="B200" s="7" t="s">
        <v>30</v>
      </c>
      <c r="C200" s="7">
        <v>199</v>
      </c>
      <c r="D200" s="7">
        <v>1.4</v>
      </c>
      <c r="E200" s="9">
        <f>SUM($D$2:D200)</f>
        <v>455.44999999999993</v>
      </c>
      <c r="F200" s="9">
        <v>223.23911441440714</v>
      </c>
      <c r="G200" s="9">
        <f>SUM($F$2:F200)</f>
        <v>15116.617671349479</v>
      </c>
    </row>
    <row r="201" spans="1:7" x14ac:dyDescent="0.25">
      <c r="A201" s="7">
        <v>113</v>
      </c>
      <c r="B201" s="7" t="s">
        <v>30</v>
      </c>
      <c r="C201" s="7">
        <v>200</v>
      </c>
      <c r="D201" s="7">
        <v>1.8</v>
      </c>
      <c r="E201" s="9">
        <f>SUM($D$2:D201)</f>
        <v>457.24999999999994</v>
      </c>
      <c r="F201" s="9">
        <v>287.14890309195226</v>
      </c>
      <c r="G201" s="9">
        <f>SUM($F$2:F201)</f>
        <v>15403.766574441432</v>
      </c>
    </row>
    <row r="202" spans="1:7" x14ac:dyDescent="0.25">
      <c r="A202" s="7">
        <v>25</v>
      </c>
      <c r="B202" s="7" t="s">
        <v>30</v>
      </c>
      <c r="C202" s="7">
        <v>201</v>
      </c>
      <c r="D202" s="7">
        <v>1.8</v>
      </c>
      <c r="E202" s="9">
        <f>SUM($D$2:D202)</f>
        <v>459.04999999999995</v>
      </c>
      <c r="F202" s="9">
        <v>292.93253066021896</v>
      </c>
      <c r="G202" s="9">
        <f>SUM($F$2:F202)</f>
        <v>15696.69910510165</v>
      </c>
    </row>
    <row r="203" spans="1:7" x14ac:dyDescent="0.25">
      <c r="A203" s="7">
        <v>30</v>
      </c>
      <c r="B203" s="7" t="s">
        <v>30</v>
      </c>
      <c r="C203" s="7">
        <v>202</v>
      </c>
      <c r="D203" s="7">
        <v>1.6</v>
      </c>
      <c r="E203" s="9">
        <f>SUM($D$2:D203)</f>
        <v>460.65</v>
      </c>
      <c r="F203" s="9">
        <v>274.74989790901151</v>
      </c>
      <c r="G203" s="9">
        <f>SUM($F$2:F203)</f>
        <v>15971.449003010663</v>
      </c>
    </row>
    <row r="204" spans="1:7" x14ac:dyDescent="0.25">
      <c r="A204" s="7">
        <v>95</v>
      </c>
      <c r="B204" s="7" t="s">
        <v>30</v>
      </c>
      <c r="C204" s="7">
        <v>203</v>
      </c>
      <c r="D204" s="7">
        <v>1.6</v>
      </c>
      <c r="E204" s="9">
        <f>SUM($D$2:D204)</f>
        <v>462.25</v>
      </c>
      <c r="F204" s="9">
        <v>275.23754294240405</v>
      </c>
      <c r="G204" s="9">
        <f>SUM($F$2:F204)</f>
        <v>16246.686545953067</v>
      </c>
    </row>
    <row r="205" spans="1:7" x14ac:dyDescent="0.25">
      <c r="A205" s="7">
        <v>107</v>
      </c>
      <c r="B205" s="7" t="s">
        <v>30</v>
      </c>
      <c r="C205" s="7">
        <v>204</v>
      </c>
      <c r="D205" s="7">
        <v>2.2000000000000002</v>
      </c>
      <c r="E205" s="9">
        <f>SUM($D$2:D205)</f>
        <v>464.45</v>
      </c>
      <c r="F205" s="9">
        <v>379.04363433502874</v>
      </c>
      <c r="G205" s="9">
        <f>SUM($F$2:F205)</f>
        <v>16625.730180288097</v>
      </c>
    </row>
    <row r="206" spans="1:7" x14ac:dyDescent="0.25">
      <c r="A206" s="7">
        <v>122</v>
      </c>
      <c r="B206" s="7" t="s">
        <v>30</v>
      </c>
      <c r="C206" s="7">
        <v>205</v>
      </c>
      <c r="D206" s="7">
        <v>3.6</v>
      </c>
      <c r="E206" s="9">
        <f>SUM($D$2:D206)</f>
        <v>468.05</v>
      </c>
      <c r="F206" s="9">
        <v>630.29878371373377</v>
      </c>
      <c r="G206" s="9">
        <f>SUM($F$2:F206)</f>
        <v>17256.028964001831</v>
      </c>
    </row>
    <row r="207" spans="1:7" x14ac:dyDescent="0.25">
      <c r="A207" s="7">
        <v>124</v>
      </c>
      <c r="B207" s="7" t="s">
        <v>30</v>
      </c>
      <c r="C207" s="7">
        <v>206</v>
      </c>
      <c r="D207" s="7">
        <v>1.4</v>
      </c>
      <c r="E207" s="9">
        <f>SUM($D$2:D207)</f>
        <v>469.45</v>
      </c>
      <c r="F207" s="9">
        <v>251.88517936601346</v>
      </c>
      <c r="G207" s="9">
        <f>SUM($F$2:F207)</f>
        <v>17507.914143367845</v>
      </c>
    </row>
    <row r="208" spans="1:7" x14ac:dyDescent="0.25">
      <c r="A208" s="7">
        <v>7</v>
      </c>
      <c r="B208" s="7" t="s">
        <v>30</v>
      </c>
      <c r="C208" s="7">
        <v>207</v>
      </c>
      <c r="D208" s="7">
        <v>2.25</v>
      </c>
      <c r="E208" s="9">
        <f>SUM($D$2:D208)</f>
        <v>471.7</v>
      </c>
      <c r="F208" s="9">
        <v>444.85542840707075</v>
      </c>
      <c r="G208" s="9">
        <f>SUM($F$2:F208)</f>
        <v>17952.769571774916</v>
      </c>
    </row>
    <row r="209" spans="1:7" x14ac:dyDescent="0.25">
      <c r="A209" s="7">
        <v>77</v>
      </c>
      <c r="B209" s="7" t="s">
        <v>30</v>
      </c>
      <c r="C209" s="7">
        <v>208</v>
      </c>
      <c r="D209" s="7">
        <v>1.4</v>
      </c>
      <c r="E209" s="9">
        <f>SUM($D$2:D209)</f>
        <v>473.09999999999997</v>
      </c>
      <c r="F209" s="9">
        <v>278.43000722098992</v>
      </c>
      <c r="G209" s="9">
        <f>SUM($F$2:F209)</f>
        <v>18231.199578995907</v>
      </c>
    </row>
    <row r="210" spans="1:7" x14ac:dyDescent="0.25">
      <c r="A210" s="7">
        <v>117</v>
      </c>
      <c r="B210" s="7" t="s">
        <v>30</v>
      </c>
      <c r="C210" s="7">
        <v>209</v>
      </c>
      <c r="D210" s="7">
        <v>2.2000000000000002</v>
      </c>
      <c r="E210" s="9">
        <f>SUM($D$2:D210)</f>
        <v>475.29999999999995</v>
      </c>
      <c r="F210" s="9">
        <v>437.68761474256024</v>
      </c>
      <c r="G210" s="9">
        <f>SUM($F$2:F210)</f>
        <v>18668.887193738468</v>
      </c>
    </row>
    <row r="211" spans="1:7" x14ac:dyDescent="0.25">
      <c r="A211" s="7">
        <v>28</v>
      </c>
      <c r="B211" s="7" t="s">
        <v>30</v>
      </c>
      <c r="C211" s="7">
        <v>210</v>
      </c>
      <c r="D211" s="7">
        <v>2.8</v>
      </c>
      <c r="E211" s="9">
        <f>SUM($D$2:D211)</f>
        <v>478.09999999999997</v>
      </c>
      <c r="F211" s="9">
        <v>565.75146858487858</v>
      </c>
      <c r="G211" s="9">
        <f>SUM($F$2:F211)</f>
        <v>19234.638662323348</v>
      </c>
    </row>
    <row r="212" spans="1:7" x14ac:dyDescent="0.25">
      <c r="A212" s="7">
        <v>116</v>
      </c>
      <c r="B212" s="7" t="s">
        <v>30</v>
      </c>
      <c r="C212" s="7">
        <v>211</v>
      </c>
      <c r="D212" s="7">
        <v>2.2000000000000002</v>
      </c>
      <c r="E212" s="9">
        <f>SUM($D$2:D212)</f>
        <v>480.29999999999995</v>
      </c>
      <c r="F212" s="9">
        <v>445.38267309341074</v>
      </c>
      <c r="G212" s="9">
        <f>SUM($F$2:F212)</f>
        <v>19680.021335416761</v>
      </c>
    </row>
    <row r="213" spans="1:7" x14ac:dyDescent="0.25">
      <c r="A213" s="7">
        <v>1</v>
      </c>
      <c r="B213" s="7" t="s">
        <v>30</v>
      </c>
      <c r="C213" s="7">
        <v>212</v>
      </c>
      <c r="D213" s="7">
        <v>2</v>
      </c>
      <c r="E213" s="9">
        <f>SUM($D$2:D213)</f>
        <v>482.29999999999995</v>
      </c>
      <c r="F213" s="9">
        <v>417.43566200000004</v>
      </c>
      <c r="G213" s="9">
        <f>SUM($F$2:F213)</f>
        <v>20097.456997416761</v>
      </c>
    </row>
    <row r="214" spans="1:7" x14ac:dyDescent="0.25">
      <c r="A214" s="7">
        <v>105</v>
      </c>
      <c r="B214" s="7" t="s">
        <v>30</v>
      </c>
      <c r="C214" s="7">
        <v>213</v>
      </c>
      <c r="D214" s="7">
        <v>3.2</v>
      </c>
      <c r="E214" s="9">
        <f>SUM($D$2:D214)</f>
        <v>485.49999999999994</v>
      </c>
      <c r="F214" s="9">
        <v>692.02113433496072</v>
      </c>
      <c r="G214" s="9">
        <f>SUM($F$2:F214)</f>
        <v>20789.478131751723</v>
      </c>
    </row>
    <row r="215" spans="1:7" x14ac:dyDescent="0.25">
      <c r="A215" s="7">
        <v>69</v>
      </c>
      <c r="B215" s="7" t="s">
        <v>30</v>
      </c>
      <c r="C215" s="7">
        <v>214</v>
      </c>
      <c r="D215" s="7">
        <v>2</v>
      </c>
      <c r="E215" s="9">
        <f>SUM($D$2:D215)</f>
        <v>487.49999999999994</v>
      </c>
      <c r="F215" s="9">
        <v>539.45596998237977</v>
      </c>
      <c r="G215" s="9">
        <f>SUM($F$2:F215)</f>
        <v>21328.934101734103</v>
      </c>
    </row>
    <row r="216" spans="1:7" x14ac:dyDescent="0.25">
      <c r="A216" s="7">
        <v>70</v>
      </c>
      <c r="B216" s="7" t="s">
        <v>30</v>
      </c>
      <c r="C216" s="7">
        <v>215</v>
      </c>
      <c r="D216" s="7">
        <v>2.4</v>
      </c>
      <c r="E216" s="9">
        <f>SUM($D$2:D216)</f>
        <v>489.89999999999992</v>
      </c>
      <c r="F216" s="9">
        <v>654.20779302519236</v>
      </c>
      <c r="G216" s="9">
        <f>SUM($F$2:F216)</f>
        <v>21983.141894759294</v>
      </c>
    </row>
    <row r="217" spans="1:7" x14ac:dyDescent="0.25">
      <c r="A217" s="7">
        <v>120</v>
      </c>
      <c r="B217" s="7" t="s">
        <v>30</v>
      </c>
      <c r="C217" s="7">
        <v>216</v>
      </c>
      <c r="D217" s="7">
        <v>3.6</v>
      </c>
      <c r="E217" s="9">
        <f>SUM($D$2:D217)</f>
        <v>493.49999999999994</v>
      </c>
      <c r="F217" s="9">
        <v>1010.8629039939698</v>
      </c>
      <c r="G217" s="9">
        <f>SUM($F$2:F217)</f>
        <v>22994.004798753263</v>
      </c>
    </row>
    <row r="218" spans="1:7" x14ac:dyDescent="0.25">
      <c r="A218" s="7">
        <v>118</v>
      </c>
      <c r="B218" s="7" t="s">
        <v>30</v>
      </c>
      <c r="C218" s="7">
        <v>217</v>
      </c>
      <c r="D218" s="7">
        <v>1.4</v>
      </c>
      <c r="E218" s="9">
        <f>SUM($D$2:D218)</f>
        <v>494.89999999999992</v>
      </c>
      <c r="F218" s="9">
        <v>405.52482681087702</v>
      </c>
      <c r="G218" s="9">
        <f>SUM($F$2:F218)</f>
        <v>23399.529625564141</v>
      </c>
    </row>
    <row r="219" spans="1:7" x14ac:dyDescent="0.25">
      <c r="A219" s="7">
        <v>32</v>
      </c>
      <c r="B219" s="7" t="s">
        <v>30</v>
      </c>
      <c r="C219" s="7">
        <v>218</v>
      </c>
      <c r="D219" s="7">
        <v>3.2</v>
      </c>
      <c r="E219" s="9">
        <f>SUM($D$2:D219)</f>
        <v>498.09999999999991</v>
      </c>
      <c r="F219" s="9">
        <v>976.26468504199295</v>
      </c>
      <c r="G219" s="9">
        <f>SUM($F$2:F219)</f>
        <v>24375.794310606132</v>
      </c>
    </row>
    <row r="220" spans="1:7" x14ac:dyDescent="0.25">
      <c r="A220" s="7">
        <v>33</v>
      </c>
      <c r="B220" s="7" t="s">
        <v>30</v>
      </c>
      <c r="C220" s="7">
        <v>219</v>
      </c>
      <c r="D220" s="7">
        <v>1.6</v>
      </c>
      <c r="E220" s="9">
        <f>SUM($D$2:D220)</f>
        <v>499.69999999999993</v>
      </c>
      <c r="F220" s="9">
        <v>521.58088447847001</v>
      </c>
      <c r="G220" s="9">
        <f>SUM($F$2:F220)</f>
        <v>24897.375195084602</v>
      </c>
    </row>
    <row r="221" spans="1:7" x14ac:dyDescent="0.25">
      <c r="A221" s="7">
        <v>109</v>
      </c>
      <c r="B221" s="7" t="s">
        <v>30</v>
      </c>
      <c r="C221" s="7">
        <v>220</v>
      </c>
      <c r="D221" s="7">
        <v>2</v>
      </c>
      <c r="E221" s="9">
        <f>SUM($D$2:D221)</f>
        <v>501.69999999999993</v>
      </c>
      <c r="F221" s="9">
        <v>665.82906187042056</v>
      </c>
      <c r="G221" s="9">
        <f>SUM($F$2:F221)</f>
        <v>25563.204256955021</v>
      </c>
    </row>
    <row r="222" spans="1:7" x14ac:dyDescent="0.25">
      <c r="A222" s="7">
        <v>68</v>
      </c>
      <c r="B222" s="7" t="s">
        <v>30</v>
      </c>
      <c r="C222" s="7">
        <v>221</v>
      </c>
      <c r="D222" s="7">
        <v>2.8</v>
      </c>
      <c r="E222" s="9">
        <f>SUM($D$2:D222)</f>
        <v>504.49999999999994</v>
      </c>
      <c r="F222" s="9">
        <v>934.06012936731804</v>
      </c>
      <c r="G222" s="9">
        <f>SUM($F$2:F222)</f>
        <v>26497.264386322338</v>
      </c>
    </row>
    <row r="223" spans="1:7" x14ac:dyDescent="0.25">
      <c r="A223" s="7">
        <v>65</v>
      </c>
      <c r="B223" s="7" t="s">
        <v>30</v>
      </c>
      <c r="C223" s="7">
        <v>222</v>
      </c>
      <c r="D223" s="7">
        <v>3.6</v>
      </c>
      <c r="E223" s="9">
        <f>SUM($D$2:D223)</f>
        <v>508.09999999999997</v>
      </c>
      <c r="F223" s="9">
        <v>1213.8443030000001</v>
      </c>
      <c r="G223" s="9">
        <f>SUM($F$2:F223)</f>
        <v>27711.10868932234</v>
      </c>
    </row>
    <row r="224" spans="1:7" x14ac:dyDescent="0.25">
      <c r="A224" s="7">
        <v>31</v>
      </c>
      <c r="B224" s="7" t="s">
        <v>30</v>
      </c>
      <c r="C224" s="7">
        <v>223</v>
      </c>
      <c r="D224" s="7">
        <v>1.8</v>
      </c>
      <c r="E224" s="9">
        <f>SUM($D$2:D224)</f>
        <v>509.9</v>
      </c>
      <c r="F224" s="9">
        <v>686.3774061640006</v>
      </c>
      <c r="G224" s="9">
        <f>SUM($F$2:F224)</f>
        <v>28397.48609548634</v>
      </c>
    </row>
    <row r="225" spans="1:7" x14ac:dyDescent="0.25">
      <c r="A225" s="7">
        <v>8</v>
      </c>
      <c r="B225" s="7" t="s">
        <v>30</v>
      </c>
      <c r="C225" s="7">
        <v>224</v>
      </c>
      <c r="D225" s="7">
        <v>2.4</v>
      </c>
      <c r="E225" s="9">
        <f>SUM($D$2:D225)</f>
        <v>512.29999999999995</v>
      </c>
      <c r="F225" s="9">
        <v>1494.1270566933508</v>
      </c>
      <c r="G225" s="9">
        <f>SUM($F$2:F225)</f>
        <v>29891.613152179692</v>
      </c>
    </row>
    <row r="226" spans="1:7" x14ac:dyDescent="0.25">
      <c r="A226" s="7">
        <v>71</v>
      </c>
      <c r="B226" s="7" t="s">
        <v>30</v>
      </c>
      <c r="C226" s="7">
        <v>225</v>
      </c>
      <c r="D226" s="7">
        <v>1.6</v>
      </c>
      <c r="E226" s="9">
        <f>SUM($D$2:D226)</f>
        <v>513.9</v>
      </c>
      <c r="F226" s="9">
        <v>1101.0254231007173</v>
      </c>
      <c r="G226" s="9">
        <f>SUM($F$2:F226)</f>
        <v>30992.638575280409</v>
      </c>
    </row>
    <row r="227" spans="1:7" x14ac:dyDescent="0.25">
      <c r="A227" s="7">
        <v>3</v>
      </c>
      <c r="B227" s="7" t="s">
        <v>30</v>
      </c>
      <c r="C227" s="7">
        <v>226</v>
      </c>
      <c r="D227" s="7">
        <v>1.4</v>
      </c>
      <c r="E227" s="9">
        <f>SUM($D$2:D227)</f>
        <v>515.29999999999995</v>
      </c>
      <c r="F227" s="9">
        <v>1719.254058</v>
      </c>
      <c r="G227" s="9">
        <f>SUM($F$2:F227)</f>
        <v>32711.892633280408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09B42353160D459A9B6188FC294679" ma:contentTypeVersion="14" ma:contentTypeDescription="Create a new document." ma:contentTypeScope="" ma:versionID="d8f203cb9af82a017495986884e3ca6f">
  <xsd:schema xmlns:xsd="http://www.w3.org/2001/XMLSchema" xmlns:xs="http://www.w3.org/2001/XMLSchema" xmlns:p="http://schemas.microsoft.com/office/2006/metadata/properties" xmlns:ns2="ef22275f-35fb-485d-ad3c-99bdaf43b80e" xmlns:ns3="2239560c-101f-4e94-bfcb-0868444b4b4c" targetNamespace="http://schemas.microsoft.com/office/2006/metadata/properties" ma:root="true" ma:fieldsID="8ff86435b62705854b0af023a8455b18" ns2:_="" ns3:_="">
    <xsd:import namespace="ef22275f-35fb-485d-ad3c-99bdaf43b80e"/>
    <xsd:import namespace="2239560c-101f-4e94-bfcb-0868444b4b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FullCompanyNam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22275f-35fb-485d-ad3c-99bdaf43b8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FullCompanyName" ma:index="14" nillable="true" ma:displayName="Full Company Name" ma:format="Dropdown" ma:internalName="FullCompanyName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ef278e36-c164-4658-892f-8adefa22e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9560c-101f-4e94-bfcb-0868444b4b4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f7b6698-e801-42e7-885c-a4ff4440942f}" ma:internalName="TaxCatchAll" ma:showField="CatchAllData" ma:web="2239560c-101f-4e94-bfcb-0868444b4b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22275f-35fb-485d-ad3c-99bdaf43b80e">
      <Terms xmlns="http://schemas.microsoft.com/office/infopath/2007/PartnerControls"/>
    </lcf76f155ced4ddcb4097134ff3c332f>
    <FullCompanyName xmlns="ef22275f-35fb-485d-ad3c-99bdaf43b80e" xsi:nil="true"/>
    <TaxCatchAll xmlns="2239560c-101f-4e94-bfcb-0868444b4b4c" xsi:nil="true"/>
    <SharedWithUsers xmlns="2239560c-101f-4e94-bfcb-0868444b4b4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E70216F-CA87-46B6-8127-FFBDABACF8BC}"/>
</file>

<file path=customXml/itemProps2.xml><?xml version="1.0" encoding="utf-8"?>
<ds:datastoreItem xmlns:ds="http://schemas.openxmlformats.org/officeDocument/2006/customXml" ds:itemID="{52A168E0-5B40-4983-954A-2A5C621936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FF06FE-FC8D-4F4D-B895-CDB11B4B2AB9}">
  <ds:schemaRefs>
    <ds:schemaRef ds:uri="http://schemas.microsoft.com/office/2006/metadata/properties"/>
    <ds:schemaRef ds:uri="http://schemas.microsoft.com/office/infopath/2007/PartnerControls"/>
    <ds:schemaRef ds:uri="228c31ac-56e8-4426-abbd-17b14c4768dd"/>
    <ds:schemaRef ds:uri="b3fd7a20-76bb-4495-865c-9e8dd220de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Cohort analysis</vt:lpstr>
      <vt:lpstr>Pareto analysis</vt:lpstr>
      <vt:lpstr>Plot Bursts vs Length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 LEDGAR</dc:creator>
  <cp:lastModifiedBy>Sam LEDGAR</cp:lastModifiedBy>
  <dcterms:created xsi:type="dcterms:W3CDTF">2024-01-23T11:35:27Z</dcterms:created>
  <dcterms:modified xsi:type="dcterms:W3CDTF">2024-08-12T07:02:32Z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4dfc70-0289-4bbf-a1df-2e48919102f8_Enabled">
    <vt:lpwstr>true</vt:lpwstr>
  </property>
  <property fmtid="{D5CDD505-2E9C-101B-9397-08002B2CF9AE}" pid="3" name="MSIP_Label_d04dfc70-0289-4bbf-a1df-2e48919102f8_SetDate">
    <vt:lpwstr>2024-01-23T11:36:55Z</vt:lpwstr>
  </property>
  <property fmtid="{D5CDD505-2E9C-101B-9397-08002B2CF9AE}" pid="4" name="MSIP_Label_d04dfc70-0289-4bbf-a1df-2e48919102f8_Method">
    <vt:lpwstr>Standard</vt:lpwstr>
  </property>
  <property fmtid="{D5CDD505-2E9C-101B-9397-08002B2CF9AE}" pid="5" name="MSIP_Label_d04dfc70-0289-4bbf-a1df-2e48919102f8_Name">
    <vt:lpwstr>Private2</vt:lpwstr>
  </property>
  <property fmtid="{D5CDD505-2E9C-101B-9397-08002B2CF9AE}" pid="6" name="MSIP_Label_d04dfc70-0289-4bbf-a1df-2e48919102f8_SiteId">
    <vt:lpwstr>92ebd22d-0a9c-4516-a68f-ba966853a8f3</vt:lpwstr>
  </property>
  <property fmtid="{D5CDD505-2E9C-101B-9397-08002B2CF9AE}" pid="7" name="MSIP_Label_d04dfc70-0289-4bbf-a1df-2e48919102f8_ActionId">
    <vt:lpwstr>b8759718-e360-42b3-a775-1e6907c37702</vt:lpwstr>
  </property>
  <property fmtid="{D5CDD505-2E9C-101B-9397-08002B2CF9AE}" pid="8" name="MSIP_Label_d04dfc70-0289-4bbf-a1df-2e48919102f8_ContentBits">
    <vt:lpwstr>0</vt:lpwstr>
  </property>
  <property fmtid="{D5CDD505-2E9C-101B-9397-08002B2CF9AE}" pid="9" name="ContentTypeId">
    <vt:lpwstr>0x0101008A09B42353160D459A9B6188FC294679</vt:lpwstr>
  </property>
  <property fmtid="{D5CDD505-2E9C-101B-9397-08002B2CF9AE}" pid="10" name="MediaServiceImageTags">
    <vt:lpwstr/>
  </property>
  <property fmtid="{D5CDD505-2E9C-101B-9397-08002B2CF9AE}" pid="11" name="Order">
    <vt:r8>11400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</Properties>
</file>