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25" yWindow="1680" windowWidth="17340" windowHeight="10365" activeTab="2"/>
  </bookViews>
  <sheets>
    <sheet name="Change Log" sheetId="13" r:id="rId1"/>
    <sheet name="Inputs &gt;" sheetId="8" r:id="rId2"/>
    <sheet name="Data" sheetId="1" r:id="rId3"/>
    <sheet name="RPI" sheetId="12" r:id="rId4"/>
    <sheet name="Calcs &gt;" sheetId="9" r:id="rId5"/>
    <sheet name="WRFIM - Water" sheetId="5" r:id="rId6"/>
    <sheet name="WRFIM - Waste" sheetId="6" r:id="rId7"/>
    <sheet name="Output &gt;" sheetId="10" r:id="rId8"/>
    <sheet name="WFRIM adjustments" sheetId="7" r:id="rId9"/>
    <sheet name="Other &gt;" sheetId="11" r:id="rId10"/>
    <sheet name="Timeline" sheetId="3" r:id="rId11"/>
    <sheet name="PR19 data tabels&gt;&gt;" sheetId="28" r:id="rId12"/>
    <sheet name="App23" sheetId="27" r:id="rId13"/>
    <sheet name="WS13 - ofwat" sheetId="24" r:id="rId14"/>
    <sheet name="WWS13 - Ofwat" sheetId="23" r:id="rId15"/>
    <sheet name="Adjusted inputs" sheetId="21" r:id="rId16"/>
    <sheet name="WS13 - adj" sheetId="25" r:id="rId17"/>
    <sheet name="WWS13 - adj" sheetId="2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a">'[1]94 Cost Base'!$B$5:$AM$31</definedName>
    <definedName name="Actual.Customer.Numbers">[2]Inputs!$L$28:$P$33</definedName>
    <definedName name="Actual.Exclusions.Water">[3]Inputs!$L$60:$P$64</definedName>
    <definedName name="Actual.Revenue.Collected.Net">[2]Inputs!$L$52:$P$57</definedName>
    <definedName name="Actual.Totex.Sewerage">[3]Inputs!$L$53:$P$53</definedName>
    <definedName name="Actual.Totex.Water">[3]Inputs!$L$52:$P$52</definedName>
    <definedName name="Add.Income.1stOrder">[3]Inputs!$H$120</definedName>
    <definedName name="Add.Income.2ndOrder">[3]Inputs!$H$121</definedName>
    <definedName name="Add.Income.Constant">[3]Inputs!$H$119</definedName>
    <definedName name="AddInc.Coeff.Sewerage">[3]Calcs!$G$70</definedName>
    <definedName name="AddInc.Coeff.Water">[3]Calcs!$G$65</definedName>
    <definedName name="Additional.Analysis" localSheetId="15">[4]Data!$G$22</definedName>
    <definedName name="Additional.Analysis">Data!$G$22</definedName>
    <definedName name="Adj.AllRev.Waste">'WRFIM - Waste'!$I$38:$U$38</definedName>
    <definedName name="Adj.AllRev.Water">'WRFIM - Water'!$I$38:$U$38</definedName>
    <definedName name="adwSD" localSheetId="15">#REF!</definedName>
    <definedName name="adwSD">#REF!</definedName>
    <definedName name="AllExp.Coeff.Sewerage">[3]Calcs!$G$69</definedName>
    <definedName name="AllExp.Coeff.Water">[3]Calcs!$G$64</definedName>
    <definedName name="Allowed.Exp.Constant">[3]Inputs!$H$117</definedName>
    <definedName name="Allowed.Exp.Slope">[3]Inputs!$H$118</definedName>
    <definedName name="AllRev.Outturn.Waste" localSheetId="15">'[4]WRFIM - Waste'!$I$15:$U$15</definedName>
    <definedName name="AllRev.Outturn.Waste">'WRFIM - Waste'!$I$15:$U$15</definedName>
    <definedName name="AllRev.Outturn.Water" localSheetId="15">'[4]WRFIM - Water'!$I$15:$U$15</definedName>
    <definedName name="AllRev.Outturn.Water">'WRFIM - Water'!$I$15:$U$15</definedName>
    <definedName name="AllRev.Waste" localSheetId="15">[4]Data!$I$28:$U$28</definedName>
    <definedName name="AllRev.Waste">Data!$I$28:$U$28</definedName>
    <definedName name="AllRev.Water" localSheetId="15">[4]Data!$I$27:$U$27</definedName>
    <definedName name="AllRev.Water">Data!$I$27:$U$27</definedName>
    <definedName name="AMP.Years" localSheetId="15">[4]Timeline!$I$3:$U$3</definedName>
    <definedName name="AMP.Years">Timeline!$I$3:$U$3</definedName>
    <definedName name="AMP5.RCM.Adj.Waste" localSheetId="15">'[4]WRFIM - Waste'!$K$19</definedName>
    <definedName name="AMP5.RCM.Adj.Waste">'WRFIM - Waste'!$K$19</definedName>
    <definedName name="AMP5.RCM.Adj.Water" localSheetId="15">'[4]WRFIM - Water'!$K$19</definedName>
    <definedName name="AMP5.RCM.Adj.Water">'WRFIM - Water'!$K$19</definedName>
    <definedName name="AMP6.FI.Adj.Waste" localSheetId="15">'[4]WRFIM - Waste'!$I$27:$U$27</definedName>
    <definedName name="AMP6.FI.Adj.Waste">'WRFIM - Waste'!$I$32:$U$32</definedName>
    <definedName name="AMP6.FI.Adj.Water" localSheetId="15">'[4]WRFIM - Water'!$I$27:$U$27</definedName>
    <definedName name="AMP6.FI.Adj.Water">'WRFIM - Water'!$I$32:$U$32</definedName>
    <definedName name="APP_24">[5]App24!$A$1</definedName>
    <definedName name="as" localSheetId="15">#REF!</definedName>
    <definedName name="as">#REF!</definedName>
    <definedName name="ASXA" localSheetId="15">#REF!</definedName>
    <definedName name="ASXA">#REF!</definedName>
    <definedName name="Baseline.Adj.Sewerage">[3]Inputs!#REF!</definedName>
    <definedName name="Baseline.Adj.Water">[3]Inputs!#REF!</definedName>
    <definedName name="Baseline.AllRev.Waste">'WRFIM - Waste'!$I$39:$U$39</definedName>
    <definedName name="Baseline.AllRev.Water">'WRFIM - Water'!$I$39:$U$39</definedName>
    <definedName name="Baseline.Totex">[3]Calcs!#REF!</definedName>
    <definedName name="Baseline.Totex.Sewerage">[3]Inputs!$L$41:$P$41</definedName>
    <definedName name="Baseline.Totex.Water">[3]Inputs!$L$40:$P$40</definedName>
    <definedName name="BlindYear.1415.Adj.Waste" localSheetId="15">[4]Data!$K$43</definedName>
    <definedName name="BlindYear.1415.Adj.Waste">Data!$K$43</definedName>
    <definedName name="BlindYear.1415.Adj.Water" localSheetId="15">[4]Data!$K$42</definedName>
    <definedName name="BlindYear.1415.Adj.Water">Data!$K$42</definedName>
    <definedName name="BlindYear.Delay" localSheetId="15">[4]Data!#REF!</definedName>
    <definedName name="BlindYear.Delay">Data!#REF!</definedName>
    <definedName name="BR.IDoK.Water">[3]Inputs!$L$140:$P$140</definedName>
    <definedName name="Calendar.Years" localSheetId="15">[4]Timeline!$I$5:$U$5</definedName>
    <definedName name="Calendar.Years">Timeline!$I$5:$U$5</definedName>
    <definedName name="Capex_Incent_Reward">'[6]Scenario modelling controls'!$B$18</definedName>
    <definedName name="cfa" localSheetId="15">#REF!</definedName>
    <definedName name="cfa">#REF!</definedName>
    <definedName name="CHK_TOL">[7]InpActive!$F$1920</definedName>
    <definedName name="CHK_TOL_TAX">[7]InpActive!$F$1922</definedName>
    <definedName name="Choice.BP">[3]Inputs!$H$100</definedName>
    <definedName name="CIS.FD.RCV.Waste">'[8]Inputs - waste'!$I$11:$S$11</definedName>
    <definedName name="CIS.FD.RCV.Water">'[8]Inputs - water'!$I$11:$S$11</definedName>
    <definedName name="CIS.FD.Revenue.Waste">'[8]Inputs - waste'!$I$12:$S$12</definedName>
    <definedName name="CIS.FD.Revenue.Water">'[8]Inputs - water'!$I$12:$S$12</definedName>
    <definedName name="CIS.Outturn.RCV.Waste">'[8]Inputs - waste'!$I$16:$S$16</definedName>
    <definedName name="CIS.Outturn.RCV.Water">'[8]Inputs - water'!$I$16:$S$16</definedName>
    <definedName name="CIS.Outturn.Revenue.Waste">'[8]Inputs - waste'!$I$17:$S$17</definedName>
    <definedName name="CIS.Outturn.Revenue.Water">'[8]Inputs - water'!$I$17:$S$17</definedName>
    <definedName name="CodeColumnRef" localSheetId="15">#REF!</definedName>
    <definedName name="CodeColumnRef">#REF!</definedName>
    <definedName name="Company.Baseline">[3]Inputs!$H$104</definedName>
    <definedName name="Company.Slope">[3]Inputs!$H$105</definedName>
    <definedName name="CompanyEnhanced">[3]Inputs!$H$13</definedName>
    <definedName name="CompanyForecase.Int">[3]Inputs!$H$109</definedName>
    <definedName name="CompanyType">[3]Inputs!$H$12</definedName>
    <definedName name="CostBase94">'[9]94 Cost Base'!$B$5:$AM$31</definedName>
    <definedName name="CostBase98">'[9]98 Cost Base'!$B$5:$AM$31</definedName>
    <definedName name="Currency" localSheetId="15">#REF!</definedName>
    <definedName name="Currency">#REF!</definedName>
    <definedName name="Customer.List">[2]Lists!$E$12:$E$17</definedName>
    <definedName name="DatasetName" localSheetId="15">#REF!</definedName>
    <definedName name="DatasetName">#REF!</definedName>
    <definedName name="DescriptionColumnRef" localSheetId="15">#REF!</definedName>
    <definedName name="DescriptionColumnRef">#REF!</definedName>
    <definedName name="Discount.Rate" localSheetId="15">[4]Data!$G$20</definedName>
    <definedName name="Discount.Rate">Data!$G$20</definedName>
    <definedName name="Eff.Inc.Constant">[3]Inputs!$H$115</definedName>
    <definedName name="Eff.Inc.Slope">[3]Inputs!$H$116</definedName>
    <definedName name="EffInc.Coeff.Sewerage">[3]Calcs!$G$68</definedName>
    <definedName name="EffInc.Coeff.Water">[3]Calcs!$G$63</definedName>
    <definedName name="EndYearRef" localSheetId="15">#REF!</definedName>
    <definedName name="EndYearRef">#REF!</definedName>
    <definedName name="Enhanced.Baseline">[3]Inputs!$H$86</definedName>
    <definedName name="Enhanced.Flag">[3]Inputs!$K$13</definedName>
    <definedName name="EPMWorkbookOptions_1" hidden="1">"jE4AAB|LCAAAAAAABADtvQdgHEmWJSYvbcp7f0r1StfgdKEIgGATJNiQQBDswYjN5pLsHWlHIymrKoHKZVZlXWYWQMztnbz33nvvvffee||997o7nU4n99//P1xmZAFs9s5K2smeIYCqyB8/fnwfPyIe/x7vFmV6mddNUS0/|2h3vPNRmi|n1axYXnz20bo939799KPf4|g3Th5/t6rfTqrq7Zerlpo2Kb23bB69a4rPPpq37erR3btXV1fjq3v"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10" hidden="1">"57Xer|u2kqt6SkLZMRtO6/0XY/mrGs|YafrmS8f0/12cinoxOAAA="</definedName>
    <definedName name="EPMWorkbookOptions_2" hidden="1">"jqr64u7ezs3v39/7i|evpPF9k28WyabPlNP/IvjW7|a2PqNc0fXxSLZf5FH2|qU7WdZ0v258s8iv|Mvj6adZm|il9/iJb5NKb7anNF6t1XXBXXzV5/bLOz3OCN83HhNBHR7//s5df/P5PXp68|O7uzu//PX1psprOLnfH06peja|vxm/zcpY9ur|zc7Bzt8lW|Pru93//7/1ep8|fHtPPZ8US46TfzrOyyb//|C7wcFgdr1ZlMc08Ct4aOwMjhO"</definedName>
    <definedName name="EPMWorkbookOptions_3" hidden="1">"J9rIM|Uhw6XQuxHP3Su4NffbuYzfLl02KRLxtGdLipQ7IJ2lCr1/PqysI4qcqqPmrrNaEV|WLTqzyKyJu90emLxBBt/q59ll1WddESXjwT8nLvu1u8/6yom9ZDIP59B5DFcphAt23lt/tqWfyidc4jPz45|fKrF28e3419uQmGUJzE|v7O7r2DXQ9AbC743S/rWV4f7Ty|K79EoTerMrt|WVervG6vj7L84eThw/2H27PJ5N72/v3dg|3J|YNsO"</definedName>
    <definedName name="EPMWorkbookOptions_4" hidden="1">"/t0dm/y8N79vb3zGXoO34oAfp417eu8JAnPZ1/kiwkpqkizkCmjDaiJvO|R6XtKxO|Pv/fy|NXpizff3qVfvzh|9ZoEt9d6AOq3i7zO6un82jVNSSs|WhblZx|BbT7qyI/3bmTubvfu47s3jfcbJsjuzsMf0aRLk/0fkaRLkt2dH9GkQ5OdnQe7O/z8f500j|/eRh17FuVn0/q9eXr65vjs|dc3gDs7|wc7O7e3f7vvYf927396/zyfnG/f/3S2"</definedName>
    <definedName name="EPMWorkbookOptions_5" hidden="1">"v72/d/5w||B|nm/vZPne/mzyYP/B5N7/O|yfkjFk22e//8nzL3/ErX6zW7Ua4NaT4zenn3/56vf52rx67979|/v7|7fn1b334NX/j/hqhoghp758fvzi/|uM|s1S5PjkzVfHz39EE58m9OnTr7744vf5EVUCLf/lq9OT49dvfkQVnyrf/fLV73X24vP/PyiW/xdZwC|/eHn84usbwE/JhT44eHB7A3jvPQzg/oOH9/bO9z/dnjyY7JKztvNge/L"</definedName>
    <definedName name="EPMWorkbookOptions_6" hidden="1">"pw3vbs4dkBncPsizL/19hAIWGjlv3oNl2dnfu/38|sPjGSMLKnv36H5HEI8mrnf3/H4Sf3xhJRHDu/YgkXcH5/wNJ/t9j9J4evzl|/erkaxs9ylB8|um9e||Roth/D6v3/5EUhRKxE|M8f/77H3/19OzN2dP/r7PrN02Xsxcvv/p569FHifLq9PUb8vR/xCk|UV4fv/z9n395/PT/60T5f4|2//zVl1|9fP31lf17r8fefw9l//|REEdo2PFKfv"</definedName>
    <definedName name="EPMWorkbookOptions_7" hidden="1">"|f3zHOEE1|Pgc5MZq8|PL3149/RJSAUf7/4NR/0zTZ|/8BTf7fY/rOXjx7fvzm7MsXP0Tr9|l7WL//j4Q6lowhv3751Zs3X736/3wy|pumyvOnv/|PKBOjjP3493/z5Zv/768E/r9JzVFoffLVK6L0yddfynh/VffgPVTd/0cc/YCUxLP0v8|fvPz/Oqt|g9R4fvIjYlhikGtvP/j/OFX|36TN3px8|UPUYgfvocWy/OHk4cP9h9uzyeTe9v793"</definedName>
    <definedName name="EPMWorkbookOptions_8" hidden="1">"YPtCemv7ezT2b3Jw3v39/bO/9|hxYiE/cw0fXz6ir74/zirfoNUOfv9X3z54vT/6wT5f4/svnz15bOzNydE3lenP0QRfvj/PxH2KdmXZP/bn7d5pWESvXz5|z/96osv/j9vlH8WKPP/C4X3s0CXl78/rWrvvPx5uxh3I2nO/j|/ePv/HjP56vRzEkP694doI3d3/v9nJC0d|xbSffX/ca79hmnz8tXpyfHLs//X599|6IT5EbdEiPL/A4r8v0fr"</definedName>
    <definedName name="EPMWorkbookOptions_9" hidden="1">"vzn74ocZFO3u/v9P4YOEIYc||332iC7j/1|sKHzDVNkfv9y5/yOadGjyI06Jyc/LnYc/oklPeu79f50m/|8xfl|cHr/|ipJVP0wDuPf/PwNoyPh9Xn/6fd78vM1XhIR4efrq7MunZ/|fX5v8BuX1Fo0CbOKNHt89Xq3KYpq1BMd|HnxqmhO0arkkxOmzp1mb8cf|h2|q7uAfv8rP67yZf7n8cpUvj86zsskf3w0/5HYnZZ7VAPrl8nV2mZuW3Y|"</definedName>
    <definedName name="EV__DECIMALSYMBOL__" hidden="1">"."</definedName>
    <definedName name="EV__EVCOM_OPTIONS__" hidden="1">8</definedName>
    <definedName name="EV__EXPOPTIONS__" hidden="1">0</definedName>
    <definedName name="EV__LASTREFTIME__" hidden="1">40764.3550810185</definedName>
    <definedName name="EV__LOCKEDCVW__FINANCE" hidden="1">"PROFIT,F_CLO,PLAN2015CUT2,INPUT,C01050,C_C01050,All_InterCo,FY2015.TOTAL,YTD,"</definedName>
    <definedName name="EV__LOCKSTATUS__" hidden="1">4</definedName>
    <definedName name="EV__MAXEXPCOLS__" hidden="1">100</definedName>
    <definedName name="EV__MAXEXPROWS__" hidden="1">1000</definedName>
    <definedName name="EV__MEMORYCVW__" hidden="1">0</definedName>
    <definedName name="EV__WBEVMODE__" hidden="1">0</definedName>
    <definedName name="EV__WBREFOPTIONS__" hidden="1">134217735</definedName>
    <definedName name="EV__WBVERSION__" hidden="1">0</definedName>
    <definedName name="F" localSheetId="15" hidden="1">{"bal",#N/A,FALSE,"working papers";"income",#N/A,FALSE,"working papers"}</definedName>
    <definedName name="F" localSheetId="12" hidden="1">{"bal",#N/A,FALSE,"working papers";"income",#N/A,FALSE,"working papers"}</definedName>
    <definedName name="F" hidden="1">{"bal",#N/A,FALSE,"working papers";"income",#N/A,FALSE,"working papers"}</definedName>
    <definedName name="FD.AddInc.Coeff.Sewerage">[3]Calcs!$G$58</definedName>
    <definedName name="FD.AddInc.Coeff.Water">[3]Calcs!$G$53</definedName>
    <definedName name="FD.AddInc.Sewerage">[3]Inputs!#REF!</definedName>
    <definedName name="FD.AddInc.Water">[3]Inputs!#REF!</definedName>
    <definedName name="FD.AllExp.Coeff.Sewerage">[3]Calcs!$G$57</definedName>
    <definedName name="FD.AllExp.Coeff.Water">[3]Calcs!$G$52</definedName>
    <definedName name="FD.Menu.Choice.Sewerage">[3]Inputs!$H$23</definedName>
    <definedName name="FD.Menu.Choice.Water">[3]Inputs!$H$22</definedName>
    <definedName name="fdraf" localSheetId="15" hidden="1">{"bal",#N/A,FALSE,"working papers";"income",#N/A,FALSE,"working papers"}</definedName>
    <definedName name="fdraf" localSheetId="12" hidden="1">{"bal",#N/A,FALSE,"working papers";"income",#N/A,FALSE,"working papers"}</definedName>
    <definedName name="fdraf" hidden="1">{"bal",#N/A,FALSE,"working papers";"income",#N/A,FALSE,"working papers"}</definedName>
    <definedName name="Fdraft" localSheetId="15" hidden="1">{"bal",#N/A,FALSE,"working papers";"income",#N/A,FALSE,"working papers"}</definedName>
    <definedName name="Fdraft" localSheetId="12" hidden="1">{"bal",#N/A,FALSE,"working papers";"income",#N/A,FALSE,"working papers"}</definedName>
    <definedName name="Fdraft" hidden="1">{"bal",#N/A,FALSE,"working papers";"income",#N/A,FALSE,"working papers"}</definedName>
    <definedName name="FinancialIndicators" localSheetId="15">#REF!</definedName>
    <definedName name="FinancialIndicators">#REF!</definedName>
    <definedName name="FinancialIndicators_Enable" localSheetId="15">#REF!</definedName>
    <definedName name="FinancialIndicators_Enable">#REF!</definedName>
    <definedName name="FinancialIndicators_Headings" localSheetId="15">#REF!</definedName>
    <definedName name="FinancialIndicators_Headings">#REF!</definedName>
    <definedName name="FinancialIndicators_Max" localSheetId="15">#REF!</definedName>
    <definedName name="FinancialIndicators_Max">#REF!</definedName>
    <definedName name="FinancialIndicators_Min" localSheetId="15">#REF!</definedName>
    <definedName name="FinancialIndicators_Min">#REF!</definedName>
    <definedName name="FinancialIndicators_Tolerance" localSheetId="15">#REF!</definedName>
    <definedName name="FinancialIndicators_Tolerance">#REF!</definedName>
    <definedName name="Financing.Rate">'[8]Inputs - general'!$H$10</definedName>
    <definedName name="FirstQuinquennium" localSheetId="15">#REF!</definedName>
    <definedName name="FirstQuinquennium">#REF!</definedName>
    <definedName name="Forecast.Customer.Numbers">[2]Inputs!$L$12:$P$17</definedName>
    <definedName name="IDoK.Sewerage">[3]Inputs!#REF!</definedName>
    <definedName name="IDoK.Water">[3]Inputs!#REF!</definedName>
    <definedName name="incent_rate">'[6]Scenario modelling controls'!$B$23</definedName>
    <definedName name="Indexation.Average">RPI!$I$56:$U$56</definedName>
    <definedName name="Indexation.Average.Override">RPI!$I$55:$U$55</definedName>
    <definedName name="Indexation.Check">RPI!$I$26:$U$26</definedName>
    <definedName name="Indexation.November">RPI!$I$45:$U$45</definedName>
    <definedName name="Indexation.November.Actual" localSheetId="15">[4]RPI!$I$49:$U$49</definedName>
    <definedName name="Indexation.November.Actual">RPI!$I$49:$U$49</definedName>
    <definedName name="Indexation.November.Actual.Override" localSheetId="15">[4]RPI!$I$48:$U$48</definedName>
    <definedName name="Indexation.November.Actual.Override">RPI!$I$48:$U$48</definedName>
    <definedName name="Indexation.November.Actual.YearOnYear" localSheetId="15">[4]RPI!$I$51:$U$51</definedName>
    <definedName name="Indexation.November.Actual.YearOnYear">RPI!$I$51:$U$51</definedName>
    <definedName name="Indexation.November.Override">RPI!$I$44:$U$44</definedName>
    <definedName name="IndustryAssumptionName" localSheetId="15">#REF!</definedName>
    <definedName name="IndustryAssumptionName">#REF!</definedName>
    <definedName name="Inflation.Yearly.Average">RPI!$I$58:$U$58</definedName>
    <definedName name="InputArea" localSheetId="15">#REF!</definedName>
    <definedName name="InputArea">#REF!</definedName>
    <definedName name="InputYears" localSheetId="15">#REF!</definedName>
    <definedName name="InputYears">#REF!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temDataSectionEnd" localSheetId="15">#REF!</definedName>
    <definedName name="ItemDataSectionEnd">#REF!</definedName>
    <definedName name="ItemDataSectionStart" localSheetId="15">#REF!</definedName>
    <definedName name="ItemDataSectionStart">#REF!</definedName>
    <definedName name="K.Waste" localSheetId="15">[4]Data!$I$32:$U$32</definedName>
    <definedName name="K.Waste">Data!$I$32:$U$32</definedName>
    <definedName name="K.Water" localSheetId="15">[4]Data!$I$31:$U$31</definedName>
    <definedName name="K.Water">Data!$I$31:$U$31</definedName>
    <definedName name="K_Decimal" localSheetId="15">#REF!</definedName>
    <definedName name="K_Decimal">#REF!</definedName>
    <definedName name="KSIterationHeading" localSheetId="15">#REF!</definedName>
    <definedName name="KSIterationHeading">#REF!</definedName>
    <definedName name="KSolveIteration" localSheetId="15">#REF!</definedName>
    <definedName name="KSolveIteration">#REF!</definedName>
    <definedName name="LastCodeRowRef" localSheetId="15">#REF!</definedName>
    <definedName name="LastCodeRowRef">#REF!</definedName>
    <definedName name="LB.AddInc">[3]Calcs!$G$46</definedName>
    <definedName name="LB.AllExp">[3]Calcs!$G$45</definedName>
    <definedName name="LB.Chosen">[3]Inputs!$H$97</definedName>
    <definedName name="LB.EffInc">[3]Calcs!$G$44</definedName>
    <definedName name="LB.Enhanced">[3]Inputs!$H$93</definedName>
    <definedName name="LB.NonEnhanced">[3]Inputs!$H$94</definedName>
    <definedName name="Materiality.Threshold">'[8]Inputs - general'!$H$14</definedName>
    <definedName name="Menu.Choice.Sewerage">[3]Inputs!$H$33</definedName>
    <definedName name="Menu.Choice.Water">[3]Inputs!$H$32</definedName>
    <definedName name="Menu.Totex.Sewerage">[3]Calcs!$L$31:$P$31</definedName>
    <definedName name="Menu.Totex.Water">[3]Calcs!$L$30:$P$30</definedName>
    <definedName name="MEWarning" hidden="1">1</definedName>
    <definedName name="Modification.Factor">[2]Inputs!$L$63:$P$68</definedName>
    <definedName name="Month">[10]Comms!$C$10:$N$10</definedName>
    <definedName name="Non_App">'[6]Scenario modelling controls'!$B$12</definedName>
    <definedName name="NonEnhanced.Baseline">[3]Inputs!$H$87</definedName>
    <definedName name="Notional" localSheetId="15">#REF!</definedName>
    <definedName name="Notional">#REF!</definedName>
    <definedName name="OfwatBaseline.Int">[3]Inputs!$H$108</definedName>
    <definedName name="OIA_allow_adj">'[6]Scenario modelling controls'!$B$25</definedName>
    <definedName name="opex_op_method">'[6]Scenario modelling controls'!$B$28</definedName>
    <definedName name="OpexInputs">"Input!$T$2:$AF$2"</definedName>
    <definedName name="Outturn.BP">[3]Inputs!$H$101</definedName>
    <definedName name="Pal_Workbook_GUID" hidden="1">"QY8JAJA78D1SL34ZUSAK7LV5"</definedName>
    <definedName name="PAYG.Sewerage">[3]Inputs!$L$126:$P$126</definedName>
    <definedName name="PAYG.Water">[3]Inputs!$L$125:$P$125</definedName>
    <definedName name="Penalty.Rate.General" localSheetId="15">[4]Data!$G$19</definedName>
    <definedName name="Penalty.Rate.General">Data!$G$19</definedName>
    <definedName name="Penalty.Rate.Waste" localSheetId="15">'[4]WRFIM - Waste'!#REF!</definedName>
    <definedName name="Penalty.Rate.Waste">'WRFIM - Waste'!#REF!</definedName>
    <definedName name="Penalty.Rate.Water" localSheetId="15">'[4]WRFIM - Water'!#REF!</definedName>
    <definedName name="Penalty.Rate.Water">'WRFIM - Water'!#REF!</definedName>
    <definedName name="Perc.Recovered.Waste" localSheetId="15">'[4]WRFIM - Waste'!$I$39:$U$39</definedName>
    <definedName name="Perc.Recovered.Waste">'WRFIM - Waste'!$I$44:$U$44</definedName>
    <definedName name="Perc.Recovered.Water" localSheetId="15">'[4]WRFIM - Water'!$I$39:$U$39</definedName>
    <definedName name="Perc.Recovered.Water">'WRFIM - Water'!$I$44:$U$44</definedName>
    <definedName name="PolicyAssumptionName" localSheetId="15">#REF!</definedName>
    <definedName name="PolicyAssumptionName">#REF!</definedName>
    <definedName name="PriceBaseCurrency" localSheetId="15">#REF!</definedName>
    <definedName name="PriceBaseCurrency">#REF!</definedName>
    <definedName name="PriceBaseFinancialYears" localSheetId="15">#REF!</definedName>
    <definedName name="PriceBaseFinancialYears">#REF!</definedName>
    <definedName name="PriceBaseType" localSheetId="15">#REF!</definedName>
    <definedName name="PriceBaseType">#REF!</definedName>
    <definedName name="PriceBaseYearAndMonth" localSheetId="15">#REF!</definedName>
    <definedName name="PriceBaseYearAndMonth">#REF!</definedName>
    <definedName name="PricingType" localSheetId="15">#REF!</definedName>
    <definedName name="PricingType">#REF!</definedName>
    <definedName name="_xlnm.Print_Area" localSheetId="3">RPI!$A$1:$V$58</definedName>
    <definedName name="qs" localSheetId="15">#REF!</definedName>
    <definedName name="qs">#REF!</definedName>
    <definedName name="RangeSelection" localSheetId="15">#REF!</definedName>
    <definedName name="RangeSelection">#REF!</definedName>
    <definedName name="RCM.BlindYear.Adj.Waste" localSheetId="15">'[4]WRFIM - Waste'!$I$23:$U$23</definedName>
    <definedName name="RCM.BlindYear.Adj.Waste">'WRFIM - Waste'!$I$23:$U$23</definedName>
    <definedName name="RCM.BlindYear.Adj.Water" localSheetId="15">'[4]WRFIM - Water'!$I$23:$U$23</definedName>
    <definedName name="RCM.BlindYear.Adj.Water">'WRFIM - Water'!$I$23:$U$23</definedName>
    <definedName name="RCM.FD.BillingAdj.Waste">'[8]Inputs - waste'!$I$25:$S$25</definedName>
    <definedName name="RCM.FD.BillingAdj.Water">'[8]Inputs - water'!$I$25:$S$25</definedName>
    <definedName name="RCM.FD.RevCorrection.Waste">'[8]Inputs - waste'!$I$24:$S$24</definedName>
    <definedName name="RCM.FD.RevCorrection.Water">'[8]Inputs - water'!$I$24:$S$24</definedName>
    <definedName name="RCM.Outturn.BillingAdj.Waste">'[8]Inputs - waste'!$I$29:$S$29</definedName>
    <definedName name="RCM.Outturn.BillingAdj.Water">'[8]Inputs - water'!$I$29:$S$29</definedName>
    <definedName name="RCM.Outturn.RevCorrection.Waste">'[8]Inputs - waste'!$I$28:$S$28</definedName>
    <definedName name="RCM.Outturn.RevCorrection.Water">'[8]Inputs - water'!$I$28:$S$28</definedName>
    <definedName name="RecRev.Waste" localSheetId="15">[4]Data!$I$37:$U$37</definedName>
    <definedName name="RecRev.Waste">Data!$I$37:$U$37</definedName>
    <definedName name="RecRev.Water" localSheetId="15">[4]Data!$I$36:$U$36</definedName>
    <definedName name="RecRev.Water">Data!$I$36:$U$36</definedName>
    <definedName name="Reforecast.Customer.Numbers">[2]Inputs!$L$20:$P$25</definedName>
    <definedName name="RevenueAssumptions" localSheetId="15">#REF!</definedName>
    <definedName name="RevenueAssumption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ScenarioName" localSheetId="15">#REF!</definedName>
    <definedName name="ScenarioName">#REF!</definedName>
    <definedName name="Serviceability.FD.RCVShortfall.Waste">'[8]Inputs - waste'!$I$35:$S$35</definedName>
    <definedName name="Serviceability.FD.RCVShortfall.Water">'[8]Inputs - water'!$I$35:$S$35</definedName>
    <definedName name="Serviceability.Outturn.RCVShortfall.Waste">'[8]Inputs - waste'!$I$38:$S$38</definedName>
    <definedName name="Serviceability.Outturn.RCVShortfall.Water">'[8]Inputs - water'!$I$38:$S$38</definedName>
    <definedName name="StartYearRef" localSheetId="15">#REF!</definedName>
    <definedName name="StartYearRef">#REF!</definedName>
    <definedName name="Table2" localSheetId="15">#REF!</definedName>
    <definedName name="Table2">#REF!</definedName>
    <definedName name="TABLEREF" localSheetId="15">#REF!</definedName>
    <definedName name="TABLEREF">#REF!</definedName>
    <definedName name="Tax_Relief">'[6]Scenario modelling controls'!$B$14</definedName>
    <definedName name="TAXHP4" localSheetId="15">#REF!</definedName>
    <definedName name="TAXHP4">#REF!</definedName>
    <definedName name="Threshold.Max" localSheetId="15">[4]Data!$G$17</definedName>
    <definedName name="Threshold.Max">Data!$G$17</definedName>
    <definedName name="Threshold.Min" localSheetId="15">[4]Data!$G$16</definedName>
    <definedName name="Threshold.Min">Data!$G$16</definedName>
    <definedName name="Total.Adj.Sewerage">[3]Calcs!$P$175</definedName>
    <definedName name="Total.Adj.Water">[3]Calcs!$P$174</definedName>
    <definedName name="TransitionExp.Sewerage">[3]Inputs!$K$78</definedName>
    <definedName name="TransitionExp.Water">[3]Inputs!$K$75</definedName>
    <definedName name="TRK_TOL">[7]InpActive!$F$1924</definedName>
    <definedName name="TypeCo" localSheetId="15">#REF!</definedName>
    <definedName name="TypeCo">#REF!</definedName>
    <definedName name="UB.AddInc">[3]Calcs!$G$41</definedName>
    <definedName name="UB.AllExp">[3]Calcs!$G$40</definedName>
    <definedName name="UB.Chosen">[3]Inputs!$H$96</definedName>
    <definedName name="UB.EffInc">[3]Calcs!$G$39</definedName>
    <definedName name="UB.Enhanced">[3]Inputs!$H$90</definedName>
    <definedName name="UB.NonEnhanced">[3]Inputs!$H$91</definedName>
    <definedName name="UserName" localSheetId="15">#REF!</definedName>
    <definedName name="UserName">#REF!</definedName>
    <definedName name="UserRole" localSheetId="15">#REF!</definedName>
    <definedName name="UserRole">#REF!</definedName>
    <definedName name="WACC">[3]Inputs!$H$15</definedName>
    <definedName name="WDI">'[11]CMR EXP DATA'!#REF!</definedName>
    <definedName name="WDNI">'[11]CMR EXP DATA'!#REF!</definedName>
    <definedName name="WeightedPAYG.Sewerage">[3]Calcs!$G$193</definedName>
    <definedName name="WeightedPAYG.Water">[3]Calcs!$G$192</definedName>
    <definedName name="WMG">'[11]CMR EXP DATA'!#REF!</definedName>
    <definedName name="WRFIM.Waste" localSheetId="15">'[4]WRFIM - Waste'!$P$76</definedName>
    <definedName name="WRFIM.Waste">'WRFIM - Waste'!$P$84</definedName>
    <definedName name="WRFIM.Water" localSheetId="15">'[4]WRFIM - Water'!$P$76</definedName>
    <definedName name="WRFIM.Water">'WRFIM - Water'!$P$84</definedName>
    <definedName name="wrn.papersdraft" localSheetId="15" hidden="1">{"bal",#N/A,FALSE,"working papers";"income",#N/A,FALSE,"working papers"}</definedName>
    <definedName name="wrn.papersdraft" localSheetId="12" hidden="1">{"bal",#N/A,FALSE,"working papers";"income",#N/A,FALSE,"working papers"}</definedName>
    <definedName name="wrn.papersdraft" hidden="1">{"bal",#N/A,FALSE,"working papers";"income",#N/A,FALSE,"working papers"}</definedName>
    <definedName name="wrn.wpapers." localSheetId="15" hidden="1">{"bal",#N/A,FALSE,"working papers";"income",#N/A,FALSE,"working papers"}</definedName>
    <definedName name="wrn.wpapers." localSheetId="12" hidden="1">{"bal",#N/A,FALSE,"working papers";"income",#N/A,FALSE,"working papers"}</definedName>
    <definedName name="wrn.wpapers." hidden="1">{"bal",#N/A,FALSE,"working papers";"income",#N/A,FALSE,"working papers"}</definedName>
    <definedName name="WSDWSF" localSheetId="15">#REF!</definedName>
    <definedName name="WSDWSF">#REF!</definedName>
    <definedName name="xxxxx" localSheetId="15">#REF!</definedName>
    <definedName name="xxxxx">#REF!</definedName>
    <definedName name="xxxxxx" localSheetId="15">#REF!</definedName>
    <definedName name="xxxxxx">#REF!</definedName>
    <definedName name="zcszx" localSheetId="15">#REF!</definedName>
    <definedName name="zcszx">#REF!</definedName>
    <definedName name="zdx" localSheetId="15">#REF!</definedName>
    <definedName name="zdx">#REF!</definedName>
  </definedNames>
  <calcPr calcId="145621"/>
</workbook>
</file>

<file path=xl/calcChain.xml><?xml version="1.0" encoding="utf-8"?>
<calcChain xmlns="http://schemas.openxmlformats.org/spreadsheetml/2006/main">
  <c r="M21" i="23" l="1"/>
  <c r="M21" i="24"/>
  <c r="M21" i="26"/>
  <c r="M21" i="25"/>
  <c r="J40" i="26" l="1"/>
  <c r="K40" i="26"/>
  <c r="L40" i="26"/>
  <c r="M40" i="26"/>
  <c r="I40" i="26"/>
  <c r="J40" i="23"/>
  <c r="J41" i="23" s="1"/>
  <c r="K40" i="23"/>
  <c r="K41" i="23" s="1"/>
  <c r="L40" i="23"/>
  <c r="M40" i="23"/>
  <c r="I40" i="23"/>
  <c r="I41" i="23" s="1"/>
  <c r="J36" i="23"/>
  <c r="K36" i="23"/>
  <c r="L36" i="23"/>
  <c r="M36" i="23"/>
  <c r="I36" i="23"/>
  <c r="J34" i="23"/>
  <c r="K34" i="23"/>
  <c r="L34" i="23"/>
  <c r="M34" i="23"/>
  <c r="I34" i="23"/>
  <c r="M41" i="23"/>
  <c r="L41" i="23"/>
  <c r="M41" i="24"/>
  <c r="L41" i="24"/>
  <c r="K41" i="24"/>
  <c r="J41" i="24"/>
  <c r="I41" i="24"/>
  <c r="J40" i="24"/>
  <c r="K40" i="24"/>
  <c r="L40" i="24"/>
  <c r="M40" i="24"/>
  <c r="I40" i="24"/>
  <c r="J36" i="24"/>
  <c r="K36" i="24"/>
  <c r="L36" i="24"/>
  <c r="M36" i="24"/>
  <c r="I36" i="24"/>
  <c r="M34" i="24"/>
  <c r="L34" i="24"/>
  <c r="K34" i="24"/>
  <c r="J34" i="24"/>
  <c r="I34" i="24"/>
  <c r="U22" i="12" l="1"/>
  <c r="T22" i="12"/>
  <c r="S22" i="12"/>
  <c r="R22" i="12"/>
  <c r="Q22" i="12"/>
  <c r="P22" i="12"/>
  <c r="O22" i="12"/>
  <c r="U21" i="12"/>
  <c r="T21" i="12"/>
  <c r="S21" i="12"/>
  <c r="R21" i="12"/>
  <c r="Q21" i="12"/>
  <c r="P21" i="12"/>
  <c r="O21" i="12"/>
  <c r="U20" i="12"/>
  <c r="T20" i="12"/>
  <c r="S20" i="12"/>
  <c r="R20" i="12"/>
  <c r="Q20" i="12"/>
  <c r="P20" i="12"/>
  <c r="O20" i="12"/>
  <c r="U19" i="12"/>
  <c r="T19" i="12"/>
  <c r="S19" i="12"/>
  <c r="R19" i="12"/>
  <c r="Q19" i="12"/>
  <c r="P19" i="12"/>
  <c r="O19" i="12"/>
  <c r="U18" i="12"/>
  <c r="T18" i="12"/>
  <c r="S18" i="12"/>
  <c r="R18" i="12"/>
  <c r="Q18" i="12"/>
  <c r="P18" i="12"/>
  <c r="O18" i="12"/>
  <c r="U17" i="12"/>
  <c r="T17" i="12"/>
  <c r="S17" i="12"/>
  <c r="R17" i="12"/>
  <c r="Q17" i="12"/>
  <c r="P17" i="12"/>
  <c r="O17" i="12"/>
  <c r="U16" i="12"/>
  <c r="T16" i="12"/>
  <c r="S16" i="12"/>
  <c r="R16" i="12"/>
  <c r="Q16" i="12"/>
  <c r="P16" i="12"/>
  <c r="O16" i="12"/>
  <c r="U15" i="12"/>
  <c r="T15" i="12"/>
  <c r="S15" i="12"/>
  <c r="R15" i="12"/>
  <c r="Q15" i="12"/>
  <c r="P15" i="12"/>
  <c r="O15" i="12"/>
  <c r="U14" i="12"/>
  <c r="T14" i="12"/>
  <c r="S14" i="12"/>
  <c r="R14" i="12"/>
  <c r="Q14" i="12"/>
  <c r="P14" i="12"/>
  <c r="O14" i="12"/>
  <c r="U13" i="12"/>
  <c r="T13" i="12"/>
  <c r="S13" i="12"/>
  <c r="R13" i="12"/>
  <c r="Q13" i="12"/>
  <c r="P13" i="12"/>
  <c r="O13" i="12"/>
  <c r="U12" i="12"/>
  <c r="T12" i="12"/>
  <c r="S12" i="12"/>
  <c r="R12" i="12"/>
  <c r="Q12" i="12"/>
  <c r="P12" i="12"/>
  <c r="O12" i="12"/>
  <c r="U11" i="12"/>
  <c r="T11" i="12"/>
  <c r="S11" i="12"/>
  <c r="R11" i="12"/>
  <c r="Q11" i="12"/>
  <c r="P11" i="12"/>
  <c r="O11" i="12"/>
  <c r="C77" i="27"/>
  <c r="C74" i="27"/>
  <c r="C72" i="27"/>
  <c r="C70" i="27"/>
  <c r="C68" i="27"/>
  <c r="C66" i="27"/>
  <c r="AS53" i="27"/>
  <c r="AR53" i="27"/>
  <c r="AQ53" i="27"/>
  <c r="AP53" i="27"/>
  <c r="AO53" i="27"/>
  <c r="AN53" i="27"/>
  <c r="AM53" i="27"/>
  <c r="AL53" i="27"/>
  <c r="AK53" i="27"/>
  <c r="AD53" i="27" s="1"/>
  <c r="AJ53" i="27"/>
  <c r="AS52" i="27"/>
  <c r="AR52" i="27"/>
  <c r="AQ52" i="27"/>
  <c r="AP52" i="27"/>
  <c r="AO52" i="27"/>
  <c r="AN52" i="27"/>
  <c r="AM52" i="27"/>
  <c r="AL52" i="27"/>
  <c r="AK52" i="27"/>
  <c r="AJ52" i="27"/>
  <c r="AD52" i="27" s="1"/>
  <c r="Y48" i="27"/>
  <c r="X48" i="27"/>
  <c r="W48" i="27"/>
  <c r="V48" i="27"/>
  <c r="U48" i="27"/>
  <c r="T48" i="27"/>
  <c r="S48" i="27"/>
  <c r="R48" i="27"/>
  <c r="Q48" i="27"/>
  <c r="P48" i="27"/>
  <c r="O48" i="27"/>
  <c r="N48" i="27"/>
  <c r="M48" i="27"/>
  <c r="L48" i="27"/>
  <c r="K48" i="27"/>
  <c r="J48" i="27"/>
  <c r="I48" i="27"/>
  <c r="H48" i="27"/>
  <c r="X47" i="27"/>
  <c r="W47" i="27"/>
  <c r="T47" i="27"/>
  <c r="S47" i="27"/>
  <c r="P47" i="27"/>
  <c r="O47" i="27"/>
  <c r="L47" i="27"/>
  <c r="K47" i="27"/>
  <c r="H47" i="27"/>
  <c r="Y46" i="27"/>
  <c r="X46" i="27"/>
  <c r="W46" i="27"/>
  <c r="V46" i="27"/>
  <c r="U46" i="27"/>
  <c r="T46" i="27"/>
  <c r="S46" i="27"/>
  <c r="R46" i="27"/>
  <c r="Q46" i="27"/>
  <c r="P46" i="27"/>
  <c r="O46" i="27"/>
  <c r="N46" i="27"/>
  <c r="M46" i="27"/>
  <c r="L46" i="27"/>
  <c r="K46" i="27"/>
  <c r="J46" i="27"/>
  <c r="I46" i="27"/>
  <c r="H46" i="27"/>
  <c r="Y45" i="27"/>
  <c r="X45" i="27"/>
  <c r="W45" i="27"/>
  <c r="V45" i="27"/>
  <c r="U45" i="27"/>
  <c r="T45" i="27"/>
  <c r="S45" i="27"/>
  <c r="R45" i="27"/>
  <c r="Q45" i="27"/>
  <c r="P45" i="27"/>
  <c r="O45" i="27"/>
  <c r="N45" i="27"/>
  <c r="M45" i="27"/>
  <c r="L45" i="27"/>
  <c r="K45" i="27"/>
  <c r="J45" i="27"/>
  <c r="I45" i="27"/>
  <c r="H45" i="27"/>
  <c r="Y43" i="27"/>
  <c r="X43" i="27"/>
  <c r="W43" i="27"/>
  <c r="V43" i="27"/>
  <c r="U43" i="27"/>
  <c r="T43" i="27"/>
  <c r="S43" i="27"/>
  <c r="R43" i="27"/>
  <c r="Q43" i="27"/>
  <c r="P43" i="27"/>
  <c r="O43" i="27"/>
  <c r="N43" i="27"/>
  <c r="M43" i="27"/>
  <c r="L43" i="27"/>
  <c r="K43" i="27"/>
  <c r="J43" i="27"/>
  <c r="I43" i="27"/>
  <c r="H43" i="27"/>
  <c r="Y40" i="27"/>
  <c r="X40" i="27"/>
  <c r="Y47" i="27" s="1"/>
  <c r="W40" i="27"/>
  <c r="V40" i="27"/>
  <c r="U40" i="27"/>
  <c r="V47" i="27" s="1"/>
  <c r="T40" i="27"/>
  <c r="U47" i="27" s="1"/>
  <c r="S40" i="27"/>
  <c r="R40" i="27"/>
  <c r="Q40" i="27"/>
  <c r="R47" i="27" s="1"/>
  <c r="P40" i="27"/>
  <c r="Q47" i="27" s="1"/>
  <c r="O40" i="27"/>
  <c r="N40" i="27"/>
  <c r="M40" i="27"/>
  <c r="N47" i="27" s="1"/>
  <c r="L40" i="27"/>
  <c r="M47" i="27" s="1"/>
  <c r="K40" i="27"/>
  <c r="J40" i="27"/>
  <c r="I40" i="27"/>
  <c r="J47" i="27" s="1"/>
  <c r="H40" i="27"/>
  <c r="I47" i="27" s="1"/>
  <c r="G40" i="27"/>
  <c r="Y39" i="27"/>
  <c r="X39" i="27"/>
  <c r="Y44" i="27" s="1"/>
  <c r="Y49" i="27" s="1"/>
  <c r="W39" i="27"/>
  <c r="X44" i="27" s="1"/>
  <c r="X49" i="27" s="1"/>
  <c r="V39" i="27"/>
  <c r="W44" i="27" s="1"/>
  <c r="W49" i="27" s="1"/>
  <c r="U39" i="27"/>
  <c r="V44" i="27" s="1"/>
  <c r="T39" i="27"/>
  <c r="U44" i="27" s="1"/>
  <c r="U49" i="27" s="1"/>
  <c r="S39" i="27"/>
  <c r="T44" i="27" s="1"/>
  <c r="T49" i="27" s="1"/>
  <c r="R39" i="27"/>
  <c r="S44" i="27" s="1"/>
  <c r="S49" i="27" s="1"/>
  <c r="Q39" i="27"/>
  <c r="R44" i="27" s="1"/>
  <c r="P39" i="27"/>
  <c r="Q44" i="27" s="1"/>
  <c r="Q49" i="27" s="1"/>
  <c r="O39" i="27"/>
  <c r="P44" i="27" s="1"/>
  <c r="P49" i="27" s="1"/>
  <c r="N39" i="27"/>
  <c r="O44" i="27" s="1"/>
  <c r="O49" i="27" s="1"/>
  <c r="M39" i="27"/>
  <c r="N44" i="27" s="1"/>
  <c r="L39" i="27"/>
  <c r="M44" i="27" s="1"/>
  <c r="M49" i="27" s="1"/>
  <c r="K39" i="27"/>
  <c r="L44" i="27" s="1"/>
  <c r="L49" i="27" s="1"/>
  <c r="J39" i="27"/>
  <c r="K44" i="27" s="1"/>
  <c r="K49" i="27" s="1"/>
  <c r="I39" i="27"/>
  <c r="J44" i="27" s="1"/>
  <c r="H39" i="27"/>
  <c r="I44" i="27" s="1"/>
  <c r="I49" i="27" s="1"/>
  <c r="G39" i="27"/>
  <c r="H44" i="27" s="1"/>
  <c r="H49" i="27" s="1"/>
  <c r="AR36" i="27"/>
  <c r="AN36" i="27"/>
  <c r="AJ36" i="27"/>
  <c r="Y36" i="27"/>
  <c r="AS36" i="27" s="1"/>
  <c r="X36" i="27"/>
  <c r="W36" i="27"/>
  <c r="AQ36" i="27" s="1"/>
  <c r="V36" i="27"/>
  <c r="AP36" i="27" s="1"/>
  <c r="U36" i="27"/>
  <c r="AO36" i="27" s="1"/>
  <c r="T36" i="27"/>
  <c r="S36" i="27"/>
  <c r="AM36" i="27" s="1"/>
  <c r="R36" i="27"/>
  <c r="AL36" i="27" s="1"/>
  <c r="Q36" i="27"/>
  <c r="AK36" i="27" s="1"/>
  <c r="P36" i="27"/>
  <c r="O36" i="27"/>
  <c r="AI36" i="27" s="1"/>
  <c r="N36" i="27"/>
  <c r="AH36" i="27" s="1"/>
  <c r="AD36" i="27" s="1"/>
  <c r="AS33" i="27"/>
  <c r="AR33" i="27"/>
  <c r="AQ33" i="27"/>
  <c r="AP33" i="27"/>
  <c r="AO33" i="27"/>
  <c r="AN33" i="27"/>
  <c r="AM33" i="27"/>
  <c r="AL33" i="27"/>
  <c r="AK33" i="27"/>
  <c r="AJ33" i="27"/>
  <c r="AI33" i="27"/>
  <c r="AH33" i="27"/>
  <c r="AD33" i="27"/>
  <c r="AS32" i="27"/>
  <c r="AR32" i="27"/>
  <c r="AQ32" i="27"/>
  <c r="AP32" i="27"/>
  <c r="AO32" i="27"/>
  <c r="AN32" i="27"/>
  <c r="AM32" i="27"/>
  <c r="AL32" i="27"/>
  <c r="AK32" i="27"/>
  <c r="AJ32" i="27"/>
  <c r="AI32" i="27"/>
  <c r="AH32" i="27"/>
  <c r="AD32" i="27" s="1"/>
  <c r="AS31" i="27"/>
  <c r="AR31" i="27"/>
  <c r="AQ31" i="27"/>
  <c r="AP31" i="27"/>
  <c r="AO31" i="27"/>
  <c r="AN31" i="27"/>
  <c r="AM31" i="27"/>
  <c r="AL31" i="27"/>
  <c r="AK31" i="27"/>
  <c r="AJ31" i="27"/>
  <c r="AI31" i="27"/>
  <c r="AD31" i="27" s="1"/>
  <c r="AH31" i="27"/>
  <c r="AS30" i="27"/>
  <c r="AR30" i="27"/>
  <c r="AQ30" i="27"/>
  <c r="AP30" i="27"/>
  <c r="AO30" i="27"/>
  <c r="AN30" i="27"/>
  <c r="AM30" i="27"/>
  <c r="AL30" i="27"/>
  <c r="AK30" i="27"/>
  <c r="AJ30" i="27"/>
  <c r="AD30" i="27" s="1"/>
  <c r="AI30" i="27"/>
  <c r="AH30" i="27"/>
  <c r="AS29" i="27"/>
  <c r="AR29" i="27"/>
  <c r="AQ29" i="27"/>
  <c r="AP29" i="27"/>
  <c r="AO29" i="27"/>
  <c r="AN29" i="27"/>
  <c r="AM29" i="27"/>
  <c r="AL29" i="27"/>
  <c r="AK29" i="27"/>
  <c r="AJ29" i="27"/>
  <c r="AI29" i="27"/>
  <c r="AH29" i="27"/>
  <c r="AD29" i="27"/>
  <c r="AS28" i="27"/>
  <c r="AR28" i="27"/>
  <c r="AQ28" i="27"/>
  <c r="AP28" i="27"/>
  <c r="AO28" i="27"/>
  <c r="AN28" i="27"/>
  <c r="AM28" i="27"/>
  <c r="AL28" i="27"/>
  <c r="AK28" i="27"/>
  <c r="AJ28" i="27"/>
  <c r="AI28" i="27"/>
  <c r="AH28" i="27"/>
  <c r="AD28" i="27" s="1"/>
  <c r="AS27" i="27"/>
  <c r="AR27" i="27"/>
  <c r="AQ27" i="27"/>
  <c r="AP27" i="27"/>
  <c r="AO27" i="27"/>
  <c r="AN27" i="27"/>
  <c r="AM27" i="27"/>
  <c r="AL27" i="27"/>
  <c r="AK27" i="27"/>
  <c r="AJ27" i="27"/>
  <c r="AI27" i="27"/>
  <c r="AD27" i="27" s="1"/>
  <c r="AH27" i="27"/>
  <c r="AS26" i="27"/>
  <c r="AR26" i="27"/>
  <c r="AQ26" i="27"/>
  <c r="AP26" i="27"/>
  <c r="AO26" i="27"/>
  <c r="AN26" i="27"/>
  <c r="AM26" i="27"/>
  <c r="AL26" i="27"/>
  <c r="AK26" i="27"/>
  <c r="AJ26" i="27"/>
  <c r="AD26" i="27" s="1"/>
  <c r="AI26" i="27"/>
  <c r="AH26" i="27"/>
  <c r="AS25" i="27"/>
  <c r="AR25" i="27"/>
  <c r="AQ25" i="27"/>
  <c r="AP25" i="27"/>
  <c r="AO25" i="27"/>
  <c r="AN25" i="27"/>
  <c r="AM25" i="27"/>
  <c r="AL25" i="27"/>
  <c r="AK25" i="27"/>
  <c r="AJ25" i="27"/>
  <c r="AI25" i="27"/>
  <c r="AH25" i="27"/>
  <c r="AD25" i="27"/>
  <c r="AS24" i="27"/>
  <c r="AR24" i="27"/>
  <c r="AQ24" i="27"/>
  <c r="AP24" i="27"/>
  <c r="AO24" i="27"/>
  <c r="AN24" i="27"/>
  <c r="AM24" i="27"/>
  <c r="AL24" i="27"/>
  <c r="AK24" i="27"/>
  <c r="AJ24" i="27"/>
  <c r="AI24" i="27"/>
  <c r="AH24" i="27"/>
  <c r="AD24" i="27" s="1"/>
  <c r="AS23" i="27"/>
  <c r="AR23" i="27"/>
  <c r="AQ23" i="27"/>
  <c r="AP23" i="27"/>
  <c r="AO23" i="27"/>
  <c r="AN23" i="27"/>
  <c r="AM23" i="27"/>
  <c r="AL23" i="27"/>
  <c r="AK23" i="27"/>
  <c r="AJ23" i="27"/>
  <c r="AI23" i="27"/>
  <c r="AD23" i="27" s="1"/>
  <c r="AH23" i="27"/>
  <c r="AS22" i="27"/>
  <c r="AR22" i="27"/>
  <c r="AQ22" i="27"/>
  <c r="AP22" i="27"/>
  <c r="AO22" i="27"/>
  <c r="AN22" i="27"/>
  <c r="AM22" i="27"/>
  <c r="AL22" i="27"/>
  <c r="AK22" i="27"/>
  <c r="AJ22" i="27"/>
  <c r="AD22" i="27" s="1"/>
  <c r="AI22" i="27"/>
  <c r="AH22" i="27"/>
  <c r="BJ21" i="27"/>
  <c r="BG21" i="27"/>
  <c r="BF21" i="27"/>
  <c r="BC21" i="27"/>
  <c r="BB21" i="27"/>
  <c r="AY21" i="27"/>
  <c r="AX21" i="27"/>
  <c r="Y21" i="27"/>
  <c r="X21" i="27"/>
  <c r="BI21" i="27" s="1"/>
  <c r="W21" i="27"/>
  <c r="BH21" i="27" s="1"/>
  <c r="V21" i="27"/>
  <c r="U21" i="27"/>
  <c r="T21" i="27"/>
  <c r="BE21" i="27" s="1"/>
  <c r="S21" i="27"/>
  <c r="BD21" i="27" s="1"/>
  <c r="R21" i="27"/>
  <c r="Q21" i="27"/>
  <c r="P21" i="27"/>
  <c r="BA21" i="27" s="1"/>
  <c r="O21" i="27"/>
  <c r="AZ21" i="27" s="1"/>
  <c r="N21" i="27"/>
  <c r="M21" i="27"/>
  <c r="AS18" i="27"/>
  <c r="AR18" i="27"/>
  <c r="AQ18" i="27"/>
  <c r="AP18" i="27"/>
  <c r="AO18" i="27"/>
  <c r="AN18" i="27"/>
  <c r="AM18" i="27"/>
  <c r="AL18" i="27"/>
  <c r="AK18" i="27"/>
  <c r="AJ18" i="27"/>
  <c r="AI18" i="27"/>
  <c r="AH18" i="27"/>
  <c r="AD18" i="27" s="1"/>
  <c r="AS17" i="27"/>
  <c r="AR17" i="27"/>
  <c r="AQ17" i="27"/>
  <c r="AP17" i="27"/>
  <c r="AO17" i="27"/>
  <c r="AN17" i="27"/>
  <c r="AM17" i="27"/>
  <c r="AL17" i="27"/>
  <c r="AK17" i="27"/>
  <c r="AJ17" i="27"/>
  <c r="AI17" i="27"/>
  <c r="AH17" i="27"/>
  <c r="AD17" i="27" s="1"/>
  <c r="AS16" i="27"/>
  <c r="AR16" i="27"/>
  <c r="AQ16" i="27"/>
  <c r="AP16" i="27"/>
  <c r="AO16" i="27"/>
  <c r="AN16" i="27"/>
  <c r="AM16" i="27"/>
  <c r="AL16" i="27"/>
  <c r="AK16" i="27"/>
  <c r="AJ16" i="27"/>
  <c r="AD16" i="27" s="1"/>
  <c r="AI16" i="27"/>
  <c r="AH16" i="27"/>
  <c r="AS15" i="27"/>
  <c r="AR15" i="27"/>
  <c r="AQ15" i="27"/>
  <c r="AP15" i="27"/>
  <c r="AO15" i="27"/>
  <c r="AN15" i="27"/>
  <c r="AM15" i="27"/>
  <c r="AL15" i="27"/>
  <c r="AK15" i="27"/>
  <c r="AJ15" i="27"/>
  <c r="AI15" i="27"/>
  <c r="AH15" i="27"/>
  <c r="AD15" i="27"/>
  <c r="AS14" i="27"/>
  <c r="AR14" i="27"/>
  <c r="AQ14" i="27"/>
  <c r="AP14" i="27"/>
  <c r="AO14" i="27"/>
  <c r="AN14" i="27"/>
  <c r="AM14" i="27"/>
  <c r="AL14" i="27"/>
  <c r="AK14" i="27"/>
  <c r="AJ14" i="27"/>
  <c r="AI14" i="27"/>
  <c r="AH14" i="27"/>
  <c r="AD14" i="27" s="1"/>
  <c r="AS13" i="27"/>
  <c r="AR13" i="27"/>
  <c r="AQ13" i="27"/>
  <c r="AP13" i="27"/>
  <c r="AO13" i="27"/>
  <c r="AN13" i="27"/>
  <c r="AM13" i="27"/>
  <c r="AL13" i="27"/>
  <c r="AK13" i="27"/>
  <c r="AJ13" i="27"/>
  <c r="AI13" i="27"/>
  <c r="AH13" i="27"/>
  <c r="AD13" i="27" s="1"/>
  <c r="AS12" i="27"/>
  <c r="AR12" i="27"/>
  <c r="AQ12" i="27"/>
  <c r="AP12" i="27"/>
  <c r="AO12" i="27"/>
  <c r="AN12" i="27"/>
  <c r="AM12" i="27"/>
  <c r="AL12" i="27"/>
  <c r="AK12" i="27"/>
  <c r="AJ12" i="27"/>
  <c r="AD12" i="27" s="1"/>
  <c r="AI12" i="27"/>
  <c r="AH12" i="27"/>
  <c r="AS11" i="27"/>
  <c r="AR11" i="27"/>
  <c r="AQ11" i="27"/>
  <c r="AP11" i="27"/>
  <c r="AO11" i="27"/>
  <c r="AN11" i="27"/>
  <c r="AM11" i="27"/>
  <c r="AL11" i="27"/>
  <c r="AK11" i="27"/>
  <c r="AJ11" i="27"/>
  <c r="AI11" i="27"/>
  <c r="AH11" i="27"/>
  <c r="AD11" i="27"/>
  <c r="AS10" i="27"/>
  <c r="AR10" i="27"/>
  <c r="AQ10" i="27"/>
  <c r="AP10" i="27"/>
  <c r="AO10" i="27"/>
  <c r="AN10" i="27"/>
  <c r="AM10" i="27"/>
  <c r="AL10" i="27"/>
  <c r="AK10" i="27"/>
  <c r="AJ10" i="27"/>
  <c r="AI10" i="27"/>
  <c r="AH10" i="27"/>
  <c r="AD10" i="27" s="1"/>
  <c r="AS9" i="27"/>
  <c r="AR9" i="27"/>
  <c r="AQ9" i="27"/>
  <c r="AP9" i="27"/>
  <c r="AO9" i="27"/>
  <c r="AN9" i="27"/>
  <c r="AM9" i="27"/>
  <c r="AL9" i="27"/>
  <c r="AK9" i="27"/>
  <c r="AJ9" i="27"/>
  <c r="AI9" i="27"/>
  <c r="AH9" i="27"/>
  <c r="AD9" i="27" s="1"/>
  <c r="AS8" i="27"/>
  <c r="AR8" i="27"/>
  <c r="AQ8" i="27"/>
  <c r="AP8" i="27"/>
  <c r="AO8" i="27"/>
  <c r="AN8" i="27"/>
  <c r="AM8" i="27"/>
  <c r="AL8" i="27"/>
  <c r="AK8" i="27"/>
  <c r="AJ8" i="27"/>
  <c r="AD8" i="27" s="1"/>
  <c r="AI8" i="27"/>
  <c r="AH8" i="27"/>
  <c r="AS7" i="27"/>
  <c r="AR7" i="27"/>
  <c r="AQ7" i="27"/>
  <c r="AP7" i="27"/>
  <c r="AO7" i="27"/>
  <c r="AN7" i="27"/>
  <c r="AM7" i="27"/>
  <c r="AL7" i="27"/>
  <c r="AK7" i="27"/>
  <c r="AJ7" i="27"/>
  <c r="AI7" i="27"/>
  <c r="AH7" i="27"/>
  <c r="AD7" i="27"/>
  <c r="BH6" i="27"/>
  <c r="BG6" i="27"/>
  <c r="BD6" i="27"/>
  <c r="BC6" i="27"/>
  <c r="AZ6" i="27"/>
  <c r="AY6" i="27"/>
  <c r="Y6" i="27"/>
  <c r="BJ6" i="27" s="1"/>
  <c r="X6" i="27"/>
  <c r="BI6" i="27" s="1"/>
  <c r="W6" i="27"/>
  <c r="V6" i="27"/>
  <c r="U6" i="27"/>
  <c r="BF6" i="27" s="1"/>
  <c r="T6" i="27"/>
  <c r="BE6" i="27" s="1"/>
  <c r="S6" i="27"/>
  <c r="R6" i="27"/>
  <c r="Q6" i="27"/>
  <c r="BB6" i="27" s="1"/>
  <c r="P6" i="27"/>
  <c r="BA6" i="27" s="1"/>
  <c r="O6" i="27"/>
  <c r="N6" i="27"/>
  <c r="M6" i="27"/>
  <c r="AX6" i="27" s="1"/>
  <c r="AW38" i="27" l="1"/>
  <c r="AE6" i="27"/>
  <c r="J49" i="27"/>
  <c r="N49" i="27"/>
  <c r="R49" i="27"/>
  <c r="V49" i="27"/>
  <c r="AE21" i="27"/>
  <c r="AH56" i="27"/>
  <c r="K43" i="1" l="1"/>
  <c r="K42" i="1"/>
  <c r="M32" i="1"/>
  <c r="N32" i="1"/>
  <c r="O32" i="1"/>
  <c r="P32" i="1"/>
  <c r="L32" i="1"/>
  <c r="M31" i="1"/>
  <c r="N31" i="1"/>
  <c r="O31" i="1"/>
  <c r="P31" i="1"/>
  <c r="L31" i="1"/>
  <c r="K28" i="1"/>
  <c r="K27" i="1"/>
  <c r="G22" i="1"/>
  <c r="G20" i="1"/>
  <c r="G19" i="1"/>
  <c r="G17" i="1"/>
  <c r="G16" i="1"/>
  <c r="G11" i="1"/>
  <c r="G12" i="1"/>
  <c r="G10" i="1"/>
  <c r="J36" i="26"/>
  <c r="K36" i="26"/>
  <c r="L36" i="26"/>
  <c r="M36" i="26"/>
  <c r="I36" i="26"/>
  <c r="J34" i="26"/>
  <c r="K34" i="26"/>
  <c r="L34" i="26"/>
  <c r="M34" i="26"/>
  <c r="I34" i="26"/>
  <c r="M37" i="1"/>
  <c r="N37" i="1"/>
  <c r="O37" i="1"/>
  <c r="P37" i="1"/>
  <c r="L37" i="1"/>
  <c r="P36" i="1"/>
  <c r="O36" i="1"/>
  <c r="N36" i="1"/>
  <c r="M36" i="1"/>
  <c r="L36" i="1"/>
  <c r="M40" i="25"/>
  <c r="L40" i="25"/>
  <c r="K40" i="25"/>
  <c r="J40" i="25"/>
  <c r="I40" i="25"/>
  <c r="M36" i="25"/>
  <c r="L36" i="25"/>
  <c r="K36" i="25"/>
  <c r="J36" i="25"/>
  <c r="I36" i="25"/>
  <c r="J34" i="25"/>
  <c r="K34" i="25"/>
  <c r="L34" i="25"/>
  <c r="M34" i="25"/>
  <c r="I34" i="25"/>
  <c r="M35" i="26"/>
  <c r="L35" i="26"/>
  <c r="K35" i="26"/>
  <c r="J35" i="26"/>
  <c r="I35" i="26"/>
  <c r="M33" i="26"/>
  <c r="L33" i="26"/>
  <c r="K33" i="26"/>
  <c r="J33" i="26"/>
  <c r="I33" i="26"/>
  <c r="M32" i="26"/>
  <c r="L32" i="26"/>
  <c r="K32" i="26"/>
  <c r="J32" i="26"/>
  <c r="I32" i="26"/>
  <c r="M31" i="26"/>
  <c r="L31" i="26"/>
  <c r="K31" i="26"/>
  <c r="J31" i="26"/>
  <c r="I31" i="26"/>
  <c r="M30" i="26"/>
  <c r="L30" i="26"/>
  <c r="K30" i="26"/>
  <c r="J30" i="26"/>
  <c r="I30" i="26"/>
  <c r="M29" i="26"/>
  <c r="L29" i="26"/>
  <c r="K29" i="26"/>
  <c r="J29" i="26"/>
  <c r="I29" i="26"/>
  <c r="M28" i="26"/>
  <c r="L28" i="26"/>
  <c r="K28" i="26"/>
  <c r="J28" i="26"/>
  <c r="I28" i="26"/>
  <c r="M35" i="25"/>
  <c r="L35" i="25"/>
  <c r="K35" i="25"/>
  <c r="J35" i="25"/>
  <c r="I35" i="25"/>
  <c r="M33" i="25"/>
  <c r="L33" i="25"/>
  <c r="K33" i="25"/>
  <c r="J33" i="25"/>
  <c r="I33" i="25"/>
  <c r="M32" i="25"/>
  <c r="L32" i="25"/>
  <c r="K32" i="25"/>
  <c r="Z32" i="25" s="1"/>
  <c r="J32" i="25"/>
  <c r="I32" i="25"/>
  <c r="M31" i="25"/>
  <c r="L31" i="25"/>
  <c r="K31" i="25"/>
  <c r="J31" i="25"/>
  <c r="I31" i="25"/>
  <c r="M30" i="25"/>
  <c r="AB30" i="25" s="1"/>
  <c r="L30" i="25"/>
  <c r="AA30" i="25" s="1"/>
  <c r="K30" i="25"/>
  <c r="J30" i="25"/>
  <c r="I30" i="25"/>
  <c r="M29" i="25"/>
  <c r="L29" i="25"/>
  <c r="K29" i="25"/>
  <c r="J29" i="25"/>
  <c r="I29" i="25"/>
  <c r="M28" i="25"/>
  <c r="L28" i="25"/>
  <c r="K28" i="25"/>
  <c r="Z28" i="25" s="1"/>
  <c r="J28" i="25"/>
  <c r="I28" i="25"/>
  <c r="L37" i="21"/>
  <c r="K37" i="21"/>
  <c r="J37" i="21"/>
  <c r="I37" i="21"/>
  <c r="H37" i="21"/>
  <c r="L35" i="21"/>
  <c r="K35" i="21"/>
  <c r="J35" i="21"/>
  <c r="I35" i="21"/>
  <c r="H35" i="21"/>
  <c r="L34" i="21"/>
  <c r="K34" i="21"/>
  <c r="J34" i="21"/>
  <c r="I34" i="21"/>
  <c r="H34" i="21"/>
  <c r="L33" i="21"/>
  <c r="K33" i="21"/>
  <c r="J33" i="21"/>
  <c r="I33" i="21"/>
  <c r="H33" i="21"/>
  <c r="L32" i="21"/>
  <c r="K32" i="21"/>
  <c r="J32" i="21"/>
  <c r="I32" i="21"/>
  <c r="H32" i="21"/>
  <c r="L31" i="21"/>
  <c r="K31" i="21"/>
  <c r="J31" i="21"/>
  <c r="I31" i="21"/>
  <c r="H31" i="21"/>
  <c r="L30" i="21"/>
  <c r="K30" i="21"/>
  <c r="J30" i="21"/>
  <c r="I30" i="21"/>
  <c r="H30" i="21"/>
  <c r="L10" i="21"/>
  <c r="K10" i="21"/>
  <c r="J10" i="21"/>
  <c r="I10" i="21"/>
  <c r="H10" i="21"/>
  <c r="L8" i="21"/>
  <c r="K8" i="21"/>
  <c r="J8" i="21"/>
  <c r="I8" i="21"/>
  <c r="H8" i="21"/>
  <c r="L7" i="21"/>
  <c r="K7" i="21"/>
  <c r="J7" i="21"/>
  <c r="I7" i="21"/>
  <c r="H7" i="21"/>
  <c r="L6" i="21"/>
  <c r="K6" i="21"/>
  <c r="J6" i="21"/>
  <c r="I6" i="21"/>
  <c r="H6" i="21"/>
  <c r="L5" i="21"/>
  <c r="K5" i="21"/>
  <c r="J5" i="21"/>
  <c r="I5" i="21"/>
  <c r="H5" i="21"/>
  <c r="L4" i="21"/>
  <c r="K4" i="21"/>
  <c r="J4" i="21"/>
  <c r="I4" i="21"/>
  <c r="H4" i="21"/>
  <c r="L3" i="21"/>
  <c r="K3" i="21"/>
  <c r="J3" i="21"/>
  <c r="I3" i="21"/>
  <c r="H3" i="21"/>
  <c r="C82" i="26"/>
  <c r="C78" i="26"/>
  <c r="C73" i="26"/>
  <c r="C70" i="26"/>
  <c r="C65" i="26"/>
  <c r="C63" i="26"/>
  <c r="C61" i="26"/>
  <c r="S8" i="26"/>
  <c r="C82" i="25"/>
  <c r="C78" i="25"/>
  <c r="C73" i="25"/>
  <c r="C70" i="25"/>
  <c r="C65" i="25"/>
  <c r="C63" i="25"/>
  <c r="C61" i="25"/>
  <c r="AB35" i="25"/>
  <c r="AA35" i="25"/>
  <c r="Z35" i="25"/>
  <c r="AB33" i="25"/>
  <c r="S33" i="25" s="1"/>
  <c r="AA33" i="25"/>
  <c r="Z33" i="25"/>
  <c r="AB32" i="25"/>
  <c r="AA32" i="25"/>
  <c r="AB31" i="25"/>
  <c r="AA31" i="25"/>
  <c r="Z31" i="25"/>
  <c r="Z30" i="25"/>
  <c r="AB29" i="25"/>
  <c r="S29" i="25" s="1"/>
  <c r="AA29" i="25"/>
  <c r="Z29" i="25"/>
  <c r="AB28" i="25"/>
  <c r="AA28" i="25"/>
  <c r="AC8" i="25"/>
  <c r="S8" i="25" s="1"/>
  <c r="C82" i="23"/>
  <c r="C78" i="23"/>
  <c r="C73" i="23"/>
  <c r="C70" i="23"/>
  <c r="C65" i="23"/>
  <c r="C63" i="23"/>
  <c r="C61" i="23"/>
  <c r="S8" i="23"/>
  <c r="C82" i="24"/>
  <c r="C78" i="24"/>
  <c r="C73" i="24"/>
  <c r="C70" i="24"/>
  <c r="C65" i="24"/>
  <c r="C63" i="24"/>
  <c r="C61" i="24"/>
  <c r="AB35" i="24"/>
  <c r="AA35" i="24"/>
  <c r="Z35" i="24"/>
  <c r="S35" i="24" s="1"/>
  <c r="AB33" i="24"/>
  <c r="AA33" i="24"/>
  <c r="Z33" i="24"/>
  <c r="AB32" i="24"/>
  <c r="AA32" i="24"/>
  <c r="Z32" i="24"/>
  <c r="AB31" i="24"/>
  <c r="AA31" i="24"/>
  <c r="Z31" i="24"/>
  <c r="AB30" i="24"/>
  <c r="AA30" i="24"/>
  <c r="Z30" i="24"/>
  <c r="AB29" i="24"/>
  <c r="AA29" i="24"/>
  <c r="Z29" i="24"/>
  <c r="AB28" i="24"/>
  <c r="AA28" i="24"/>
  <c r="Z28" i="24"/>
  <c r="AC8" i="24"/>
  <c r="S8" i="24" s="1"/>
  <c r="S28" i="26" l="1"/>
  <c r="S32" i="26"/>
  <c r="S32" i="23"/>
  <c r="S35" i="26"/>
  <c r="S30" i="26"/>
  <c r="S29" i="26"/>
  <c r="S33" i="26"/>
  <c r="S31" i="26"/>
  <c r="S35" i="25"/>
  <c r="S30" i="25"/>
  <c r="S28" i="25"/>
  <c r="S32" i="25"/>
  <c r="S31" i="25"/>
  <c r="S30" i="23"/>
  <c r="S28" i="23"/>
  <c r="S33" i="23"/>
  <c r="S35" i="23"/>
  <c r="S31" i="23"/>
  <c r="S29" i="23"/>
  <c r="S31" i="24"/>
  <c r="S32" i="24"/>
  <c r="S29" i="24"/>
  <c r="S33" i="24"/>
  <c r="S30" i="24"/>
  <c r="S28" i="24"/>
  <c r="L21" i="21" l="1"/>
  <c r="K21" i="21"/>
  <c r="J21" i="21"/>
  <c r="L20" i="21"/>
  <c r="K20" i="21"/>
  <c r="J20" i="21"/>
  <c r="L19" i="21"/>
  <c r="K19" i="21"/>
  <c r="J19" i="21"/>
  <c r="L18" i="21"/>
  <c r="K18" i="21"/>
  <c r="J18" i="21"/>
  <c r="L17" i="21"/>
  <c r="K17" i="21"/>
  <c r="J17" i="21"/>
  <c r="L16" i="21"/>
  <c r="K16" i="21"/>
  <c r="J16" i="21"/>
  <c r="L47" i="21" l="1"/>
  <c r="K47" i="21"/>
  <c r="J47" i="21"/>
  <c r="L46" i="21"/>
  <c r="K46" i="21"/>
  <c r="J46" i="21"/>
  <c r="L45" i="21"/>
  <c r="K45" i="21"/>
  <c r="J45" i="21"/>
  <c r="L44" i="21"/>
  <c r="K44" i="21"/>
  <c r="J44" i="21"/>
  <c r="J9" i="21" l="1"/>
  <c r="L50" i="21"/>
  <c r="L52" i="21" s="1"/>
  <c r="K50" i="21"/>
  <c r="K52" i="21" s="1"/>
  <c r="J50" i="21"/>
  <c r="J52" i="21" s="1"/>
  <c r="J23" i="21"/>
  <c r="L22" i="21"/>
  <c r="K22" i="21"/>
  <c r="J22" i="21"/>
  <c r="L23" i="21"/>
  <c r="K23" i="21"/>
  <c r="K9" i="21"/>
  <c r="K11" i="21" s="1"/>
  <c r="I47" i="21"/>
  <c r="H47" i="21"/>
  <c r="I46" i="21"/>
  <c r="H46" i="21"/>
  <c r="I45" i="21"/>
  <c r="H45" i="21"/>
  <c r="I21" i="21"/>
  <c r="H21" i="21"/>
  <c r="I20" i="21"/>
  <c r="H20" i="21"/>
  <c r="I19" i="21"/>
  <c r="H19" i="21"/>
  <c r="I18" i="21"/>
  <c r="H18" i="21"/>
  <c r="H17" i="21"/>
  <c r="I17" i="21" l="1"/>
  <c r="I44" i="21"/>
  <c r="H16" i="21"/>
  <c r="I16" i="21"/>
  <c r="H23" i="21"/>
  <c r="H44" i="21"/>
  <c r="I23" i="21"/>
  <c r="L24" i="21"/>
  <c r="L9" i="21"/>
  <c r="L11" i="21" s="1"/>
  <c r="J24" i="21"/>
  <c r="J11" i="21"/>
  <c r="H9" i="21"/>
  <c r="H11" i="21" s="1"/>
  <c r="K24" i="21"/>
  <c r="H50" i="21" l="1"/>
  <c r="H52" i="21" s="1"/>
  <c r="I50" i="21"/>
  <c r="I52" i="21" s="1"/>
  <c r="I22" i="21"/>
  <c r="I24" i="21" s="1"/>
  <c r="H22" i="21"/>
  <c r="H24" i="21" s="1"/>
  <c r="I9" i="21"/>
  <c r="I11" i="21" s="1"/>
  <c r="E82" i="6" l="1"/>
  <c r="E82" i="5"/>
  <c r="E36" i="5" l="1"/>
  <c r="E34" i="5"/>
  <c r="P36" i="5" l="1"/>
  <c r="O34" i="5"/>
  <c r="P36" i="6"/>
  <c r="O34" i="6"/>
  <c r="E36" i="6"/>
  <c r="E34" i="6"/>
  <c r="H33" i="6" l="1"/>
  <c r="G33" i="6"/>
  <c r="E33" i="6"/>
  <c r="D33" i="6"/>
  <c r="H33" i="5"/>
  <c r="G33" i="5"/>
  <c r="D33" i="5"/>
  <c r="E33" i="5"/>
  <c r="Q44" i="1"/>
  <c r="E21" i="6"/>
  <c r="N21" i="6"/>
  <c r="E21" i="5"/>
  <c r="P21" i="5"/>
  <c r="O21" i="5"/>
  <c r="N21" i="5"/>
  <c r="P21" i="6"/>
  <c r="O21" i="6"/>
  <c r="Q45" i="1"/>
  <c r="K15" i="6"/>
  <c r="K15" i="5"/>
  <c r="L12" i="5"/>
  <c r="L12" i="6"/>
  <c r="P12" i="6"/>
  <c r="O12" i="6"/>
  <c r="N12" i="6"/>
  <c r="M12" i="6"/>
  <c r="P12" i="5"/>
  <c r="O12" i="5"/>
  <c r="N12" i="5"/>
  <c r="M12" i="5"/>
  <c r="M32" i="5"/>
  <c r="L32" i="5"/>
  <c r="M32" i="6"/>
  <c r="L32" i="6"/>
  <c r="P41" i="6"/>
  <c r="O41" i="6"/>
  <c r="N41" i="6"/>
  <c r="M41" i="6"/>
  <c r="L41" i="6"/>
  <c r="I3" i="12"/>
  <c r="J3" i="12"/>
  <c r="K3" i="12"/>
  <c r="L3" i="12"/>
  <c r="M3" i="12"/>
  <c r="N3" i="12"/>
  <c r="O3" i="12"/>
  <c r="P3" i="12"/>
  <c r="Q3" i="12"/>
  <c r="R3" i="12"/>
  <c r="S3" i="12"/>
  <c r="T3" i="12"/>
  <c r="U3" i="12"/>
  <c r="I5" i="12"/>
  <c r="J5" i="12"/>
  <c r="K5" i="12"/>
  <c r="L5" i="12"/>
  <c r="M5" i="12"/>
  <c r="N5" i="12"/>
  <c r="O5" i="12"/>
  <c r="P5" i="12"/>
  <c r="Q5" i="12"/>
  <c r="R5" i="12"/>
  <c r="S5" i="12"/>
  <c r="T5" i="12"/>
  <c r="U5" i="12"/>
  <c r="I29" i="12"/>
  <c r="J29" i="12"/>
  <c r="K29" i="12"/>
  <c r="L29" i="12"/>
  <c r="M29" i="12"/>
  <c r="I30" i="12"/>
  <c r="J30" i="12"/>
  <c r="K30" i="12"/>
  <c r="L30" i="12"/>
  <c r="M30" i="12"/>
  <c r="N30" i="12"/>
  <c r="O30" i="12" s="1"/>
  <c r="P30" i="12" s="1"/>
  <c r="Q30" i="12" s="1"/>
  <c r="R30" i="12" s="1"/>
  <c r="S30" i="12" s="1"/>
  <c r="T30" i="12" s="1"/>
  <c r="U30" i="12" s="1"/>
  <c r="I31" i="12"/>
  <c r="J31" i="12"/>
  <c r="K31" i="12"/>
  <c r="L31" i="12"/>
  <c r="M31" i="12"/>
  <c r="N31" i="12" s="1"/>
  <c r="O31" i="12" s="1"/>
  <c r="P31" i="12" s="1"/>
  <c r="Q31" i="12" s="1"/>
  <c r="R31" i="12" s="1"/>
  <c r="S31" i="12" s="1"/>
  <c r="T31" i="12" s="1"/>
  <c r="U31" i="12" s="1"/>
  <c r="I32" i="12"/>
  <c r="J32" i="12"/>
  <c r="K32" i="12"/>
  <c r="L32" i="12"/>
  <c r="M32" i="12"/>
  <c r="N32" i="12" s="1"/>
  <c r="I33" i="12"/>
  <c r="J33" i="12"/>
  <c r="K33" i="12"/>
  <c r="L33" i="12"/>
  <c r="M33" i="12"/>
  <c r="N33" i="12" s="1"/>
  <c r="O33" i="12" s="1"/>
  <c r="P33" i="12" s="1"/>
  <c r="Q33" i="12" s="1"/>
  <c r="R33" i="12" s="1"/>
  <c r="S33" i="12" s="1"/>
  <c r="T33" i="12" s="1"/>
  <c r="U33" i="12" s="1"/>
  <c r="I34" i="12"/>
  <c r="J34" i="12"/>
  <c r="K34" i="12"/>
  <c r="L34" i="12"/>
  <c r="M34" i="12"/>
  <c r="N34" i="12" s="1"/>
  <c r="O34" i="12" s="1"/>
  <c r="P34" i="12" s="1"/>
  <c r="Q34" i="12" s="1"/>
  <c r="R34" i="12" s="1"/>
  <c r="S34" i="12" s="1"/>
  <c r="T34" i="12" s="1"/>
  <c r="U34" i="12" s="1"/>
  <c r="I35" i="12"/>
  <c r="J35" i="12"/>
  <c r="K35" i="12"/>
  <c r="L35" i="12"/>
  <c r="M35" i="12"/>
  <c r="N35" i="12" s="1"/>
  <c r="O35" i="12" s="1"/>
  <c r="P35" i="12" s="1"/>
  <c r="Q35" i="12" s="1"/>
  <c r="R35" i="12" s="1"/>
  <c r="S35" i="12" s="1"/>
  <c r="T35" i="12" s="1"/>
  <c r="U35" i="12" s="1"/>
  <c r="H36" i="12"/>
  <c r="I37" i="12"/>
  <c r="J37" i="12"/>
  <c r="K37" i="12"/>
  <c r="L37" i="12"/>
  <c r="M37" i="12"/>
  <c r="N37" i="12" s="1"/>
  <c r="O37" i="12" s="1"/>
  <c r="P37" i="12" s="1"/>
  <c r="Q37" i="12" s="1"/>
  <c r="R37" i="12" s="1"/>
  <c r="S37" i="12" s="1"/>
  <c r="T37" i="12" s="1"/>
  <c r="U37" i="12" s="1"/>
  <c r="I38" i="12"/>
  <c r="J38" i="12"/>
  <c r="K38" i="12"/>
  <c r="L38" i="12"/>
  <c r="M38" i="12"/>
  <c r="N38" i="12" s="1"/>
  <c r="O38" i="12" s="1"/>
  <c r="P38" i="12" s="1"/>
  <c r="Q38" i="12" s="1"/>
  <c r="R38" i="12" s="1"/>
  <c r="S38" i="12" s="1"/>
  <c r="T38" i="12" s="1"/>
  <c r="U38" i="12" s="1"/>
  <c r="I39" i="12"/>
  <c r="J39" i="12"/>
  <c r="K39" i="12"/>
  <c r="L39" i="12"/>
  <c r="M39" i="12"/>
  <c r="N39" i="12" s="1"/>
  <c r="O39" i="12" s="1"/>
  <c r="P39" i="12" s="1"/>
  <c r="Q39" i="12" s="1"/>
  <c r="R39" i="12" s="1"/>
  <c r="S39" i="12" s="1"/>
  <c r="T39" i="12" s="1"/>
  <c r="U39" i="12" s="1"/>
  <c r="I40" i="12"/>
  <c r="J40" i="12"/>
  <c r="K40" i="12"/>
  <c r="L40" i="12"/>
  <c r="M40" i="12"/>
  <c r="N40" i="12" s="1"/>
  <c r="O40" i="12" s="1"/>
  <c r="P40" i="12" s="1"/>
  <c r="Q40" i="12" s="1"/>
  <c r="R40" i="12" s="1"/>
  <c r="S40" i="12" s="1"/>
  <c r="T40" i="12" s="1"/>
  <c r="U40" i="12" s="1"/>
  <c r="I36" i="12"/>
  <c r="N29" i="12"/>
  <c r="O29" i="12" s="1"/>
  <c r="P29" i="12" s="1"/>
  <c r="J36" i="12"/>
  <c r="K36" i="12"/>
  <c r="L36" i="12"/>
  <c r="M36" i="12"/>
  <c r="K19" i="6"/>
  <c r="K20" i="6" s="1"/>
  <c r="L20" i="6" s="1"/>
  <c r="M20" i="6" s="1"/>
  <c r="N20" i="6" s="1"/>
  <c r="K19" i="5"/>
  <c r="K20" i="5" s="1"/>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L41" i="5"/>
  <c r="M41" i="5"/>
  <c r="N41" i="5"/>
  <c r="O41" i="5"/>
  <c r="P41" i="5"/>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L20" i="5" l="1"/>
  <c r="M20" i="5" s="1"/>
  <c r="N20" i="5" s="1"/>
  <c r="P25" i="5"/>
  <c r="P25" i="6"/>
  <c r="L51" i="12"/>
  <c r="L13" i="6" s="1"/>
  <c r="L14" i="6" s="1"/>
  <c r="L15" i="6" s="1"/>
  <c r="L38" i="6" s="1"/>
  <c r="K51" i="12"/>
  <c r="J51" i="12"/>
  <c r="O20" i="6"/>
  <c r="P20" i="6" s="1"/>
  <c r="N22" i="6"/>
  <c r="J49" i="12"/>
  <c r="N49" i="12"/>
  <c r="K49" i="12"/>
  <c r="I49" i="12"/>
  <c r="L49" i="12"/>
  <c r="M49" i="12"/>
  <c r="I41" i="12"/>
  <c r="M51" i="12"/>
  <c r="N51" i="12"/>
  <c r="Q29" i="12"/>
  <c r="K41" i="12"/>
  <c r="L41" i="12"/>
  <c r="M41" i="12"/>
  <c r="O32" i="12"/>
  <c r="J41" i="12"/>
  <c r="N36" i="12"/>
  <c r="O49" i="12" s="1"/>
  <c r="L41" i="26" l="1"/>
  <c r="L41" i="25"/>
  <c r="K41" i="25"/>
  <c r="K41" i="26"/>
  <c r="J41" i="26"/>
  <c r="J41" i="25"/>
  <c r="I41" i="26"/>
  <c r="I41" i="25"/>
  <c r="N22" i="5"/>
  <c r="N23" i="5" s="1"/>
  <c r="O20" i="5"/>
  <c r="P20" i="5" s="1"/>
  <c r="P26" i="5" s="1"/>
  <c r="P27" i="5" s="1"/>
  <c r="P22" i="6"/>
  <c r="P26" i="6"/>
  <c r="P27" i="6" s="1"/>
  <c r="L13" i="5"/>
  <c r="L14" i="5" s="1"/>
  <c r="L15" i="5" s="1"/>
  <c r="O22" i="6"/>
  <c r="O23" i="6" s="1"/>
  <c r="N23" i="6"/>
  <c r="O36" i="12"/>
  <c r="P49" i="12" s="1"/>
  <c r="N13" i="6"/>
  <c r="N14" i="6" s="1"/>
  <c r="N13" i="5"/>
  <c r="N14" i="5" s="1"/>
  <c r="M13" i="5"/>
  <c r="M14" i="5" s="1"/>
  <c r="M13" i="6"/>
  <c r="M14" i="6" s="1"/>
  <c r="M15" i="6" s="1"/>
  <c r="M38" i="6" s="1"/>
  <c r="O51" i="12"/>
  <c r="N41" i="12"/>
  <c r="L37" i="6"/>
  <c r="P32" i="12"/>
  <c r="R29" i="12"/>
  <c r="M41" i="26" l="1"/>
  <c r="M41" i="25"/>
  <c r="O22" i="5"/>
  <c r="O23" i="5" s="1"/>
  <c r="P28" i="6"/>
  <c r="P82" i="6" s="1"/>
  <c r="P22" i="5"/>
  <c r="P28" i="5"/>
  <c r="P82" i="5" s="1"/>
  <c r="L37" i="5"/>
  <c r="L38" i="5"/>
  <c r="L43" i="6"/>
  <c r="L47" i="6" s="1"/>
  <c r="L48" i="6" s="1"/>
  <c r="M15" i="5"/>
  <c r="O41" i="12"/>
  <c r="P51" i="12"/>
  <c r="N15" i="6"/>
  <c r="M37" i="6"/>
  <c r="Q32" i="12"/>
  <c r="S29" i="12"/>
  <c r="O13" i="5"/>
  <c r="O14" i="5" s="1"/>
  <c r="O13" i="6"/>
  <c r="O14" i="6" s="1"/>
  <c r="P23" i="6"/>
  <c r="P36" i="12"/>
  <c r="Q49" i="12" s="1"/>
  <c r="M47" i="25" l="1"/>
  <c r="AB47" i="25" s="1"/>
  <c r="S47" i="25" s="1"/>
  <c r="M47" i="24"/>
  <c r="AB47" i="24" s="1"/>
  <c r="S47" i="24" s="1"/>
  <c r="M47" i="26"/>
  <c r="S47" i="26" s="1"/>
  <c r="M47" i="23"/>
  <c r="S47" i="23" s="1"/>
  <c r="L39" i="5"/>
  <c r="L52" i="5" s="1"/>
  <c r="L53" i="5" s="1"/>
  <c r="L54" i="5" s="1"/>
  <c r="L56" i="5" s="1"/>
  <c r="L57" i="5" s="1"/>
  <c r="L58" i="5" s="1"/>
  <c r="N59" i="5" s="1"/>
  <c r="N63" i="5" s="1"/>
  <c r="P13" i="5"/>
  <c r="P14" i="5" s="1"/>
  <c r="P35" i="5"/>
  <c r="P35" i="6"/>
  <c r="M37" i="5"/>
  <c r="L39" i="6"/>
  <c r="L52" i="6" s="1"/>
  <c r="L53" i="6" s="1"/>
  <c r="L54" i="6" s="1"/>
  <c r="L56" i="6" s="1"/>
  <c r="L57" i="6" s="1"/>
  <c r="L58" i="6" s="1"/>
  <c r="N59" i="6" s="1"/>
  <c r="N15" i="5"/>
  <c r="O15" i="5" s="1"/>
  <c r="M38" i="5"/>
  <c r="M43" i="5" s="1"/>
  <c r="M47" i="5" s="1"/>
  <c r="M48" i="5" s="1"/>
  <c r="L43" i="5"/>
  <c r="L47" i="5" s="1"/>
  <c r="L48" i="5" s="1"/>
  <c r="P13" i="6"/>
  <c r="P14" i="6" s="1"/>
  <c r="M43" i="6"/>
  <c r="M47" i="6" s="1"/>
  <c r="M48" i="6" s="1"/>
  <c r="Q51" i="12"/>
  <c r="N49" i="6"/>
  <c r="Q36" i="12"/>
  <c r="R49" i="12" s="1"/>
  <c r="P41" i="12"/>
  <c r="T29" i="12"/>
  <c r="R32" i="12"/>
  <c r="P23" i="5"/>
  <c r="L44" i="6"/>
  <c r="L67" i="6" s="1"/>
  <c r="N37" i="6"/>
  <c r="O15" i="6"/>
  <c r="K44" i="26" l="1"/>
  <c r="K44" i="23"/>
  <c r="K45" i="23"/>
  <c r="K45" i="26"/>
  <c r="N63" i="6"/>
  <c r="N62" i="6"/>
  <c r="L44" i="5"/>
  <c r="L67" i="5" s="1"/>
  <c r="N32" i="5"/>
  <c r="N38" i="5" s="1"/>
  <c r="N43" i="5" s="1"/>
  <c r="N47" i="5" s="1"/>
  <c r="N48" i="5" s="1"/>
  <c r="N37" i="5"/>
  <c r="M39" i="5"/>
  <c r="M52" i="5" s="1"/>
  <c r="M53" i="5" s="1"/>
  <c r="M54" i="5" s="1"/>
  <c r="M56" i="5" s="1"/>
  <c r="M57" i="5" s="1"/>
  <c r="M58" i="5" s="1"/>
  <c r="O59" i="5" s="1"/>
  <c r="O63" i="5" s="1"/>
  <c r="N32" i="6"/>
  <c r="N38" i="6" s="1"/>
  <c r="N43" i="6" s="1"/>
  <c r="N47" i="6" s="1"/>
  <c r="N48" i="6" s="1"/>
  <c r="N49" i="5"/>
  <c r="M39" i="6"/>
  <c r="M52" i="6" s="1"/>
  <c r="M53" i="6" s="1"/>
  <c r="M54" i="6" s="1"/>
  <c r="M56" i="6" s="1"/>
  <c r="M57" i="6" s="1"/>
  <c r="M58" i="6" s="1"/>
  <c r="O59" i="6" s="1"/>
  <c r="Q41" i="12"/>
  <c r="R51" i="12"/>
  <c r="M44" i="6"/>
  <c r="M67" i="6" s="1"/>
  <c r="M44" i="5"/>
  <c r="M67" i="5" s="1"/>
  <c r="P15" i="6"/>
  <c r="O37" i="6"/>
  <c r="P15" i="5"/>
  <c r="O37" i="5"/>
  <c r="S32" i="12"/>
  <c r="O49" i="5"/>
  <c r="U29" i="12"/>
  <c r="R36" i="12"/>
  <c r="S49" i="12" s="1"/>
  <c r="O49" i="6"/>
  <c r="N64" i="6" l="1"/>
  <c r="K46" i="26" s="1"/>
  <c r="L44" i="26"/>
  <c r="L44" i="23"/>
  <c r="K44" i="24"/>
  <c r="Z44" i="24" s="1"/>
  <c r="K44" i="25"/>
  <c r="Z44" i="25" s="1"/>
  <c r="L44" i="24"/>
  <c r="AA44" i="24" s="1"/>
  <c r="L44" i="25"/>
  <c r="AA44" i="25" s="1"/>
  <c r="L45" i="26"/>
  <c r="L45" i="23"/>
  <c r="O63" i="6"/>
  <c r="O62" i="6"/>
  <c r="N62" i="5"/>
  <c r="N64" i="5" s="1"/>
  <c r="O62" i="5"/>
  <c r="O64" i="5" s="1"/>
  <c r="N39" i="5"/>
  <c r="N52" i="5" s="1"/>
  <c r="N53" i="5" s="1"/>
  <c r="N54" i="5" s="1"/>
  <c r="N56" i="5" s="1"/>
  <c r="N39" i="6"/>
  <c r="N52" i="6" s="1"/>
  <c r="N53" i="6" s="1"/>
  <c r="N54" i="6" s="1"/>
  <c r="N56" i="6" s="1"/>
  <c r="N57" i="6" s="1"/>
  <c r="N58" i="6" s="1"/>
  <c r="P59" i="6" s="1"/>
  <c r="O32" i="5"/>
  <c r="O38" i="5" s="1"/>
  <c r="O43" i="5" s="1"/>
  <c r="P72" i="5" s="1"/>
  <c r="N44" i="5"/>
  <c r="N67" i="5" s="1"/>
  <c r="O32" i="6"/>
  <c r="O38" i="6" s="1"/>
  <c r="O39" i="6" s="1"/>
  <c r="O52" i="6" s="1"/>
  <c r="O53" i="6" s="1"/>
  <c r="O54" i="6" s="1"/>
  <c r="O56" i="6" s="1"/>
  <c r="P73" i="6" s="1"/>
  <c r="P49" i="6"/>
  <c r="T32" i="12"/>
  <c r="S36" i="12"/>
  <c r="T49" i="12" s="1"/>
  <c r="R41" i="12"/>
  <c r="P37" i="5"/>
  <c r="S51" i="12"/>
  <c r="N44" i="6"/>
  <c r="N67" i="6" s="1"/>
  <c r="P49" i="5"/>
  <c r="P37" i="6"/>
  <c r="K46" i="23" l="1"/>
  <c r="O64" i="6"/>
  <c r="L46" i="26" s="1"/>
  <c r="M44" i="25"/>
  <c r="AB44" i="25" s="1"/>
  <c r="S44" i="25" s="1"/>
  <c r="M44" i="24"/>
  <c r="AB44" i="24" s="1"/>
  <c r="S44" i="24" s="1"/>
  <c r="K45" i="24"/>
  <c r="Z45" i="24" s="1"/>
  <c r="K45" i="25"/>
  <c r="Z45" i="25" s="1"/>
  <c r="K46" i="25"/>
  <c r="Z46" i="25" s="1"/>
  <c r="K46" i="24"/>
  <c r="Z46" i="24" s="1"/>
  <c r="L46" i="25"/>
  <c r="AA46" i="25" s="1"/>
  <c r="L46" i="24"/>
  <c r="AA46" i="24" s="1"/>
  <c r="L46" i="23"/>
  <c r="M44" i="23"/>
  <c r="S44" i="23" s="1"/>
  <c r="M44" i="26"/>
  <c r="S44" i="26" s="1"/>
  <c r="M45" i="26"/>
  <c r="S45" i="26" s="1"/>
  <c r="M45" i="23"/>
  <c r="S45" i="23" s="1"/>
  <c r="P62" i="6"/>
  <c r="P63" i="6"/>
  <c r="P62" i="5"/>
  <c r="N57" i="5"/>
  <c r="N58" i="5" s="1"/>
  <c r="P59" i="5" s="1"/>
  <c r="P63" i="5" s="1"/>
  <c r="P32" i="6"/>
  <c r="P38" i="6" s="1"/>
  <c r="O43" i="6"/>
  <c r="P72" i="6" s="1"/>
  <c r="P74" i="6" s="1"/>
  <c r="O39" i="5"/>
  <c r="O52" i="5" s="1"/>
  <c r="O53" i="5" s="1"/>
  <c r="O54" i="5" s="1"/>
  <c r="O56" i="5" s="1"/>
  <c r="O44" i="5"/>
  <c r="O67" i="5" s="1"/>
  <c r="T36" i="12"/>
  <c r="S41" i="12"/>
  <c r="U32" i="12"/>
  <c r="T51" i="12"/>
  <c r="P64" i="6" l="1"/>
  <c r="M46" i="26" s="1"/>
  <c r="S46" i="26" s="1"/>
  <c r="P64" i="5"/>
  <c r="M46" i="25" s="1"/>
  <c r="AB46" i="25" s="1"/>
  <c r="S46" i="25" s="1"/>
  <c r="M46" i="24"/>
  <c r="AB46" i="24" s="1"/>
  <c r="S46" i="24" s="1"/>
  <c r="M46" i="23"/>
  <c r="S46" i="23" s="1"/>
  <c r="L45" i="24"/>
  <c r="AA45" i="24" s="1"/>
  <c r="L45" i="25"/>
  <c r="AA45" i="25" s="1"/>
  <c r="P32" i="5"/>
  <c r="P38" i="5" s="1"/>
  <c r="P43" i="5" s="1"/>
  <c r="P77" i="5" s="1"/>
  <c r="P73" i="5"/>
  <c r="P74" i="5" s="1"/>
  <c r="O44" i="6"/>
  <c r="O67" i="6" s="1"/>
  <c r="P39" i="6"/>
  <c r="P52" i="6" s="1"/>
  <c r="P53" i="6" s="1"/>
  <c r="P54" i="6" s="1"/>
  <c r="P56" i="6" s="1"/>
  <c r="P78" i="6" s="1"/>
  <c r="P43" i="6"/>
  <c r="P77" i="6" s="1"/>
  <c r="U51" i="12"/>
  <c r="U49" i="12"/>
  <c r="U36" i="12"/>
  <c r="U41" i="12" s="1"/>
  <c r="T41" i="12"/>
  <c r="P44" i="5" l="1"/>
  <c r="P67" i="5" s="1"/>
  <c r="P39" i="5"/>
  <c r="P52" i="5" s="1"/>
  <c r="Q52" i="5" s="1"/>
  <c r="P79" i="6"/>
  <c r="P84" i="6" s="1"/>
  <c r="P44" i="6"/>
  <c r="P67" i="6" s="1"/>
  <c r="Q53" i="5" l="1"/>
  <c r="Q54" i="5" s="1"/>
  <c r="P53" i="5"/>
  <c r="P54" i="5" s="1"/>
  <c r="P56" i="5" s="1"/>
  <c r="P12" i="7"/>
  <c r="P78" i="5" l="1"/>
  <c r="P79" i="5" s="1"/>
  <c r="P84" i="5" s="1"/>
  <c r="P10" i="7" s="1"/>
  <c r="M45" i="25"/>
  <c r="AB45" i="25" s="1"/>
  <c r="M45" i="24"/>
  <c r="AB45" i="24" s="1"/>
  <c r="S45" i="24" l="1"/>
  <c r="S45" i="25"/>
  <c r="M48" i="25" l="1"/>
  <c r="AB48" i="25" s="1"/>
  <c r="M48" i="24"/>
  <c r="AB48" i="24" s="1"/>
  <c r="M48" i="23"/>
  <c r="S48" i="23" s="1"/>
  <c r="M48" i="26"/>
  <c r="S48" i="26" s="1"/>
  <c r="S48" i="24" l="1"/>
  <c r="AB49" i="24"/>
  <c r="S48" i="25"/>
  <c r="AB49" i="25"/>
</calcChain>
</file>

<file path=xl/sharedStrings.xml><?xml version="1.0" encoding="utf-8"?>
<sst xmlns="http://schemas.openxmlformats.org/spreadsheetml/2006/main" count="1923" uniqueCount="598">
  <si>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</si>
  <si>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</si>
  <si>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</si>
  <si>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</si>
  <si>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</si>
  <si>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</si>
  <si>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</si>
  <si>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</si>
  <si>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</si>
  <si>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</si>
  <si>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</si>
  <si>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</si>
  <si>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</si>
  <si>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</si>
  <si>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</si>
  <si>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</si>
  <si>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</si>
  <si>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</si>
  <si>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</si>
  <si>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</si>
  <si>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</si>
  <si>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</si>
  <si>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</si>
  <si>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</si>
  <si>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</si>
  <si>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</si>
  <si>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</si>
  <si>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</si>
  <si>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</si>
  <si>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</si>
  <si>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</si>
  <si>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</si>
  <si>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</si>
  <si>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</si>
  <si>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</si>
  <si>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</si>
  <si>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</si>
  <si>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</si>
  <si>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</si>
  <si>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</si>
  <si>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</si>
  <si>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</si>
  <si>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</si>
  <si>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</si>
  <si>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</si>
  <si>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</si>
  <si>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</si>
  <si>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</si>
  <si>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</si>
  <si>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</si>
  <si>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</si>
  <si>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</si>
  <si>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Rows 43-45, 54-56 and 58</t>
  </si>
  <si>
    <t>Display formatting of cells incorrect</t>
  </si>
  <si>
    <t>K27, K28, rows 36, 37 and 42 to 45 formatted to display correct decimal places</t>
  </si>
  <si>
    <t>K27, K28, rows 36, 37, 42 to K43</t>
  </si>
  <si>
    <t>WRFIM inputs</t>
  </si>
  <si>
    <t>Year</t>
  </si>
  <si>
    <t>Calendar year</t>
  </si>
  <si>
    <t>Year number</t>
  </si>
  <si>
    <t>Model inputs</t>
  </si>
  <si>
    <t>Text</t>
  </si>
  <si>
    <t>Company Name</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</si>
  <si>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</si>
  <si>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</si>
  <si>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</si>
  <si>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</si>
  <si>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</si>
  <si>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</si>
  <si>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</si>
  <si>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</si>
  <si>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</si>
  <si>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</si>
  <si>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</si>
  <si>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</si>
  <si>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</si>
  <si>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</si>
  <si>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</si>
  <si>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</si>
  <si>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</si>
  <si>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</si>
  <si>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</si>
  <si>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</si>
  <si>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</si>
  <si>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</si>
  <si>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</si>
  <si>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</si>
  <si>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K</t>
  </si>
  <si>
    <t>Nr</t>
  </si>
  <si>
    <t>K - water</t>
  </si>
  <si>
    <t>K.Water</t>
  </si>
  <si>
    <t>K - waste</t>
  </si>
  <si>
    <t>K.Waste</t>
  </si>
  <si>
    <t>Recovered revenue</t>
  </si>
  <si>
    <t>To be completed at the end of PR14&gt;&gt;</t>
  </si>
  <si>
    <t>Recovered revenue - water</t>
  </si>
  <si>
    <t>Outturn price base</t>
  </si>
  <si>
    <t>RecRev.Water</t>
  </si>
  <si>
    <t>Recovered revenue - wastewater</t>
  </si>
  <si>
    <t>RecRev.Waste</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</si>
  <si>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</si>
  <si>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</si>
  <si>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</si>
  <si>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</si>
  <si>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</si>
  <si>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</si>
  <si>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</si>
  <si>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</si>
  <si>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</si>
  <si>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</si>
  <si>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</si>
  <si>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End</t>
  </si>
  <si>
    <t>Retail Price Index</t>
  </si>
  <si>
    <t>2011-12</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</si>
  <si>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</si>
  <si>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</si>
  <si>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</si>
  <si>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</si>
  <si>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</si>
  <si>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</si>
  <si>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</si>
  <si>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</si>
  <si>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</si>
  <si>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</si>
  <si>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</si>
  <si>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</si>
  <si>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</si>
  <si>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</si>
  <si>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</si>
  <si>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RPI: March - index</t>
  </si>
  <si>
    <t>% 4dp</t>
  </si>
  <si>
    <t>Completeness check</t>
  </si>
  <si>
    <t>Indexation.Check</t>
  </si>
  <si>
    <t>Series of actual and forecast RPI</t>
  </si>
  <si>
    <t>RPI: Financial year average - index</t>
  </si>
  <si>
    <t>%</t>
  </si>
  <si>
    <t>Override</t>
  </si>
  <si>
    <t>Calculated (including override)</t>
  </si>
  <si>
    <t>Actual RPI: Basket year - cumulative % increase from 2012/13 basket value</t>
  </si>
  <si>
    <t>Indexation.November.Actual.Override</t>
  </si>
  <si>
    <t>Indexation.November.Actual</t>
  </si>
  <si>
    <t>Actual RPI: Nov - Nov % increase</t>
  </si>
  <si>
    <t>Indexation.November.Actual.YearOnYear</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</si>
  <si>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</si>
  <si>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</si>
  <si>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</si>
  <si>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</si>
  <si>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</si>
  <si>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</si>
  <si>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</si>
  <si>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</si>
  <si>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</si>
  <si>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</si>
  <si>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</si>
  <si>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</si>
  <si>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</si>
  <si>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</si>
  <si>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</si>
  <si>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</si>
  <si>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</si>
  <si>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Adjust allowed revenue by RFIM adjustment</t>
  </si>
  <si>
    <t>Determine the main revenue over /  under recovery</t>
  </si>
  <si>
    <t>AMP6 forecasting incentive adjustment including over / under recovery true up</t>
  </si>
  <si>
    <t>AMP6.FI.Adj.Water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</si>
  <si>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</si>
  <si>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</si>
  <si>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</si>
  <si>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</si>
  <si>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</si>
  <si>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</si>
  <si>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</si>
  <si>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</si>
  <si>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</si>
  <si>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</si>
  <si>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</si>
  <si>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</si>
  <si>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</si>
  <si>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t>
  </si>
  <si>
    <t>Penalty calculation</t>
  </si>
  <si>
    <t>Forecast error</t>
  </si>
  <si>
    <t>Boolean</t>
  </si>
  <si>
    <t>Is a penalty  required?</t>
  </si>
  <si>
    <t>Penalty rate magnitude</t>
  </si>
  <si>
    <t>Penalty adjustment</t>
  </si>
  <si>
    <t>Penalty adjustment - with financing adjustment</t>
  </si>
  <si>
    <t>Penalty adjustment - with financing adjustment &amp; 2 year lag of inflation</t>
  </si>
  <si>
    <t>Penalty adjustment - as incurred</t>
  </si>
  <si>
    <t>WRFIM adjustment</t>
  </si>
  <si>
    <t>WRFIM adjustment - as incurred</t>
  </si>
  <si>
    <t>Performance is outside +/-6% variance level</t>
  </si>
  <si>
    <t>Is more detailed variance analyses required to be submitted?</t>
  </si>
  <si>
    <t>2 Application of penalty</t>
  </si>
  <si>
    <t>One year of RPI and financing costs adjustments to main revenue applied</t>
  </si>
  <si>
    <t>Value of Year 4 main revenue adjustment at the end of AMP6</t>
  </si>
  <si>
    <t>Value of Year 4 penalty adjustment at the end of AMP6</t>
  </si>
  <si>
    <t>Value of Year 4 WRFIM adjustments at the end of AMP6</t>
  </si>
  <si>
    <t>No RPI and financing costs adjustments applied</t>
  </si>
  <si>
    <t>Value of Year 5 main revenue adjustment at the end of AMP6</t>
  </si>
  <si>
    <t>Value of Year 5 penalty adjustment at the end of AMP6</t>
  </si>
  <si>
    <t>Value of Year 5 WRFIM adjustments at the end of AMP6</t>
  </si>
  <si>
    <t>Total reward / (penalty) at the end of AMP6</t>
  </si>
  <si>
    <t>WRFIM.Water</t>
  </si>
  <si>
    <t>WRFIM calculations - waste</t>
  </si>
  <si>
    <t>AllRev.Outturn.Waste</t>
  </si>
  <si>
    <t>AMP5.RCM.Adj.Waste</t>
  </si>
  <si>
    <t>RCM.BlindYear.Adj.Waste</t>
  </si>
  <si>
    <t>AMP6.FI.Adj.Waste</t>
  </si>
  <si>
    <t>Adj.AllRev.Waste</t>
  </si>
  <si>
    <t>Baseline.AllRev.Waste</t>
  </si>
  <si>
    <t>Perc.Recovered.Waste</t>
  </si>
  <si>
    <t>WRFIM.Waste</t>
  </si>
  <si>
    <t>WRFIM adjustments</t>
  </si>
  <si>
    <t>1 WRFIM adjustment at the end of AMP6</t>
  </si>
  <si>
    <t>Total reward / (penalty) - water</t>
  </si>
  <si>
    <t>Total reward / (penalty) - waste</t>
  </si>
  <si>
    <t>Timeline</t>
  </si>
  <si>
    <t>2012-13</t>
  </si>
  <si>
    <t>2013-14</t>
  </si>
  <si>
    <t>2014-15</t>
  </si>
  <si>
    <t>2015-16</t>
  </si>
  <si>
    <t>2016-17</t>
  </si>
  <si>
    <t>2017-18</t>
  </si>
  <si>
    <t>2018-19</t>
  </si>
  <si>
    <t>2019-20</t>
  </si>
  <si>
    <t>2020-21</t>
  </si>
  <si>
    <t>2021-22</t>
  </si>
  <si>
    <t>2022-23</t>
  </si>
  <si>
    <t>2023-24</t>
  </si>
  <si>
    <t>2024-25</t>
  </si>
  <si>
    <t>AMP.Years</t>
  </si>
  <si>
    <t>Calendar.Years</t>
  </si>
  <si>
    <t>RPI: Assumed percentage increase for unpopulated monthly values</t>
  </si>
  <si>
    <t>Redundant code deleted</t>
  </si>
  <si>
    <t>Accelerated return of over-recovered revenue</t>
  </si>
  <si>
    <t xml:space="preserve">Over-recovered revenue returned to customers after one year </t>
  </si>
  <si>
    <t>Model modified to work for companies that accelerate the return of over-recovered revenue to customers after one year</t>
  </si>
  <si>
    <t>Data
WRFIM - Water
WRFIM - Waste</t>
  </si>
  <si>
    <t xml:space="preserve">Change calculation of 'Adjusted allowed revenue (AR)' to recognise the early return revenue in year t+1 and corresponding back out from year t+2 </t>
  </si>
  <si>
    <t>Data rows 47 to 54
WRFIM sheets rows 29 to 31 and 33</t>
  </si>
  <si>
    <t>Over-recovered 17/18 revenue returned - water</t>
  </si>
  <si>
    <t>Over-recovered 17/18 revenue returned - wastewater</t>
  </si>
  <si>
    <t>Over-recovered 18/19 revenue returned - water</t>
  </si>
  <si>
    <t>Over-recovered 18/19 revenue returned - wastewater</t>
  </si>
  <si>
    <t>Back out of over-recovered 17/18 revenue - water</t>
  </si>
  <si>
    <t>Back out of over-recovered 17/18 revenue - wastewater</t>
  </si>
  <si>
    <t>RCM adjustment remaining to be applied at PR19</t>
  </si>
  <si>
    <t>AMP5 RCM adjustment including additional year financing rate adjustment</t>
  </si>
  <si>
    <t>AMP5 RCM adjustment to be applied at PR19 (12/13 price base)</t>
  </si>
  <si>
    <t>AMP5 RCM adjustment to be applied at PR19 (Outturn price base)</t>
  </si>
  <si>
    <t>Percentage of blind year adjustment remaining to be applied at PR19 - water</t>
  </si>
  <si>
    <t>Percentage of blind year adjustment remaining to be applied at PR19 - waste</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</si>
  <si>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</si>
  <si>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</si>
  <si>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Rows 25-28
Row 82
Row 84</t>
  </si>
  <si>
    <t>WS13 - PR14 wholesale revenue forecast incentive mechanism for the water service</t>
  </si>
  <si>
    <t>Data validation</t>
  </si>
  <si>
    <t>Item reference</t>
  </si>
  <si>
    <t>Units</t>
  </si>
  <si>
    <t>DPs</t>
  </si>
  <si>
    <t>Price base</t>
  </si>
  <si>
    <t>2015-20</t>
  </si>
  <si>
    <t>Calculation, copy or download rule</t>
  </si>
  <si>
    <t>Validation description</t>
  </si>
  <si>
    <t>Completion</t>
  </si>
  <si>
    <t>Completion checks</t>
  </si>
  <si>
    <t>A</t>
  </si>
  <si>
    <t>Company details for WRFIM model</t>
  </si>
  <si>
    <t>Please complete all cells in row</t>
  </si>
  <si>
    <t>Company name</t>
  </si>
  <si>
    <t>text</t>
  </si>
  <si>
    <t>-</t>
  </si>
  <si>
    <t>Prepopulated cell</t>
  </si>
  <si>
    <t>Company type</t>
  </si>
  <si>
    <t>BF200</t>
  </si>
  <si>
    <t>Prepopulated cell. Key: 1=WoC, 2=WaSC</t>
  </si>
  <si>
    <t>WS13003</t>
  </si>
  <si>
    <t>TRUE</t>
  </si>
  <si>
    <t>B</t>
  </si>
  <si>
    <t>WRFIM model parameters</t>
  </si>
  <si>
    <t>Penalty rate scaling minimum threshold (+/-)</t>
  </si>
  <si>
    <t>WS13004</t>
  </si>
  <si>
    <t>PR14 reconciliation rulebook specifies value. Generic</t>
  </si>
  <si>
    <t>Penalty rate scaling maximum threshold (+/-)</t>
  </si>
  <si>
    <t>WS13005</t>
  </si>
  <si>
    <t>WS13006</t>
  </si>
  <si>
    <t>WS13007</t>
  </si>
  <si>
    <t>FD14 data pre-populated cell</t>
  </si>
  <si>
    <t>WS13008</t>
  </si>
  <si>
    <t>C</t>
  </si>
  <si>
    <t>WS13009</t>
  </si>
  <si>
    <t>£m</t>
  </si>
  <si>
    <t>Outturn (nominal)</t>
  </si>
  <si>
    <t xml:space="preserve">FD14 data pre-populated cells. </t>
  </si>
  <si>
    <t>Actual RPI: November index year on year change</t>
  </si>
  <si>
    <t>APP23001_CPY</t>
  </si>
  <si>
    <t>Copied from table App23 line 30.</t>
  </si>
  <si>
    <t>K ~ water</t>
  </si>
  <si>
    <t>WS13011</t>
  </si>
  <si>
    <t>nr</t>
  </si>
  <si>
    <t>Extracted from FD14 and calculated to convert from % to nr format</t>
  </si>
  <si>
    <t>Total revenue forecast ~ water</t>
  </si>
  <si>
    <t>WS13012</t>
  </si>
  <si>
    <t>Calculated</t>
  </si>
  <si>
    <t>D</t>
  </si>
  <si>
    <t>AMP5 RCM blind year adjustment</t>
  </si>
  <si>
    <t>RCM blind year 14/15 adjustment for implementing via WRFIM ~ water</t>
  </si>
  <si>
    <t>C00052_L021</t>
  </si>
  <si>
    <t>2012-13 FYA</t>
  </si>
  <si>
    <t>Final 2010-15 reconciliation data pre-populated cell</t>
  </si>
  <si>
    <t>Percentage of RCM adjustment by year ~ water</t>
  </si>
  <si>
    <t>WS13014</t>
  </si>
  <si>
    <t>Final 2010-15 reconciliation implemented in 2017-18 charges pre-populated cell</t>
  </si>
  <si>
    <t>E</t>
  </si>
  <si>
    <t>Revenue recovered</t>
  </si>
  <si>
    <t>Water: Unmeasured ~ household</t>
  </si>
  <si>
    <t>CR581</t>
  </si>
  <si>
    <t>APR (table 2I) reported actual data pre-populated cells</t>
  </si>
  <si>
    <t>Water: Unmeasured ~ non-household</t>
  </si>
  <si>
    <t>CR583</t>
  </si>
  <si>
    <t>Water: Measured ~ household</t>
  </si>
  <si>
    <t>CR582</t>
  </si>
  <si>
    <t>Water: Measured ~ non-household</t>
  </si>
  <si>
    <t>CR584</t>
  </si>
  <si>
    <t>Water: Third party revenue ~ household</t>
  </si>
  <si>
    <t>W9008HH</t>
  </si>
  <si>
    <t>Water: Third party revenue ~ non-household</t>
  </si>
  <si>
    <t>W9008NHH</t>
  </si>
  <si>
    <t>Water: Revenue collected from household and non-household</t>
  </si>
  <si>
    <t>BR589</t>
  </si>
  <si>
    <t>Sum lines 15 to 20</t>
  </si>
  <si>
    <t>Water: Grants and contributions</t>
  </si>
  <si>
    <t>BC11274</t>
  </si>
  <si>
    <t>Water: Revenue recovered</t>
  </si>
  <si>
    <t>W9014</t>
  </si>
  <si>
    <t>Sum lines 21 and 22</t>
  </si>
  <si>
    <t>F</t>
  </si>
  <si>
    <t>Variance analysis of grants and contributions</t>
  </si>
  <si>
    <t>Water: Capital contributions from connection charges and revenue from infrastructure charges (PR14 FD)</t>
  </si>
  <si>
    <t>C_ES_000660_A001</t>
  </si>
  <si>
    <t>2012-13 prices</t>
  </si>
  <si>
    <t>FD14 data pre-populated cells</t>
  </si>
  <si>
    <t>BC11274_CPY</t>
  </si>
  <si>
    <t>Copy line 22</t>
  </si>
  <si>
    <t>Water: Grants and contributions variance</t>
  </si>
  <si>
    <t>WS13028</t>
  </si>
  <si>
    <t>Difference line 25 - line 24. Line 24 adjusted to outturn prices using data in App23</t>
  </si>
  <si>
    <t>G</t>
  </si>
  <si>
    <t>Penalties</t>
  </si>
  <si>
    <t>Main revenue adjustment as incurred ~ water</t>
  </si>
  <si>
    <t>WS13023</t>
  </si>
  <si>
    <t>PR14 reconciliation WRFIM model row 41 on calc sheet.</t>
  </si>
  <si>
    <t>Penalty adjustment as incurred ~ water</t>
  </si>
  <si>
    <t>WS13024</t>
  </si>
  <si>
    <t>PR14 reconciliation WRFIM model row 51 on calc sheet.</t>
  </si>
  <si>
    <t>WRFIM adjustment as incurred ~ water</t>
  </si>
  <si>
    <t>PR14 reconciliation WRFIM model row 56 on calc sheet.</t>
  </si>
  <si>
    <t>WRFIM Total reward / (penalty) at the end of AMP6 ~ water</t>
  </si>
  <si>
    <t>WS13026</t>
  </si>
  <si>
    <t>PR14 reconciliation WRFIM model output item row 73 on calc sheet.</t>
  </si>
  <si>
    <t>WRFIM Total reward / (penalty) at the end of AMP6 ~ water network plus</t>
  </si>
  <si>
    <t>WS13027</t>
  </si>
  <si>
    <t>2017-18 FYA (CPIH deflated)</t>
  </si>
  <si>
    <t>Output item from revenue adjustments model.</t>
  </si>
  <si>
    <t>KEY</t>
  </si>
  <si>
    <t>Input</t>
  </si>
  <si>
    <t>Copy</t>
  </si>
  <si>
    <t>Calculation</t>
  </si>
  <si>
    <t>Pre populated</t>
  </si>
  <si>
    <t>WS13 guidance and line definitions</t>
  </si>
  <si>
    <t>This table contains the water service inputs used for populating the WRFIM model and the penalties arising as calculated by the WFRIM model. The WRFIM model calculates in outturn prices and is converted to 2017-18 prices in the revenue adjustments model.
We expect companies to publish their populated WRFIM models with associated explanation with the regulatory accounts reporting in July 2018.</t>
  </si>
  <si>
    <t>Line</t>
  </si>
  <si>
    <t>Definition</t>
  </si>
  <si>
    <t>Block A</t>
  </si>
  <si>
    <t>1-3</t>
  </si>
  <si>
    <t>Block B</t>
  </si>
  <si>
    <t>4-8</t>
  </si>
  <si>
    <t>WRFIM model parameters as defined in the PR14 reconciliation rulebook.</t>
  </si>
  <si>
    <t>Block C</t>
  </si>
  <si>
    <t>9</t>
  </si>
  <si>
    <t>2014-15 allowed revenue from company final determination letter, as adjusted for ODIs or IDoK in accordance with the licence.</t>
  </si>
  <si>
    <t>10</t>
  </si>
  <si>
    <t>Year on year increase in November RPI for the November prior to the start of the financial year</t>
  </si>
  <si>
    <t>11</t>
  </si>
  <si>
    <t>Annual K factor from the PR14 final determination, as adjusted for in-period ODIs or interim determination of K in accordance with the licence.</t>
  </si>
  <si>
    <r>
      <t>Total revenue forecasted in PR14. Calculated as 2014-15 allowed revenue (</t>
    </r>
    <r>
      <rPr>
        <sz val="10"/>
        <color rgb="FF0078C9"/>
        <rFont val="Arial"/>
        <family val="2"/>
      </rPr>
      <t>WS13 line 9</t>
    </r>
    <r>
      <rPr>
        <sz val="10"/>
        <rFont val="Arial"/>
        <family val="2"/>
      </rPr>
      <t>) compounded by RPI (</t>
    </r>
    <r>
      <rPr>
        <sz val="10"/>
        <color rgb="FF0078C9"/>
        <rFont val="Arial"/>
        <family val="2"/>
      </rPr>
      <t>WS13 line 10</t>
    </r>
    <r>
      <rPr>
        <sz val="10"/>
        <rFont val="Arial"/>
        <family val="2"/>
      </rPr>
      <t>) and K (</t>
    </r>
    <r>
      <rPr>
        <sz val="10"/>
        <color rgb="FF0078C9"/>
        <rFont val="Arial"/>
        <family val="2"/>
      </rPr>
      <t>WS13 line 11</t>
    </r>
    <r>
      <rPr>
        <sz val="10"/>
        <rFont val="Arial"/>
        <family val="2"/>
      </rPr>
      <t>).</t>
    </r>
  </si>
  <si>
    <t>Block D</t>
  </si>
  <si>
    <t>Revenue Correction Mechanism (RCM) 2014-15 blind year adjustment implemented via WRFIM. As published in December 2016.</t>
  </si>
  <si>
    <t>Profile for applying the RCM adjustment. This should be in accordance with the choice made (as published) in December 2016.</t>
  </si>
  <si>
    <t>Block E</t>
  </si>
  <si>
    <t>15-20</t>
  </si>
  <si>
    <t>Actual revenue recovered from metered and unmetered customers' water charges, household and non-household over the 2015-2020 price review period. Annual wholesale water charge revenue as reported in company’s regulatory reporting 2I.</t>
  </si>
  <si>
    <r>
      <t xml:space="preserve">Calculated. Sum of </t>
    </r>
    <r>
      <rPr>
        <sz val="10"/>
        <color rgb="FF0078C9"/>
        <rFont val="Arial"/>
        <family val="2"/>
      </rPr>
      <t>WS13 lines 15 to 20</t>
    </r>
    <r>
      <rPr>
        <sz val="10"/>
        <rFont val="Arial"/>
        <family val="2"/>
      </rPr>
      <t>.</t>
    </r>
  </si>
  <si>
    <t xml:space="preserve">Actual water grants and contributions revenue recovered. As defined in the RAGs for 2017-18 2I, total of price control grants and contributions irrespective of accounting treatment. We raised several queries on grants and contributions reporting in the 2016 APR or 2017 APR. As a result of these queries, if a company is aware that previous years data has not been correctly reported, they should restate the figures in the pre-populated cells using the definition in the RAGs for 2017-18 reporting. </t>
  </si>
  <si>
    <r>
      <t xml:space="preserve">Calculated. Sum of </t>
    </r>
    <r>
      <rPr>
        <sz val="10"/>
        <color rgb="FF0078C9"/>
        <rFont val="Arial"/>
        <family val="2"/>
      </rPr>
      <t>WS13 lines 21 and 22</t>
    </r>
    <r>
      <rPr>
        <sz val="10"/>
        <rFont val="Arial"/>
        <family val="2"/>
      </rPr>
      <t>.</t>
    </r>
  </si>
  <si>
    <t>Block F</t>
  </si>
  <si>
    <t>Total grants and contributions that are included in the allowed water revenue totals.</t>
  </si>
  <si>
    <t>Relevant water capital contributions from connection charges and revenue from infrastructure charges, defined in the final determination as covered by the price control. As defined in RAG 4.07 2I.</t>
  </si>
  <si>
    <t>Difference in outturn prices between line 24 and line 25 for water grants and contributions. Line 24 is adjusted to outturn prices using data in App23.</t>
  </si>
  <si>
    <t>Block G</t>
  </si>
  <si>
    <t>27</t>
  </si>
  <si>
    <t>Main revenue adjustment as incurred. These values are calculated in the PR14 reconciliation WRFIM model on 'WRFIM - Water' sheet in row 41. The values are in outturn prices.</t>
  </si>
  <si>
    <t>28</t>
  </si>
  <si>
    <t>Penalty adjustment as incurred. These values are calculated in the PR14 reconciliation WRFIM model on 'WRFIM - Water' sheet in row 51. The values are in outturn prices.</t>
  </si>
  <si>
    <t>29</t>
  </si>
  <si>
    <t>WRFIM adjustment as incurred. These values are calculated in the PR14 reconciliation WRFIM model on 'WRFIM - Water' sheet in row 56. The values are in outturn prices.</t>
  </si>
  <si>
    <t>30</t>
  </si>
  <si>
    <t>WRFIM Total reward / (penalty) at the end of AMP6. These values are calculated in the PR14 reconciliation WRFIM model on 'WRFIM - Water' sheet in row 73. The values are in outturn prices.</t>
  </si>
  <si>
    <t>31</t>
  </si>
  <si>
    <t>WRFIM Total reward / (penalty) at the end of AMP6 expressed in 2017-18 FYA (CPIH deflated) prices. This is an output item from the revenue adjustments feeder model. The value entered is prior to profiling.</t>
  </si>
  <si>
    <t>WWS13 - PR14 wholesale revenue forecast incentive mechanism for the wastewater service</t>
  </si>
  <si>
    <t>SYS01</t>
  </si>
  <si>
    <t>YKY</t>
  </si>
  <si>
    <t>WWS13003</t>
  </si>
  <si>
    <t>WWS13004</t>
  </si>
  <si>
    <t>WWS13005</t>
  </si>
  <si>
    <t>WWS13006</t>
  </si>
  <si>
    <t>WWS13007</t>
  </si>
  <si>
    <t>WWS13008</t>
  </si>
  <si>
    <t>WWS13009</t>
  </si>
  <si>
    <t>K ~ wastewater</t>
  </si>
  <si>
    <t>WWS13011</t>
  </si>
  <si>
    <t>Total revenue forecast ~ wastewater</t>
  </si>
  <si>
    <t>WWS13012</t>
  </si>
  <si>
    <t>RCM blind year 14/15 adjustment for implementing via WRFIM ~ wastewater</t>
  </si>
  <si>
    <t>C00053_L021</t>
  </si>
  <si>
    <t>Percentage of RCM adjustment by year ~ wastewater</t>
  </si>
  <si>
    <t>WWS13014</t>
  </si>
  <si>
    <t>Wastewater: Unmeasured ~ household</t>
  </si>
  <si>
    <t>CR881</t>
  </si>
  <si>
    <t>Wastewater: Unmeasured ~ non-household</t>
  </si>
  <si>
    <t>CR883</t>
  </si>
  <si>
    <t>Wastewater: Measured ~ household</t>
  </si>
  <si>
    <t>CR882</t>
  </si>
  <si>
    <t>Wastewater: Measured ~ non-household</t>
  </si>
  <si>
    <t>CR884</t>
  </si>
  <si>
    <t>Wastewater: Third party revenue ~ household</t>
  </si>
  <si>
    <t>S9008HH</t>
  </si>
  <si>
    <t>Wastewater: Third party revenue ~ non-household</t>
  </si>
  <si>
    <t>S9008NHH</t>
  </si>
  <si>
    <t>Wastewater: Revenue collected from household and non-household</t>
  </si>
  <si>
    <t>BR689</t>
  </si>
  <si>
    <t>Wastewater: Grants and contributions</t>
  </si>
  <si>
    <t>BC11374</t>
  </si>
  <si>
    <t>Wastewater: Revenue recovered</t>
  </si>
  <si>
    <t>S9014</t>
  </si>
  <si>
    <t>Wastewater: Capital contributions from connection charges and revenue from infrastructure charges (PR14 FD)</t>
  </si>
  <si>
    <t>C_ES_000830_A001</t>
  </si>
  <si>
    <t>BC11374_CPY</t>
  </si>
  <si>
    <t>Wastewater: Grants and contributions variance</t>
  </si>
  <si>
    <t>WWS13028</t>
  </si>
  <si>
    <t>Main revenue adjustment as incurred ~ wastewater</t>
  </si>
  <si>
    <t>WWS130023</t>
  </si>
  <si>
    <t>Penalty adjustment as incurred ~ wastewater</t>
  </si>
  <si>
    <t>WWS130024</t>
  </si>
  <si>
    <t>WRFIM adjustment as incurred ~ wastewater</t>
  </si>
  <si>
    <t>WWS13025</t>
  </si>
  <si>
    <t>WRFIM Total reward / (penalty) at the end of AMP6 ~ wastewater</t>
  </si>
  <si>
    <t>WWS13026</t>
  </si>
  <si>
    <t>PR14 reconciliation WRFIM model output item row 73 on calc sheet</t>
  </si>
  <si>
    <t>WRFIM Total reward / (penalty) at the end of AMP6 ~ wastewater network plus</t>
  </si>
  <si>
    <t>WWS13027</t>
  </si>
  <si>
    <t>WWS13 guidance and line definitions</t>
  </si>
  <si>
    <t>This table contains the wastewater service inputs used for populating the WRFIM model and the penalties arising as calculated by the WFRIM model. The WRFIM model calculates in outturn prices and is converted to 2017-18 prices in the revenue adjustments model.
We expect companies to publish their populated WRFIM models with associated explanation with the regulatory accounts reporting in July 2018.</t>
  </si>
  <si>
    <r>
      <t>Total revenue forecasted in PR14. Calculated as 2014-15 allowed revenue (</t>
    </r>
    <r>
      <rPr>
        <sz val="10"/>
        <color rgb="FF0078C9"/>
        <rFont val="Arial"/>
        <family val="2"/>
      </rPr>
      <t>WWS13 line 9</t>
    </r>
    <r>
      <rPr>
        <sz val="10"/>
        <rFont val="Arial"/>
        <family val="2"/>
      </rPr>
      <t>) compounded by RPI (</t>
    </r>
    <r>
      <rPr>
        <sz val="10"/>
        <color rgb="FF0078C9"/>
        <rFont val="Arial"/>
        <family val="2"/>
      </rPr>
      <t>WWS13 line 10</t>
    </r>
    <r>
      <rPr>
        <sz val="10"/>
        <rFont val="Arial"/>
        <family val="2"/>
      </rPr>
      <t>) and K (</t>
    </r>
    <r>
      <rPr>
        <sz val="10"/>
        <color rgb="FF0078C9"/>
        <rFont val="Arial"/>
        <family val="2"/>
      </rPr>
      <t>WWS13 line 11</t>
    </r>
    <r>
      <rPr>
        <sz val="10"/>
        <rFont val="Arial"/>
        <family val="2"/>
      </rPr>
      <t>).</t>
    </r>
  </si>
  <si>
    <t>Actual revenue recovered from metered and unmetered customers' wastewater charges, household and non-household over the 2015-2020 price review period. Annual wholesale wastewater charge revenue as reported in company’s regulatory reporting 2I.</t>
  </si>
  <si>
    <r>
      <t xml:space="preserve">Calculated. Sum of </t>
    </r>
    <r>
      <rPr>
        <sz val="10"/>
        <color rgb="FF0078C9"/>
        <rFont val="Arial"/>
        <family val="2"/>
      </rPr>
      <t>WWS13 lines 15 to 20</t>
    </r>
    <r>
      <rPr>
        <sz val="10"/>
        <rFont val="Arial"/>
        <family val="2"/>
      </rPr>
      <t>.</t>
    </r>
  </si>
  <si>
    <t xml:space="preserve">Actual wastewater grants and contributions revenue recovered. As defined in the RAGs for 2017-18 2I, total of price control grants and contributions irrespective of accounting treatment. We raised several queries on grants and contributions reporting in the 2016 APR or 2017 APR. As a result of these queries, if a company is aware that previous years data has not been correctly reported, they should restate the figures in the pre-populated cells using the definition in the RAGs for 2017-18 reporting. </t>
  </si>
  <si>
    <r>
      <t xml:space="preserve">Calculated. Sum of </t>
    </r>
    <r>
      <rPr>
        <sz val="10"/>
        <color rgb="FF0078C9"/>
        <rFont val="Arial"/>
        <family val="2"/>
      </rPr>
      <t>WWS13 lines 21 and 22</t>
    </r>
    <r>
      <rPr>
        <sz val="10"/>
        <rFont val="Arial"/>
        <family val="2"/>
      </rPr>
      <t>.</t>
    </r>
  </si>
  <si>
    <t>Total grants and contributions that are included in the allowed wastewater revenue totals.</t>
  </si>
  <si>
    <t>Relevant wastewater capital contributions from connection charges and revenue from infrastructure charges, defined in the final determination as covered by the price control. As defined in RAG 4.07 2I.</t>
  </si>
  <si>
    <t>Difference in outturn prices between line 24 and line 25 for wastewater grants and contributions. Line 24 is adjusted to outturn prices using data in App23.</t>
  </si>
  <si>
    <t>Main revenue adjustment as incurred. These values are calculated in the PR14 reconciliation WRFIM model on 'WRFIM - Waste' sheet in row 41. The values are in outturn prices.</t>
  </si>
  <si>
    <t>Penalty adjustment as incurred. These values are calculated in the PR14 reconciliation WRFIM model on 'WRFIM - Waste' sheet in row 51. The values are in outturn prices.</t>
  </si>
  <si>
    <t>WRFIM adjustment as incurred. These values are calculated in the PR14 reconciliation WRFIM model on 'WRFIM - Waste' sheet in row 56. The values are in outturn prices.</t>
  </si>
  <si>
    <t>WRFIM Total reward / (penalty) at the end of AMP6. These values are calculated in the PR14 reconciliation WRFIM model on 'WRFIM - Waste' sheet in row 73. The values are in outturn prices.</t>
  </si>
  <si>
    <t>BC11274IN</t>
  </si>
  <si>
    <t>WS13025</t>
  </si>
  <si>
    <t>BC11374IN</t>
  </si>
  <si>
    <t>App23 - Inflation measures</t>
  </si>
  <si>
    <t>2025-26</t>
  </si>
  <si>
    <t>2026-27</t>
  </si>
  <si>
    <t>2027-28</t>
  </si>
  <si>
    <t>2028-29</t>
  </si>
  <si>
    <t>2029-30</t>
  </si>
  <si>
    <t>Validation</t>
  </si>
  <si>
    <t>Validation flags</t>
  </si>
  <si>
    <t>Retail price index</t>
  </si>
  <si>
    <t>Values required for all months in all years</t>
  </si>
  <si>
    <t>RPI: Months of actual data for Financial Year</t>
  </si>
  <si>
    <t>PB00000</t>
  </si>
  <si>
    <t>Counts the number of entries in lines 2 to 13.</t>
  </si>
  <si>
    <t>Must equal 12.</t>
  </si>
  <si>
    <t xml:space="preserve">Retail Price Index for April </t>
  </si>
  <si>
    <t>BB3805AL</t>
  </si>
  <si>
    <t xml:space="preserve">Retail Price Index for May </t>
  </si>
  <si>
    <t>BB3805MY</t>
  </si>
  <si>
    <t xml:space="preserve">Retail Price Index for June </t>
  </si>
  <si>
    <t>BB3805JN</t>
  </si>
  <si>
    <t xml:space="preserve">Retail Price Index for July </t>
  </si>
  <si>
    <t>BB3805JL</t>
  </si>
  <si>
    <t>Retail Price Index for August</t>
  </si>
  <si>
    <t>BB3805AT</t>
  </si>
  <si>
    <t>Retail Price Index for September</t>
  </si>
  <si>
    <t>BB3805SR</t>
  </si>
  <si>
    <t>Retail Price Index for October</t>
  </si>
  <si>
    <t>BB3805OR</t>
  </si>
  <si>
    <t xml:space="preserve">Retail Price Index for November </t>
  </si>
  <si>
    <t>BB3805NR</t>
  </si>
  <si>
    <t xml:space="preserve">Retail Price Index for December </t>
  </si>
  <si>
    <t>BB3805DR</t>
  </si>
  <si>
    <t xml:space="preserve">Retail Price Index for January </t>
  </si>
  <si>
    <t>BB3805JY</t>
  </si>
  <si>
    <t xml:space="preserve">Retail Price Index for February </t>
  </si>
  <si>
    <t>BB3805FY</t>
  </si>
  <si>
    <t xml:space="preserve">Retail Price Index for March </t>
  </si>
  <si>
    <t>BB3805MH</t>
  </si>
  <si>
    <t>Consumer price index (including housing costs)</t>
  </si>
  <si>
    <t>CPIH: Months of actual data for Financial Year</t>
  </si>
  <si>
    <t>PB00003</t>
  </si>
  <si>
    <t>Counts the number of entries in lines 15 to 26.</t>
  </si>
  <si>
    <t xml:space="preserve">Consumer Price Index (with housing) for April </t>
  </si>
  <si>
    <t>BB3905AL</t>
  </si>
  <si>
    <t xml:space="preserve">Consumer Price Index (with housing) for May </t>
  </si>
  <si>
    <t>BB3905MY</t>
  </si>
  <si>
    <t xml:space="preserve">Consumer Price Index (with housing) for June </t>
  </si>
  <si>
    <t>BB3905JN</t>
  </si>
  <si>
    <t xml:space="preserve">Consumer Price Index (with housing) for July </t>
  </si>
  <si>
    <t>BB3905JL</t>
  </si>
  <si>
    <t>Consumer Price Index (with housing) for August</t>
  </si>
  <si>
    <t>BB3905AT</t>
  </si>
  <si>
    <t>Consumer Price Index (with housing) for September</t>
  </si>
  <si>
    <t>BB3905SR</t>
  </si>
  <si>
    <t>Consumer Price Index (with housing) for October</t>
  </si>
  <si>
    <t>BB3905OR</t>
  </si>
  <si>
    <t xml:space="preserve">Consumer Price Index (with housing) for November </t>
  </si>
  <si>
    <t>BB3905NR</t>
  </si>
  <si>
    <t xml:space="preserve">Consumer Price Index (with housing) for December </t>
  </si>
  <si>
    <t>BB3905DR</t>
  </si>
  <si>
    <t xml:space="preserve">Consumer Price Index (with housing) for January </t>
  </si>
  <si>
    <t>BB3905JY</t>
  </si>
  <si>
    <t xml:space="preserve">Consumer Price Index (with housing) for February </t>
  </si>
  <si>
    <t>BB3905FY</t>
  </si>
  <si>
    <t xml:space="preserve">Consumer Price Index (with housing) for March </t>
  </si>
  <si>
    <t>BB3905MH</t>
  </si>
  <si>
    <t>Indexation rate for index linked debt percentage increase</t>
  </si>
  <si>
    <t>A9001</t>
  </si>
  <si>
    <t>Financial year average indices</t>
  </si>
  <si>
    <t>RPI: Financial year average indices</t>
  </si>
  <si>
    <t>PB00113BP</t>
  </si>
  <si>
    <t>Average of lines 2 to 13.</t>
  </si>
  <si>
    <t>CPIH: Financial year average indices</t>
  </si>
  <si>
    <t>PB00200</t>
  </si>
  <si>
    <t>Average of lines 15 to 26.</t>
  </si>
  <si>
    <t>Year on year % change</t>
  </si>
  <si>
    <t>RPI: November year on year %</t>
  </si>
  <si>
    <t>APP23001</t>
  </si>
  <si>
    <t>Year on year change in line 9.</t>
  </si>
  <si>
    <t>RPI: Financial year average indices year on year %</t>
  </si>
  <si>
    <t>APP23002</t>
  </si>
  <si>
    <t>Year on year change in line 28.</t>
  </si>
  <si>
    <t>RPI: Financial year end indices year on year %</t>
  </si>
  <si>
    <t>APP23003</t>
  </si>
  <si>
    <t>Year on year change in line 13.</t>
  </si>
  <si>
    <t>CPIH: November year on year %</t>
  </si>
  <si>
    <t>APP23004</t>
  </si>
  <si>
    <t>Year on year change in line 22.</t>
  </si>
  <si>
    <t>CPIH: Financial year average indices year on year %</t>
  </si>
  <si>
    <t>APP23005</t>
  </si>
  <si>
    <t>Year on year change in line 29.</t>
  </si>
  <si>
    <t>CPIH: Financial year end indices year on year %</t>
  </si>
  <si>
    <t>APP23006</t>
  </si>
  <si>
    <t>Year on year change in line 26.</t>
  </si>
  <si>
    <t>Wedge between RPI and CPIH</t>
  </si>
  <si>
    <t>APP23007</t>
  </si>
  <si>
    <t>Line 31 - line 34.</t>
  </si>
  <si>
    <t>Long term inflation rates</t>
  </si>
  <si>
    <t>Long term RPI inflation rate</t>
  </si>
  <si>
    <t>APP23008</t>
  </si>
  <si>
    <t>Long term CPIH inflation rate</t>
  </si>
  <si>
    <t>APP23009</t>
  </si>
  <si>
    <t>App23 guidance and line definitions</t>
  </si>
  <si>
    <t xml:space="preserve">This table contains companies' assumptions about inflation during the price control period. The information allows us to adjust the price base of companies' business plan projections and compare across companies on a consistent basis without prescribing assumptions about inflation.
</t>
  </si>
  <si>
    <t>1-13</t>
  </si>
  <si>
    <t>Pre-populated data in green cells are published values for the retail price index (RPI) available on the ONS website. For 2017-18 onwards in lines 2 to 13, companies should enter forecast RPI values for each month. Line 1 will update automatically and should equal 12 to indicate that forecasts have been completed for all months of the financial year.</t>
  </si>
  <si>
    <t>14-26</t>
  </si>
  <si>
    <t>Pre-populated data in green cells are published values for the consumer price index including housing costs (CPIH) available on the ONS website. For 2017-18 onwards in lines 15 to 26, companies should enter forecast CPIH values for each month. Line 14 will update automatically and should equal 12 to indicate that forecasts have been completed for all months of the financial year.</t>
  </si>
  <si>
    <t>The percentage uplift of index-linked debt by indexation. The financial model works on year average prices, so a year average inflation rate for index linked debt is more appropriate.</t>
  </si>
  <si>
    <t>28-29</t>
  </si>
  <si>
    <t>The financial year average indices calculated by taking an average over 12 months from April to March.</t>
  </si>
  <si>
    <t>30-35</t>
  </si>
  <si>
    <t>The year on year % change in the indices.</t>
  </si>
  <si>
    <t>The annual % change in RPI average minus the annual change in CPI(H) average.</t>
  </si>
  <si>
    <t>The company's view of the long term inflation rate for RPI. Long term inflation rate is the rate used to discount the nominal WACC into a real WACC.</t>
  </si>
  <si>
    <t>The company's view of the long term inflation rate for CPI(H). Long term inflation rate is the rate used to discount the nominal WACC into a real WACC.</t>
  </si>
  <si>
    <t>Less: capital contributions for S45</t>
  </si>
  <si>
    <t>Revenue recovered - adjusted</t>
  </si>
  <si>
    <t>Less: third party revenue - non household (s104)</t>
  </si>
  <si>
    <t>Yorkshire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</si>
</sst>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4" formatCode="_-&quot;£&quot;* #,##0.00_-;\-&quot;£&quot;* #,##0.00_-;_-&quot;£&quot;* &quot;-&quot;??_-;_-@_-"/>
    <numFmt numFmtId="43" formatCode="_-* #,##0.00_-;\-* #,##0.00_-;_-* &quot;-&quot;??_-;_-@_-"/>
    <numFmt numFmtId="164" formatCode="#,##0_);\(#,##0\);\-_)"/>
    <numFmt numFmtId="165" formatCode="#,##0.00_);\(#,##0.00\);\-_)"/>
    <numFmt numFmtId="166" formatCode="#,##0.000_);\(#,##0.000\);\-_)"/>
    <numFmt numFmtId="167" formatCode="0.00%_);\(0.00%\);\-\%_)"/>
    <numFmt numFmtId="168" formatCode="#,##0.0_);\(#,##0.0\);\-_)"/>
    <numFmt numFmtId="169" formatCode="0.0%"/>
    <numFmt numFmtId="170" formatCode="#,##0_);\(#,##0\);&quot;-  &quot;;&quot; &quot;@&quot; &quot;"/>
    <numFmt numFmtId="171" formatCode="0.00%_);\-0.00%_);&quot;-  &quot;;&quot; &quot;@&quot; &quot;"/>
    <numFmt numFmtId="172" formatCode="#,##0.000"/>
    <numFmt numFmtId="173" formatCode="0.000"/>
    <numFmt numFmtId="174" formatCode="0.0000"/>
    <numFmt numFmtId="175" formatCode="#,##0.0\ \ \ ;\(#,##0.0\)\ \ ;\-??"/>
    <numFmt numFmtId="176" formatCode="yyyy"/>
    <numFmt numFmtId="177" formatCode="dd\ mmm\ yyyy_);\(###0\);&quot;-  &quot;;&quot; &quot;@&quot; &quot;"/>
    <numFmt numFmtId="178" formatCode="dd\ mmm\ yy_);\(###0\);&quot;-  &quot;;&quot; &quot;@&quot; &quot;"/>
    <numFmt numFmtId="179" formatCode="#,##0.0000_);\(#,##0.0000\);&quot;-  &quot;;&quot; &quot;@&quot; &quot;"/>
    <numFmt numFmtId="180" formatCode="&quot;£&quot;#,##0.00"/>
    <numFmt numFmtId="181" formatCode="#,##0.0000\ \ \ ;\(#,##0.0000\)\ \ ;\-??"/>
    <numFmt numFmtId="182" formatCode="_-* #,##0.00\ _F_-;\-* #,##0.00\ _F_-;_-* &quot;-&quot;??\ _F_-;_-@_-"/>
    <numFmt numFmtId="183" formatCode="_-* #,##0.00\ &quot;F&quot;_-;\-* #,##0.00\ &quot;F&quot;_-;_-* &quot;-&quot;??\ &quot;F&quot;_-;_-@_-"/>
    <numFmt numFmtId="184" formatCode="#,##0.0_ ;[Red]\-#,##0.0\ "/>
    <numFmt numFmtId="185" formatCode="#,##0_ ;[Red]\-#,##0\ "/>
    <numFmt numFmtId="186" formatCode="0.0%__;\(0.0%\)__"/>
    <numFmt numFmtId="187" formatCode="#,##0.0_);[Red]\(#,##0.0\);\ &quot; &quot;\ &quot; &quot;\ "/>
    <numFmt numFmtId="188" formatCode="#,##0.00%"/>
    <numFmt numFmtId="189" formatCode="#,##0.00\x;\-#,##0.00\x"/>
    <numFmt numFmtId="190" formatCode="###0_);\(###0\);&quot;-  &quot;;&quot; &quot;@&quot; &quot;"/>
    <numFmt numFmtId="191" formatCode="0.0"/>
    <numFmt numFmtId="192" formatCode="#,##0.000;\(#,##0.000\);\-"/>
    <numFmt numFmtId="193" formatCode="#,##0;\(#,##0\);\-"/>
  </numFmts>
  <fonts count="176">
    <font>
      <sz val="10"/>
      <color theme="1"/>
      <name val="Arial"/>
      <family val="2"/>
      <scheme val="minor"/>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b/>
      <sz val="18"/>
      <color theme="3"/>
      <name val="Franklin Gothic Demi"/>
      <family val="2"/>
      <scheme val="major"/>
    </font>
    <font>
      <sz val="15"/>
      <color rgb="FFFFFFFF"/>
      <name val="Franklin Gothic Demi"/>
      <family val="2"/>
    </font>
    <font>
      <sz val="15"/>
      <color theme="0"/>
      <name val="Franklin Gothic Demi"/>
      <family val="2"/>
    </font>
    <font>
      <sz val="11"/>
      <color rgb="FFFFFFFF"/>
      <name val="Franklin Gothic Demi"/>
      <family val="2"/>
    </font>
    <font>
      <sz val="14"/>
      <name val="Franklin Gothic Demi"/>
      <family val="2"/>
      <scheme val="major"/>
    </font>
    <font>
      <sz val="10"/>
      <color rgb="FF0078C9"/>
      <name val="Franklin Gothic Demi"/>
      <family val="2"/>
    </font>
    <font>
      <sz val="9"/>
      <color theme="1"/>
      <name val="Arial"/>
      <family val="2"/>
    </font>
    <font>
      <sz val="8"/>
      <color theme="1"/>
      <name val="Arial"/>
      <family val="2"/>
    </font>
    <font>
      <sz val="10"/>
      <color theme="1"/>
      <name val="Gill Sans MT"/>
      <family val="2"/>
    </font>
    <font>
      <sz val="10"/>
      <name val="Franklin Gothic Demi"/>
      <family val="2"/>
    </font>
    <font>
      <sz val="11"/>
      <color rgb="FF0078C9"/>
      <name val="Franklin Gothic Demi"/>
      <family val="2"/>
    </font>
    <font>
      <sz val="10"/>
      <color rgb="FF0078C9"/>
      <name val="Arial"/>
      <family val="2"/>
    </font>
    <font>
      <sz val="9.5"/>
      <color theme="1"/>
      <name val="Arial"/>
      <family val="2"/>
    </font>
    <font>
      <sz val="10"/>
      <color theme="1"/>
      <name val="Calibri"/>
      <family val="2"/>
    </font>
    <font>
      <sz val="10"/>
      <color indexed="8"/>
      <name val="Arial"/>
      <family val="2"/>
    </font>
    <font>
      <sz val="11"/>
      <color theme="0"/>
      <name val="Arial"/>
      <family val="2"/>
      <scheme val="minor"/>
    </font>
    <font>
      <sz val="11"/>
      <color theme="0"/>
      <name val="Arial"/>
      <family val="2"/>
    </font>
    <font>
      <sz val="11"/>
      <color indexed="37"/>
      <name val="Calibri"/>
      <family val="2"/>
    </font>
    <font>
      <sz val="11"/>
      <color rgb="FF9C0006"/>
      <name val="Arial"/>
      <family val="2"/>
    </font>
    <font>
      <sz val="10"/>
      <color indexed="20"/>
      <name val="Arial"/>
      <family val="2"/>
    </font>
    <font>
      <sz val="11"/>
      <color rgb="FF9C0006"/>
      <name val="Arial"/>
      <family val="2"/>
      <scheme val="minor"/>
    </font>
    <font>
      <sz val="11"/>
      <color indexed="36"/>
      <name val="Arial"/>
      <family val="2"/>
      <scheme val="minor"/>
    </font>
    <font>
      <sz val="11"/>
      <color indexed="36"/>
      <name val="Calibri"/>
      <family val="2"/>
    </font>
    <font>
      <b/>
      <sz val="11"/>
      <color indexed="17"/>
      <name val="Calibri"/>
      <family val="2"/>
    </font>
    <font>
      <b/>
      <sz val="11"/>
      <color rgb="FFFA7D00"/>
      <name val="Arial"/>
      <family val="2"/>
      <scheme val="minor"/>
    </font>
    <font>
      <b/>
      <sz val="11"/>
      <color indexed="17"/>
      <name val="Arial"/>
      <family val="2"/>
      <scheme val="minor"/>
    </font>
    <font>
      <b/>
      <sz val="11"/>
      <color theme="0"/>
      <name val="Arial"/>
      <family val="2"/>
      <scheme val="minor"/>
    </font>
    <font>
      <sz val="11"/>
      <color theme="1"/>
      <name val="Verdana"/>
      <family val="2"/>
    </font>
    <font>
      <b/>
      <sz val="8"/>
      <name val="Arial"/>
      <family val="2"/>
    </font>
    <font>
      <i/>
      <sz val="11"/>
      <color theme="1"/>
      <name val="Arial"/>
      <family val="2"/>
      <scheme val="minor"/>
    </font>
    <font>
      <sz val="10"/>
      <color indexed="8"/>
      <name val="Arial"/>
      <family val="2"/>
      <charset val="1"/>
    </font>
    <font>
      <i/>
      <sz val="11"/>
      <color indexed="18"/>
      <name val="Arial"/>
      <family val="2"/>
      <scheme val="minor"/>
    </font>
    <font>
      <i/>
      <sz val="11"/>
      <color indexed="18"/>
      <name val="Calibri"/>
      <family val="2"/>
    </font>
    <font>
      <i/>
      <sz val="11"/>
      <color rgb="FF7F7F7F"/>
      <name val="Arial"/>
      <family val="2"/>
    </font>
    <font>
      <i/>
      <sz val="10"/>
      <color indexed="23"/>
      <name val="Arial"/>
      <family val="2"/>
    </font>
    <font>
      <i/>
      <sz val="10"/>
      <color rgb="FF7F7F7F"/>
      <name val="Calibri"/>
      <family val="2"/>
    </font>
    <font>
      <sz val="11"/>
      <color rgb="FF006100"/>
      <name val="Arial"/>
      <family val="2"/>
      <scheme val="minor"/>
    </font>
    <font>
      <sz val="11"/>
      <color rgb="FF006100"/>
      <name val="Arial"/>
      <family val="2"/>
    </font>
    <font>
      <sz val="10"/>
      <color indexed="17"/>
      <name val="Arial"/>
      <family val="2"/>
    </font>
    <font>
      <sz val="11"/>
      <color indexed="21"/>
      <name val="Arial"/>
      <family val="2"/>
      <scheme val="minor"/>
    </font>
    <font>
      <sz val="11"/>
      <color indexed="21"/>
      <name val="Calibri"/>
      <family val="2"/>
    </font>
    <font>
      <b/>
      <sz val="15"/>
      <color theme="3"/>
      <name val="Arial"/>
      <family val="2"/>
      <scheme val="minor"/>
    </font>
    <font>
      <b/>
      <sz val="14"/>
      <name val="Times New Roman"/>
      <family val="1"/>
    </font>
    <font>
      <b/>
      <sz val="15"/>
      <color indexed="62"/>
      <name val="Arial"/>
      <family val="2"/>
      <scheme val="minor"/>
    </font>
    <font>
      <b/>
      <sz val="13"/>
      <color theme="3"/>
      <name val="Arial"/>
      <family val="2"/>
      <scheme val="minor"/>
    </font>
    <font>
      <b/>
      <sz val="12"/>
      <name val="Times New Roman"/>
      <family val="1"/>
    </font>
    <font>
      <b/>
      <sz val="13"/>
      <color indexed="62"/>
      <name val="Arial"/>
      <family val="2"/>
      <scheme val="minor"/>
    </font>
    <font>
      <b/>
      <sz val="11"/>
      <color theme="3"/>
      <name val="Arial"/>
      <family val="2"/>
      <scheme val="minor"/>
    </font>
    <font>
      <b/>
      <sz val="11"/>
      <color indexed="56"/>
      <name val="Arial"/>
      <family val="2"/>
    </font>
    <font>
      <b/>
      <sz val="11"/>
      <color indexed="62"/>
      <name val="Arial"/>
      <family val="2"/>
      <scheme val="minor"/>
    </font>
    <font>
      <u/>
      <sz val="11"/>
      <color theme="10"/>
      <name val="Arial"/>
      <family val="2"/>
    </font>
    <font>
      <sz val="11"/>
      <color indexed="48"/>
      <name val="Calibri"/>
      <family val="2"/>
    </font>
    <font>
      <sz val="11"/>
      <color rgb="FF3F3F76"/>
      <name val="Arial"/>
      <family val="2"/>
      <scheme val="minor"/>
    </font>
    <font>
      <sz val="11"/>
      <color rgb="FFFA7D00"/>
      <name val="Arial"/>
      <family val="2"/>
      <scheme val="minor"/>
    </font>
    <font>
      <sz val="11"/>
      <color rgb="FFFA7D00"/>
      <name val="Arial"/>
      <family val="2"/>
    </font>
    <font>
      <sz val="10"/>
      <color indexed="52"/>
      <name val="Arial"/>
      <family val="2"/>
    </font>
    <font>
      <sz val="11"/>
      <color indexed="17"/>
      <name val="Arial"/>
      <family val="2"/>
      <scheme val="minor"/>
    </font>
    <font>
      <sz val="11"/>
      <color rgb="FF9C6500"/>
      <name val="Arial"/>
      <family val="2"/>
      <scheme val="minor"/>
    </font>
    <font>
      <sz val="11"/>
      <color indexed="37"/>
      <name val="Arial"/>
      <family val="2"/>
      <scheme val="minor"/>
    </font>
    <font>
      <sz val="11"/>
      <color theme="1"/>
      <name val="Calibri"/>
      <family val="2"/>
    </font>
    <font>
      <sz val="9"/>
      <name val="Microsoft Sans Serif"/>
      <family val="2"/>
    </font>
    <font>
      <sz val="10"/>
      <color rgb="FF000000"/>
      <name val="Arial"/>
      <family val="2"/>
    </font>
    <font>
      <sz val="11"/>
      <name val="Calibri"/>
      <family val="2"/>
    </font>
    <font>
      <sz val="12"/>
      <name val="Arial MT"/>
    </font>
    <font>
      <sz val="11"/>
      <color rgb="FF000000"/>
      <name val="Calibri"/>
      <family val="2"/>
    </font>
    <font>
      <sz val="10"/>
      <color theme="1"/>
      <name val="Franklin Gothic Demi"/>
      <family val="2"/>
    </font>
    <font>
      <sz val="10"/>
      <color theme="0"/>
      <name val="Arial"/>
      <family val="2"/>
    </font>
    <font>
      <b/>
      <sz val="11"/>
      <color rgb="FF3F3F3F"/>
      <name val="Arial"/>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b/>
      <sz val="7"/>
      <name val="Arial"/>
      <family val="2"/>
    </font>
    <font>
      <sz val="7"/>
      <name val="Arial"/>
      <family val="2"/>
    </font>
    <font>
      <sz val="12"/>
      <color indexed="9"/>
      <name val="Arial"/>
      <family val="2"/>
    </font>
    <font>
      <b/>
      <sz val="18"/>
      <color indexed="62"/>
      <name val="Franklin Gothic Demi"/>
      <family val="2"/>
      <scheme val="major"/>
    </font>
    <font>
      <b/>
      <sz val="11"/>
      <color theme="1"/>
      <name val="Arial"/>
      <family val="2"/>
      <scheme val="minor"/>
    </font>
    <font>
      <sz val="11"/>
      <color indexed="14"/>
      <name val="Calibri"/>
      <family val="2"/>
    </font>
    <font>
      <sz val="11"/>
      <color rgb="FFFF0000"/>
      <name val="Arial"/>
      <family val="2"/>
      <scheme val="minor"/>
    </font>
    <font>
      <sz val="11"/>
      <color rgb="FFFF0000"/>
      <name val="Arial"/>
      <family val="2"/>
    </font>
    <font>
      <sz val="10"/>
      <color indexed="10"/>
      <name val="Arial"/>
      <family val="2"/>
    </font>
    <font>
      <sz val="11"/>
      <color indexed="14"/>
      <name val="Arial"/>
      <family val="2"/>
      <scheme val="minor"/>
    </font>
    <font>
      <sz val="11"/>
      <color indexed="8"/>
      <name val="Arial"/>
      <family val="2"/>
    </font>
    <font>
      <sz val="11"/>
      <color indexed="8"/>
      <name val="Verdana"/>
      <family val="2"/>
    </font>
    <font>
      <b/>
      <sz val="10"/>
      <name val="Tahoma"/>
      <family val="2"/>
    </font>
    <font>
      <sz val="11"/>
      <color theme="0"/>
      <name val="Franklin Gothic Demi"/>
      <family val="2"/>
    </font>
  </fonts>
  <fills count="1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3479"/>
        <bgColor rgb="FF000000"/>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E4819"/>
        <bgColor indexed="64"/>
      </patternFill>
    </fill>
    <fill>
      <patternFill patternType="solid">
        <fgColor theme="9" tint="0.59999389629810485"/>
        <bgColor indexed="64"/>
      </patternFill>
    </fill>
    <fill>
      <patternFill patternType="solid">
        <fgColor rgb="FFFCEABF"/>
        <bgColor indexed="64"/>
      </patternFill>
    </fill>
    <fill>
      <patternFill patternType="solid">
        <fgColor rgb="FFFFC9EC"/>
        <bgColor indexed="64"/>
      </patternFill>
    </fill>
    <fill>
      <patternFill patternType="solid">
        <fgColor rgb="FFBFDDF1"/>
        <bgColor indexed="64"/>
      </patternFill>
    </fill>
    <fill>
      <patternFill patternType="solid">
        <fgColor rgb="FFF2BFE0"/>
        <bgColor indexed="64"/>
      </patternFill>
    </fill>
    <fill>
      <patternFill patternType="solid">
        <fgColor rgb="FFC6E0B4"/>
        <bgColor indexed="64"/>
      </patternFill>
    </fill>
    <fill>
      <patternFill patternType="solid">
        <fgColor indexed="31"/>
      </patternFill>
    </fill>
    <fill>
      <patternFill patternType="solid">
        <fgColor indexed="60"/>
      </patternFill>
    </fill>
    <fill>
      <patternFill patternType="solid">
        <fgColor indexed="40"/>
      </patternFill>
    </fill>
    <fill>
      <patternFill patternType="solid">
        <fgColor indexed="50"/>
      </patternFill>
    </fill>
    <fill>
      <patternFill patternType="solid">
        <fgColor indexed="46"/>
      </patternFill>
    </fill>
    <fill>
      <patternFill patternType="solid">
        <fgColor indexed="35"/>
      </patternFill>
    </fill>
    <fill>
      <patternFill patternType="solid">
        <fgColor indexed="41"/>
      </patternFill>
    </fill>
    <fill>
      <patternFill patternType="solid">
        <fgColor indexed="11"/>
      </patternFill>
    </fill>
    <fill>
      <patternFill patternType="solid">
        <fgColor indexed="24"/>
      </patternFill>
    </fill>
    <fill>
      <patternFill patternType="solid">
        <fgColor indexed="51"/>
      </patternFill>
    </fill>
    <fill>
      <patternFill patternType="solid">
        <fgColor indexed="58"/>
      </patternFill>
    </fill>
    <fill>
      <patternFill patternType="solid">
        <fgColor indexed="30"/>
      </patternFill>
    </fill>
    <fill>
      <patternFill patternType="solid">
        <fgColor indexed="36"/>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4"/>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3"/>
      </patternFill>
    </fill>
    <fill>
      <patternFill patternType="solid">
        <fgColor indexed="35"/>
        <bgColor indexed="35"/>
      </patternFill>
    </fill>
    <fill>
      <patternFill patternType="solid">
        <fgColor indexed="9"/>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00000"/>
        <bgColor indexed="64"/>
      </patternFill>
    </fill>
    <fill>
      <patternFill patternType="solid">
        <fgColor theme="4" tint="0.79998168889431442"/>
        <bgColor indexed="64"/>
      </patternFill>
    </fill>
    <fill>
      <patternFill patternType="solid">
        <fgColor indexed="60"/>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indexed="43"/>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63"/>
        <bgColor indexed="64"/>
      </patternFill>
    </fill>
    <fill>
      <patternFill patternType="solid">
        <fgColor indexed="62"/>
        <bgColor indexed="64"/>
      </patternFill>
    </fill>
    <fill>
      <patternFill patternType="solid">
        <fgColor rgb="FFD3D3D3"/>
        <bgColor indexed="64"/>
      </patternFill>
    </fill>
  </fills>
  <borders count="1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thin">
        <color rgb="FF857362"/>
      </left>
      <right/>
      <top style="medium">
        <color rgb="FF857362"/>
      </top>
      <bottom style="thin">
        <color rgb="FF857362"/>
      </bottom>
      <diagonal/>
    </border>
    <border>
      <left style="thin">
        <color rgb="FF857362"/>
      </left>
      <right/>
      <top style="thin">
        <color rgb="FF857362"/>
      </top>
      <bottom style="thin">
        <color rgb="FF857362"/>
      </bottom>
      <diagonal/>
    </border>
    <border>
      <left style="thin">
        <color rgb="FF857362"/>
      </left>
      <right/>
      <top style="thin">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right style="thin">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diagonal/>
    </border>
    <border>
      <left/>
      <right/>
      <top style="thin">
        <color rgb="FF857362"/>
      </top>
      <bottom/>
      <diagonal/>
    </border>
    <border>
      <left/>
      <right style="medium">
        <color rgb="FF857362"/>
      </right>
      <top style="thin">
        <color rgb="FF857362"/>
      </top>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medium">
        <color rgb="FF857362"/>
      </right>
      <top style="medium">
        <color rgb="FF857362"/>
      </top>
      <bottom/>
      <diagonal/>
    </border>
    <border>
      <left/>
      <right/>
      <top style="medium">
        <color rgb="FF857362"/>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style="thin">
        <color indexed="40"/>
      </left>
      <right style="thin">
        <color indexed="40"/>
      </right>
      <top style="thin">
        <color indexed="40"/>
      </top>
      <bottom style="thin">
        <color indexed="40"/>
      </bottom>
      <diagonal/>
    </border>
    <border>
      <left style="thick">
        <color rgb="FF857362"/>
      </left>
      <right style="thick">
        <color rgb="FF857362"/>
      </right>
      <top style="thick">
        <color rgb="FF857362"/>
      </top>
      <bottom style="thick">
        <color rgb="FF8573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hair">
        <color indexed="64"/>
      </left>
      <right style="hair">
        <color indexed="64"/>
      </right>
      <top style="hair">
        <color indexed="64"/>
      </top>
      <bottom style="hair">
        <color indexed="64"/>
      </bottom>
      <diagonal/>
    </border>
    <border>
      <left/>
      <right/>
      <top style="thin">
        <color indexed="48"/>
      </top>
      <bottom style="double">
        <color indexed="48"/>
      </bottom>
      <diagonal/>
    </border>
    <border>
      <left style="thin">
        <color rgb="FF857362"/>
      </left>
      <right/>
      <top style="medium">
        <color rgb="FF857362"/>
      </top>
      <bottom style="medium">
        <color rgb="FF857362"/>
      </bottom>
      <diagonal/>
    </border>
    <border>
      <left style="medium">
        <color rgb="FF857362"/>
      </left>
      <right/>
      <top style="medium">
        <color rgb="FF857362"/>
      </top>
      <bottom/>
      <diagonal/>
    </border>
    <border>
      <left style="thin">
        <color rgb="FF857362"/>
      </left>
      <right style="thin">
        <color rgb="FF857362"/>
      </right>
      <top style="medium">
        <color rgb="FF857362"/>
      </top>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style="medium">
        <color rgb="FF857362"/>
      </left>
      <right/>
      <top style="thin">
        <color rgb="FF857362"/>
      </top>
      <bottom/>
      <diagonal/>
    </border>
    <border>
      <left style="thin">
        <color auto="1"/>
      </left>
      <right style="thin">
        <color auto="1"/>
      </right>
      <top style="thin">
        <color auto="1"/>
      </top>
      <bottom style="thin">
        <color auto="1"/>
      </bottom>
      <diagonal/>
    </border>
  </borders>
  <cellStyleXfs count="47360">
    <xf numFmtId="0" fontId="0" fillId="0" borderId="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6" fillId="2" borderId="0" applyNumberFormat="0" applyBorder="0" applyAlignment="0" applyProtection="0"/>
    <xf numFmtId="0" fontId="7" fillId="3" borderId="0" applyNumberFormat="0" applyBorder="0" applyAlignment="0" applyProtection="0"/>
    <xf numFmtId="0" fontId="33" fillId="4" borderId="0" applyNumberFormat="0" applyBorder="0" applyAlignment="0" applyProtection="0"/>
    <xf numFmtId="0" fontId="31" fillId="5" borderId="4" applyNumberFormat="0" applyAlignment="0" applyProtection="0"/>
    <xf numFmtId="0" fontId="36" fillId="6" borderId="5" applyNumberFormat="0" applyAlignment="0" applyProtection="0"/>
    <xf numFmtId="0" fontId="22" fillId="6" borderId="4" applyNumberFormat="0" applyAlignment="0" applyProtection="0"/>
    <xf numFmtId="0" fontId="32" fillId="0" borderId="6" applyNumberFormat="0" applyFill="0" applyAlignment="0" applyProtection="0"/>
    <xf numFmtId="0" fontId="23" fillId="7" borderId="7" applyNumberFormat="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37" fillId="0" borderId="9" applyNumberFormat="0" applyFill="0" applyAlignment="0" applyProtection="0"/>
    <xf numFmtId="0" fontId="6"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6" fillId="32" borderId="0" applyNumberFormat="0" applyBorder="0" applyAlignment="0" applyProtection="0"/>
    <xf numFmtId="164" fontId="8" fillId="0" borderId="10">
      <alignment horizontal="center"/>
    </xf>
    <xf numFmtId="0" fontId="9" fillId="0" borderId="11" applyNumberFormat="0" applyAlignment="0" applyProtection="0"/>
    <xf numFmtId="0" fontId="10" fillId="0" borderId="0" applyNumberFormat="0" applyAlignment="0" applyProtection="0"/>
    <xf numFmtId="0" fontId="11" fillId="0" borderId="12" applyNumberFormat="0" applyFill="0" applyAlignment="0">
      <alignment vertical="top"/>
    </xf>
    <xf numFmtId="0" fontId="12" fillId="0" borderId="13" applyNumberFormat="0" applyFill="0" applyAlignment="0"/>
    <xf numFmtId="0" fontId="13" fillId="0" borderId="0" applyNumberFormat="0" applyFill="0" applyAlignment="0"/>
    <xf numFmtId="0" fontId="14" fillId="33" borderId="14" applyNumberFormat="0" applyFont="0" applyAlignment="0" applyProtection="0"/>
    <xf numFmtId="0" fontId="14" fillId="34" borderId="14" applyNumberFormat="0" applyFont="0" applyAlignment="0" applyProtection="0"/>
    <xf numFmtId="0" fontId="14" fillId="35" borderId="15" applyNumberFormat="0" applyFont="0" applyAlignment="0" applyProtection="0"/>
    <xf numFmtId="0" fontId="15" fillId="0" borderId="0" applyNumberFormat="0" applyFill="0" applyBorder="0" applyAlignment="0" applyProtection="0"/>
    <xf numFmtId="0" fontId="5" fillId="36" borderId="14" applyNumberFormat="0" applyFont="0" applyAlignment="0" applyProtection="0"/>
    <xf numFmtId="0" fontId="5" fillId="37" borderId="15" applyNumberFormat="0" applyFont="0" applyAlignment="0" applyProtection="0"/>
    <xf numFmtId="0" fontId="16" fillId="0" borderId="0" applyFont="0" applyFill="0" applyBorder="0" applyAlignment="0" applyProtection="0"/>
    <xf numFmtId="0" fontId="17" fillId="0" borderId="0" applyNumberFormat="0" applyFill="0" applyBorder="0" applyAlignment="0" applyProtection="0"/>
    <xf numFmtId="49" fontId="18" fillId="0" borderId="0" applyFont="0" applyFill="0" applyBorder="0" applyAlignment="0" applyProtection="0">
      <alignment horizontal="left"/>
    </xf>
    <xf numFmtId="0" fontId="14" fillId="0" borderId="0" applyAlignment="0" applyProtection="0"/>
    <xf numFmtId="0" fontId="19" fillId="0" borderId="0" applyFill="0" applyBorder="0" applyAlignment="0" applyProtection="0"/>
    <xf numFmtId="49" fontId="19" fillId="0" borderId="0" applyNumberFormat="0" applyAlignment="0" applyProtection="0">
      <alignment horizontal="left"/>
    </xf>
    <xf numFmtId="49" fontId="20" fillId="0" borderId="16" applyNumberFormat="0" applyAlignment="0" applyProtection="0">
      <alignment horizontal="left" wrapText="1"/>
    </xf>
    <xf numFmtId="49" fontId="20" fillId="0" borderId="0" applyNumberFormat="0" applyAlignment="0" applyProtection="0">
      <alignment horizontal="left" wrapText="1"/>
    </xf>
    <xf numFmtId="49" fontId="21" fillId="0" borderId="0" applyAlignment="0" applyProtection="0">
      <alignment horizontal="left"/>
    </xf>
    <xf numFmtId="0" fontId="23" fillId="38" borderId="0" applyNumberFormat="0" applyAlignment="0" applyProtection="0"/>
    <xf numFmtId="0" fontId="25" fillId="0" borderId="10" applyNumberFormat="0" applyAlignment="0" applyProtection="0"/>
    <xf numFmtId="0" fontId="30" fillId="39" borderId="0" applyNumberFormat="0" applyFont="0" applyAlignment="0" applyProtection="0"/>
    <xf numFmtId="0" fontId="34" fillId="40" borderId="0" applyNumberFormat="0" applyAlignment="0" applyProtection="0"/>
    <xf numFmtId="0" fontId="35" fillId="0" borderId="0"/>
    <xf numFmtId="0" fontId="14" fillId="0" borderId="0"/>
    <xf numFmtId="0" fontId="35" fillId="0" borderId="0"/>
    <xf numFmtId="0" fontId="35" fillId="8" borderId="8" applyNumberFormat="0" applyFont="0" applyAlignment="0" applyProtection="0"/>
    <xf numFmtId="0" fontId="16" fillId="0" borderId="0"/>
    <xf numFmtId="0" fontId="23" fillId="41" borderId="10" applyNumberFormat="0" applyAlignment="0" applyProtection="0"/>
    <xf numFmtId="0" fontId="14" fillId="42" borderId="14" applyNumberFormat="0" applyFont="0" applyAlignment="0"/>
    <xf numFmtId="0" fontId="16" fillId="0" borderId="0"/>
    <xf numFmtId="9" fontId="16" fillId="0" borderId="0" applyFont="0" applyFill="0" applyBorder="0" applyAlignment="0" applyProtection="0"/>
    <xf numFmtId="0" fontId="16" fillId="0" borderId="0"/>
    <xf numFmtId="0" fontId="16"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52" fillId="0" borderId="0"/>
    <xf numFmtId="0" fontId="52" fillId="0" borderId="0"/>
    <xf numFmtId="0" fontId="4" fillId="0" borderId="0"/>
    <xf numFmtId="9" fontId="5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0" fontId="16" fillId="0" borderId="0">
      <alignment vertical="top"/>
    </xf>
    <xf numFmtId="0" fontId="53" fillId="51"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3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33" borderId="0" applyNumberFormat="0" applyBorder="0" applyAlignment="0" applyProtection="0"/>
    <xf numFmtId="0" fontId="53" fillId="54" borderId="0" applyNumberFormat="0" applyBorder="0" applyAlignment="0" applyProtection="0"/>
    <xf numFmtId="0" fontId="53" fillId="56" borderId="0" applyNumberFormat="0" applyBorder="0" applyAlignment="0" applyProtection="0"/>
    <xf numFmtId="0" fontId="53" fillId="34" borderId="0" applyNumberFormat="0" applyBorder="0" applyAlignment="0" applyProtection="0"/>
    <xf numFmtId="0" fontId="54" fillId="57" borderId="0" applyNumberFormat="0" applyBorder="0" applyAlignment="0" applyProtection="0"/>
    <xf numFmtId="0" fontId="54" fillId="55" borderId="0" applyNumberFormat="0" applyBorder="0" applyAlignment="0" applyProtection="0"/>
    <xf numFmtId="0" fontId="54" fillId="33" borderId="0" applyNumberFormat="0" applyBorder="0" applyAlignment="0" applyProtection="0"/>
    <xf numFmtId="0" fontId="54" fillId="54" borderId="0" applyNumberFormat="0" applyBorder="0" applyAlignment="0" applyProtection="0"/>
    <xf numFmtId="0" fontId="54" fillId="57" borderId="0" applyNumberFormat="0" applyBorder="0" applyAlignment="0" applyProtection="0"/>
    <xf numFmtId="0" fontId="54" fillId="34" borderId="0" applyNumberFormat="0" applyBorder="0" applyAlignment="0" applyProtection="0"/>
    <xf numFmtId="0" fontId="54" fillId="57" borderId="0" applyNumberFormat="0" applyBorder="0" applyAlignment="0" applyProtection="0"/>
    <xf numFmtId="0" fontId="54" fillId="58" borderId="0" applyNumberFormat="0" applyBorder="0" applyAlignment="0" applyProtection="0"/>
    <xf numFmtId="0" fontId="54" fillId="59" borderId="0" applyNumberFormat="0" applyBorder="0" applyAlignment="0" applyProtection="0"/>
    <xf numFmtId="0" fontId="54" fillId="60" borderId="0" applyNumberFormat="0" applyBorder="0" applyAlignment="0" applyProtection="0"/>
    <xf numFmtId="0" fontId="54" fillId="57" borderId="0" applyNumberFormat="0" applyBorder="0" applyAlignment="0" applyProtection="0"/>
    <xf numFmtId="0" fontId="54" fillId="61" borderId="0" applyNumberFormat="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55" fillId="62" borderId="0" applyNumberFormat="0" applyBorder="0" applyAlignment="0" applyProtection="0"/>
    <xf numFmtId="37" fontId="43" fillId="63" borderId="23">
      <alignment horizontal="left"/>
    </xf>
    <xf numFmtId="37" fontId="40" fillId="63" borderId="24"/>
    <xf numFmtId="0" fontId="16" fillId="63" borderId="22" applyNumberFormat="0" applyBorder="0"/>
    <xf numFmtId="0" fontId="16" fillId="63" borderId="22" applyNumberFormat="0" applyBorder="0"/>
    <xf numFmtId="0" fontId="16" fillId="63" borderId="22" applyNumberFormat="0" applyBorder="0"/>
    <xf numFmtId="0" fontId="56" fillId="51" borderId="25" applyNumberFormat="0" applyAlignment="0" applyProtection="0"/>
    <xf numFmtId="0" fontId="57" fillId="64" borderId="26" applyNumberFormat="0" applyAlignment="0" applyProtection="0"/>
    <xf numFmtId="43"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0" fontId="59" fillId="0" borderId="0" applyNumberFormat="0" applyFill="0" applyBorder="0" applyAlignment="0" applyProtection="0"/>
    <xf numFmtId="0" fontId="43" fillId="65" borderId="0">
      <alignment vertical="top"/>
    </xf>
    <xf numFmtId="0" fontId="16" fillId="0" borderId="27">
      <alignment vertical="top"/>
    </xf>
    <xf numFmtId="0" fontId="16" fillId="50" borderId="19">
      <alignment vertical="top"/>
    </xf>
    <xf numFmtId="0" fontId="43" fillId="50" borderId="0">
      <alignment vertical="top"/>
    </xf>
    <xf numFmtId="0" fontId="16" fillId="66" borderId="0">
      <alignment vertical="top"/>
    </xf>
    <xf numFmtId="0" fontId="60" fillId="67" borderId="0" applyNumberFormat="0" applyBorder="0" applyAlignment="0" applyProtection="0"/>
    <xf numFmtId="0" fontId="61" fillId="63" borderId="28"/>
    <xf numFmtId="37" fontId="16" fillId="63" borderId="0">
      <alignment horizontal="right"/>
    </xf>
    <xf numFmtId="37" fontId="16" fillId="63" borderId="0">
      <alignment horizontal="right"/>
    </xf>
    <xf numFmtId="37" fontId="16" fillId="63" borderId="0">
      <alignment horizontal="right"/>
    </xf>
    <xf numFmtId="0" fontId="62" fillId="0" borderId="29" applyNumberFormat="0" applyFill="0" applyAlignment="0" applyProtection="0"/>
    <xf numFmtId="0" fontId="63" fillId="0" borderId="30" applyNumberFormat="0" applyFill="0" applyAlignment="0" applyProtection="0"/>
    <xf numFmtId="0" fontId="64" fillId="0" borderId="31"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34" borderId="25" applyNumberFormat="0" applyAlignment="0" applyProtection="0"/>
    <xf numFmtId="0" fontId="68" fillId="0" borderId="32" applyNumberFormat="0" applyFill="0" applyAlignment="0" applyProtection="0"/>
    <xf numFmtId="0" fontId="69" fillId="33" borderId="0" applyNumberFormat="0" applyBorder="0" applyAlignment="0" applyProtection="0"/>
    <xf numFmtId="0" fontId="70" fillId="0" borderId="0"/>
    <xf numFmtId="0" fontId="16" fillId="0" borderId="0">
      <alignment vertical="top"/>
    </xf>
    <xf numFmtId="0" fontId="16" fillId="0" borderId="0">
      <alignment vertical="top"/>
    </xf>
    <xf numFmtId="0" fontId="16" fillId="0" borderId="0">
      <alignment vertical="top"/>
    </xf>
    <xf numFmtId="0" fontId="58" fillId="0" borderId="0"/>
    <xf numFmtId="0" fontId="71" fillId="51" borderId="3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0" fontId="72" fillId="0" borderId="0" applyNumberFormat="0" applyFill="0" applyBorder="0" applyAlignment="0" applyProtection="0"/>
    <xf numFmtId="0" fontId="73" fillId="0" borderId="34" applyNumberFormat="0" applyFill="0" applyAlignment="0" applyProtection="0"/>
    <xf numFmtId="0" fontId="74" fillId="0" borderId="0" applyNumberFormat="0" applyFill="0" applyBorder="0" applyAlignment="0" applyProtection="0"/>
    <xf numFmtId="37" fontId="75" fillId="68" borderId="35"/>
    <xf numFmtId="0" fontId="16" fillId="0" borderId="0"/>
    <xf numFmtId="0" fontId="5" fillId="0" borderId="0"/>
    <xf numFmtId="0" fontId="16" fillId="50" borderId="36"/>
    <xf numFmtId="0" fontId="16" fillId="66" borderId="0"/>
    <xf numFmtId="0" fontId="16" fillId="66" borderId="0"/>
    <xf numFmtId="0" fontId="52" fillId="0" borderId="0"/>
    <xf numFmtId="0" fontId="23" fillId="41" borderId="36" applyNumberFormat="0" applyAlignment="0" applyProtection="0"/>
    <xf numFmtId="9" fontId="5" fillId="0" borderId="0" applyFont="0" applyFill="0" applyBorder="0" applyAlignment="0" applyProtection="0"/>
    <xf numFmtId="0" fontId="1" fillId="0" borderId="0"/>
    <xf numFmtId="0" fontId="1" fillId="0" borderId="0"/>
    <xf numFmtId="170" fontId="1" fillId="0" borderId="0" applyFont="0" applyFill="0" applyBorder="0" applyProtection="0">
      <alignment vertical="top"/>
    </xf>
    <xf numFmtId="0" fontId="16" fillId="0" borderId="0"/>
    <xf numFmtId="0" fontId="91" fillId="77" borderId="0" applyBorder="0"/>
    <xf numFmtId="0" fontId="1" fillId="0" borderId="0"/>
    <xf numFmtId="171" fontId="1" fillId="0" borderId="0" applyFont="0" applyFill="0" applyBorder="0" applyProtection="0">
      <alignment vertical="top"/>
    </xf>
    <xf numFmtId="0" fontId="3" fillId="81" borderId="56">
      <alignment horizontal="right" vertical="center" wrapText="1"/>
    </xf>
    <xf numFmtId="0" fontId="1" fillId="0" borderId="0"/>
    <xf numFmtId="0" fontId="1" fillId="10" borderId="0" applyNumberFormat="0" applyBorder="0" applyAlignment="0" applyProtection="0"/>
    <xf numFmtId="0" fontId="1" fillId="10" borderId="0" applyNumberFormat="0" applyBorder="0" applyAlignment="0" applyProtection="0"/>
    <xf numFmtId="0" fontId="98" fillId="10" borderId="0" applyNumberFormat="0" applyBorder="0" applyAlignment="0" applyProtection="0"/>
    <xf numFmtId="0" fontId="99" fillId="84" borderId="0" applyNumberFormat="0" applyBorder="0" applyAlignment="0" applyProtection="0"/>
    <xf numFmtId="0" fontId="2" fillId="1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9" fillId="8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8" fillId="14" borderId="0" applyNumberFormat="0" applyBorder="0" applyAlignment="0" applyProtection="0"/>
    <xf numFmtId="0" fontId="99" fillId="62" borderId="0" applyNumberFormat="0" applyBorder="0" applyAlignment="0" applyProtection="0"/>
    <xf numFmtId="0" fontId="2" fillId="14"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9"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4" borderId="0" applyNumberFormat="0" applyBorder="0" applyAlignment="0" applyProtection="0"/>
    <xf numFmtId="0" fontId="2"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8" fillId="18" borderId="0" applyNumberFormat="0" applyBorder="0" applyAlignment="0" applyProtection="0"/>
    <xf numFmtId="0" fontId="99" fillId="67" borderId="0" applyNumberFormat="0" applyBorder="0" applyAlignment="0" applyProtection="0"/>
    <xf numFmtId="0" fontId="2" fillId="18"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9" fillId="6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 fillId="18" borderId="0" applyNumberFormat="0" applyBorder="0" applyAlignment="0" applyProtection="0"/>
    <xf numFmtId="0" fontId="2"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8" fillId="22" borderId="0" applyNumberFormat="0" applyBorder="0" applyAlignment="0" applyProtection="0"/>
    <xf numFmtId="0" fontId="99" fillId="88" borderId="0" applyNumberFormat="0" applyBorder="0" applyAlignment="0" applyProtection="0"/>
    <xf numFmtId="0" fontId="2" fillId="22"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9" fillId="8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 fillId="22" borderId="0" applyNumberFormat="0" applyBorder="0" applyAlignment="0" applyProtection="0"/>
    <xf numFmtId="0" fontId="2"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98" fillId="26" borderId="0" applyNumberFormat="0" applyBorder="0" applyAlignment="0" applyProtection="0"/>
    <xf numFmtId="0" fontId="99" fillId="53" borderId="0" applyNumberFormat="0" applyBorder="0" applyAlignment="0" applyProtection="0"/>
    <xf numFmtId="0" fontId="2" fillId="26"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99" fillId="5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 fillId="26" borderId="0" applyNumberFormat="0" applyBorder="0" applyAlignment="0" applyProtection="0"/>
    <xf numFmtId="0" fontId="2"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98" fillId="30" borderId="0" applyNumberFormat="0" applyBorder="0" applyAlignment="0" applyProtection="0"/>
    <xf numFmtId="0" fontId="99"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99"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 fillId="30" borderId="0" applyNumberFormat="0" applyBorder="0" applyAlignment="0" applyProtection="0"/>
    <xf numFmtId="0" fontId="2"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8" fillId="11" borderId="0" applyNumberFormat="0" applyBorder="0" applyAlignment="0" applyProtection="0"/>
    <xf numFmtId="0" fontId="99" fillId="56" borderId="0" applyNumberFormat="0" applyBorder="0" applyAlignment="0" applyProtection="0"/>
    <xf numFmtId="0" fontId="2" fillId="11"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9" fillId="5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8" fillId="15" borderId="0" applyNumberFormat="0" applyBorder="0" applyAlignment="0" applyProtection="0"/>
    <xf numFmtId="0" fontId="99" fillId="55" borderId="0" applyNumberFormat="0" applyBorder="0" applyAlignment="0" applyProtection="0"/>
    <xf numFmtId="0" fontId="2" fillId="15"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9" fillId="5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 fillId="15" borderId="0" applyNumberFormat="0" applyBorder="0" applyAlignment="0" applyProtection="0"/>
    <xf numFmtId="0" fontId="2"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8" fillId="19" borderId="0" applyNumberFormat="0" applyBorder="0" applyAlignment="0" applyProtection="0"/>
    <xf numFmtId="0" fontId="99" fillId="91" borderId="0" applyNumberFormat="0" applyBorder="0" applyAlignment="0" applyProtection="0"/>
    <xf numFmtId="0" fontId="2"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9" fillId="9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 fillId="19" borderId="0" applyNumberFormat="0" applyBorder="0" applyAlignment="0" applyProtection="0"/>
    <xf numFmtId="0" fontId="2"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8" fillId="23" borderId="0" applyNumberFormat="0" applyBorder="0" applyAlignment="0" applyProtection="0"/>
    <xf numFmtId="0" fontId="99" fillId="88" borderId="0" applyNumberFormat="0" applyBorder="0" applyAlignment="0" applyProtection="0"/>
    <xf numFmtId="0" fontId="2" fillId="23"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9" fillId="8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 fillId="23" borderId="0" applyNumberFormat="0" applyBorder="0" applyAlignment="0" applyProtection="0"/>
    <xf numFmtId="0" fontId="2"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8" fillId="27" borderId="0" applyNumberFormat="0" applyBorder="0" applyAlignment="0" applyProtection="0"/>
    <xf numFmtId="0" fontId="99" fillId="56" borderId="0" applyNumberFormat="0" applyBorder="0" applyAlignment="0" applyProtection="0"/>
    <xf numFmtId="0" fontId="2" fillId="27"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9"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 fillId="27" borderId="0" applyNumberFormat="0" applyBorder="0" applyAlignment="0" applyProtection="0"/>
    <xf numFmtId="0" fontId="2"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8" fillId="31" borderId="0" applyNumberFormat="0" applyBorder="0" applyAlignment="0" applyProtection="0"/>
    <xf numFmtId="0" fontId="99" fillId="93"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9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 fillId="31" borderId="0" applyNumberFormat="0" applyBorder="0" applyAlignment="0" applyProtection="0"/>
    <xf numFmtId="0" fontId="2" fillId="31"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12" borderId="0" applyNumberFormat="0" applyBorder="0" applyAlignment="0" applyProtection="0"/>
    <xf numFmtId="0" fontId="101" fillId="12" borderId="0" applyNumberFormat="0" applyBorder="0" applyAlignment="0" applyProtection="0"/>
    <xf numFmtId="0" fontId="47" fillId="95" borderId="0" applyNumberFormat="0" applyBorder="0" applyAlignment="0" applyProtection="0"/>
    <xf numFmtId="0" fontId="101" fillId="12" borderId="0" applyNumberFormat="0" applyBorder="0" applyAlignment="0" applyProtection="0"/>
    <xf numFmtId="0" fontId="101" fillId="12" borderId="0" applyNumberFormat="0" applyBorder="0" applyAlignment="0" applyProtection="0"/>
    <xf numFmtId="0" fontId="2" fillId="12" borderId="0" applyNumberFormat="0" applyBorder="0" applyAlignment="0" applyProtection="0"/>
    <xf numFmtId="0" fontId="98" fillId="12" borderId="0" applyNumberFormat="0" applyBorder="0" applyAlignment="0" applyProtection="0"/>
    <xf numFmtId="0" fontId="47" fillId="95" borderId="0" applyNumberFormat="0" applyBorder="0" applyAlignment="0" applyProtection="0"/>
    <xf numFmtId="0" fontId="100" fillId="86" borderId="0" applyNumberFormat="0" applyBorder="0" applyAlignment="0" applyProtection="0"/>
    <xf numFmtId="0" fontId="100" fillId="86" borderId="0" applyNumberFormat="0" applyBorder="0" applyAlignment="0" applyProtection="0"/>
    <xf numFmtId="0" fontId="100" fillId="86" borderId="0" applyNumberFormat="0" applyBorder="0" applyAlignment="0" applyProtection="0"/>
    <xf numFmtId="0" fontId="100" fillId="86" borderId="0" applyNumberFormat="0" applyBorder="0" applyAlignment="0" applyProtection="0"/>
    <xf numFmtId="0" fontId="100" fillId="86" borderId="0" applyNumberFormat="0" applyBorder="0" applyAlignment="0" applyProtection="0"/>
    <xf numFmtId="0" fontId="100" fillId="86" borderId="0" applyNumberFormat="0" applyBorder="0" applyAlignment="0" applyProtection="0"/>
    <xf numFmtId="0" fontId="100" fillId="16" borderId="0" applyNumberFormat="0" applyBorder="0" applyAlignment="0" applyProtection="0"/>
    <xf numFmtId="0" fontId="101" fillId="16" borderId="0" applyNumberFormat="0" applyBorder="0" applyAlignment="0" applyProtection="0"/>
    <xf numFmtId="0" fontId="47" fillId="55" borderId="0" applyNumberFormat="0" applyBorder="0" applyAlignment="0" applyProtection="0"/>
    <xf numFmtId="0" fontId="101" fillId="16" borderId="0" applyNumberFormat="0" applyBorder="0" applyAlignment="0" applyProtection="0"/>
    <xf numFmtId="0" fontId="101" fillId="16" borderId="0" applyNumberFormat="0" applyBorder="0" applyAlignment="0" applyProtection="0"/>
    <xf numFmtId="0" fontId="2" fillId="16" borderId="0" applyNumberFormat="0" applyBorder="0" applyAlignment="0" applyProtection="0"/>
    <xf numFmtId="0" fontId="98" fillId="16" borderId="0" applyNumberFormat="0" applyBorder="0" applyAlignment="0" applyProtection="0"/>
    <xf numFmtId="0" fontId="47" fillId="55" borderId="0" applyNumberFormat="0" applyBorder="0" applyAlignment="0" applyProtection="0"/>
    <xf numFmtId="0" fontId="100" fillId="59" borderId="0" applyNumberFormat="0" applyBorder="0" applyAlignment="0" applyProtection="0"/>
    <xf numFmtId="0" fontId="100" fillId="59" borderId="0" applyNumberFormat="0" applyBorder="0" applyAlignment="0" applyProtection="0"/>
    <xf numFmtId="0" fontId="100" fillId="59" borderId="0" applyNumberFormat="0" applyBorder="0" applyAlignment="0" applyProtection="0"/>
    <xf numFmtId="0" fontId="100" fillId="59" borderId="0" applyNumberFormat="0" applyBorder="0" applyAlignment="0" applyProtection="0"/>
    <xf numFmtId="0" fontId="100" fillId="59" borderId="0" applyNumberFormat="0" applyBorder="0" applyAlignment="0" applyProtection="0"/>
    <xf numFmtId="0" fontId="100" fillId="59" borderId="0" applyNumberFormat="0" applyBorder="0" applyAlignment="0" applyProtection="0"/>
    <xf numFmtId="0" fontId="100" fillId="20" borderId="0" applyNumberFormat="0" applyBorder="0" applyAlignment="0" applyProtection="0"/>
    <xf numFmtId="0" fontId="101" fillId="20" borderId="0" applyNumberFormat="0" applyBorder="0" applyAlignment="0" applyProtection="0"/>
    <xf numFmtId="0" fontId="47" fillId="91" borderId="0" applyNumberFormat="0" applyBorder="0" applyAlignment="0" applyProtection="0"/>
    <xf numFmtId="0" fontId="101" fillId="20" borderId="0" applyNumberFormat="0" applyBorder="0" applyAlignment="0" applyProtection="0"/>
    <xf numFmtId="0" fontId="101" fillId="20" borderId="0" applyNumberFormat="0" applyBorder="0" applyAlignment="0" applyProtection="0"/>
    <xf numFmtId="0" fontId="2" fillId="20" borderId="0" applyNumberFormat="0" applyBorder="0" applyAlignment="0" applyProtection="0"/>
    <xf numFmtId="0" fontId="98" fillId="20" borderId="0" applyNumberFormat="0" applyBorder="0" applyAlignment="0" applyProtection="0"/>
    <xf numFmtId="0" fontId="47" fillId="91"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100" fillId="92" borderId="0" applyNumberFormat="0" applyBorder="0" applyAlignment="0" applyProtection="0"/>
    <xf numFmtId="0" fontId="100" fillId="24" borderId="0" applyNumberFormat="0" applyBorder="0" applyAlignment="0" applyProtection="0"/>
    <xf numFmtId="0" fontId="101" fillId="24" borderId="0" applyNumberFormat="0" applyBorder="0" applyAlignment="0" applyProtection="0"/>
    <xf numFmtId="0" fontId="47" fillId="96"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2" fillId="24" borderId="0" applyNumberFormat="0" applyBorder="0" applyAlignment="0" applyProtection="0"/>
    <xf numFmtId="0" fontId="98" fillId="24" borderId="0" applyNumberFormat="0" applyBorder="0" applyAlignment="0" applyProtection="0"/>
    <xf numFmtId="0" fontId="47" fillId="96"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28" borderId="0" applyNumberFormat="0" applyBorder="0" applyAlignment="0" applyProtection="0"/>
    <xf numFmtId="0" fontId="101" fillId="28" borderId="0" applyNumberFormat="0" applyBorder="0" applyAlignment="0" applyProtection="0"/>
    <xf numFmtId="0" fontId="47" fillId="57"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2" fillId="28" borderId="0" applyNumberFormat="0" applyBorder="0" applyAlignment="0" applyProtection="0"/>
    <xf numFmtId="0" fontId="98" fillId="28" borderId="0" applyNumberFormat="0" applyBorder="0" applyAlignment="0" applyProtection="0"/>
    <xf numFmtId="0" fontId="47" fillId="57" borderId="0" applyNumberFormat="0" applyBorder="0" applyAlignment="0" applyProtection="0"/>
    <xf numFmtId="0" fontId="100" fillId="93" borderId="0" applyNumberFormat="0" applyBorder="0" applyAlignment="0" applyProtection="0"/>
    <xf numFmtId="0" fontId="100" fillId="93" borderId="0" applyNumberFormat="0" applyBorder="0" applyAlignment="0" applyProtection="0"/>
    <xf numFmtId="0" fontId="100" fillId="93" borderId="0" applyNumberFormat="0" applyBorder="0" applyAlignment="0" applyProtection="0"/>
    <xf numFmtId="0" fontId="100" fillId="93" borderId="0" applyNumberFormat="0" applyBorder="0" applyAlignment="0" applyProtection="0"/>
    <xf numFmtId="0" fontId="100" fillId="93" borderId="0" applyNumberFormat="0" applyBorder="0" applyAlignment="0" applyProtection="0"/>
    <xf numFmtId="0" fontId="100" fillId="93" borderId="0" applyNumberFormat="0" applyBorder="0" applyAlignment="0" applyProtection="0"/>
    <xf numFmtId="0" fontId="100" fillId="32" borderId="0" applyNumberFormat="0" applyBorder="0" applyAlignment="0" applyProtection="0"/>
    <xf numFmtId="0" fontId="101" fillId="32" borderId="0" applyNumberFormat="0" applyBorder="0" applyAlignment="0" applyProtection="0"/>
    <xf numFmtId="0" fontId="47" fillId="97"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2" fillId="32" borderId="0" applyNumberFormat="0" applyBorder="0" applyAlignment="0" applyProtection="0"/>
    <xf numFmtId="0" fontId="98" fillId="32" borderId="0" applyNumberFormat="0" applyBorder="0" applyAlignment="0" applyProtection="0"/>
    <xf numFmtId="0" fontId="47" fillId="97" borderId="0" applyNumberFormat="0" applyBorder="0" applyAlignment="0" applyProtection="0"/>
    <xf numFmtId="0" fontId="53" fillId="98" borderId="0" applyNumberFormat="0" applyBorder="0" applyAlignment="0" applyProtection="0"/>
    <xf numFmtId="0" fontId="53" fillId="99" borderId="0" applyNumberFormat="0" applyBorder="0" applyAlignment="0" applyProtection="0"/>
    <xf numFmtId="0" fontId="54" fillId="100"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100" fillId="9"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101" fillId="9" borderId="0" applyNumberFormat="0" applyBorder="0" applyAlignment="0" applyProtection="0"/>
    <xf numFmtId="0" fontId="47" fillId="102"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100" fillId="9" borderId="0" applyNumberFormat="0" applyBorder="0" applyAlignment="0" applyProtection="0"/>
    <xf numFmtId="0" fontId="54" fillId="101" borderId="0" applyNumberFormat="0" applyBorder="0" applyAlignment="0" applyProtection="0"/>
    <xf numFmtId="0" fontId="100" fillId="9"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4" fillId="101" borderId="0" applyNumberFormat="0" applyBorder="0" applyAlignment="0" applyProtection="0"/>
    <xf numFmtId="0" fontId="53" fillId="103" borderId="0" applyNumberFormat="0" applyBorder="0" applyAlignment="0" applyProtection="0"/>
    <xf numFmtId="0" fontId="53" fillId="104" borderId="0" applyNumberFormat="0" applyBorder="0" applyAlignment="0" applyProtection="0"/>
    <xf numFmtId="0" fontId="54" fillId="105"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100" fillId="13"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101" fillId="13" borderId="0" applyNumberFormat="0" applyBorder="0" applyAlignment="0" applyProtection="0"/>
    <xf numFmtId="0" fontId="47" fillId="58"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100" fillId="13" borderId="0" applyNumberFormat="0" applyBorder="0" applyAlignment="0" applyProtection="0"/>
    <xf numFmtId="0" fontId="54" fillId="106" borderId="0" applyNumberFormat="0" applyBorder="0" applyAlignment="0" applyProtection="0"/>
    <xf numFmtId="0" fontId="100" fillId="13" borderId="0" applyNumberFormat="0" applyBorder="0" applyAlignment="0" applyProtection="0"/>
    <xf numFmtId="0" fontId="100" fillId="107" borderId="0" applyNumberFormat="0" applyBorder="0" applyAlignment="0" applyProtection="0"/>
    <xf numFmtId="0" fontId="100" fillId="107" borderId="0" applyNumberFormat="0" applyBorder="0" applyAlignment="0" applyProtection="0"/>
    <xf numFmtId="0" fontId="100" fillId="107" borderId="0" applyNumberFormat="0" applyBorder="0" applyAlignment="0" applyProtection="0"/>
    <xf numFmtId="0" fontId="100" fillId="107" borderId="0" applyNumberFormat="0" applyBorder="0" applyAlignment="0" applyProtection="0"/>
    <xf numFmtId="0" fontId="100" fillId="107"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4" fillId="106" borderId="0" applyNumberFormat="0" applyBorder="0" applyAlignment="0" applyProtection="0"/>
    <xf numFmtId="0" fontId="53" fillId="108" borderId="0" applyNumberFormat="0" applyBorder="0" applyAlignment="0" applyProtection="0"/>
    <xf numFmtId="0" fontId="53" fillId="109" borderId="0" applyNumberFormat="0" applyBorder="0" applyAlignment="0" applyProtection="0"/>
    <xf numFmtId="0" fontId="54" fillId="110"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100" fillId="17"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101" fillId="17" borderId="0" applyNumberFormat="0" applyBorder="0" applyAlignment="0" applyProtection="0"/>
    <xf numFmtId="0" fontId="47" fillId="59"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100" fillId="17" borderId="0" applyNumberFormat="0" applyBorder="0" applyAlignment="0" applyProtection="0"/>
    <xf numFmtId="0" fontId="54" fillId="111" borderId="0" applyNumberFormat="0" applyBorder="0" applyAlignment="0" applyProtection="0"/>
    <xf numFmtId="0" fontId="100" fillId="17"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4" fillId="111" borderId="0" applyNumberFormat="0" applyBorder="0" applyAlignment="0" applyProtection="0"/>
    <xf numFmtId="0" fontId="53" fillId="103" borderId="0" applyNumberFormat="0" applyBorder="0" applyAlignment="0" applyProtection="0"/>
    <xf numFmtId="0" fontId="53" fillId="112" borderId="0" applyNumberFormat="0" applyBorder="0" applyAlignment="0" applyProtection="0"/>
    <xf numFmtId="0" fontId="54" fillId="104"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100" fillId="21"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101" fillId="21" borderId="0" applyNumberFormat="0" applyBorder="0" applyAlignment="0" applyProtection="0"/>
    <xf numFmtId="0" fontId="47" fillId="96"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100" fillId="21" borderId="0" applyNumberFormat="0" applyBorder="0" applyAlignment="0" applyProtection="0"/>
    <xf numFmtId="0" fontId="54" fillId="113" borderId="0" applyNumberFormat="0" applyBorder="0" applyAlignment="0" applyProtection="0"/>
    <xf numFmtId="0" fontId="100" fillId="21" borderId="0" applyNumberFormat="0" applyBorder="0" applyAlignment="0" applyProtection="0"/>
    <xf numFmtId="0" fontId="100" fillId="114" borderId="0" applyNumberFormat="0" applyBorder="0" applyAlignment="0" applyProtection="0"/>
    <xf numFmtId="0" fontId="100" fillId="114" borderId="0" applyNumberFormat="0" applyBorder="0" applyAlignment="0" applyProtection="0"/>
    <xf numFmtId="0" fontId="100" fillId="114" borderId="0" applyNumberFormat="0" applyBorder="0" applyAlignment="0" applyProtection="0"/>
    <xf numFmtId="0" fontId="100" fillId="114" borderId="0" applyNumberFormat="0" applyBorder="0" applyAlignment="0" applyProtection="0"/>
    <xf numFmtId="0" fontId="100" fillId="114"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4" fillId="113" borderId="0" applyNumberFormat="0" applyBorder="0" applyAlignment="0" applyProtection="0"/>
    <xf numFmtId="0" fontId="53" fillId="115" borderId="0" applyNumberFormat="0" applyBorder="0" applyAlignment="0" applyProtection="0"/>
    <xf numFmtId="0" fontId="53" fillId="116"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100" fillId="25"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101" fillId="25" borderId="0" applyNumberFormat="0" applyBorder="0" applyAlignment="0" applyProtection="0"/>
    <xf numFmtId="0" fontId="47" fillId="57"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100" fillId="25" borderId="0" applyNumberFormat="0" applyBorder="0" applyAlignment="0" applyProtection="0"/>
    <xf numFmtId="0" fontId="54" fillId="100" borderId="0" applyNumberFormat="0" applyBorder="0" applyAlignment="0" applyProtection="0"/>
    <xf numFmtId="0" fontId="100" fillId="25"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100" fillId="94"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4" fillId="100" borderId="0" applyNumberFormat="0" applyBorder="0" applyAlignment="0" applyProtection="0"/>
    <xf numFmtId="0" fontId="53" fillId="117" borderId="0" applyNumberFormat="0" applyBorder="0" applyAlignment="0" applyProtection="0"/>
    <xf numFmtId="0" fontId="53" fillId="118" borderId="0" applyNumberFormat="0" applyBorder="0" applyAlignment="0" applyProtection="0"/>
    <xf numFmtId="0" fontId="54" fillId="119"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100" fillId="29"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101" fillId="29" borderId="0" applyNumberFormat="0" applyBorder="0" applyAlignment="0" applyProtection="0"/>
    <xf numFmtId="0" fontId="47" fillId="61"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100" fillId="29" borderId="0" applyNumberFormat="0" applyBorder="0" applyAlignment="0" applyProtection="0"/>
    <xf numFmtId="0" fontId="54" fillId="120" borderId="0" applyNumberFormat="0" applyBorder="0" applyAlignment="0" applyProtection="0"/>
    <xf numFmtId="0" fontId="100" fillId="29"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54" fillId="120" borderId="0" applyNumberFormat="0" applyBorder="0" applyAlignment="0" applyProtection="0"/>
    <xf numFmtId="0" fontId="43" fillId="0" borderId="0" applyFont="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3" fillId="3" borderId="0" applyNumberFormat="0" applyBorder="0" applyAlignment="0" applyProtection="0"/>
    <xf numFmtId="0" fontId="104" fillId="62"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5" fillId="3" borderId="0" applyNumberFormat="0" applyBorder="0" applyAlignment="0" applyProtection="0"/>
    <xf numFmtId="0" fontId="102" fillId="117" borderId="0" applyNumberFormat="0" applyBorder="0" applyAlignment="0" applyProtection="0"/>
    <xf numFmtId="0" fontId="105" fillId="3" borderId="0" applyNumberFormat="0" applyBorder="0" applyAlignment="0" applyProtection="0"/>
    <xf numFmtId="0" fontId="106" fillId="121" borderId="0" applyNumberFormat="0" applyBorder="0" applyAlignment="0" applyProtection="0"/>
    <xf numFmtId="0" fontId="107" fillId="121" borderId="0" applyNumberFormat="0" applyBorder="0" applyAlignment="0" applyProtection="0"/>
    <xf numFmtId="0" fontId="107" fillId="121" borderId="0" applyNumberFormat="0" applyBorder="0" applyAlignment="0" applyProtection="0"/>
    <xf numFmtId="0" fontId="107" fillId="121" borderId="0" applyNumberFormat="0" applyBorder="0" applyAlignment="0" applyProtection="0"/>
    <xf numFmtId="0" fontId="107" fillId="121" borderId="0" applyNumberFormat="0" applyBorder="0" applyAlignment="0" applyProtection="0"/>
    <xf numFmtId="0" fontId="106" fillId="121" borderId="0" applyNumberFormat="0" applyBorder="0" applyAlignment="0" applyProtection="0"/>
    <xf numFmtId="0" fontId="107" fillId="121" borderId="0" applyNumberFormat="0" applyBorder="0" applyAlignment="0" applyProtection="0"/>
    <xf numFmtId="0" fontId="107" fillId="121" borderId="0" applyNumberFormat="0" applyBorder="0" applyAlignment="0" applyProtection="0"/>
    <xf numFmtId="0" fontId="107" fillId="121" borderId="0" applyNumberFormat="0" applyBorder="0" applyAlignment="0" applyProtection="0"/>
    <xf numFmtId="0" fontId="107" fillId="121" borderId="0" applyNumberFormat="0" applyBorder="0" applyAlignment="0" applyProtection="0"/>
    <xf numFmtId="0" fontId="106" fillId="121" borderId="0" applyNumberFormat="0" applyBorder="0" applyAlignment="0" applyProtection="0"/>
    <xf numFmtId="0" fontId="102" fillId="117" borderId="0" applyNumberFormat="0" applyBorder="0" applyAlignment="0" applyProtection="0"/>
    <xf numFmtId="0" fontId="105" fillId="3"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02" fillId="117" borderId="0" applyNumberFormat="0" applyBorder="0" applyAlignment="0" applyProtection="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6" fillId="63" borderId="22" applyNumberFormat="0" applyBorder="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9" fillId="6" borderId="4"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9" fillId="6" borderId="4"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08"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10" fillId="89"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9" fillId="6" borderId="4"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108" fillId="122" borderId="91" applyNumberFormat="0" applyAlignment="0" applyProtection="0"/>
    <xf numFmtId="0" fontId="57" fillId="113" borderId="26" applyNumberFormat="0" applyAlignment="0" applyProtection="0"/>
    <xf numFmtId="0" fontId="57" fillId="113" borderId="26" applyNumberFormat="0" applyAlignment="0" applyProtection="0"/>
    <xf numFmtId="0" fontId="111" fillId="7" borderId="7" applyNumberFormat="0" applyAlignment="0" applyProtection="0"/>
    <xf numFmtId="0" fontId="57" fillId="113" borderId="26" applyNumberFormat="0" applyAlignment="0" applyProtection="0"/>
    <xf numFmtId="0" fontId="111" fillId="7" borderId="7" applyNumberFormat="0" applyAlignment="0" applyProtection="0"/>
    <xf numFmtId="0" fontId="111" fillId="7" borderId="7" applyNumberFormat="0" applyAlignment="0" applyProtection="0"/>
    <xf numFmtId="0" fontId="111" fillId="86" borderId="7" applyNumberFormat="0" applyAlignment="0" applyProtection="0"/>
    <xf numFmtId="0" fontId="111" fillId="86" borderId="7" applyNumberFormat="0" applyAlignment="0" applyProtection="0"/>
    <xf numFmtId="0" fontId="111" fillId="86" borderId="7" applyNumberFormat="0" applyAlignment="0" applyProtection="0"/>
    <xf numFmtId="0" fontId="111" fillId="86" borderId="7" applyNumberFormat="0" applyAlignment="0" applyProtection="0"/>
    <xf numFmtId="0" fontId="111" fillId="86" borderId="7" applyNumberFormat="0" applyAlignment="0" applyProtection="0"/>
    <xf numFmtId="0" fontId="111" fillId="7" borderId="7"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111" fillId="7" borderId="7"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57" fillId="113" borderId="26" applyNumberFormat="0" applyAlignment="0" applyProtection="0"/>
    <xf numFmtId="0" fontId="16" fillId="0" borderId="0" applyNumberFormat="0" applyFill="0" applyBorder="0" applyProtection="0">
      <alignment horizontal="righ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75" fontId="14" fillId="0" borderId="37" applyBorder="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2" fillId="0" borderId="0" applyFont="0" applyFill="0" applyBorder="0" applyAlignment="0" applyProtection="0"/>
    <xf numFmtId="43" fontId="1" fillId="0" borderId="0" applyFont="0" applyFill="0" applyBorder="0" applyAlignment="0" applyProtection="0"/>
    <xf numFmtId="43" fontId="112" fillId="0" borderId="0" applyFont="0" applyFill="0" applyBorder="0" applyAlignment="0" applyProtection="0"/>
    <xf numFmtId="43" fontId="1"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6" fontId="113" fillId="123" borderId="43">
      <alignment horizontal="center" vertical="center"/>
    </xf>
    <xf numFmtId="177" fontId="1" fillId="0" borderId="0" applyFont="0" applyFill="0" applyBorder="0" applyProtection="0">
      <alignment vertical="top"/>
    </xf>
    <xf numFmtId="178" fontId="16" fillId="0" borderId="0" applyFont="0" applyFill="0" applyBorder="0" applyProtection="0">
      <alignment vertical="top"/>
    </xf>
    <xf numFmtId="0" fontId="90" fillId="76" borderId="0" applyNumberFormat="0"/>
    <xf numFmtId="0" fontId="73" fillId="124" borderId="0" applyNumberFormat="0" applyBorder="0" applyAlignment="0" applyProtection="0"/>
    <xf numFmtId="0" fontId="73" fillId="125" borderId="0" applyNumberFormat="0" applyBorder="0" applyAlignment="0" applyProtection="0"/>
    <xf numFmtId="0" fontId="73" fillId="126" borderId="0" applyNumberFormat="0" applyBorder="0" applyAlignment="0" applyProtection="0"/>
    <xf numFmtId="0" fontId="114" fillId="127" borderId="0">
      <alignment horizontal="left"/>
    </xf>
    <xf numFmtId="0" fontId="115" fillId="0" borderId="0"/>
    <xf numFmtId="0" fontId="115" fillId="0" borderId="0"/>
    <xf numFmtId="0" fontId="1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179" fontId="1" fillId="0" borderId="0" applyFont="0" applyFill="0" applyBorder="0" applyProtection="0">
      <alignment vertical="top"/>
    </xf>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121" fillId="2"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122" fillId="2" borderId="0" applyNumberFormat="0" applyBorder="0" applyAlignment="0" applyProtection="0"/>
    <xf numFmtId="0" fontId="123" fillId="67" borderId="0" applyNumberFormat="0" applyBorder="0" applyAlignment="0" applyProtection="0"/>
    <xf numFmtId="0" fontId="53" fillId="109" borderId="0" applyNumberFormat="0" applyBorder="0" applyAlignment="0" applyProtection="0"/>
    <xf numFmtId="0" fontId="121" fillId="2" borderId="0" applyNumberFormat="0" applyBorder="0" applyAlignment="0" applyProtection="0"/>
    <xf numFmtId="0" fontId="121" fillId="2" borderId="0" applyNumberFormat="0" applyBorder="0" applyAlignment="0" applyProtection="0"/>
    <xf numFmtId="0" fontId="124" fillId="87" borderId="0" applyNumberFormat="0" applyBorder="0" applyAlignment="0" applyProtection="0"/>
    <xf numFmtId="0" fontId="125" fillId="87" borderId="0" applyNumberFormat="0" applyBorder="0" applyAlignment="0" applyProtection="0"/>
    <xf numFmtId="0" fontId="125" fillId="87" borderId="0" applyNumberFormat="0" applyBorder="0" applyAlignment="0" applyProtection="0"/>
    <xf numFmtId="0" fontId="125" fillId="87" borderId="0" applyNumberFormat="0" applyBorder="0" applyAlignment="0" applyProtection="0"/>
    <xf numFmtId="0" fontId="125" fillId="87" borderId="0" applyNumberFormat="0" applyBorder="0" applyAlignment="0" applyProtection="0"/>
    <xf numFmtId="0" fontId="124" fillId="87" borderId="0" applyNumberFormat="0" applyBorder="0" applyAlignment="0" applyProtection="0"/>
    <xf numFmtId="0" fontId="125" fillId="87" borderId="0" applyNumberFormat="0" applyBorder="0" applyAlignment="0" applyProtection="0"/>
    <xf numFmtId="0" fontId="125" fillId="87" borderId="0" applyNumberFormat="0" applyBorder="0" applyAlignment="0" applyProtection="0"/>
    <xf numFmtId="0" fontId="125" fillId="87" borderId="0" applyNumberFormat="0" applyBorder="0" applyAlignment="0" applyProtection="0"/>
    <xf numFmtId="0" fontId="125" fillId="87" borderId="0" applyNumberFormat="0" applyBorder="0" applyAlignment="0" applyProtection="0"/>
    <xf numFmtId="0" fontId="124" fillId="87"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121" fillId="2"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0" fontId="53" fillId="109" borderId="0" applyNumberFormat="0" applyBorder="0" applyAlignment="0" applyProtection="0"/>
    <xf numFmtId="180" fontId="87" fillId="74" borderId="0" applyNumberFormat="0">
      <alignment horizontal="left"/>
    </xf>
    <xf numFmtId="0" fontId="62" fillId="0" borderId="92" applyNumberFormat="0" applyFill="0" applyAlignment="0" applyProtection="0"/>
    <xf numFmtId="0" fontId="62" fillId="0" borderId="92" applyNumberFormat="0" applyFill="0" applyAlignment="0" applyProtection="0"/>
    <xf numFmtId="0" fontId="126" fillId="0" borderId="1" applyNumberFormat="0" applyFill="0" applyAlignment="0" applyProtection="0"/>
    <xf numFmtId="0" fontId="62" fillId="0" borderId="92" applyNumberFormat="0" applyFill="0" applyAlignment="0" applyProtection="0"/>
    <xf numFmtId="0" fontId="62" fillId="0" borderId="92" applyNumberFormat="0" applyFill="0" applyAlignment="0" applyProtection="0"/>
    <xf numFmtId="0" fontId="27" fillId="0" borderId="1" applyNumberFormat="0" applyFill="0" applyAlignment="0" applyProtection="0"/>
    <xf numFmtId="0" fontId="127" fillId="0" borderId="0"/>
    <xf numFmtId="0" fontId="62" fillId="0" borderId="92" applyNumberFormat="0" applyFill="0" applyAlignment="0" applyProtection="0"/>
    <xf numFmtId="0" fontId="62" fillId="0" borderId="92" applyNumberFormat="0" applyFill="0" applyAlignment="0" applyProtection="0"/>
    <xf numFmtId="0" fontId="62" fillId="0" borderId="92" applyNumberFormat="0" applyFill="0" applyAlignment="0" applyProtection="0"/>
    <xf numFmtId="0" fontId="62" fillId="0" borderId="92" applyNumberFormat="0" applyFill="0" applyAlignment="0" applyProtection="0"/>
    <xf numFmtId="0" fontId="62" fillId="0" borderId="92" applyNumberFormat="0" applyFill="0" applyAlignment="0" applyProtection="0"/>
    <xf numFmtId="0" fontId="126" fillId="0" borderId="1" applyNumberFormat="0" applyFill="0" applyAlignment="0" applyProtection="0"/>
    <xf numFmtId="0" fontId="62" fillId="0" borderId="92" applyNumberFormat="0" applyFill="0" applyAlignment="0" applyProtection="0"/>
    <xf numFmtId="0" fontId="126" fillId="0" borderId="1" applyNumberFormat="0" applyFill="0" applyAlignment="0" applyProtection="0"/>
    <xf numFmtId="0" fontId="128" fillId="0" borderId="1" applyNumberFormat="0" applyFill="0" applyAlignment="0" applyProtection="0"/>
    <xf numFmtId="0" fontId="128" fillId="0" borderId="1" applyNumberFormat="0" applyFill="0" applyAlignment="0" applyProtection="0"/>
    <xf numFmtId="0" fontId="128" fillId="0" borderId="1" applyNumberFormat="0" applyFill="0" applyAlignment="0" applyProtection="0"/>
    <xf numFmtId="0" fontId="128" fillId="0" borderId="1" applyNumberFormat="0" applyFill="0" applyAlignment="0" applyProtection="0"/>
    <xf numFmtId="0" fontId="128" fillId="0" borderId="1" applyNumberFormat="0" applyFill="0" applyAlignment="0" applyProtection="0"/>
    <xf numFmtId="0" fontId="62" fillId="0" borderId="92" applyNumberFormat="0" applyFill="0" applyAlignment="0" applyProtection="0"/>
    <xf numFmtId="0" fontId="126" fillId="0" borderId="1" applyNumberFormat="0" applyFill="0" applyAlignment="0" applyProtection="0"/>
    <xf numFmtId="0" fontId="62" fillId="0" borderId="92" applyNumberFormat="0" applyFill="0" applyAlignment="0" applyProtection="0"/>
    <xf numFmtId="0" fontId="62" fillId="0" borderId="92" applyNumberFormat="0" applyFill="0" applyAlignment="0" applyProtection="0"/>
    <xf numFmtId="0" fontId="62" fillId="0" borderId="92"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129" fillId="0" borderId="2"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28" fillId="0" borderId="2" applyNumberFormat="0" applyFill="0" applyAlignment="0" applyProtection="0"/>
    <xf numFmtId="0" fontId="130" fillId="0" borderId="0"/>
    <xf numFmtId="0" fontId="63" fillId="0" borderId="93"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129" fillId="0" borderId="2" applyNumberFormat="0" applyFill="0" applyAlignment="0" applyProtection="0"/>
    <xf numFmtId="0" fontId="63" fillId="0" borderId="93" applyNumberFormat="0" applyFill="0" applyAlignment="0" applyProtection="0"/>
    <xf numFmtId="0" fontId="129" fillId="0" borderId="2" applyNumberFormat="0" applyFill="0" applyAlignment="0" applyProtection="0"/>
    <xf numFmtId="0" fontId="131" fillId="0" borderId="2" applyNumberFormat="0" applyFill="0" applyAlignment="0" applyProtection="0"/>
    <xf numFmtId="0" fontId="131" fillId="0" borderId="2" applyNumberFormat="0" applyFill="0" applyAlignment="0" applyProtection="0"/>
    <xf numFmtId="0" fontId="131" fillId="0" borderId="2" applyNumberFormat="0" applyFill="0" applyAlignment="0" applyProtection="0"/>
    <xf numFmtId="0" fontId="131" fillId="0" borderId="2" applyNumberFormat="0" applyFill="0" applyAlignment="0" applyProtection="0"/>
    <xf numFmtId="0" fontId="131" fillId="0" borderId="2" applyNumberFormat="0" applyFill="0" applyAlignment="0" applyProtection="0"/>
    <xf numFmtId="0" fontId="63" fillId="0" borderId="93" applyNumberFormat="0" applyFill="0" applyAlignment="0" applyProtection="0"/>
    <xf numFmtId="0" fontId="129" fillId="0" borderId="2"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63" fillId="0" borderId="93"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132" fillId="0" borderId="3"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29" fillId="0" borderId="3" applyNumberFormat="0" applyFill="0" applyAlignment="0" applyProtection="0"/>
    <xf numFmtId="0" fontId="133" fillId="0" borderId="95"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132" fillId="0" borderId="3" applyNumberFormat="0" applyFill="0" applyAlignment="0" applyProtection="0"/>
    <xf numFmtId="0" fontId="64" fillId="0" borderId="94" applyNumberFormat="0" applyFill="0" applyAlignment="0" applyProtection="0"/>
    <xf numFmtId="0" fontId="132" fillId="0" borderId="3" applyNumberFormat="0" applyFill="0" applyAlignment="0" applyProtection="0"/>
    <xf numFmtId="0" fontId="13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13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134" fillId="0" borderId="94" applyNumberFormat="0" applyFill="0" applyAlignment="0" applyProtection="0"/>
    <xf numFmtId="0" fontId="64" fillId="0" borderId="94" applyNumberFormat="0" applyFill="0" applyAlignment="0" applyProtection="0"/>
    <xf numFmtId="0" fontId="132" fillId="0" borderId="3"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94"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13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2" fillId="0" borderId="0" applyNumberFormat="0" applyFill="0" applyBorder="0" applyAlignment="0" applyProtection="0"/>
    <xf numFmtId="0" fontId="64" fillId="0" borderId="0" applyNumberFormat="0" applyFill="0" applyBorder="0" applyAlignment="0" applyProtection="0"/>
    <xf numFmtId="0" fontId="132" fillId="0" borderId="0" applyNumberFormat="0" applyFill="0" applyBorder="0" applyAlignment="0" applyProtection="0"/>
    <xf numFmtId="0" fontId="13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4" fillId="0" borderId="0" applyNumberFormat="0" applyFill="0" applyBorder="0" applyAlignment="0" applyProtection="0"/>
    <xf numFmtId="0" fontId="64" fillId="0" borderId="0" applyNumberFormat="0" applyFill="0" applyBorder="0" applyAlignment="0" applyProtection="0"/>
    <xf numFmtId="0" fontId="13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5" fillId="0" borderId="0" applyNumberFormat="0" applyFill="0" applyBorder="0" applyAlignment="0" applyProtection="0"/>
    <xf numFmtId="181" fontId="14" fillId="0" borderId="0" applyFill="0" applyBorder="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7" fillId="5" borderId="4"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7" fillId="5" borderId="4"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7" fillId="5"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7" fillId="5" borderId="4"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136" fillId="118" borderId="91" applyNumberFormat="0" applyAlignment="0" applyProtection="0"/>
    <xf numFmtId="0" fontId="60" fillId="0" borderId="96" applyNumberFormat="0" applyFill="0" applyAlignment="0" applyProtection="0"/>
    <xf numFmtId="0" fontId="60" fillId="0" borderId="96" applyNumberFormat="0" applyFill="0" applyAlignment="0" applyProtection="0"/>
    <xf numFmtId="0" fontId="138" fillId="0" borderId="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139" fillId="0" borderId="6" applyNumberFormat="0" applyFill="0" applyAlignment="0" applyProtection="0"/>
    <xf numFmtId="0" fontId="140" fillId="0" borderId="32"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138" fillId="0" borderId="6" applyNumberFormat="0" applyFill="0" applyAlignment="0" applyProtection="0"/>
    <xf numFmtId="0" fontId="60" fillId="0" borderId="96" applyNumberFormat="0" applyFill="0" applyAlignment="0" applyProtection="0"/>
    <xf numFmtId="0" fontId="138" fillId="0" borderId="6" applyNumberFormat="0" applyFill="0" applyAlignment="0" applyProtection="0"/>
    <xf numFmtId="0" fontId="141"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141"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141" fillId="0" borderId="96" applyNumberFormat="0" applyFill="0" applyAlignment="0" applyProtection="0"/>
    <xf numFmtId="0" fontId="60" fillId="0" borderId="96" applyNumberFormat="0" applyFill="0" applyAlignment="0" applyProtection="0"/>
    <xf numFmtId="0" fontId="138" fillId="0" borderId="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0" fontId="60" fillId="0" borderId="96" applyNumberFormat="0" applyFill="0" applyAlignment="0" applyProtection="0"/>
    <xf numFmtId="182" fontId="16" fillId="0" borderId="0" applyBorder="0"/>
    <xf numFmtId="183" fontId="16" fillId="0" borderId="0" applyBorder="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60" fillId="118"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142" fillId="4"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60" fillId="118" borderId="0" applyNumberFormat="0" applyBorder="0" applyAlignment="0" applyProtection="0"/>
    <xf numFmtId="0" fontId="142" fillId="4" borderId="0" applyNumberFormat="0" applyBorder="0" applyAlignment="0" applyProtection="0"/>
    <xf numFmtId="0" fontId="142" fillId="4"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02" fillId="93" borderId="0" applyNumberFormat="0" applyBorder="0" applyAlignment="0" applyProtection="0"/>
    <xf numFmtId="0" fontId="143" fillId="93"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142" fillId="4"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60" fillId="118" borderId="0" applyNumberFormat="0" applyBorder="0" applyAlignment="0" applyProtection="0"/>
    <xf numFmtId="0" fontId="2" fillId="0" borderId="0"/>
    <xf numFmtId="0" fontId="112"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19" fillId="85" borderId="0"/>
    <xf numFmtId="0" fontId="19" fillId="85" borderId="0"/>
    <xf numFmtId="170" fontId="1" fillId="0" borderId="0" applyFont="0" applyFill="0" applyBorder="0" applyProtection="0">
      <alignment vertical="top"/>
    </xf>
    <xf numFmtId="175" fontId="14" fillId="0" borderId="0" applyFill="0" applyBorder="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170" fontId="16" fillId="0" borderId="0" applyFont="0" applyFill="0" applyBorder="0" applyProtection="0">
      <alignment vertical="top"/>
    </xf>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19" fillId="85" borderId="0"/>
    <xf numFmtId="0" fontId="1"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44"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44" fillId="0" borderId="0"/>
    <xf numFmtId="0" fontId="19" fillId="85" borderId="0"/>
    <xf numFmtId="0" fontId="19" fillId="85" borderId="0"/>
    <xf numFmtId="0" fontId="144"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3" fillId="0" borderId="0"/>
    <xf numFmtId="0" fontId="19" fillId="85" borderId="0"/>
    <xf numFmtId="0" fontId="19" fillId="85" borderId="0"/>
    <xf numFmtId="0" fontId="19" fillId="85" borderId="0"/>
    <xf numFmtId="0" fontId="19" fillId="85" borderId="0"/>
    <xf numFmtId="0" fontId="3" fillId="0" borderId="0"/>
    <xf numFmtId="0" fontId="19" fillId="85" borderId="0"/>
    <xf numFmtId="0" fontId="19" fillId="85" borderId="0"/>
    <xf numFmtId="0" fontId="145" fillId="0" borderId="0"/>
    <xf numFmtId="0" fontId="19" fillId="128" borderId="0"/>
    <xf numFmtId="0" fontId="2" fillId="0" borderId="0"/>
    <xf numFmtId="0" fontId="19" fillId="85" borderId="0"/>
    <xf numFmtId="0" fontId="19" fillId="85" borderId="0"/>
    <xf numFmtId="0" fontId="19" fillId="129" borderId="0"/>
    <xf numFmtId="0" fontId="2" fillId="0" borderId="0"/>
    <xf numFmtId="0" fontId="19" fillId="85" borderId="0"/>
    <xf numFmtId="0" fontId="16" fillId="0" borderId="0"/>
    <xf numFmtId="0" fontId="19" fillId="85" borderId="0"/>
    <xf numFmtId="0" fontId="19" fillId="85" borderId="0"/>
    <xf numFmtId="0" fontId="1" fillId="0" borderId="0"/>
    <xf numFmtId="0" fontId="146" fillId="0" borderId="0" applyNumberFormat="0" applyBorder="0" applyProtection="0"/>
    <xf numFmtId="0" fontId="1" fillId="0" borderId="0"/>
    <xf numFmtId="0" fontId="16" fillId="0" borderId="0"/>
    <xf numFmtId="0" fontId="16" fillId="0" borderId="0"/>
    <xf numFmtId="0" fontId="92" fillId="0" borderId="0"/>
    <xf numFmtId="0" fontId="92" fillId="0" borderId="0"/>
    <xf numFmtId="0" fontId="19" fillId="85" borderId="0"/>
    <xf numFmtId="0" fontId="19" fillId="85" borderId="0"/>
    <xf numFmtId="0" fontId="19" fillId="85" borderId="0"/>
    <xf numFmtId="0" fontId="19" fillId="85" borderId="0"/>
    <xf numFmtId="0" fontId="146" fillId="0" borderId="0" applyNumberFormat="0" applyBorder="0" applyProtection="0"/>
    <xf numFmtId="0" fontId="1" fillId="0" borderId="0"/>
    <xf numFmtId="170" fontId="1" fillId="0" borderId="0" applyFont="0" applyFill="0" applyBorder="0" applyProtection="0">
      <alignment vertical="top"/>
    </xf>
    <xf numFmtId="0" fontId="99" fillId="0" borderId="0"/>
    <xf numFmtId="0" fontId="19" fillId="129" borderId="0"/>
    <xf numFmtId="0" fontId="99" fillId="0" borderId="0"/>
    <xf numFmtId="0" fontId="19" fillId="85" borderId="0"/>
    <xf numFmtId="0" fontId="19" fillId="85" borderId="0"/>
    <xf numFmtId="170" fontId="1" fillId="0" borderId="0" applyFont="0" applyFill="0" applyBorder="0" applyProtection="0">
      <alignment vertical="top"/>
    </xf>
    <xf numFmtId="0" fontId="19" fillId="85" borderId="0"/>
    <xf numFmtId="0" fontId="19" fillId="85" borderId="0"/>
    <xf numFmtId="0" fontId="19" fillId="85" borderId="0"/>
    <xf numFmtId="0" fontId="19" fillId="85" borderId="0"/>
    <xf numFmtId="0" fontId="16" fillId="0" borderId="0"/>
    <xf numFmtId="0" fontId="19" fillId="85" borderId="0"/>
    <xf numFmtId="0" fontId="19" fillId="85" borderId="0"/>
    <xf numFmtId="0" fontId="19" fillId="85" borderId="0"/>
    <xf numFmtId="0" fontId="19" fillId="85" borderId="0"/>
    <xf numFmtId="0" fontId="19" fillId="85" borderId="0"/>
    <xf numFmtId="0" fontId="2"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2" fillId="0" borderId="0"/>
    <xf numFmtId="0" fontId="2" fillId="0" borderId="0"/>
    <xf numFmtId="0" fontId="2"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 fillId="0" borderId="0"/>
    <xf numFmtId="0" fontId="19" fillId="85" borderId="0"/>
    <xf numFmtId="0" fontId="19" fillId="85" borderId="0"/>
    <xf numFmtId="0" fontId="99" fillId="0" borderId="0"/>
    <xf numFmtId="0" fontId="19" fillId="85" borderId="0"/>
    <xf numFmtId="0" fontId="19" fillId="85" borderId="0"/>
    <xf numFmtId="0" fontId="19" fillId="85" borderId="0"/>
    <xf numFmtId="0" fontId="2" fillId="0" borderId="0"/>
    <xf numFmtId="0" fontId="3" fillId="0" borderId="0"/>
    <xf numFmtId="0" fontId="1" fillId="0" borderId="0"/>
    <xf numFmtId="0" fontId="16" fillId="0" borderId="0">
      <alignment vertical="top"/>
    </xf>
    <xf numFmtId="0" fontId="1" fillId="0" borderId="0"/>
    <xf numFmtId="0" fontId="19" fillId="85" borderId="0"/>
    <xf numFmtId="0" fontId="2" fillId="0" borderId="0"/>
    <xf numFmtId="0" fontId="16" fillId="0" borderId="0">
      <alignment vertical="top"/>
    </xf>
    <xf numFmtId="0" fontId="2" fillId="0" borderId="0"/>
    <xf numFmtId="0" fontId="1" fillId="0" borderId="0"/>
    <xf numFmtId="175" fontId="16" fillId="0" borderId="0" applyFill="0" applyBorder="0"/>
    <xf numFmtId="0" fontId="1" fillId="0" borderId="0"/>
    <xf numFmtId="175" fontId="16" fillId="0" borderId="0" applyFill="0" applyBorder="0"/>
    <xf numFmtId="0" fontId="99" fillId="0" borderId="0"/>
    <xf numFmtId="0" fontId="19" fillId="85" borderId="0"/>
    <xf numFmtId="0" fontId="58" fillId="0" borderId="0"/>
    <xf numFmtId="0" fontId="19" fillId="85" borderId="0"/>
    <xf numFmtId="0" fontId="19" fillId="85" borderId="0"/>
    <xf numFmtId="0" fontId="19" fillId="85" borderId="0"/>
    <xf numFmtId="0" fontId="19" fillId="85" borderId="0"/>
    <xf numFmtId="0" fontId="19" fillId="85" borderId="0"/>
    <xf numFmtId="0" fontId="2" fillId="0" borderId="0"/>
    <xf numFmtId="0" fontId="19" fillId="85" borderId="0"/>
    <xf numFmtId="0" fontId="19" fillId="85" borderId="0"/>
    <xf numFmtId="0" fontId="19" fillId="85" borderId="0"/>
    <xf numFmtId="0" fontId="2" fillId="0" borderId="0"/>
    <xf numFmtId="0" fontId="19" fillId="85" borderId="0"/>
    <xf numFmtId="0" fontId="2" fillId="0" borderId="0"/>
    <xf numFmtId="0" fontId="19" fillId="85" borderId="0"/>
    <xf numFmtId="0" fontId="19" fillId="85" borderId="0"/>
    <xf numFmtId="0" fontId="2" fillId="0" borderId="0"/>
    <xf numFmtId="0" fontId="19" fillId="85" borderId="0"/>
    <xf numFmtId="0" fontId="19" fillId="85" borderId="0"/>
    <xf numFmtId="0" fontId="19" fillId="85" borderId="0"/>
    <xf numFmtId="0" fontId="2" fillId="0" borderId="0"/>
    <xf numFmtId="0" fontId="19" fillId="85" borderId="0"/>
    <xf numFmtId="0" fontId="19" fillId="85" borderId="0"/>
    <xf numFmtId="0" fontId="2"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16" fillId="0" borderId="0"/>
    <xf numFmtId="0" fontId="19" fillId="85" borderId="0"/>
    <xf numFmtId="0" fontId="19" fillId="85" borderId="0"/>
    <xf numFmtId="0" fontId="3" fillId="0" borderId="0"/>
    <xf numFmtId="0" fontId="16" fillId="0" borderId="0"/>
    <xf numFmtId="0" fontId="19" fillId="85" borderId="0"/>
    <xf numFmtId="0" fontId="16" fillId="0" borderId="0"/>
    <xf numFmtId="0" fontId="3" fillId="0" borderId="0"/>
    <xf numFmtId="0" fontId="19" fillId="85" borderId="0"/>
    <xf numFmtId="0" fontId="19" fillId="85" borderId="0"/>
    <xf numFmtId="0" fontId="19" fillId="85" borderId="0"/>
    <xf numFmtId="0" fontId="19" fillId="85" borderId="0"/>
    <xf numFmtId="0" fontId="1" fillId="0" borderId="0"/>
    <xf numFmtId="0" fontId="1" fillId="0" borderId="0"/>
    <xf numFmtId="0" fontId="2" fillId="0" borderId="0"/>
    <xf numFmtId="0" fontId="2" fillId="0" borderId="0"/>
    <xf numFmtId="0" fontId="19" fillId="85" borderId="0"/>
    <xf numFmtId="0" fontId="19" fillId="85" borderId="0"/>
    <xf numFmtId="0" fontId="19" fillId="85" borderId="0"/>
    <xf numFmtId="0" fontId="2" fillId="0" borderId="0"/>
    <xf numFmtId="0" fontId="2" fillId="0" borderId="0"/>
    <xf numFmtId="0" fontId="2" fillId="0" borderId="0"/>
    <xf numFmtId="0" fontId="19" fillId="85" borderId="0"/>
    <xf numFmtId="0" fontId="19" fillId="85" borderId="0"/>
    <xf numFmtId="0" fontId="19" fillId="85" borderId="0"/>
    <xf numFmtId="0" fontId="19" fillId="85" borderId="0"/>
    <xf numFmtId="0" fontId="19" fillId="85" borderId="0"/>
    <xf numFmtId="0" fontId="2" fillId="0" borderId="0"/>
    <xf numFmtId="0" fontId="147" fillId="0" borderId="0"/>
    <xf numFmtId="0" fontId="19" fillId="85" borderId="0"/>
    <xf numFmtId="0" fontId="19" fillId="85" borderId="0"/>
    <xf numFmtId="0" fontId="147" fillId="0" borderId="0"/>
    <xf numFmtId="175" fontId="16" fillId="0" borderId="0" applyFill="0" applyBorder="0"/>
    <xf numFmtId="0" fontId="19" fillId="85" borderId="0"/>
    <xf numFmtId="170" fontId="1" fillId="0" borderId="0" applyFont="0" applyFill="0" applyBorder="0" applyProtection="0">
      <alignment vertical="top"/>
    </xf>
    <xf numFmtId="0" fontId="1" fillId="0" borderId="0"/>
    <xf numFmtId="170" fontId="1" fillId="0" borderId="0" applyFont="0" applyFill="0" applyBorder="0" applyProtection="0">
      <alignment vertical="top"/>
    </xf>
    <xf numFmtId="0" fontId="2" fillId="0" borderId="0"/>
    <xf numFmtId="0" fontId="2" fillId="0" borderId="0"/>
    <xf numFmtId="0" fontId="2" fillId="0" borderId="0"/>
    <xf numFmtId="170" fontId="1" fillId="0" borderId="0" applyFont="0" applyFill="0" applyBorder="0" applyProtection="0">
      <alignment vertical="top"/>
    </xf>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12" fillId="0" borderId="0"/>
    <xf numFmtId="0" fontId="19" fillId="85" borderId="0"/>
    <xf numFmtId="0" fontId="1" fillId="0" borderId="0"/>
    <xf numFmtId="0" fontId="19" fillId="85" borderId="0"/>
    <xf numFmtId="0" fontId="19" fillId="85" borderId="0"/>
    <xf numFmtId="0" fontId="19" fillId="85" borderId="0"/>
    <xf numFmtId="0" fontId="19" fillId="85" borderId="0"/>
    <xf numFmtId="175" fontId="16" fillId="0" borderId="0" applyFill="0" applyBorder="0"/>
    <xf numFmtId="0" fontId="1" fillId="0" borderId="0"/>
    <xf numFmtId="175" fontId="16" fillId="0" borderId="0" applyFill="0" applyBorder="0"/>
    <xf numFmtId="0" fontId="19" fillId="85" borderId="0"/>
    <xf numFmtId="0" fontId="19" fillId="85" borderId="0"/>
    <xf numFmtId="0" fontId="148" fillId="0" borderId="0"/>
    <xf numFmtId="0" fontId="2" fillId="0" borderId="0"/>
    <xf numFmtId="0" fontId="112" fillId="0" borderId="0"/>
    <xf numFmtId="0" fontId="19" fillId="85" borderId="0"/>
    <xf numFmtId="0" fontId="1"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99" fillId="0" borderId="0"/>
    <xf numFmtId="0" fontId="19" fillId="85" borderId="0"/>
    <xf numFmtId="0" fontId="19" fillId="85" borderId="0"/>
    <xf numFmtId="0" fontId="149" fillId="0" borderId="0"/>
    <xf numFmtId="0" fontId="1"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2" fillId="0" borderId="0"/>
    <xf numFmtId="0" fontId="3" fillId="0" borderId="0"/>
    <xf numFmtId="0" fontId="3" fillId="0" borderId="0"/>
    <xf numFmtId="0" fontId="2" fillId="0" borderId="0"/>
    <xf numFmtId="0" fontId="19" fillId="85" borderId="0"/>
    <xf numFmtId="0" fontId="2" fillId="0" borderId="0"/>
    <xf numFmtId="0" fontId="19" fillId="85" borderId="0"/>
    <xf numFmtId="0" fontId="19" fillId="85" borderId="0"/>
    <xf numFmtId="0" fontId="2" fillId="0" borderId="0"/>
    <xf numFmtId="0" fontId="2" fillId="0" borderId="0"/>
    <xf numFmtId="0" fontId="16" fillId="0" borderId="0"/>
    <xf numFmtId="0" fontId="16" fillId="0" borderId="0"/>
    <xf numFmtId="0" fontId="16" fillId="0" borderId="0"/>
    <xf numFmtId="0" fontId="1" fillId="0" borderId="0"/>
    <xf numFmtId="0" fontId="16" fillId="0"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85" borderId="0"/>
    <xf numFmtId="0" fontId="2" fillId="0" borderId="0"/>
    <xf numFmtId="0" fontId="19" fillId="85" borderId="0"/>
    <xf numFmtId="0" fontId="19" fillId="85" borderId="0"/>
    <xf numFmtId="0" fontId="3" fillId="0" borderId="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2" fillId="8" borderId="8"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2" fillId="8" borderId="8"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53" fillId="8" borderId="97"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2" fillId="8" borderId="8"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0" fontId="19" fillId="117" borderId="91" applyNumberFormat="0" applyFont="0" applyAlignment="0" applyProtection="0"/>
    <xf numFmtId="184" fontId="3" fillId="130" borderId="0">
      <alignment horizontal="right" vertical="center"/>
    </xf>
    <xf numFmtId="0" fontId="3" fillId="82" borderId="56">
      <alignment horizontal="right" vertical="center" wrapText="1"/>
    </xf>
    <xf numFmtId="0" fontId="90" fillId="76" borderId="56">
      <alignment horizontal="center" vertical="center" wrapText="1"/>
    </xf>
    <xf numFmtId="0" fontId="150" fillId="79" borderId="98">
      <alignment horizontal="left" vertical="center" wrapText="1"/>
    </xf>
    <xf numFmtId="184" fontId="151" fillId="131" borderId="0">
      <alignment horizontal="right" vertical="center"/>
    </xf>
    <xf numFmtId="0" fontId="87" fillId="74" borderId="56">
      <alignment horizontal="left" vertical="center" wrapText="1" readingOrder="1"/>
    </xf>
    <xf numFmtId="0" fontId="3" fillId="79" borderId="56">
      <alignment horizontal="right" vertical="center" wrapText="1"/>
    </xf>
    <xf numFmtId="0" fontId="151" fillId="77" borderId="56">
      <alignment horizontal="right" vertical="center" wrapText="1"/>
    </xf>
    <xf numFmtId="0" fontId="3" fillId="0" borderId="56">
      <alignment horizontal="left" vertical="center" wrapText="1"/>
    </xf>
    <xf numFmtId="185" fontId="151" fillId="132" borderId="0">
      <alignment horizontal="right" vertical="center"/>
    </xf>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152" fillId="6" borderId="5"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152" fillId="6" borderId="5" applyNumberFormat="0" applyAlignment="0" applyProtection="0"/>
    <xf numFmtId="0" fontId="152" fillId="89" borderId="5" applyNumberFormat="0" applyAlignment="0" applyProtection="0"/>
    <xf numFmtId="0" fontId="152" fillId="89" borderId="5" applyNumberFormat="0" applyAlignment="0" applyProtection="0"/>
    <xf numFmtId="0" fontId="152" fillId="89" borderId="5" applyNumberFormat="0" applyAlignment="0" applyProtection="0"/>
    <xf numFmtId="0" fontId="152" fillId="89" borderId="5" applyNumberFormat="0" applyAlignment="0" applyProtection="0"/>
    <xf numFmtId="0" fontId="152" fillId="89" borderId="5"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152" fillId="6" borderId="5"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0" fontId="71" fillId="122" borderId="99" applyNumberFormat="0" applyAlignment="0" applyProtection="0"/>
    <xf numFmtId="40" fontId="153" fillId="123" borderId="0">
      <alignment horizontal="right"/>
    </xf>
    <xf numFmtId="0" fontId="154" fillId="123" borderId="0">
      <alignment horizontal="right"/>
    </xf>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123" borderId="100"/>
    <xf numFmtId="0" fontId="155" fillId="0" borderId="0" applyBorder="0">
      <alignment horizontal="centerContinuous"/>
    </xf>
    <xf numFmtId="0" fontId="156" fillId="0" borderId="0" applyBorder="0">
      <alignment horizontal="centerContinuous"/>
    </xf>
    <xf numFmtId="9" fontId="1"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3" fillId="0" borderId="0" applyFont="0" applyFill="0" applyBorder="0" applyAlignment="0" applyProtection="0"/>
    <xf numFmtId="9" fontId="112"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186" fontId="14" fillId="0" borderId="0" applyFill="0" applyBorder="0">
      <alignment horizontal="right"/>
    </xf>
    <xf numFmtId="9" fontId="53" fillId="0" borderId="0" applyFont="0" applyFill="0" applyBorder="0" applyAlignment="0" applyProtection="0"/>
    <xf numFmtId="9" fontId="112" fillId="0" borderId="0" applyFont="0" applyFill="0" applyBorder="0" applyAlignment="0" applyProtection="0"/>
    <xf numFmtId="171" fontId="1" fillId="0" borderId="0" applyFont="0" applyFill="0" applyBorder="0" applyProtection="0">
      <alignment vertical="top"/>
    </xf>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71" fontId="1" fillId="0" borderId="0" applyFont="0" applyFill="0" applyBorder="0" applyProtection="0">
      <alignment vertical="top"/>
    </xf>
    <xf numFmtId="171" fontId="16" fillId="0" borderId="0" applyFont="0" applyFill="0" applyBorder="0" applyProtection="0">
      <alignment vertical="top"/>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9" fillId="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57" fillId="133" borderId="91" applyNumberFormat="0" applyProtection="0">
      <alignment vertical="center"/>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4" fontId="19" fillId="133" borderId="91" applyNumberFormat="0" applyProtection="0">
      <alignment horizontal="left" vertical="center"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0" fontId="158" fillId="33" borderId="101" applyNumberFormat="0" applyProtection="0">
      <alignment horizontal="left" vertical="top"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62"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134" borderId="91"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58" borderId="102"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3"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97"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61"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59"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87"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91" borderId="91" applyNumberFormat="0" applyProtection="0">
      <alignment horizontal="right" vertical="center"/>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9" fillId="135"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6" fillId="60" borderId="102" applyNumberFormat="0" applyProtection="0">
      <alignment horizontal="left" vertical="center" indent="1"/>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86" borderId="91" applyNumberFormat="0" applyProtection="0">
      <alignment horizontal="right" vertical="center"/>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90"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4" fontId="19" fillId="86" borderId="102"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54" borderId="91" applyNumberFormat="0" applyProtection="0">
      <alignment horizontal="left" vertical="center"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60" borderId="101" applyNumberFormat="0" applyProtection="0">
      <alignment horizontal="left" vertical="top"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136" borderId="91" applyNumberFormat="0" applyProtection="0">
      <alignment horizontal="left" vertical="center"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86" borderId="101" applyNumberFormat="0" applyProtection="0">
      <alignment horizontal="left" vertical="top"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91" applyNumberFormat="0" applyProtection="0">
      <alignment horizontal="left" vertical="center"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56" borderId="101" applyNumberFormat="0" applyProtection="0">
      <alignment horizontal="left" vertical="top"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91" applyNumberFormat="0" applyProtection="0">
      <alignment horizontal="left" vertical="center"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90" borderId="101" applyNumberFormat="0" applyProtection="0">
      <alignment horizontal="left" vertical="top" indent="1"/>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9" fillId="51" borderId="103" applyNumberFormat="0">
      <protection locked="0"/>
    </xf>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0" fontId="113" fillId="60" borderId="104" applyBorder="0"/>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9" fillId="52" borderId="101"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7" fillId="137" borderId="10" applyNumberFormat="0" applyProtection="0">
      <alignment vertical="center"/>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4" fontId="159" fillId="54" borderId="101" applyNumberFormat="0" applyProtection="0">
      <alignment horizontal="left" vertical="center"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0" fontId="159" fillId="52" borderId="101" applyNumberFormat="0" applyProtection="0">
      <alignment horizontal="left" vertical="top" indent="1"/>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9" fillId="0"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57" fillId="123" borderId="91" applyNumberFormat="0" applyProtection="0">
      <alignment horizontal="right" vertical="center"/>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4" fontId="19" fillId="57" borderId="91" applyNumberFormat="0" applyProtection="0">
      <alignment horizontal="left" vertical="center"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0" fontId="159" fillId="86" borderId="101" applyNumberFormat="0" applyProtection="0">
      <alignment horizontal="left" vertical="top"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4" fontId="160" fillId="138" borderId="102" applyNumberFormat="0" applyProtection="0">
      <alignment horizontal="left" vertical="center" indent="1"/>
    </xf>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0" fontId="19" fillId="139" borderId="10"/>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4" fontId="161" fillId="51" borderId="91" applyNumberFormat="0" applyProtection="0">
      <alignment horizontal="right" vertical="center"/>
    </xf>
    <xf numFmtId="0" fontId="72" fillId="0" borderId="0" applyNumberFormat="0" applyFill="0" applyBorder="0" applyAlignment="0" applyProtection="0"/>
    <xf numFmtId="187" fontId="19" fillId="0" borderId="0" applyFill="0" applyBorder="0" applyProtection="0">
      <alignment horizontal="right"/>
    </xf>
    <xf numFmtId="0" fontId="47" fillId="140" borderId="0" applyNumberFormat="0" applyBorder="0">
      <alignment horizontal="center" wrapText="1"/>
    </xf>
    <xf numFmtId="0" fontId="47" fillId="140" borderId="0" applyNumberFormat="0" applyBorder="0">
      <alignment horizontal="center" wrapText="1"/>
    </xf>
    <xf numFmtId="0" fontId="162" fillId="0" borderId="105" applyNumberFormat="0" applyFill="0" applyProtection="0">
      <alignment horizontal="left"/>
    </xf>
    <xf numFmtId="0" fontId="163" fillId="0" borderId="105" applyNumberFormat="0" applyFill="0" applyProtection="0">
      <alignment horizontal="left"/>
    </xf>
    <xf numFmtId="0" fontId="163" fillId="0" borderId="105" applyNumberFormat="0" applyFill="0" applyProtection="0">
      <alignment horizontal="center"/>
    </xf>
    <xf numFmtId="188" fontId="163" fillId="0" borderId="105" applyFill="0" applyProtection="0">
      <alignment horizontal="center"/>
    </xf>
    <xf numFmtId="189" fontId="163" fillId="0" borderId="105" applyFill="0" applyProtection="0">
      <alignment horizontal="center"/>
    </xf>
    <xf numFmtId="189" fontId="163" fillId="0" borderId="105" applyFill="0" applyProtection="0">
      <alignment horizontal="center"/>
    </xf>
    <xf numFmtId="188" fontId="163" fillId="0" borderId="105" applyFill="0" applyProtection="0">
      <alignment horizontal="center"/>
    </xf>
    <xf numFmtId="189" fontId="163" fillId="0" borderId="105" applyFill="0" applyProtection="0">
      <alignment horizontal="center"/>
    </xf>
    <xf numFmtId="188" fontId="163" fillId="0" borderId="105" applyFill="0" applyProtection="0">
      <alignment horizontal="center"/>
    </xf>
    <xf numFmtId="0" fontId="19" fillId="0" borderId="0" applyNumberFormat="0" applyFill="0" applyBorder="0" applyAlignment="0" applyProtection="0"/>
    <xf numFmtId="0" fontId="19" fillId="0" borderId="0" applyNumberFormat="0" applyFill="0" applyBorder="0" applyAlignment="0" applyProtection="0"/>
    <xf numFmtId="0" fontId="47" fillId="141" borderId="0" applyNumberFormat="0" applyBorder="0" applyProtection="0">
      <alignment horizontal="center" wrapText="1"/>
    </xf>
    <xf numFmtId="0" fontId="164" fillId="141" borderId="0" applyNumberFormat="0" applyBorder="0" applyProtection="0">
      <alignment horizontal="center" wrapText="1"/>
    </xf>
    <xf numFmtId="0" fontId="47" fillId="141" borderId="0" applyNumberFormat="0" applyBorder="0" applyProtection="0">
      <alignment horizontal="center" wrapText="1"/>
    </xf>
    <xf numFmtId="0" fontId="164" fillId="141" borderId="0" applyNumberFormat="0" applyBorder="0" applyProtection="0">
      <alignment horizontal="center" wrapText="1"/>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5" fillId="0" borderId="0" applyNumberFormat="0" applyFill="0" applyBorder="0" applyAlignment="0" applyProtection="0"/>
    <xf numFmtId="0" fontId="85" fillId="0" borderId="0" applyNumberFormat="0" applyFill="0" applyBorder="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166" fillId="0" borderId="9"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166" fillId="0" borderId="9"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166" fillId="0" borderId="9"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73" fillId="0" borderId="106"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9" fillId="0" borderId="0" applyNumberFormat="0" applyFill="0" applyBorder="0" applyAlignment="0" applyProtection="0"/>
    <xf numFmtId="0" fontId="170"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71"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1"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1"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190" fontId="1" fillId="0" borderId="0" applyFont="0" applyFill="0" applyBorder="0" applyProtection="0">
      <alignment vertical="top"/>
    </xf>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0" fontId="16" fillId="0" borderId="0" applyNumberFormat="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12"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4" fillId="142" borderId="0"/>
    <xf numFmtId="0" fontId="53" fillId="0" borderId="0"/>
    <xf numFmtId="0" fontId="58" fillId="0" borderId="0"/>
    <xf numFmtId="0" fontId="53" fillId="0" borderId="0"/>
    <xf numFmtId="9" fontId="173" fillId="0" borderId="0" applyFont="0" applyFill="0" applyBorder="0" applyAlignment="0" applyProtection="0"/>
  </cellStyleXfs>
  <cellXfs count="678">
    <xf numFmtId="0" fontId="0" fillId="0" borderId="0" xfId="0"/>
    <xf numFmtId="0" fontId="39" fillId="44" borderId="17" xfId="0" applyFont="1" applyFill="1" applyBorder="1" applyAlignment="1" applyProtection="1">
      <alignment horizontal="left" vertical="center"/>
    </xf>
    <xf numFmtId="0" fontId="13" fillId="0" borderId="0" xfId="45" applyFont="1"/>
    <xf numFmtId="0" fontId="35" fillId="0" borderId="0" xfId="0" applyFont="1"/>
    <xf numFmtId="1" fontId="40" fillId="0" borderId="17" xfId="0" applyNumberFormat="1" applyFont="1" applyFill="1" applyBorder="1" applyAlignment="1" applyProtection="1">
      <alignment horizontal="center"/>
    </xf>
    <xf numFmtId="1" fontId="41" fillId="43" borderId="17" xfId="0" applyNumberFormat="1" applyFont="1" applyFill="1" applyBorder="1" applyAlignment="1" applyProtection="1">
      <alignment horizontal="center"/>
    </xf>
    <xf numFmtId="0" fontId="43" fillId="0" borderId="0" xfId="0" applyFont="1" applyFill="1" applyAlignment="1">
      <alignment vertical="center"/>
    </xf>
    <xf numFmtId="0" fontId="44" fillId="0" borderId="0" xfId="0" applyFont="1"/>
    <xf numFmtId="49" fontId="44" fillId="45" borderId="17" xfId="0" applyNumberFormat="1" applyFont="1" applyFill="1" applyBorder="1" applyAlignment="1">
      <alignment horizontal="right" vertical="center"/>
    </xf>
    <xf numFmtId="0" fontId="42" fillId="0" borderId="0" xfId="0" applyFont="1"/>
    <xf numFmtId="0" fontId="35" fillId="0" borderId="0" xfId="0" applyFont="1"/>
    <xf numFmtId="0" fontId="42" fillId="48" borderId="20" xfId="0" applyFont="1" applyFill="1" applyBorder="1"/>
    <xf numFmtId="0" fontId="42" fillId="48" borderId="21" xfId="0" applyFont="1" applyFill="1" applyBorder="1"/>
    <xf numFmtId="0" fontId="46" fillId="0" borderId="0" xfId="0" applyFont="1"/>
    <xf numFmtId="0" fontId="42" fillId="0" borderId="0" xfId="0" applyFont="1" applyAlignment="1">
      <alignment horizontal="center"/>
    </xf>
    <xf numFmtId="0" fontId="49" fillId="44" borderId="18" xfId="72" applyFont="1" applyFill="1" applyBorder="1" applyAlignment="1">
      <alignment horizontal="left" vertical="center"/>
    </xf>
    <xf numFmtId="0" fontId="3" fillId="0" borderId="0" xfId="0" applyFont="1"/>
    <xf numFmtId="0" fontId="3" fillId="0" borderId="0" xfId="0" applyFont="1" applyAlignment="1">
      <alignment horizontal="center"/>
    </xf>
    <xf numFmtId="0" fontId="3" fillId="0" borderId="0" xfId="0" applyFont="1" applyAlignment="1">
      <alignment horizontal="left" indent="1"/>
    </xf>
    <xf numFmtId="0" fontId="35" fillId="0" borderId="0" xfId="0" applyFont="1" applyBorder="1"/>
    <xf numFmtId="0" fontId="76" fillId="0" borderId="0" xfId="0" applyFont="1"/>
    <xf numFmtId="0" fontId="42" fillId="0" borderId="0" xfId="0" applyFont="1" applyAlignment="1">
      <alignment horizontal="left" indent="1"/>
    </xf>
    <xf numFmtId="0" fontId="3" fillId="0" borderId="0" xfId="0" applyFont="1" applyAlignment="1">
      <alignment horizontal="left"/>
    </xf>
    <xf numFmtId="0" fontId="16" fillId="0" borderId="0" xfId="0" applyFont="1" applyFill="1" applyBorder="1" applyAlignment="1">
      <alignment horizontal="center" shrinkToFit="1"/>
    </xf>
    <xf numFmtId="0" fontId="3" fillId="0" borderId="0" xfId="0" applyFont="1" applyAlignment="1">
      <alignment horizontal="left" indent="2"/>
    </xf>
    <xf numFmtId="0" fontId="0" fillId="0" borderId="0" xfId="0" applyFont="1"/>
    <xf numFmtId="164" fontId="0" fillId="36" borderId="14" xfId="50" applyNumberFormat="1" applyFont="1"/>
    <xf numFmtId="0" fontId="44" fillId="45" borderId="17" xfId="0" applyFont="1" applyFill="1" applyBorder="1" applyAlignment="1">
      <alignment horizontal="left" vertical="center"/>
    </xf>
    <xf numFmtId="0" fontId="49" fillId="44" borderId="17" xfId="72" applyFont="1" applyFill="1" applyBorder="1" applyAlignment="1">
      <alignment horizontal="left" vertical="center"/>
    </xf>
    <xf numFmtId="166" fontId="44" fillId="45" borderId="17" xfId="0" applyNumberFormat="1" applyFont="1" applyFill="1" applyBorder="1" applyAlignment="1">
      <alignment horizontal="left" vertical="center"/>
    </xf>
    <xf numFmtId="0" fontId="76" fillId="0" borderId="0" xfId="0" applyFont="1" applyFill="1"/>
    <xf numFmtId="166" fontId="3" fillId="0" borderId="0" xfId="0" applyNumberFormat="1" applyFont="1" applyFill="1" applyBorder="1"/>
    <xf numFmtId="166" fontId="3" fillId="0" borderId="0" xfId="0" applyNumberFormat="1" applyFont="1"/>
    <xf numFmtId="165" fontId="16" fillId="33" borderId="14" xfId="46" applyNumberFormat="1" applyFont="1"/>
    <xf numFmtId="0" fontId="42" fillId="0" borderId="0" xfId="0" applyFont="1" applyFill="1" applyAlignment="1">
      <alignment horizontal="center"/>
    </xf>
    <xf numFmtId="0" fontId="42" fillId="0" borderId="0" xfId="0" applyFont="1" applyAlignment="1">
      <alignment horizontal="left"/>
    </xf>
    <xf numFmtId="0" fontId="49" fillId="0" borderId="0" xfId="72" applyFont="1" applyFill="1" applyBorder="1" applyAlignment="1">
      <alignment horizontal="left" vertical="center"/>
    </xf>
    <xf numFmtId="0" fontId="0" fillId="0" borderId="0" xfId="0" applyFill="1" applyBorder="1"/>
    <xf numFmtId="0" fontId="13" fillId="0" borderId="0" xfId="45" applyFont="1" applyFill="1" applyBorder="1"/>
    <xf numFmtId="0" fontId="77" fillId="44" borderId="17" xfId="0" applyFont="1" applyFill="1" applyBorder="1" applyAlignment="1" applyProtection="1">
      <alignment horizontal="left" vertical="center"/>
    </xf>
    <xf numFmtId="0" fontId="78" fillId="0" borderId="0" xfId="0" applyFont="1"/>
    <xf numFmtId="0" fontId="80" fillId="48" borderId="21" xfId="0" applyFont="1" applyFill="1" applyBorder="1"/>
    <xf numFmtId="0" fontId="81" fillId="0" borderId="0" xfId="0" applyFont="1"/>
    <xf numFmtId="0" fontId="0" fillId="0" borderId="0" xfId="0" applyNumberFormat="1"/>
    <xf numFmtId="0" fontId="16" fillId="0" borderId="0" xfId="158" applyFont="1"/>
    <xf numFmtId="0" fontId="51" fillId="0" borderId="0" xfId="158" applyFont="1"/>
    <xf numFmtId="0" fontId="51" fillId="49" borderId="21" xfId="158" applyFont="1" applyFill="1" applyBorder="1"/>
    <xf numFmtId="0" fontId="16" fillId="49" borderId="21" xfId="158" applyFont="1" applyFill="1" applyBorder="1"/>
    <xf numFmtId="0" fontId="16" fillId="49" borderId="21" xfId="158" applyFont="1" applyFill="1" applyBorder="1" applyAlignment="1"/>
    <xf numFmtId="0" fontId="43" fillId="49" borderId="21" xfId="158" applyFont="1" applyFill="1" applyBorder="1"/>
    <xf numFmtId="0" fontId="16" fillId="0" borderId="0" xfId="158" applyFont="1" applyFill="1" applyBorder="1" applyAlignment="1" applyProtection="1">
      <alignment vertical="center"/>
    </xf>
    <xf numFmtId="0" fontId="51" fillId="0" borderId="0" xfId="158" applyFont="1" applyFill="1" applyBorder="1" applyAlignment="1" applyProtection="1">
      <alignment vertical="center"/>
    </xf>
    <xf numFmtId="167" fontId="16" fillId="0" borderId="0" xfId="158" applyNumberFormat="1" applyFont="1" applyFill="1" applyBorder="1" applyAlignment="1" applyProtection="1">
      <alignment horizontal="right" vertical="center"/>
    </xf>
    <xf numFmtId="10" fontId="16" fillId="0" borderId="0" xfId="152" applyNumberFormat="1" applyFont="1" applyFill="1" applyAlignment="1" applyProtection="1">
      <alignment vertical="center"/>
    </xf>
    <xf numFmtId="0" fontId="16" fillId="0" borderId="0" xfId="158" applyFont="1" applyFill="1" applyAlignment="1" applyProtection="1">
      <alignment vertical="center"/>
    </xf>
    <xf numFmtId="0" fontId="16" fillId="0" borderId="0" xfId="158" applyFont="1" applyFill="1" applyBorder="1" applyAlignment="1" applyProtection="1">
      <alignment horizontal="left" vertical="center" indent="1"/>
    </xf>
    <xf numFmtId="167" fontId="16" fillId="0" borderId="0" xfId="158" applyNumberFormat="1" applyFont="1" applyFill="1" applyBorder="1" applyAlignment="1" applyProtection="1">
      <alignment horizontal="left" vertical="center"/>
    </xf>
    <xf numFmtId="167" fontId="16" fillId="47" borderId="36" xfId="158" applyNumberFormat="1" applyFont="1" applyFill="1" applyBorder="1" applyAlignment="1" applyProtection="1">
      <alignment horizontal="right" vertical="center"/>
      <protection locked="0"/>
    </xf>
    <xf numFmtId="0" fontId="16" fillId="0" borderId="0" xfId="159" applyFont="1" applyFill="1" applyBorder="1" applyAlignment="1" applyProtection="1">
      <alignment horizontal="left" vertical="center" indent="1"/>
    </xf>
    <xf numFmtId="1" fontId="43" fillId="0" borderId="0" xfId="152" applyNumberFormat="1" applyFont="1" applyFill="1" applyAlignment="1" applyProtection="1">
      <alignment vertical="center"/>
    </xf>
    <xf numFmtId="0" fontId="43" fillId="0" borderId="0" xfId="159" applyFont="1" applyFill="1" applyBorder="1" applyAlignment="1" applyProtection="1">
      <alignment vertical="center"/>
    </xf>
    <xf numFmtId="168" fontId="16" fillId="0" borderId="37" xfId="158" applyNumberFormat="1" applyFont="1" applyFill="1" applyBorder="1" applyAlignment="1">
      <alignment horizontal="right" vertical="center"/>
    </xf>
    <xf numFmtId="166" fontId="16" fillId="0" borderId="37" xfId="158" applyNumberFormat="1" applyFont="1" applyFill="1" applyBorder="1" applyAlignment="1">
      <alignment horizontal="right" vertical="center"/>
    </xf>
    <xf numFmtId="0" fontId="16" fillId="0" borderId="0" xfId="158" applyFont="1" applyFill="1" applyAlignment="1">
      <alignment horizontal="left" vertical="center" indent="1"/>
    </xf>
    <xf numFmtId="0" fontId="16" fillId="0" borderId="0" xfId="158" applyFont="1" applyFill="1" applyAlignment="1">
      <alignment shrinkToFit="1"/>
    </xf>
    <xf numFmtId="0" fontId="16" fillId="0" borderId="0" xfId="158" applyFont="1" applyFill="1" applyBorder="1" applyAlignment="1">
      <alignment horizontal="left" vertical="center"/>
    </xf>
    <xf numFmtId="168" fontId="16" fillId="0" borderId="0" xfId="158" applyNumberFormat="1" applyFont="1" applyAlignment="1">
      <alignment horizontal="right"/>
    </xf>
    <xf numFmtId="164" fontId="16" fillId="46" borderId="36" xfId="158" applyNumberFormat="1" applyFont="1" applyFill="1" applyBorder="1" applyAlignment="1">
      <alignment horizontal="right" vertical="center"/>
    </xf>
    <xf numFmtId="165" fontId="16" fillId="69" borderId="36" xfId="158" applyNumberFormat="1" applyFont="1" applyFill="1" applyBorder="1" applyAlignment="1">
      <alignment horizontal="right"/>
    </xf>
    <xf numFmtId="0" fontId="16" fillId="0" borderId="0" xfId="158" applyFont="1" applyFill="1" applyAlignment="1" applyProtection="1">
      <alignment horizontal="right" vertical="center"/>
    </xf>
    <xf numFmtId="0" fontId="43" fillId="0" borderId="0" xfId="158" applyFont="1" applyFill="1" applyBorder="1" applyAlignment="1" applyProtection="1">
      <alignment horizontal="left" vertical="center"/>
    </xf>
    <xf numFmtId="0" fontId="16" fillId="0" borderId="0" xfId="158" applyFont="1" applyFill="1" applyBorder="1" applyAlignment="1" applyProtection="1">
      <alignment horizontal="left" vertical="center"/>
    </xf>
    <xf numFmtId="10" fontId="16" fillId="0" borderId="0" xfId="152" applyNumberFormat="1" applyFont="1" applyFill="1" applyBorder="1" applyAlignment="1" applyProtection="1">
      <alignment vertical="center"/>
    </xf>
    <xf numFmtId="10" fontId="51" fillId="0" borderId="0" xfId="152" applyNumberFormat="1" applyFont="1" applyFill="1" applyBorder="1" applyAlignment="1" applyProtection="1">
      <alignment vertical="center"/>
    </xf>
    <xf numFmtId="167" fontId="16" fillId="0" borderId="0" xfId="152" applyNumberFormat="1" applyFont="1" applyFill="1" applyBorder="1" applyAlignment="1" applyProtection="1">
      <alignment horizontal="center"/>
    </xf>
    <xf numFmtId="10" fontId="16" fillId="0" borderId="0" xfId="152" applyNumberFormat="1" applyFont="1" applyFill="1" applyBorder="1" applyAlignment="1" applyProtection="1">
      <alignment horizontal="left" vertical="center"/>
    </xf>
    <xf numFmtId="167" fontId="16" fillId="0" borderId="0" xfId="152" applyNumberFormat="1" applyFont="1" applyFill="1" applyBorder="1" applyProtection="1"/>
    <xf numFmtId="167" fontId="16" fillId="47" borderId="36" xfId="152" applyNumberFormat="1" applyFont="1" applyFill="1" applyBorder="1" applyProtection="1"/>
    <xf numFmtId="168" fontId="16" fillId="47" borderId="36" xfId="158" applyNumberFormat="1" applyFont="1" applyFill="1" applyBorder="1" applyAlignment="1" applyProtection="1">
      <alignment horizontal="right" vertical="center"/>
    </xf>
    <xf numFmtId="0" fontId="44" fillId="45" borderId="17" xfId="159" applyFont="1" applyFill="1" applyBorder="1" applyAlignment="1">
      <alignment horizontal="left" vertical="center"/>
    </xf>
    <xf numFmtId="0" fontId="45" fillId="45" borderId="17" xfId="159" applyFont="1" applyFill="1" applyBorder="1" applyAlignment="1">
      <alignment horizontal="left" vertical="center"/>
    </xf>
    <xf numFmtId="49" fontId="44" fillId="45" borderId="17" xfId="159" applyNumberFormat="1" applyFont="1" applyFill="1" applyBorder="1" applyAlignment="1">
      <alignment horizontal="right" vertical="center"/>
    </xf>
    <xf numFmtId="49" fontId="44" fillId="45" borderId="38" xfId="159" applyNumberFormat="1" applyFont="1" applyFill="1" applyBorder="1" applyAlignment="1">
      <alignment horizontal="right" vertical="center"/>
    </xf>
    <xf numFmtId="164" fontId="16" fillId="46" borderId="36" xfId="159" applyNumberFormat="1" applyFont="1" applyFill="1" applyBorder="1" applyAlignment="1">
      <alignment horizontal="right" vertical="center"/>
    </xf>
    <xf numFmtId="0" fontId="3" fillId="0" borderId="0" xfId="159" applyFont="1"/>
    <xf numFmtId="1" fontId="16" fillId="0" borderId="0" xfId="152" applyNumberFormat="1" applyFont="1" applyFill="1" applyBorder="1" applyAlignment="1" applyProtection="1">
      <alignment vertical="center"/>
    </xf>
    <xf numFmtId="1" fontId="51" fillId="0" borderId="0" xfId="152" applyNumberFormat="1" applyFont="1" applyFill="1" applyBorder="1" applyAlignment="1" applyProtection="1">
      <alignment vertical="center"/>
    </xf>
    <xf numFmtId="0" fontId="42" fillId="0" borderId="0" xfId="159" applyFont="1" applyAlignment="1">
      <alignment horizontal="center"/>
    </xf>
    <xf numFmtId="1" fontId="16" fillId="0" borderId="0" xfId="152" applyNumberFormat="1" applyFont="1" applyFill="1" applyAlignment="1" applyProtection="1">
      <alignment vertical="center"/>
    </xf>
    <xf numFmtId="1" fontId="16" fillId="0" borderId="0" xfId="152" applyNumberFormat="1" applyFont="1" applyFill="1" applyBorder="1" applyAlignment="1" applyProtection="1">
      <alignment horizontal="left" vertical="center"/>
    </xf>
    <xf numFmtId="1" fontId="16" fillId="0" borderId="0" xfId="158" applyNumberFormat="1" applyFont="1" applyFill="1" applyBorder="1" applyAlignment="1" applyProtection="1">
      <alignment horizontal="right" vertical="center"/>
      <protection hidden="1"/>
    </xf>
    <xf numFmtId="1" fontId="51" fillId="0" borderId="0" xfId="158" applyNumberFormat="1" applyFont="1" applyFill="1" applyBorder="1" applyAlignment="1" applyProtection="1">
      <alignment horizontal="right" vertical="center"/>
      <protection hidden="1"/>
    </xf>
    <xf numFmtId="0" fontId="43" fillId="0" borderId="0" xfId="158" applyFont="1" applyFill="1" applyAlignment="1">
      <alignment horizontal="left" vertical="center"/>
    </xf>
    <xf numFmtId="1" fontId="43" fillId="0" borderId="0" xfId="158" applyNumberFormat="1" applyFont="1" applyFill="1" applyBorder="1" applyAlignment="1" applyProtection="1">
      <alignment horizontal="right" vertical="center"/>
      <protection hidden="1"/>
    </xf>
    <xf numFmtId="1" fontId="51" fillId="0" borderId="0" xfId="158" applyNumberFormat="1" applyFont="1" applyFill="1" applyBorder="1" applyAlignment="1" applyProtection="1">
      <alignment horizontal="left" vertical="center"/>
      <protection hidden="1"/>
    </xf>
    <xf numFmtId="1" fontId="40" fillId="0" borderId="17" xfId="159" applyNumberFormat="1" applyFont="1" applyFill="1" applyBorder="1" applyAlignment="1" applyProtection="1">
      <alignment horizontal="center"/>
    </xf>
    <xf numFmtId="1" fontId="41" fillId="43" borderId="17" xfId="159" applyNumberFormat="1" applyFont="1" applyFill="1" applyBorder="1" applyAlignment="1" applyProtection="1">
      <alignment horizontal="center"/>
    </xf>
    <xf numFmtId="1" fontId="45" fillId="0" borderId="0" xfId="158" applyNumberFormat="1" applyFont="1" applyFill="1" applyBorder="1" applyAlignment="1" applyProtection="1">
      <alignment horizontal="left" vertical="center"/>
    </xf>
    <xf numFmtId="0" fontId="16" fillId="0" borderId="0" xfId="158" applyNumberFormat="1" applyFont="1" applyFill="1" applyBorder="1" applyAlignment="1">
      <alignment vertical="center"/>
    </xf>
    <xf numFmtId="0" fontId="16" fillId="0" borderId="0" xfId="158" applyNumberFormat="1" applyFont="1" applyFill="1" applyBorder="1" applyAlignment="1">
      <alignment horizontal="center" vertical="center" shrinkToFit="1"/>
    </xf>
    <xf numFmtId="0" fontId="16" fillId="0" borderId="0" xfId="158" applyNumberFormat="1" applyFont="1" applyFill="1" applyBorder="1" applyAlignment="1">
      <alignment vertical="center" shrinkToFit="1"/>
    </xf>
    <xf numFmtId="0" fontId="16" fillId="0" borderId="0" xfId="158" applyFont="1" applyFill="1" applyBorder="1"/>
    <xf numFmtId="0" fontId="16" fillId="0" borderId="0" xfId="158" applyFont="1" applyFill="1"/>
    <xf numFmtId="0" fontId="16" fillId="0" borderId="0" xfId="158" applyFont="1" applyFill="1" applyBorder="1" applyAlignment="1">
      <alignment horizontal="right" vertical="center"/>
    </xf>
    <xf numFmtId="0" fontId="16" fillId="0" borderId="0" xfId="158" applyFont="1" applyFill="1" applyBorder="1" applyAlignment="1">
      <alignment horizontal="left" vertical="center" shrinkToFit="1"/>
    </xf>
    <xf numFmtId="1" fontId="50" fillId="44" borderId="17" xfId="158" applyNumberFormat="1" applyFont="1" applyFill="1" applyBorder="1" applyAlignment="1">
      <alignment horizontal="left" vertical="center"/>
    </xf>
    <xf numFmtId="0" fontId="19" fillId="44" borderId="0" xfId="158" applyNumberFormat="1" applyFont="1" applyFill="1" applyBorder="1" applyAlignment="1">
      <alignment vertical="center"/>
    </xf>
    <xf numFmtId="0" fontId="47" fillId="44" borderId="17" xfId="158" applyFont="1" applyFill="1" applyBorder="1" applyAlignment="1">
      <alignment horizontal="right" vertical="center"/>
    </xf>
    <xf numFmtId="0" fontId="47" fillId="44" borderId="0" xfId="158" applyFont="1" applyFill="1" applyBorder="1" applyAlignment="1">
      <alignment horizontal="right" vertical="center"/>
    </xf>
    <xf numFmtId="0" fontId="49" fillId="44" borderId="17" xfId="158" applyFont="1" applyFill="1" applyBorder="1" applyAlignment="1">
      <alignment horizontal="left" vertical="center"/>
    </xf>
    <xf numFmtId="49" fontId="48" fillId="44" borderId="17" xfId="158" applyNumberFormat="1" applyFont="1" applyFill="1" applyBorder="1" applyAlignment="1"/>
    <xf numFmtId="0" fontId="47" fillId="44" borderId="17" xfId="158" applyFont="1" applyFill="1" applyBorder="1" applyAlignment="1">
      <alignment vertical="center"/>
    </xf>
    <xf numFmtId="0" fontId="0" fillId="0" borderId="0" xfId="0" applyAlignment="1">
      <alignment horizontal="left" vertical="top"/>
    </xf>
    <xf numFmtId="164" fontId="0" fillId="70" borderId="14" xfId="50" applyNumberFormat="1" applyFont="1" applyFill="1"/>
    <xf numFmtId="0" fontId="3" fillId="0" borderId="39" xfId="0" applyFont="1" applyBorder="1" applyAlignment="1">
      <alignment horizontal="left" vertical="top" wrapText="1"/>
    </xf>
    <xf numFmtId="0" fontId="16" fillId="0" borderId="39" xfId="0" applyFont="1" applyBorder="1" applyAlignment="1">
      <alignment horizontal="left" vertical="top" wrapText="1"/>
    </xf>
    <xf numFmtId="0" fontId="3" fillId="0" borderId="38" xfId="0" applyFont="1" applyBorder="1" applyAlignment="1">
      <alignment horizontal="left" vertical="top"/>
    </xf>
    <xf numFmtId="0" fontId="3" fillId="0" borderId="17" xfId="0" applyFont="1" applyBorder="1" applyAlignment="1">
      <alignment horizontal="left" vertical="top" wrapText="1"/>
    </xf>
    <xf numFmtId="0" fontId="3" fillId="0" borderId="42" xfId="0" applyFont="1" applyBorder="1" applyAlignment="1">
      <alignment horizontal="left" vertical="top"/>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1" xfId="0" applyFont="1" applyBorder="1" applyAlignment="1">
      <alignment horizontal="left" vertical="top" wrapText="1"/>
    </xf>
    <xf numFmtId="0" fontId="83" fillId="0" borderId="39" xfId="0" applyFont="1" applyBorder="1" applyAlignment="1">
      <alignment horizontal="left" vertical="top"/>
    </xf>
    <xf numFmtId="0" fontId="3" fillId="0" borderId="0" xfId="0" applyFont="1" applyAlignment="1">
      <alignment horizontal="left" vertical="top"/>
    </xf>
    <xf numFmtId="0" fontId="0" fillId="50" borderId="0" xfId="0" applyFill="1"/>
    <xf numFmtId="166" fontId="3" fillId="0" borderId="0" xfId="0" applyNumberFormat="1" applyFont="1" applyFill="1"/>
    <xf numFmtId="0" fontId="3" fillId="33" borderId="14" xfId="46" applyNumberFormat="1" applyFont="1"/>
    <xf numFmtId="166" fontId="16" fillId="47" borderId="14" xfId="46" applyNumberFormat="1" applyFont="1" applyFill="1"/>
    <xf numFmtId="166" fontId="16" fillId="33" borderId="14" xfId="46" applyNumberFormat="1" applyFont="1"/>
    <xf numFmtId="169" fontId="16" fillId="33" borderId="14" xfId="165" applyNumberFormat="1" applyFont="1" applyFill="1" applyBorder="1"/>
    <xf numFmtId="168" fontId="16" fillId="0" borderId="0" xfId="158" applyNumberFormat="1" applyFont="1" applyFill="1" applyAlignment="1">
      <alignment horizontal="right"/>
    </xf>
    <xf numFmtId="0" fontId="84" fillId="0" borderId="0" xfId="0" applyFont="1"/>
    <xf numFmtId="0" fontId="82" fillId="44" borderId="17" xfId="72" applyFont="1" applyFill="1" applyBorder="1" applyAlignment="1">
      <alignment horizontal="left" vertical="center"/>
    </xf>
    <xf numFmtId="164" fontId="16" fillId="46" borderId="36" xfId="0" applyNumberFormat="1" applyFont="1" applyFill="1" applyBorder="1" applyAlignment="1">
      <alignment horizontal="right" vertical="center"/>
    </xf>
    <xf numFmtId="49" fontId="44" fillId="45" borderId="38" xfId="0" applyNumberFormat="1" applyFont="1" applyFill="1" applyBorder="1" applyAlignment="1">
      <alignment horizontal="right" vertical="center"/>
    </xf>
    <xf numFmtId="0" fontId="45" fillId="45" borderId="17" xfId="0" applyFont="1" applyFill="1" applyBorder="1" applyAlignment="1">
      <alignment horizontal="left" vertical="center"/>
    </xf>
    <xf numFmtId="0" fontId="79" fillId="45" borderId="17" xfId="0" applyFont="1" applyFill="1" applyBorder="1" applyAlignment="1">
      <alignment horizontal="left" vertical="center"/>
    </xf>
    <xf numFmtId="167" fontId="3" fillId="47" borderId="14" xfId="46" applyNumberFormat="1" applyFont="1" applyFill="1"/>
    <xf numFmtId="0" fontId="44" fillId="45" borderId="17" xfId="0" applyFont="1" applyFill="1" applyBorder="1" applyAlignment="1">
      <alignment horizontal="center" vertical="center"/>
    </xf>
    <xf numFmtId="9" fontId="3" fillId="0" borderId="0" xfId="165" applyFont="1"/>
    <xf numFmtId="0" fontId="3" fillId="0" borderId="0" xfId="0" applyFont="1" applyFill="1"/>
    <xf numFmtId="166" fontId="3" fillId="0" borderId="0" xfId="0" applyNumberFormat="1" applyFont="1" applyBorder="1"/>
    <xf numFmtId="167" fontId="3" fillId="0" borderId="0" xfId="0" applyNumberFormat="1" applyFont="1" applyFill="1"/>
    <xf numFmtId="0" fontId="3" fillId="0" borderId="0" xfId="0" applyFont="1" applyBorder="1"/>
    <xf numFmtId="0" fontId="3" fillId="0" borderId="36" xfId="0" applyFont="1" applyFill="1" applyBorder="1"/>
    <xf numFmtId="0" fontId="3" fillId="0" borderId="36" xfId="0" applyNumberFormat="1" applyFont="1" applyFill="1" applyBorder="1"/>
    <xf numFmtId="0" fontId="3" fillId="0" borderId="0" xfId="0" applyFont="1" applyFill="1" applyAlignment="1">
      <alignment horizontal="center"/>
    </xf>
    <xf numFmtId="0" fontId="16" fillId="0" borderId="0" xfId="0" applyFont="1" applyFill="1" applyAlignment="1">
      <alignment horizontal="center"/>
    </xf>
    <xf numFmtId="0" fontId="3" fillId="0" borderId="0" xfId="0" applyFont="1" applyFill="1" applyAlignment="1">
      <alignment horizontal="left" indent="1"/>
    </xf>
    <xf numFmtId="0" fontId="78" fillId="0" borderId="0" xfId="0" applyFont="1" applyFill="1"/>
    <xf numFmtId="0" fontId="16" fillId="0" borderId="0" xfId="0" applyFont="1"/>
    <xf numFmtId="0" fontId="30" fillId="0" borderId="0" xfId="0" applyFont="1"/>
    <xf numFmtId="169" fontId="3" fillId="0" borderId="0" xfId="165" applyNumberFormat="1" applyFont="1" applyFill="1" applyBorder="1"/>
    <xf numFmtId="0" fontId="0" fillId="0" borderId="0" xfId="0" applyFont="1" applyFill="1"/>
    <xf numFmtId="0" fontId="0" fillId="0" borderId="0" xfId="0" applyFill="1"/>
    <xf numFmtId="0" fontId="3" fillId="0" borderId="38" xfId="0" applyFont="1" applyFill="1" applyBorder="1" applyAlignment="1">
      <alignment horizontal="left" vertical="top"/>
    </xf>
    <xf numFmtId="0" fontId="3" fillId="0" borderId="43" xfId="0" applyFont="1" applyFill="1" applyBorder="1" applyAlignment="1">
      <alignment horizontal="left" vertical="top" wrapText="1"/>
    </xf>
    <xf numFmtId="0" fontId="3" fillId="0" borderId="43" xfId="0" applyFont="1" applyFill="1" applyBorder="1" applyAlignment="1">
      <alignment horizontal="left" vertical="top"/>
    </xf>
    <xf numFmtId="0" fontId="3" fillId="0" borderId="42" xfId="0" applyFont="1" applyFill="1" applyBorder="1" applyAlignment="1">
      <alignment horizontal="left" vertical="top"/>
    </xf>
    <xf numFmtId="0" fontId="3" fillId="0" borderId="42" xfId="0" applyFont="1" applyFill="1" applyBorder="1" applyAlignment="1">
      <alignment horizontal="left" vertical="top" wrapText="1"/>
    </xf>
    <xf numFmtId="10" fontId="16" fillId="0" borderId="0" xfId="152" applyNumberFormat="1" applyFont="1" applyFill="1" applyAlignment="1" applyProtection="1">
      <alignment vertical="center" wrapText="1"/>
    </xf>
    <xf numFmtId="167" fontId="16" fillId="0" borderId="0" xfId="158" applyNumberFormat="1" applyFont="1" applyFill="1" applyBorder="1" applyAlignment="1" applyProtection="1">
      <alignment horizontal="right" vertical="center"/>
      <protection locked="0"/>
    </xf>
    <xf numFmtId="10" fontId="16" fillId="0" borderId="0" xfId="158" applyNumberFormat="1" applyFont="1" applyFill="1" applyAlignment="1">
      <alignment shrinkToFit="1"/>
    </xf>
    <xf numFmtId="10" fontId="16" fillId="0" borderId="0" xfId="158" applyNumberFormat="1" applyFont="1" applyFill="1" applyAlignment="1">
      <alignment horizontal="left" vertical="center"/>
    </xf>
    <xf numFmtId="0" fontId="51" fillId="0" borderId="0" xfId="158" applyFont="1" applyFill="1"/>
    <xf numFmtId="0" fontId="42" fillId="0" borderId="0" xfId="0" applyFont="1" applyFill="1" applyAlignment="1">
      <alignment horizontal="left" indent="1"/>
    </xf>
    <xf numFmtId="166" fontId="3" fillId="71" borderId="0" xfId="0" applyNumberFormat="1" applyFont="1" applyFill="1"/>
    <xf numFmtId="166" fontId="3" fillId="71" borderId="0" xfId="0" applyNumberFormat="1" applyFont="1" applyFill="1" applyBorder="1"/>
    <xf numFmtId="0" fontId="3" fillId="71" borderId="43" xfId="0" applyFont="1" applyFill="1" applyBorder="1" applyAlignment="1">
      <alignment horizontal="left" vertical="top"/>
    </xf>
    <xf numFmtId="0" fontId="3" fillId="71" borderId="43" xfId="0" applyFont="1" applyFill="1" applyBorder="1" applyAlignment="1">
      <alignment horizontal="left" vertical="top" wrapText="1"/>
    </xf>
    <xf numFmtId="0" fontId="3" fillId="72" borderId="39" xfId="0" applyFont="1" applyFill="1" applyBorder="1" applyAlignment="1">
      <alignment horizontal="left" vertical="top"/>
    </xf>
    <xf numFmtId="0" fontId="3" fillId="72" borderId="39" xfId="0" applyFont="1" applyFill="1" applyBorder="1" applyAlignment="1">
      <alignment horizontal="left" vertical="top" wrapText="1"/>
    </xf>
    <xf numFmtId="0" fontId="3" fillId="72" borderId="0" xfId="0" applyFont="1" applyFill="1" applyAlignment="1">
      <alignment horizontal="left" indent="1"/>
    </xf>
    <xf numFmtId="166" fontId="3" fillId="72" borderId="0" xfId="0" applyNumberFormat="1" applyFont="1" applyFill="1" applyBorder="1"/>
    <xf numFmtId="169" fontId="3" fillId="72" borderId="0" xfId="165" applyNumberFormat="1" applyFont="1" applyFill="1" applyBorder="1"/>
    <xf numFmtId="17" fontId="3" fillId="0" borderId="0" xfId="0" applyNumberFormat="1" applyFont="1"/>
    <xf numFmtId="0" fontId="87" fillId="74" borderId="0" xfId="167" applyFont="1" applyFill="1" applyAlignment="1">
      <alignment horizontal="right" vertical="center"/>
    </xf>
    <xf numFmtId="0" fontId="16" fillId="75" borderId="0" xfId="169" applyFill="1" applyAlignment="1">
      <alignment vertical="center"/>
    </xf>
    <xf numFmtId="0" fontId="16" fillId="75" borderId="0" xfId="169" applyFill="1" applyBorder="1" applyAlignment="1">
      <alignment vertical="center"/>
    </xf>
    <xf numFmtId="0" fontId="90" fillId="76" borderId="46" xfId="166" applyFont="1" applyFill="1" applyBorder="1" applyAlignment="1">
      <alignment horizontal="center" vertical="center" wrapText="1"/>
    </xf>
    <xf numFmtId="0" fontId="16" fillId="75" borderId="0" xfId="169" applyFont="1" applyFill="1" applyAlignment="1">
      <alignment vertical="center"/>
    </xf>
    <xf numFmtId="0" fontId="16" fillId="75" borderId="0" xfId="169" applyFont="1" applyFill="1" applyBorder="1" applyAlignment="1">
      <alignment vertical="center"/>
    </xf>
    <xf numFmtId="0" fontId="1" fillId="75" borderId="0" xfId="166" applyFill="1" applyAlignment="1">
      <alignment vertical="center"/>
    </xf>
    <xf numFmtId="0" fontId="92" fillId="77" borderId="50" xfId="170" applyFont="1" applyBorder="1" applyAlignment="1" applyProtection="1">
      <alignment horizontal="center" vertical="center"/>
    </xf>
    <xf numFmtId="0" fontId="92" fillId="75" borderId="52" xfId="166" applyFont="1" applyFill="1" applyBorder="1" applyAlignment="1">
      <alignment horizontal="center" vertical="center"/>
    </xf>
    <xf numFmtId="0" fontId="14" fillId="75" borderId="51" xfId="169" applyFont="1" applyFill="1" applyBorder="1" applyAlignment="1">
      <alignment vertical="center"/>
    </xf>
    <xf numFmtId="0" fontId="14" fillId="75" borderId="53" xfId="169" applyFont="1" applyFill="1" applyBorder="1" applyAlignment="1">
      <alignment vertical="center"/>
    </xf>
    <xf numFmtId="0" fontId="92" fillId="75" borderId="56" xfId="166" applyFont="1" applyFill="1" applyBorder="1" applyAlignment="1">
      <alignment horizontal="center" vertical="center"/>
    </xf>
    <xf numFmtId="0" fontId="14" fillId="75" borderId="55" xfId="169" applyFont="1" applyFill="1" applyBorder="1" applyAlignment="1">
      <alignment vertical="center" wrapText="1"/>
    </xf>
    <xf numFmtId="0" fontId="14" fillId="75" borderId="57" xfId="169" applyFont="1" applyFill="1" applyBorder="1" applyAlignment="1">
      <alignment vertical="center"/>
    </xf>
    <xf numFmtId="0" fontId="14" fillId="75" borderId="59" xfId="169" applyFont="1" applyFill="1" applyBorder="1" applyAlignment="1">
      <alignment vertical="center"/>
    </xf>
    <xf numFmtId="0" fontId="14" fillId="75" borderId="61" xfId="169" applyFont="1" applyFill="1" applyBorder="1" applyAlignment="1">
      <alignment vertical="center"/>
    </xf>
    <xf numFmtId="0" fontId="14" fillId="75" borderId="0" xfId="169" applyFont="1" applyFill="1" applyAlignment="1">
      <alignment vertical="center"/>
    </xf>
    <xf numFmtId="0" fontId="90" fillId="76" borderId="49" xfId="166" applyFont="1" applyFill="1" applyBorder="1" applyAlignment="1">
      <alignment horizontal="center" vertical="center"/>
    </xf>
    <xf numFmtId="0" fontId="90" fillId="76" borderId="47" xfId="166" applyFont="1" applyFill="1" applyBorder="1" applyAlignment="1">
      <alignment vertical="center"/>
    </xf>
    <xf numFmtId="0" fontId="14" fillId="75" borderId="55" xfId="169" applyFont="1" applyFill="1" applyBorder="1" applyAlignment="1">
      <alignment vertical="center"/>
    </xf>
    <xf numFmtId="166" fontId="3" fillId="75" borderId="0" xfId="168" applyNumberFormat="1" applyFont="1" applyFill="1">
      <alignment vertical="top"/>
    </xf>
    <xf numFmtId="0" fontId="14" fillId="75" borderId="66" xfId="169" applyFont="1" applyFill="1" applyBorder="1" applyAlignment="1">
      <alignment vertical="center"/>
    </xf>
    <xf numFmtId="0" fontId="14" fillId="75" borderId="68" xfId="169" applyFont="1" applyFill="1" applyBorder="1" applyAlignment="1">
      <alignment vertical="center"/>
    </xf>
    <xf numFmtId="173" fontId="14" fillId="81" borderId="69" xfId="169" applyNumberFormat="1" applyFont="1" applyFill="1" applyBorder="1"/>
    <xf numFmtId="173" fontId="14" fillId="81" borderId="60" xfId="169" applyNumberFormat="1" applyFont="1" applyFill="1" applyBorder="1"/>
    <xf numFmtId="173" fontId="14" fillId="81" borderId="61" xfId="169" applyNumberFormat="1" applyFont="1" applyFill="1" applyBorder="1" applyAlignment="1">
      <alignment horizontal="right"/>
    </xf>
    <xf numFmtId="0" fontId="16" fillId="75" borderId="0" xfId="169" applyFill="1" applyBorder="1"/>
    <xf numFmtId="0" fontId="14" fillId="75" borderId="0" xfId="169" applyFont="1" applyFill="1" applyBorder="1" applyAlignment="1">
      <alignment vertical="center"/>
    </xf>
    <xf numFmtId="0" fontId="14" fillId="0" borderId="51" xfId="169" applyFont="1" applyFill="1" applyBorder="1" applyAlignment="1">
      <alignment vertical="center"/>
    </xf>
    <xf numFmtId="0" fontId="14" fillId="0" borderId="53" xfId="169" applyFont="1" applyFill="1" applyBorder="1" applyAlignment="1">
      <alignment vertical="center"/>
    </xf>
    <xf numFmtId="0" fontId="91" fillId="75" borderId="51" xfId="166" applyFont="1" applyFill="1" applyBorder="1" applyAlignment="1">
      <alignment horizontal="center" vertical="center"/>
    </xf>
    <xf numFmtId="0" fontId="3" fillId="75" borderId="52" xfId="166" applyFont="1" applyFill="1" applyBorder="1" applyAlignment="1">
      <alignment vertical="center"/>
    </xf>
    <xf numFmtId="0" fontId="92" fillId="75" borderId="53" xfId="166" applyFont="1" applyFill="1" applyBorder="1" applyAlignment="1">
      <alignment horizontal="center" vertical="center"/>
    </xf>
    <xf numFmtId="172" fontId="14" fillId="79" borderId="52" xfId="169" applyNumberFormat="1" applyFont="1" applyFill="1" applyBorder="1" applyProtection="1">
      <protection locked="0"/>
    </xf>
    <xf numFmtId="172" fontId="14" fillId="79" borderId="53" xfId="169" applyNumberFormat="1" applyFont="1" applyFill="1" applyBorder="1" applyProtection="1">
      <protection locked="0"/>
    </xf>
    <xf numFmtId="0" fontId="91" fillId="75" borderId="55" xfId="166" applyFont="1" applyFill="1" applyBorder="1" applyAlignment="1">
      <alignment horizontal="center" vertical="center"/>
    </xf>
    <xf numFmtId="0" fontId="3" fillId="75" borderId="56" xfId="166" applyFont="1" applyFill="1" applyBorder="1" applyAlignment="1">
      <alignment vertical="center"/>
    </xf>
    <xf numFmtId="0" fontId="92" fillId="75" borderId="57" xfId="166" applyFont="1" applyFill="1" applyBorder="1" applyAlignment="1">
      <alignment horizontal="center" vertical="center"/>
    </xf>
    <xf numFmtId="172" fontId="14" fillId="79" borderId="56" xfId="169" applyNumberFormat="1" applyFont="1" applyFill="1" applyBorder="1" applyProtection="1">
      <protection locked="0"/>
    </xf>
    <xf numFmtId="172" fontId="14" fillId="79" borderId="57" xfId="169" applyNumberFormat="1" applyFont="1" applyFill="1" applyBorder="1" applyProtection="1">
      <protection locked="0"/>
    </xf>
    <xf numFmtId="0" fontId="91" fillId="75" borderId="72" xfId="166" applyFont="1" applyFill="1" applyBorder="1" applyAlignment="1">
      <alignment horizontal="center" vertical="center"/>
    </xf>
    <xf numFmtId="0" fontId="3" fillId="75" borderId="73" xfId="166" applyFont="1" applyFill="1" applyBorder="1" applyAlignment="1">
      <alignment vertical="center"/>
    </xf>
    <xf numFmtId="0" fontId="92" fillId="75" borderId="73" xfId="166" applyFont="1" applyFill="1" applyBorder="1" applyAlignment="1">
      <alignment horizontal="center" vertical="center"/>
    </xf>
    <xf numFmtId="172" fontId="14" fillId="79" borderId="73" xfId="169" applyNumberFormat="1" applyFont="1" applyFill="1" applyBorder="1" applyProtection="1">
      <protection locked="0"/>
    </xf>
    <xf numFmtId="172" fontId="14" fillId="79" borderId="74" xfId="169" applyNumberFormat="1" applyFont="1" applyFill="1" applyBorder="1" applyProtection="1">
      <protection locked="0"/>
    </xf>
    <xf numFmtId="173" fontId="14" fillId="81" borderId="55" xfId="169" applyNumberFormat="1" applyFont="1" applyFill="1" applyBorder="1"/>
    <xf numFmtId="173" fontId="14" fillId="81" borderId="56" xfId="169" applyNumberFormat="1" applyFont="1" applyFill="1" applyBorder="1"/>
    <xf numFmtId="173" fontId="14" fillId="81" borderId="57" xfId="169" applyNumberFormat="1" applyFont="1" applyFill="1" applyBorder="1"/>
    <xf numFmtId="0" fontId="14" fillId="0" borderId="57" xfId="169" applyFont="1" applyFill="1" applyBorder="1" applyAlignment="1">
      <alignment vertical="center"/>
    </xf>
    <xf numFmtId="173" fontId="14" fillId="79" borderId="56" xfId="169" applyNumberFormat="1" applyFont="1" applyFill="1" applyBorder="1" applyProtection="1">
      <protection locked="0"/>
    </xf>
    <xf numFmtId="173" fontId="14" fillId="79" borderId="57" xfId="169" applyNumberFormat="1" applyFont="1" applyFill="1" applyBorder="1" applyProtection="1">
      <protection locked="0"/>
    </xf>
    <xf numFmtId="0" fontId="91" fillId="75" borderId="59" xfId="166" applyFont="1" applyFill="1" applyBorder="1" applyAlignment="1">
      <alignment horizontal="center" vertical="center"/>
    </xf>
    <xf numFmtId="0" fontId="3" fillId="75" borderId="60" xfId="166" applyFont="1" applyFill="1" applyBorder="1" applyAlignment="1">
      <alignment vertical="center"/>
    </xf>
    <xf numFmtId="0" fontId="92" fillId="75" borderId="60" xfId="166" applyFont="1" applyFill="1" applyBorder="1" applyAlignment="1">
      <alignment horizontal="center" vertical="center"/>
    </xf>
    <xf numFmtId="0" fontId="92" fillId="75" borderId="61" xfId="166" applyFont="1" applyFill="1" applyBorder="1" applyAlignment="1">
      <alignment horizontal="center" vertical="center"/>
    </xf>
    <xf numFmtId="173" fontId="14" fillId="81" borderId="59" xfId="169" applyNumberFormat="1" applyFont="1" applyFill="1" applyBorder="1"/>
    <xf numFmtId="173" fontId="14" fillId="81" borderId="61" xfId="169" applyNumberFormat="1" applyFont="1" applyFill="1" applyBorder="1"/>
    <xf numFmtId="0" fontId="14" fillId="0" borderId="61" xfId="169" applyFont="1" applyFill="1" applyBorder="1" applyAlignment="1">
      <alignment vertical="center"/>
    </xf>
    <xf numFmtId="0" fontId="16" fillId="75" borderId="0" xfId="169" applyFont="1" applyFill="1" applyBorder="1"/>
    <xf numFmtId="0" fontId="16" fillId="75" borderId="0" xfId="169" applyFont="1" applyFill="1"/>
    <xf numFmtId="172" fontId="14" fillId="80" borderId="56" xfId="169" applyNumberFormat="1" applyFont="1" applyFill="1" applyBorder="1"/>
    <xf numFmtId="172" fontId="14" fillId="80" borderId="57" xfId="169" applyNumberFormat="1" applyFont="1" applyFill="1" applyBorder="1"/>
    <xf numFmtId="172" fontId="14" fillId="81" borderId="60" xfId="169" applyNumberFormat="1" applyFont="1" applyFill="1" applyBorder="1" applyAlignment="1">
      <alignment horizontal="right"/>
    </xf>
    <xf numFmtId="172" fontId="14" fillId="81" borderId="61" xfId="169" applyNumberFormat="1" applyFont="1" applyFill="1" applyBorder="1" applyAlignment="1">
      <alignment horizontal="right"/>
    </xf>
    <xf numFmtId="173" fontId="16" fillId="75" borderId="0" xfId="169" applyNumberFormat="1" applyFill="1" applyAlignment="1">
      <alignment vertical="center"/>
    </xf>
    <xf numFmtId="0" fontId="3" fillId="81" borderId="56" xfId="173" applyNumberFormat="1">
      <alignment horizontal="right" vertical="center" wrapText="1"/>
    </xf>
    <xf numFmtId="0" fontId="94" fillId="75" borderId="0" xfId="169" applyFont="1" applyFill="1" applyAlignment="1">
      <alignment vertical="center"/>
    </xf>
    <xf numFmtId="0" fontId="3" fillId="0" borderId="0" xfId="158" applyFont="1" applyAlignment="1" applyProtection="1">
      <alignment vertical="center"/>
    </xf>
    <xf numFmtId="0" fontId="3" fillId="75" borderId="0" xfId="158" applyFont="1" applyFill="1" applyAlignment="1" applyProtection="1">
      <alignment horizontal="left" vertical="center"/>
    </xf>
    <xf numFmtId="0" fontId="96" fillId="75" borderId="0" xfId="169" applyFont="1" applyFill="1" applyBorder="1" applyAlignment="1" applyProtection="1">
      <alignment horizontal="left" vertical="center"/>
    </xf>
    <xf numFmtId="0" fontId="96" fillId="75" borderId="0" xfId="169" applyFont="1" applyFill="1" applyBorder="1" applyAlignment="1" applyProtection="1">
      <alignment vertical="center"/>
    </xf>
    <xf numFmtId="0" fontId="16" fillId="75" borderId="0" xfId="169" applyFont="1" applyFill="1" applyAlignment="1" applyProtection="1">
      <alignment vertical="center"/>
    </xf>
    <xf numFmtId="0" fontId="16" fillId="75" borderId="0" xfId="169" applyFont="1" applyFill="1" applyAlignment="1" applyProtection="1">
      <alignment horizontal="left" vertical="center"/>
    </xf>
    <xf numFmtId="0" fontId="94" fillId="0" borderId="51" xfId="169" applyFont="1" applyFill="1" applyBorder="1" applyAlignment="1" applyProtection="1">
      <alignment horizontal="center" vertical="top"/>
    </xf>
    <xf numFmtId="0" fontId="94" fillId="76" borderId="81" xfId="169" applyFont="1" applyFill="1" applyBorder="1" applyAlignment="1" applyProtection="1">
      <alignment horizontal="center" vertical="top"/>
    </xf>
    <xf numFmtId="0" fontId="94" fillId="76" borderId="82" xfId="169" applyFont="1" applyFill="1" applyBorder="1" applyAlignment="1" applyProtection="1">
      <alignment horizontal="left" vertical="top"/>
    </xf>
    <xf numFmtId="0" fontId="94" fillId="76" borderId="83" xfId="169" applyFont="1" applyFill="1" applyBorder="1" applyAlignment="1" applyProtection="1">
      <alignment horizontal="left" vertical="top"/>
    </xf>
    <xf numFmtId="0" fontId="16" fillId="0" borderId="55" xfId="169" quotePrefix="1" applyNumberFormat="1" applyFont="1" applyFill="1" applyBorder="1" applyAlignment="1" applyProtection="1">
      <alignment horizontal="center" vertical="top"/>
    </xf>
    <xf numFmtId="0" fontId="16" fillId="75" borderId="55" xfId="169" quotePrefix="1" applyNumberFormat="1" applyFont="1" applyFill="1" applyBorder="1" applyAlignment="1" applyProtection="1">
      <alignment horizontal="center" vertical="top" wrapText="1"/>
    </xf>
    <xf numFmtId="0" fontId="16" fillId="75" borderId="64" xfId="169" applyFont="1" applyFill="1" applyBorder="1" applyAlignment="1" applyProtection="1">
      <alignment horizontal="left" vertical="top" wrapText="1"/>
    </xf>
    <xf numFmtId="0" fontId="16" fillId="75" borderId="82" xfId="169" applyFont="1" applyFill="1" applyBorder="1" applyAlignment="1" applyProtection="1">
      <alignment horizontal="left" vertical="top" wrapText="1"/>
    </xf>
    <xf numFmtId="0" fontId="16" fillId="75" borderId="83" xfId="169" applyFont="1" applyFill="1" applyBorder="1" applyAlignment="1" applyProtection="1">
      <alignment horizontal="left" vertical="top" wrapText="1"/>
    </xf>
    <xf numFmtId="49" fontId="16" fillId="75" borderId="72" xfId="169" quotePrefix="1" applyNumberFormat="1" applyFont="1" applyFill="1" applyBorder="1" applyAlignment="1" applyProtection="1">
      <alignment horizontal="center" vertical="top" wrapText="1"/>
    </xf>
    <xf numFmtId="49" fontId="16" fillId="75" borderId="59" xfId="169" quotePrefix="1" applyNumberFormat="1" applyFont="1" applyFill="1" applyBorder="1" applyAlignment="1" applyProtection="1">
      <alignment horizontal="center" vertical="top" wrapText="1"/>
    </xf>
    <xf numFmtId="0" fontId="90" fillId="76" borderId="47" xfId="169" applyFont="1" applyFill="1" applyBorder="1" applyAlignment="1" applyProtection="1">
      <alignment horizontal="center" vertical="center" wrapText="1"/>
    </xf>
    <xf numFmtId="0" fontId="14" fillId="79" borderId="62" xfId="167" applyNumberFormat="1" applyFont="1" applyFill="1" applyBorder="1" applyAlignment="1" applyProtection="1">
      <alignment vertical="center"/>
      <protection locked="0"/>
    </xf>
    <xf numFmtId="0" fontId="92" fillId="76" borderId="0" xfId="174" applyFont="1" applyFill="1" applyAlignment="1" applyProtection="1">
      <alignment horizontal="center" vertical="center"/>
    </xf>
    <xf numFmtId="173" fontId="14" fillId="79" borderId="52" xfId="167" applyNumberFormat="1" applyFont="1" applyFill="1" applyBorder="1" applyAlignment="1" applyProtection="1">
      <alignment vertical="center"/>
      <protection locked="0"/>
    </xf>
    <xf numFmtId="173" fontId="14" fillId="79" borderId="56" xfId="167" applyNumberFormat="1" applyFont="1" applyFill="1" applyBorder="1" applyAlignment="1" applyProtection="1">
      <alignment vertical="center"/>
      <protection locked="0"/>
    </xf>
    <xf numFmtId="172" fontId="14" fillId="81" borderId="55" xfId="169" applyNumberFormat="1" applyFont="1" applyFill="1" applyBorder="1"/>
    <xf numFmtId="172" fontId="14" fillId="81" borderId="59" xfId="169" applyNumberFormat="1" applyFont="1" applyFill="1" applyBorder="1"/>
    <xf numFmtId="0" fontId="91" fillId="76" borderId="0" xfId="174" applyFont="1" applyFill="1" applyAlignment="1" applyProtection="1">
      <alignment horizontal="center" vertical="center"/>
    </xf>
    <xf numFmtId="173" fontId="14" fillId="79" borderId="51" xfId="169" applyNumberFormat="1" applyFont="1" applyFill="1" applyBorder="1" applyProtection="1">
      <protection locked="0"/>
    </xf>
    <xf numFmtId="173" fontId="14" fillId="79" borderId="52" xfId="169" applyNumberFormat="1" applyFont="1" applyFill="1" applyBorder="1" applyProtection="1">
      <protection locked="0"/>
    </xf>
    <xf numFmtId="173" fontId="14" fillId="79" borderId="53" xfId="169" applyNumberFormat="1" applyFont="1" applyFill="1" applyBorder="1" applyProtection="1">
      <protection locked="0"/>
    </xf>
    <xf numFmtId="173" fontId="14" fillId="79" borderId="55" xfId="169" applyNumberFormat="1" applyFont="1" applyFill="1" applyBorder="1" applyProtection="1">
      <protection locked="0"/>
    </xf>
    <xf numFmtId="173" fontId="14" fillId="79" borderId="59" xfId="169" applyNumberFormat="1" applyFont="1" applyFill="1" applyBorder="1" applyProtection="1">
      <protection locked="0"/>
    </xf>
    <xf numFmtId="173" fontId="14" fillId="79" borderId="60" xfId="169" applyNumberFormat="1" applyFont="1" applyFill="1" applyBorder="1" applyProtection="1">
      <protection locked="0"/>
    </xf>
    <xf numFmtId="173" fontId="14" fillId="79" borderId="58" xfId="169" applyNumberFormat="1" applyFont="1" applyFill="1" applyBorder="1" applyProtection="1">
      <protection locked="0"/>
    </xf>
    <xf numFmtId="173" fontId="14" fillId="79" borderId="62" xfId="169" applyNumberFormat="1" applyFont="1" applyFill="1" applyBorder="1" applyProtection="1">
      <protection locked="0"/>
    </xf>
    <xf numFmtId="0" fontId="97" fillId="76" borderId="0" xfId="174" applyFont="1" applyFill="1" applyAlignment="1" applyProtection="1">
      <alignment horizontal="center" vertical="center"/>
    </xf>
    <xf numFmtId="0" fontId="92" fillId="75" borderId="50" xfId="170" applyFont="1" applyFill="1" applyBorder="1" applyAlignment="1" applyProtection="1">
      <alignment horizontal="center" vertical="center"/>
    </xf>
    <xf numFmtId="49" fontId="16" fillId="75" borderId="0" xfId="169" applyNumberFormat="1" applyFont="1" applyFill="1" applyBorder="1" applyAlignment="1" applyProtection="1">
      <alignment vertical="top" wrapText="1"/>
    </xf>
    <xf numFmtId="0" fontId="86" fillId="73" borderId="0" xfId="8735" applyFont="1" applyFill="1" applyBorder="1" applyAlignment="1">
      <alignment vertical="center"/>
    </xf>
    <xf numFmtId="0" fontId="86" fillId="73" borderId="0" xfId="8735" applyFont="1" applyFill="1" applyBorder="1" applyAlignment="1">
      <alignment horizontal="right" vertical="center"/>
    </xf>
    <xf numFmtId="0" fontId="86" fillId="73" borderId="0" xfId="8735" applyFont="1" applyFill="1" applyBorder="1" applyAlignment="1">
      <alignment horizontal="left" vertical="center"/>
    </xf>
    <xf numFmtId="0" fontId="88" fillId="73" borderId="0" xfId="8735" applyFont="1" applyFill="1" applyBorder="1" applyAlignment="1">
      <alignment horizontal="left" vertical="center"/>
    </xf>
    <xf numFmtId="0" fontId="90" fillId="76" borderId="46" xfId="8735" applyFont="1" applyFill="1" applyBorder="1" applyAlignment="1">
      <alignment horizontal="center" vertical="center" wrapText="1"/>
    </xf>
    <xf numFmtId="0" fontId="90" fillId="76" borderId="47" xfId="8735" applyFont="1" applyFill="1" applyBorder="1" applyAlignment="1">
      <alignment horizontal="center" vertical="center" wrapText="1"/>
    </xf>
    <xf numFmtId="0" fontId="90" fillId="75" borderId="0" xfId="8735" applyFont="1" applyFill="1" applyBorder="1" applyAlignment="1">
      <alignment horizontal="center" vertical="center" wrapText="1"/>
    </xf>
    <xf numFmtId="0" fontId="90" fillId="76" borderId="44" xfId="8735" applyFont="1" applyFill="1" applyBorder="1" applyAlignment="1">
      <alignment horizontal="center" vertical="center" wrapText="1"/>
    </xf>
    <xf numFmtId="0" fontId="90" fillId="76" borderId="48" xfId="8735" applyFont="1" applyFill="1" applyBorder="1" applyAlignment="1">
      <alignment horizontal="center" vertical="center" wrapText="1"/>
    </xf>
    <xf numFmtId="0" fontId="90" fillId="76" borderId="49" xfId="8735" applyFont="1" applyFill="1" applyBorder="1" applyAlignment="1">
      <alignment horizontal="center" vertical="center" wrapText="1"/>
    </xf>
    <xf numFmtId="0" fontId="90" fillId="76" borderId="47" xfId="8735" applyFont="1" applyFill="1" applyBorder="1" applyAlignment="1">
      <alignment horizontal="left" vertical="center" wrapText="1"/>
    </xf>
    <xf numFmtId="0" fontId="1" fillId="75" borderId="0" xfId="8735" applyFill="1" applyAlignment="1">
      <alignment vertical="center"/>
    </xf>
    <xf numFmtId="0" fontId="1" fillId="75" borderId="0" xfId="8735" applyFill="1" applyAlignment="1">
      <alignment horizontal="center" vertical="center"/>
    </xf>
    <xf numFmtId="0" fontId="91" fillId="0" borderId="51" xfId="8735" applyFont="1" applyBorder="1" applyAlignment="1">
      <alignment horizontal="center" vertical="center" wrapText="1"/>
    </xf>
    <xf numFmtId="0" fontId="3" fillId="0" borderId="52" xfId="8735" applyFont="1" applyBorder="1" applyAlignment="1">
      <alignment horizontal="left" vertical="center" wrapText="1"/>
    </xf>
    <xf numFmtId="0" fontId="92" fillId="0" borderId="52" xfId="8735" applyFont="1" applyFill="1" applyBorder="1" applyAlignment="1">
      <alignment horizontal="center" vertical="center"/>
    </xf>
    <xf numFmtId="0" fontId="92" fillId="75" borderId="52" xfId="8735" applyFont="1" applyFill="1" applyBorder="1" applyAlignment="1">
      <alignment horizontal="center" vertical="center"/>
    </xf>
    <xf numFmtId="0" fontId="92" fillId="0" borderId="53" xfId="8735" quotePrefix="1" applyFont="1" applyBorder="1" applyAlignment="1">
      <alignment horizontal="center" vertical="center"/>
    </xf>
    <xf numFmtId="0" fontId="91" fillId="78" borderId="54" xfId="8735" applyNumberFormat="1" applyFont="1" applyFill="1" applyBorder="1" applyAlignment="1" applyProtection="1">
      <alignment horizontal="right" vertical="center"/>
      <protection locked="0"/>
    </xf>
    <xf numFmtId="0" fontId="91" fillId="0" borderId="55" xfId="8735" applyFont="1" applyBorder="1" applyAlignment="1">
      <alignment horizontal="center" vertical="center" wrapText="1"/>
    </xf>
    <xf numFmtId="0" fontId="3" fillId="0" borderId="56" xfId="8735" applyFont="1" applyBorder="1" applyAlignment="1">
      <alignment horizontal="left" vertical="center" wrapText="1"/>
    </xf>
    <xf numFmtId="0" fontId="92" fillId="75" borderId="56" xfId="8735" applyFont="1" applyFill="1" applyBorder="1" applyAlignment="1">
      <alignment horizontal="center" vertical="center"/>
    </xf>
    <xf numFmtId="0" fontId="92" fillId="0" borderId="57" xfId="8735" quotePrefix="1" applyFont="1" applyBorder="1" applyAlignment="1">
      <alignment horizontal="center" vertical="center"/>
    </xf>
    <xf numFmtId="1" fontId="91" fillId="78" borderId="58" xfId="8735" applyNumberFormat="1" applyFont="1" applyFill="1" applyBorder="1" applyAlignment="1" applyProtection="1">
      <alignment horizontal="right" vertical="center"/>
      <protection locked="0"/>
    </xf>
    <xf numFmtId="0" fontId="91" fillId="0" borderId="59" xfId="8735" applyFont="1" applyBorder="1" applyAlignment="1">
      <alignment horizontal="center" vertical="center" wrapText="1"/>
    </xf>
    <xf numFmtId="0" fontId="3" fillId="0" borderId="60" xfId="8735" applyFont="1" applyBorder="1" applyAlignment="1">
      <alignment horizontal="left" vertical="center" wrapText="1"/>
    </xf>
    <xf numFmtId="0" fontId="92" fillId="0" borderId="60" xfId="8735" applyFont="1" applyBorder="1" applyAlignment="1">
      <alignment horizontal="center" vertical="center"/>
    </xf>
    <xf numFmtId="0" fontId="92" fillId="0" borderId="61" xfId="8735" quotePrefix="1" applyFont="1" applyBorder="1" applyAlignment="1">
      <alignment horizontal="center" vertical="center"/>
    </xf>
    <xf numFmtId="49" fontId="91" fillId="79" borderId="62" xfId="8735" applyNumberFormat="1" applyFont="1" applyFill="1" applyBorder="1" applyAlignment="1" applyProtection="1">
      <alignment horizontal="right" vertical="center"/>
      <protection locked="0"/>
    </xf>
    <xf numFmtId="0" fontId="90" fillId="76" borderId="49" xfId="8735" applyFont="1" applyFill="1" applyBorder="1" applyAlignment="1">
      <alignment horizontal="center" vertical="center"/>
    </xf>
    <xf numFmtId="0" fontId="90" fillId="76" borderId="47" xfId="8735" applyFont="1" applyFill="1" applyBorder="1" applyAlignment="1">
      <alignment vertical="center"/>
    </xf>
    <xf numFmtId="0" fontId="1" fillId="75" borderId="0" xfId="8746" applyFill="1" applyBorder="1" applyAlignment="1">
      <alignment vertical="center"/>
    </xf>
    <xf numFmtId="0" fontId="91" fillId="0" borderId="51" xfId="8735" applyFont="1" applyBorder="1" applyAlignment="1">
      <alignment horizontal="center" vertical="center"/>
    </xf>
    <xf numFmtId="0" fontId="3" fillId="0" borderId="52" xfId="8735" applyFont="1" applyBorder="1" applyAlignment="1">
      <alignment vertical="center"/>
    </xf>
    <xf numFmtId="0" fontId="92" fillId="0" borderId="52" xfId="8735" applyFont="1" applyBorder="1" applyAlignment="1">
      <alignment horizontal="center" vertical="center"/>
    </xf>
    <xf numFmtId="0" fontId="92" fillId="0" borderId="63" xfId="8735" applyFont="1" applyBorder="1" applyAlignment="1">
      <alignment horizontal="center" vertical="center"/>
    </xf>
    <xf numFmtId="0" fontId="92" fillId="0" borderId="53" xfId="8746" applyFont="1" applyFill="1" applyBorder="1" applyAlignment="1">
      <alignment horizontal="center" vertical="center"/>
    </xf>
    <xf numFmtId="10" fontId="91" fillId="78" borderId="54" xfId="12446" applyNumberFormat="1" applyFont="1" applyFill="1" applyBorder="1" applyAlignment="1" applyProtection="1">
      <alignment vertical="center"/>
      <protection locked="0"/>
    </xf>
    <xf numFmtId="0" fontId="91" fillId="0" borderId="55" xfId="8735" applyFont="1" applyBorder="1" applyAlignment="1">
      <alignment horizontal="center" vertical="center"/>
    </xf>
    <xf numFmtId="0" fontId="3" fillId="0" borderId="56" xfId="8735" applyFont="1" applyBorder="1" applyAlignment="1">
      <alignment vertical="center"/>
    </xf>
    <xf numFmtId="0" fontId="92" fillId="0" borderId="56" xfId="8735" applyFont="1" applyBorder="1" applyAlignment="1">
      <alignment horizontal="center" vertical="center"/>
    </xf>
    <xf numFmtId="0" fontId="92" fillId="0" borderId="64" xfId="8735" applyFont="1" applyBorder="1" applyAlignment="1">
      <alignment horizontal="center" vertical="center"/>
    </xf>
    <xf numFmtId="0" fontId="92" fillId="0" borderId="57" xfId="8746" applyFont="1" applyFill="1" applyBorder="1" applyAlignment="1">
      <alignment horizontal="center" vertical="center"/>
    </xf>
    <xf numFmtId="10" fontId="91" fillId="78" borderId="58" xfId="12446" applyNumberFormat="1" applyFont="1" applyFill="1" applyBorder="1" applyAlignment="1" applyProtection="1">
      <alignment vertical="center"/>
      <protection locked="0"/>
    </xf>
    <xf numFmtId="0" fontId="91" fillId="0" borderId="59" xfId="8735" applyFont="1" applyBorder="1" applyAlignment="1">
      <alignment horizontal="center" vertical="center"/>
    </xf>
    <xf numFmtId="0" fontId="3" fillId="0" borderId="60" xfId="8735" applyFont="1" applyBorder="1" applyAlignment="1">
      <alignment vertical="center"/>
    </xf>
    <xf numFmtId="0" fontId="92" fillId="0" borderId="65" xfId="8735" applyFont="1" applyBorder="1" applyAlignment="1">
      <alignment horizontal="center" vertical="center"/>
    </xf>
    <xf numFmtId="0" fontId="92" fillId="0" borderId="61" xfId="8746" applyFont="1" applyFill="1" applyBorder="1" applyAlignment="1">
      <alignment horizontal="center" vertical="center"/>
    </xf>
    <xf numFmtId="10" fontId="91" fillId="78" borderId="62" xfId="12446" applyNumberFormat="1" applyFont="1" applyFill="1" applyBorder="1" applyAlignment="1" applyProtection="1">
      <alignment vertical="center"/>
      <protection locked="0"/>
    </xf>
    <xf numFmtId="172" fontId="91" fillId="78" borderId="48" xfId="8735" applyNumberFormat="1" applyFont="1" applyFill="1" applyBorder="1" applyAlignment="1" applyProtection="1">
      <alignment vertical="center"/>
      <protection locked="0"/>
    </xf>
    <xf numFmtId="0" fontId="91" fillId="0" borderId="66" xfId="8735" applyFont="1" applyBorder="1" applyAlignment="1">
      <alignment horizontal="center" vertical="center"/>
    </xf>
    <xf numFmtId="0" fontId="3" fillId="0" borderId="67" xfId="8735" applyFont="1" applyBorder="1" applyAlignment="1">
      <alignment vertical="center"/>
    </xf>
    <xf numFmtId="0" fontId="92" fillId="0" borderId="67" xfId="8735" applyFont="1" applyBorder="1" applyAlignment="1">
      <alignment horizontal="center" vertical="center"/>
    </xf>
    <xf numFmtId="0" fontId="92" fillId="0" borderId="68" xfId="8746" applyFont="1" applyFill="1" applyBorder="1" applyAlignment="1">
      <alignment horizontal="center" vertical="center"/>
    </xf>
    <xf numFmtId="10" fontId="91" fillId="80" borderId="51" xfId="12446" applyNumberFormat="1" applyFont="1" applyFill="1" applyBorder="1" applyAlignment="1">
      <alignment horizontal="right" vertical="center"/>
    </xf>
    <xf numFmtId="10" fontId="91" fillId="80" borderId="52" xfId="12446" applyNumberFormat="1" applyFont="1" applyFill="1" applyBorder="1" applyAlignment="1">
      <alignment horizontal="right" vertical="center"/>
    </xf>
    <xf numFmtId="10" fontId="91" fillId="80" borderId="53" xfId="12446" applyNumberFormat="1" applyFont="1" applyFill="1" applyBorder="1" applyAlignment="1">
      <alignment horizontal="right" vertical="center"/>
    </xf>
    <xf numFmtId="0" fontId="92" fillId="0" borderId="57" xfId="8735" applyFont="1" applyBorder="1" applyAlignment="1">
      <alignment horizontal="center" vertical="center"/>
    </xf>
    <xf numFmtId="4" fontId="91" fillId="81" borderId="55" xfId="8735" applyNumberFormat="1" applyFont="1" applyFill="1" applyBorder="1" applyAlignment="1" applyProtection="1">
      <alignment vertical="center"/>
    </xf>
    <xf numFmtId="4" fontId="91" fillId="81" borderId="56" xfId="8735" applyNumberFormat="1" applyFont="1" applyFill="1" applyBorder="1" applyAlignment="1" applyProtection="1">
      <alignment vertical="center"/>
    </xf>
    <xf numFmtId="4" fontId="91" fillId="81" borderId="57" xfId="8735" applyNumberFormat="1" applyFont="1" applyFill="1" applyBorder="1" applyAlignment="1" applyProtection="1">
      <alignment vertical="center"/>
    </xf>
    <xf numFmtId="0" fontId="92" fillId="0" borderId="61" xfId="8735" applyFont="1" applyBorder="1" applyAlignment="1">
      <alignment horizontal="center" vertical="center"/>
    </xf>
    <xf numFmtId="173" fontId="91" fillId="82" borderId="49" xfId="12446" applyNumberFormat="1" applyFont="1" applyFill="1" applyBorder="1" applyAlignment="1">
      <alignment horizontal="right" vertical="center"/>
    </xf>
    <xf numFmtId="173" fontId="14" fillId="75" borderId="59" xfId="8735" applyNumberFormat="1" applyFont="1" applyFill="1" applyBorder="1" applyAlignment="1">
      <alignment vertical="center"/>
    </xf>
    <xf numFmtId="173" fontId="14" fillId="75" borderId="61" xfId="8735" applyNumberFormat="1" applyFont="1" applyFill="1" applyBorder="1" applyAlignment="1">
      <alignment vertical="center"/>
    </xf>
    <xf numFmtId="173" fontId="14" fillId="75" borderId="0" xfId="8735" applyNumberFormat="1" applyFont="1" applyFill="1" applyBorder="1" applyAlignment="1">
      <alignment vertical="center"/>
    </xf>
    <xf numFmtId="0" fontId="92" fillId="0" borderId="63" xfId="8746" applyFont="1" applyFill="1" applyBorder="1" applyAlignment="1">
      <alignment horizontal="center" vertical="center"/>
    </xf>
    <xf numFmtId="10" fontId="91" fillId="78" borderId="49" xfId="8735" applyNumberFormat="1" applyFont="1" applyFill="1" applyBorder="1" applyAlignment="1" applyProtection="1">
      <alignment vertical="center"/>
      <protection locked="0"/>
    </xf>
    <xf numFmtId="10" fontId="91" fillId="78" borderId="46" xfId="8735" applyNumberFormat="1" applyFont="1" applyFill="1" applyBorder="1" applyAlignment="1" applyProtection="1">
      <alignment vertical="center"/>
      <protection locked="0"/>
    </xf>
    <xf numFmtId="10" fontId="91" fillId="78" borderId="47" xfId="8735" applyNumberFormat="1" applyFont="1" applyFill="1" applyBorder="1" applyAlignment="1" applyProtection="1">
      <alignment vertical="center"/>
      <protection locked="0"/>
    </xf>
    <xf numFmtId="173" fontId="14" fillId="75" borderId="70" xfId="8735" applyNumberFormat="1" applyFont="1" applyFill="1" applyBorder="1" applyAlignment="1">
      <alignment vertical="center"/>
    </xf>
    <xf numFmtId="173" fontId="14" fillId="75" borderId="71" xfId="8735" applyNumberFormat="1" applyFont="1" applyFill="1" applyBorder="1" applyAlignment="1">
      <alignment vertical="center"/>
    </xf>
    <xf numFmtId="0" fontId="91" fillId="75" borderId="51" xfId="8735" applyFont="1" applyFill="1" applyBorder="1" applyAlignment="1">
      <alignment horizontal="center" vertical="center"/>
    </xf>
    <xf numFmtId="0" fontId="3" fillId="75" borderId="52" xfId="8735" applyFont="1" applyFill="1" applyBorder="1" applyAlignment="1">
      <alignment vertical="center"/>
    </xf>
    <xf numFmtId="0" fontId="92" fillId="75" borderId="53" xfId="8735" applyFont="1" applyFill="1" applyBorder="1" applyAlignment="1">
      <alignment horizontal="center" vertical="center"/>
    </xf>
    <xf numFmtId="172" fontId="91" fillId="78" borderId="51" xfId="8735" applyNumberFormat="1" applyFont="1" applyFill="1" applyBorder="1" applyAlignment="1" applyProtection="1">
      <alignment vertical="center"/>
      <protection locked="0"/>
    </xf>
    <xf numFmtId="172" fontId="91" fillId="78" borderId="52" xfId="8735" applyNumberFormat="1" applyFont="1" applyFill="1" applyBorder="1" applyAlignment="1" applyProtection="1">
      <alignment vertical="center"/>
      <protection locked="0"/>
    </xf>
    <xf numFmtId="173" fontId="14" fillId="75" borderId="51" xfId="8735" applyNumberFormat="1" applyFont="1" applyFill="1" applyBorder="1" applyAlignment="1">
      <alignment horizontal="left" vertical="center"/>
    </xf>
    <xf numFmtId="173" fontId="14" fillId="75" borderId="53" xfId="8735" applyNumberFormat="1" applyFont="1" applyFill="1" applyBorder="1" applyAlignment="1">
      <alignment horizontal="center" vertical="center"/>
    </xf>
    <xf numFmtId="0" fontId="91" fillId="75" borderId="55" xfId="8735" applyFont="1" applyFill="1" applyBorder="1" applyAlignment="1">
      <alignment horizontal="center" vertical="center"/>
    </xf>
    <xf numFmtId="0" fontId="3" fillId="75" borderId="56" xfId="8735" applyFont="1" applyFill="1" applyBorder="1" applyAlignment="1">
      <alignment vertical="center"/>
    </xf>
    <xf numFmtId="0" fontId="92" fillId="75" borderId="57" xfId="8735" applyFont="1" applyFill="1" applyBorder="1" applyAlignment="1">
      <alignment horizontal="center" vertical="center"/>
    </xf>
    <xf numFmtId="172" fontId="91" fillId="78" borderId="55" xfId="8735" applyNumberFormat="1" applyFont="1" applyFill="1" applyBorder="1" applyAlignment="1" applyProtection="1">
      <alignment vertical="center"/>
      <protection locked="0"/>
    </xf>
    <xf numFmtId="172" fontId="91" fillId="78" borderId="56" xfId="8735" applyNumberFormat="1" applyFont="1" applyFill="1" applyBorder="1" applyAlignment="1" applyProtection="1">
      <alignment vertical="center"/>
      <protection locked="0"/>
    </xf>
    <xf numFmtId="173" fontId="14" fillId="75" borderId="55" xfId="8735" applyNumberFormat="1" applyFont="1" applyFill="1" applyBorder="1" applyAlignment="1">
      <alignment horizontal="left" vertical="center"/>
    </xf>
    <xf numFmtId="173" fontId="14" fillId="75" borderId="57" xfId="8735" applyNumberFormat="1" applyFont="1" applyFill="1" applyBorder="1" applyAlignment="1">
      <alignment vertical="center"/>
    </xf>
    <xf numFmtId="0" fontId="91" fillId="75" borderId="72" xfId="8735" applyFont="1" applyFill="1" applyBorder="1" applyAlignment="1">
      <alignment horizontal="center" vertical="center"/>
    </xf>
    <xf numFmtId="0" fontId="3" fillId="75" borderId="73" xfId="8735" applyFont="1" applyFill="1" applyBorder="1" applyAlignment="1">
      <alignment vertical="center"/>
    </xf>
    <xf numFmtId="0" fontId="92" fillId="75" borderId="73" xfId="8735" applyFont="1" applyFill="1" applyBorder="1" applyAlignment="1">
      <alignment horizontal="center" vertical="center"/>
    </xf>
    <xf numFmtId="172" fontId="91" fillId="78" borderId="72" xfId="8735" applyNumberFormat="1" applyFont="1" applyFill="1" applyBorder="1" applyAlignment="1" applyProtection="1">
      <alignment vertical="center"/>
      <protection locked="0"/>
    </xf>
    <xf numFmtId="172" fontId="91" fillId="78" borderId="73" xfId="8735" applyNumberFormat="1" applyFont="1" applyFill="1" applyBorder="1" applyAlignment="1" applyProtection="1">
      <alignment vertical="center"/>
      <protection locked="0"/>
    </xf>
    <xf numFmtId="173" fontId="14" fillId="75" borderId="74" xfId="8735" applyNumberFormat="1" applyFont="1" applyFill="1" applyBorder="1" applyAlignment="1">
      <alignment vertical="center"/>
    </xf>
    <xf numFmtId="173" fontId="14" fillId="0" borderId="74" xfId="8735" applyNumberFormat="1" applyFont="1" applyFill="1" applyBorder="1" applyAlignment="1">
      <alignment vertical="center"/>
    </xf>
    <xf numFmtId="0" fontId="91" fillId="75" borderId="59" xfId="8735" applyFont="1" applyFill="1" applyBorder="1" applyAlignment="1">
      <alignment horizontal="center" vertical="center"/>
    </xf>
    <xf numFmtId="0" fontId="3" fillId="75" borderId="60" xfId="8735" applyFont="1" applyFill="1" applyBorder="1" applyAlignment="1">
      <alignment vertical="center"/>
    </xf>
    <xf numFmtId="0" fontId="92" fillId="75" borderId="60" xfId="8735" applyFont="1" applyFill="1" applyBorder="1" applyAlignment="1">
      <alignment horizontal="center" vertical="center"/>
    </xf>
    <xf numFmtId="0" fontId="92" fillId="75" borderId="61" xfId="8735" applyFont="1" applyFill="1" applyBorder="1" applyAlignment="1">
      <alignment horizontal="center" vertical="center"/>
    </xf>
    <xf numFmtId="0" fontId="90" fillId="76" borderId="75" xfId="8735" applyFont="1" applyFill="1" applyBorder="1" applyAlignment="1">
      <alignment horizontal="center" vertical="center"/>
    </xf>
    <xf numFmtId="0" fontId="90" fillId="76" borderId="76" xfId="8735" applyFont="1" applyFill="1" applyBorder="1" applyAlignment="1">
      <alignment vertical="center"/>
    </xf>
    <xf numFmtId="0" fontId="92" fillId="0" borderId="53" xfId="8735" applyFont="1" applyBorder="1" applyAlignment="1">
      <alignment horizontal="center" vertical="center"/>
    </xf>
    <xf numFmtId="172" fontId="91" fillId="83" borderId="51" xfId="8735" applyNumberFormat="1" applyFont="1" applyFill="1" applyBorder="1" applyAlignment="1" applyProtection="1">
      <alignment vertical="center"/>
      <protection locked="0"/>
    </xf>
    <xf numFmtId="172" fontId="91" fillId="78" borderId="53" xfId="8735" applyNumberFormat="1" applyFont="1" applyFill="1" applyBorder="1" applyAlignment="1" applyProtection="1">
      <alignment vertical="center"/>
      <protection locked="0"/>
    </xf>
    <xf numFmtId="172" fontId="91" fillId="80" borderId="55" xfId="8735" applyNumberFormat="1" applyFont="1" applyFill="1" applyBorder="1" applyAlignment="1">
      <alignment vertical="center"/>
    </xf>
    <xf numFmtId="172" fontId="91" fillId="80" borderId="56" xfId="8735" applyNumberFormat="1" applyFont="1" applyFill="1" applyBorder="1" applyAlignment="1">
      <alignment vertical="center"/>
    </xf>
    <xf numFmtId="172" fontId="91" fillId="81" borderId="59" xfId="8735" applyNumberFormat="1" applyFont="1" applyFill="1" applyBorder="1" applyAlignment="1">
      <alignment vertical="center"/>
    </xf>
    <xf numFmtId="172" fontId="91" fillId="81" borderId="60" xfId="8735" applyNumberFormat="1" applyFont="1" applyFill="1" applyBorder="1" applyAlignment="1">
      <alignment horizontal="right" vertical="center"/>
    </xf>
    <xf numFmtId="0" fontId="93" fillId="75" borderId="0" xfId="8746" applyFont="1" applyFill="1"/>
    <xf numFmtId="174" fontId="14" fillId="75" borderId="51" xfId="8735" applyNumberFormat="1" applyFont="1" applyFill="1" applyBorder="1" applyAlignment="1">
      <alignment vertical="center"/>
    </xf>
    <xf numFmtId="174" fontId="14" fillId="75" borderId="53" xfId="8735" applyNumberFormat="1" applyFont="1" applyFill="1" applyBorder="1" applyAlignment="1">
      <alignment vertical="center"/>
    </xf>
    <xf numFmtId="173" fontId="93" fillId="75" borderId="0" xfId="8746" applyNumberFormat="1" applyFont="1" applyFill="1"/>
    <xf numFmtId="0" fontId="91" fillId="75" borderId="0" xfId="8735" applyFont="1" applyFill="1" applyBorder="1" applyAlignment="1">
      <alignment horizontal="center" vertical="center"/>
    </xf>
    <xf numFmtId="0" fontId="3" fillId="0" borderId="0" xfId="8735" applyFont="1" applyBorder="1" applyAlignment="1">
      <alignment vertical="center"/>
    </xf>
    <xf numFmtId="0" fontId="92" fillId="0" borderId="0" xfId="8735" applyFont="1" applyBorder="1" applyAlignment="1">
      <alignment horizontal="center" vertical="center"/>
    </xf>
    <xf numFmtId="0" fontId="3" fillId="79" borderId="56" xfId="8735" applyFont="1" applyFill="1" applyBorder="1" applyAlignment="1">
      <alignment horizontal="center" vertical="center"/>
    </xf>
    <xf numFmtId="0" fontId="3" fillId="75" borderId="0" xfId="8735" applyFont="1" applyFill="1" applyBorder="1" applyAlignment="1">
      <alignment horizontal="left" vertical="center"/>
    </xf>
    <xf numFmtId="0" fontId="3" fillId="82" borderId="56" xfId="8735" applyFont="1" applyFill="1" applyBorder="1" applyAlignment="1">
      <alignment horizontal="center" vertical="center"/>
    </xf>
    <xf numFmtId="0" fontId="3" fillId="81" borderId="56" xfId="8735" applyFont="1" applyFill="1" applyBorder="1" applyAlignment="1">
      <alignment horizontal="center" vertical="center"/>
    </xf>
    <xf numFmtId="0" fontId="3" fillId="78" borderId="56" xfId="8735" applyFont="1" applyFill="1" applyBorder="1" applyAlignment="1">
      <alignment horizontal="center" vertical="center"/>
    </xf>
    <xf numFmtId="0" fontId="95" fillId="75" borderId="0" xfId="8735" applyNumberFormat="1" applyFont="1" applyFill="1" applyBorder="1" applyAlignment="1" applyProtection="1">
      <alignment vertical="center"/>
    </xf>
    <xf numFmtId="0" fontId="1" fillId="75" borderId="0" xfId="8735" applyFill="1" applyProtection="1"/>
    <xf numFmtId="0" fontId="1" fillId="75" borderId="0" xfId="8735" applyFill="1" applyBorder="1" applyAlignment="1">
      <alignment vertical="center"/>
    </xf>
    <xf numFmtId="0" fontId="1" fillId="75" borderId="0" xfId="8735" applyFill="1" applyAlignment="1" applyProtection="1">
      <alignment vertical="center"/>
    </xf>
    <xf numFmtId="0" fontId="1" fillId="76" borderId="0" xfId="8735" applyFill="1" applyAlignment="1" applyProtection="1">
      <alignment vertical="center"/>
    </xf>
    <xf numFmtId="0" fontId="1" fillId="0" borderId="0" xfId="8735" applyAlignment="1" applyProtection="1">
      <alignment vertical="center"/>
    </xf>
    <xf numFmtId="0" fontId="90" fillId="76" borderId="89" xfId="8735" applyFont="1" applyFill="1" applyBorder="1" applyAlignment="1" applyProtection="1">
      <alignment horizontal="center" vertical="center" wrapText="1"/>
    </xf>
    <xf numFmtId="0" fontId="92" fillId="0" borderId="0" xfId="8735" applyFont="1" applyFill="1" applyAlignment="1" applyProtection="1">
      <alignment vertical="center"/>
    </xf>
    <xf numFmtId="0" fontId="91" fillId="0" borderId="0" xfId="8735" applyFont="1" applyFill="1" applyAlignment="1" applyProtection="1">
      <alignment horizontal="center" vertical="center"/>
    </xf>
    <xf numFmtId="0" fontId="90" fillId="75" borderId="90" xfId="8735" applyFont="1" applyFill="1" applyBorder="1" applyAlignment="1" applyProtection="1">
      <alignment vertical="center" wrapText="1"/>
    </xf>
    <xf numFmtId="0" fontId="91" fillId="0" borderId="0" xfId="8735" applyFont="1" applyFill="1" applyAlignment="1" applyProtection="1">
      <alignment vertical="center" wrapText="1"/>
    </xf>
    <xf numFmtId="0" fontId="91" fillId="50" borderId="0" xfId="8735" applyFont="1" applyFill="1" applyAlignment="1" applyProtection="1">
      <alignment horizontal="center" vertical="center"/>
    </xf>
    <xf numFmtId="0" fontId="92" fillId="0" borderId="53" xfId="8746" quotePrefix="1" applyFont="1" applyFill="1" applyBorder="1" applyAlignment="1">
      <alignment horizontal="center" vertical="center"/>
    </xf>
    <xf numFmtId="10" fontId="91" fillId="82" borderId="51" xfId="12446" applyNumberFormat="1" applyFont="1" applyFill="1" applyBorder="1" applyAlignment="1">
      <alignment horizontal="right" vertical="center"/>
    </xf>
    <xf numFmtId="10" fontId="91" fillId="82" borderId="52" xfId="12446" applyNumberFormat="1" applyFont="1" applyFill="1" applyBorder="1" applyAlignment="1">
      <alignment horizontal="right" vertical="center"/>
    </xf>
    <xf numFmtId="10" fontId="91" fillId="82" borderId="53" xfId="12446" applyNumberFormat="1" applyFont="1" applyFill="1" applyBorder="1" applyAlignment="1">
      <alignment horizontal="right" vertical="center"/>
    </xf>
    <xf numFmtId="173" fontId="14" fillId="79" borderId="53" xfId="167" applyNumberFormat="1" applyFont="1" applyFill="1" applyBorder="1" applyAlignment="1" applyProtection="1">
      <alignment vertical="center"/>
      <protection locked="0"/>
    </xf>
    <xf numFmtId="173" fontId="14" fillId="79" borderId="57" xfId="167" applyNumberFormat="1" applyFont="1" applyFill="1" applyBorder="1" applyAlignment="1" applyProtection="1">
      <alignment vertical="center"/>
      <protection locked="0"/>
    </xf>
    <xf numFmtId="172" fontId="91" fillId="80" borderId="55" xfId="8735" applyNumberFormat="1" applyFont="1" applyFill="1" applyBorder="1" applyAlignment="1">
      <alignment horizontal="right" vertical="center"/>
    </xf>
    <xf numFmtId="173" fontId="14" fillId="79" borderId="51" xfId="167" applyNumberFormat="1" applyFont="1" applyFill="1" applyBorder="1" applyAlignment="1" applyProtection="1">
      <alignment vertical="center"/>
      <protection locked="0"/>
    </xf>
    <xf numFmtId="173" fontId="14" fillId="79" borderId="55" xfId="167" applyNumberFormat="1" applyFont="1" applyFill="1" applyBorder="1" applyAlignment="1" applyProtection="1">
      <alignment vertical="center"/>
      <protection locked="0"/>
    </xf>
    <xf numFmtId="173" fontId="14" fillId="79" borderId="59" xfId="167" applyNumberFormat="1" applyFont="1" applyFill="1" applyBorder="1" applyAlignment="1" applyProtection="1">
      <alignment vertical="center"/>
      <protection locked="0"/>
    </xf>
    <xf numFmtId="173" fontId="14" fillId="79" borderId="60" xfId="167" applyNumberFormat="1" applyFont="1" applyFill="1" applyBorder="1" applyAlignment="1" applyProtection="1">
      <alignment vertical="center"/>
      <protection locked="0"/>
    </xf>
    <xf numFmtId="173" fontId="93" fillId="75" borderId="0" xfId="8746" applyNumberFormat="1" applyFont="1" applyFill="1" applyAlignment="1"/>
    <xf numFmtId="173" fontId="14" fillId="79" borderId="58" xfId="167" applyNumberFormat="1" applyFont="1" applyFill="1" applyBorder="1" applyAlignment="1" applyProtection="1">
      <alignment vertical="center"/>
      <protection locked="0"/>
    </xf>
    <xf numFmtId="173" fontId="14" fillId="79" borderId="62" xfId="167" applyNumberFormat="1" applyFont="1" applyFill="1" applyBorder="1" applyAlignment="1" applyProtection="1">
      <alignment vertical="center"/>
      <protection locked="0"/>
    </xf>
    <xf numFmtId="0" fontId="97" fillId="76" borderId="0" xfId="8735" applyFont="1" applyFill="1" applyAlignment="1" applyProtection="1">
      <alignment vertical="center"/>
    </xf>
    <xf numFmtId="0" fontId="97" fillId="0" borderId="0" xfId="8735" applyFont="1" applyFill="1" applyAlignment="1" applyProtection="1">
      <alignment horizontal="center" vertical="center" wrapText="1"/>
    </xf>
    <xf numFmtId="0" fontId="1" fillId="0" borderId="0" xfId="8735" applyFill="1" applyAlignment="1" applyProtection="1">
      <alignment vertical="center"/>
    </xf>
    <xf numFmtId="0" fontId="97" fillId="0" borderId="0" xfId="8735" applyFont="1" applyFill="1" applyAlignment="1" applyProtection="1">
      <alignment horizontal="center" vertical="center"/>
    </xf>
    <xf numFmtId="0" fontId="87" fillId="74" borderId="0" xfId="8735" applyFont="1" applyFill="1" applyBorder="1" applyAlignment="1">
      <alignment vertical="center"/>
    </xf>
    <xf numFmtId="0" fontId="87" fillId="74" borderId="0" xfId="8735" applyFont="1" applyFill="1" applyBorder="1" applyAlignment="1">
      <alignment horizontal="left" vertical="center"/>
    </xf>
    <xf numFmtId="0" fontId="175" fillId="74" borderId="0" xfId="8735" applyFont="1" applyFill="1" applyBorder="1" applyAlignment="1">
      <alignment horizontal="left" vertical="center"/>
    </xf>
    <xf numFmtId="0" fontId="90" fillId="76" borderId="46" xfId="8735" applyFont="1" applyFill="1" applyBorder="1" applyAlignment="1">
      <alignment horizontal="center" vertical="center"/>
    </xf>
    <xf numFmtId="0" fontId="90" fillId="76" borderId="47" xfId="8735" applyFont="1" applyFill="1" applyBorder="1" applyAlignment="1">
      <alignment horizontal="center" vertical="center"/>
    </xf>
    <xf numFmtId="0" fontId="90" fillId="76" borderId="107" xfId="8735" applyFont="1" applyFill="1" applyBorder="1" applyAlignment="1">
      <alignment horizontal="center" vertical="center"/>
    </xf>
    <xf numFmtId="0" fontId="90" fillId="76" borderId="108" xfId="8735" applyFont="1" applyFill="1" applyBorder="1" applyAlignment="1" applyProtection="1">
      <alignment horizontal="center" vertical="center"/>
    </xf>
    <xf numFmtId="0" fontId="90" fillId="76" borderId="47" xfId="8735" applyFont="1" applyFill="1" applyBorder="1" applyAlignment="1" applyProtection="1">
      <alignment horizontal="center" vertical="center"/>
    </xf>
    <xf numFmtId="0" fontId="90" fillId="75" borderId="90" xfId="8735" applyFont="1" applyFill="1" applyBorder="1" applyAlignment="1" applyProtection="1">
      <alignment vertical="center"/>
    </xf>
    <xf numFmtId="0" fontId="90" fillId="75" borderId="0" xfId="8735" applyFont="1" applyFill="1" applyBorder="1" applyAlignment="1" applyProtection="1">
      <alignment vertical="center"/>
    </xf>
    <xf numFmtId="0" fontId="91" fillId="0" borderId="0" xfId="8735" applyFont="1" applyFill="1" applyAlignment="1" applyProtection="1">
      <alignment horizontal="left" vertical="center"/>
    </xf>
    <xf numFmtId="1" fontId="91" fillId="78" borderId="51" xfId="8735" applyNumberFormat="1" applyFont="1" applyFill="1" applyBorder="1" applyAlignment="1">
      <alignment vertical="center"/>
    </xf>
    <xf numFmtId="1" fontId="91" fillId="78" borderId="52" xfId="8735" applyNumberFormat="1" applyFont="1" applyFill="1" applyBorder="1" applyAlignment="1">
      <alignment vertical="center"/>
    </xf>
    <xf numFmtId="1" fontId="91" fillId="81" borderId="109" xfId="8735" applyNumberFormat="1" applyFont="1" applyFill="1" applyBorder="1" applyAlignment="1">
      <alignment vertical="center"/>
    </xf>
    <xf numFmtId="1" fontId="91" fillId="81" borderId="52" xfId="8735" applyNumberFormat="1" applyFont="1" applyFill="1" applyBorder="1" applyAlignment="1">
      <alignment vertical="center"/>
    </xf>
    <xf numFmtId="1" fontId="91" fillId="81" borderId="63" xfId="8735" applyNumberFormat="1" applyFont="1" applyFill="1" applyBorder="1" applyAlignment="1">
      <alignment vertical="center"/>
    </xf>
    <xf numFmtId="1" fontId="91" fillId="81" borderId="51" xfId="8735" applyNumberFormat="1" applyFont="1" applyFill="1" applyBorder="1" applyAlignment="1">
      <alignment vertical="center"/>
    </xf>
    <xf numFmtId="1" fontId="91" fillId="81" borderId="53" xfId="8735" applyNumberFormat="1" applyFont="1" applyFill="1" applyBorder="1" applyAlignment="1">
      <alignment vertical="center"/>
    </xf>
    <xf numFmtId="1" fontId="91" fillId="81" borderId="110" xfId="8735" applyNumberFormat="1" applyFont="1" applyFill="1" applyBorder="1" applyAlignment="1">
      <alignment vertical="center"/>
    </xf>
    <xf numFmtId="0" fontId="91" fillId="75" borderId="51" xfId="8735" applyFont="1" applyFill="1" applyBorder="1" applyAlignment="1">
      <alignment vertical="center"/>
    </xf>
    <xf numFmtId="0" fontId="91" fillId="75" borderId="80" xfId="8735" applyFont="1" applyFill="1" applyBorder="1" applyAlignment="1">
      <alignment vertical="center"/>
    </xf>
    <xf numFmtId="0" fontId="92" fillId="0" borderId="68" xfId="8735" applyFont="1" applyBorder="1" applyAlignment="1">
      <alignment horizontal="center" vertical="center"/>
    </xf>
    <xf numFmtId="191" fontId="91" fillId="78" borderId="55" xfId="8735" applyNumberFormat="1" applyFont="1" applyFill="1" applyBorder="1" applyAlignment="1">
      <alignment vertical="center"/>
    </xf>
    <xf numFmtId="191" fontId="91" fillId="78" borderId="56" xfId="8735" applyNumberFormat="1" applyFont="1" applyFill="1" applyBorder="1" applyAlignment="1">
      <alignment vertical="center"/>
    </xf>
    <xf numFmtId="191" fontId="91" fillId="79" borderId="56" xfId="8735" applyNumberFormat="1" applyFont="1" applyFill="1" applyBorder="1" applyAlignment="1" applyProtection="1">
      <alignment vertical="center"/>
      <protection locked="0"/>
    </xf>
    <xf numFmtId="191" fontId="91" fillId="79" borderId="55" xfId="8735" applyNumberFormat="1" applyFont="1" applyFill="1" applyBorder="1" applyAlignment="1" applyProtection="1">
      <alignment vertical="center"/>
      <protection locked="0"/>
    </xf>
    <xf numFmtId="191" fontId="91" fillId="79" borderId="57" xfId="8735" applyNumberFormat="1" applyFont="1" applyFill="1" applyBorder="1" applyAlignment="1" applyProtection="1">
      <alignment vertical="center"/>
      <protection locked="0"/>
    </xf>
    <xf numFmtId="191" fontId="91" fillId="79" borderId="111" xfId="8735" applyNumberFormat="1" applyFont="1" applyFill="1" applyBorder="1" applyAlignment="1" applyProtection="1">
      <alignment vertical="center"/>
      <protection locked="0"/>
    </xf>
    <xf numFmtId="173" fontId="14" fillId="75" borderId="55" xfId="8735" applyNumberFormat="1" applyFont="1" applyFill="1" applyBorder="1" applyAlignment="1">
      <alignment horizontal="center" vertical="center"/>
    </xf>
    <xf numFmtId="173" fontId="14" fillId="75" borderId="83" xfId="8735" applyNumberFormat="1" applyFont="1" applyFill="1" applyBorder="1" applyAlignment="1">
      <alignment horizontal="center" vertical="center"/>
    </xf>
    <xf numFmtId="0" fontId="3" fillId="0" borderId="73" xfId="8735" applyFont="1" applyBorder="1" applyAlignment="1">
      <alignment vertical="center"/>
    </xf>
    <xf numFmtId="0" fontId="92" fillId="0" borderId="73" xfId="8735" applyFont="1" applyBorder="1" applyAlignment="1">
      <alignment horizontal="center" vertical="center"/>
    </xf>
    <xf numFmtId="0" fontId="92" fillId="0" borderId="74" xfId="8735" applyFont="1" applyBorder="1" applyAlignment="1">
      <alignment horizontal="center" vertical="center"/>
    </xf>
    <xf numFmtId="173" fontId="91" fillId="75" borderId="55" xfId="8735" applyNumberFormat="1" applyFont="1" applyFill="1" applyBorder="1" applyAlignment="1">
      <alignment vertical="center"/>
    </xf>
    <xf numFmtId="173" fontId="91" fillId="75" borderId="83" xfId="8735" applyNumberFormat="1" applyFont="1" applyFill="1" applyBorder="1" applyAlignment="1">
      <alignment vertical="center"/>
    </xf>
    <xf numFmtId="10" fontId="91" fillId="0" borderId="0" xfId="12446" applyNumberFormat="1" applyFont="1" applyFill="1" applyProtection="1">
      <alignment vertical="top"/>
    </xf>
    <xf numFmtId="191" fontId="91" fillId="78" borderId="59" xfId="8735" applyNumberFormat="1" applyFont="1" applyFill="1" applyBorder="1" applyAlignment="1">
      <alignment vertical="center"/>
    </xf>
    <xf numFmtId="191" fontId="91" fillId="78" borderId="60" xfId="8735" applyNumberFormat="1" applyFont="1" applyFill="1" applyBorder="1" applyAlignment="1">
      <alignment vertical="center"/>
    </xf>
    <xf numFmtId="191" fontId="91" fillId="79" borderId="60" xfId="8735" applyNumberFormat="1" applyFont="1" applyFill="1" applyBorder="1" applyAlignment="1" applyProtection="1">
      <alignment vertical="center"/>
      <protection locked="0"/>
    </xf>
    <xf numFmtId="191" fontId="91" fillId="79" borderId="59" xfId="8735" applyNumberFormat="1" applyFont="1" applyFill="1" applyBorder="1" applyAlignment="1" applyProtection="1">
      <alignment vertical="center"/>
      <protection locked="0"/>
    </xf>
    <xf numFmtId="191" fontId="91" fillId="79" borderId="61" xfId="8735" applyNumberFormat="1" applyFont="1" applyFill="1" applyBorder="1" applyAlignment="1" applyProtection="1">
      <alignment vertical="center"/>
      <protection locked="0"/>
    </xf>
    <xf numFmtId="191" fontId="91" fillId="79" borderId="69" xfId="8735" applyNumberFormat="1" applyFont="1" applyFill="1" applyBorder="1" applyAlignment="1" applyProtection="1">
      <alignment vertical="center"/>
      <protection locked="0"/>
    </xf>
    <xf numFmtId="173" fontId="91" fillId="75" borderId="59" xfId="8735" applyNumberFormat="1" applyFont="1" applyFill="1" applyBorder="1" applyAlignment="1">
      <alignment vertical="center"/>
    </xf>
    <xf numFmtId="173" fontId="91" fillId="75" borderId="88" xfId="8735" applyNumberFormat="1" applyFont="1" applyFill="1" applyBorder="1" applyAlignment="1">
      <alignment vertical="center"/>
    </xf>
    <xf numFmtId="191" fontId="1" fillId="75" borderId="0" xfId="8735" applyNumberFormat="1" applyFill="1" applyAlignment="1">
      <alignment vertical="center"/>
    </xf>
    <xf numFmtId="0" fontId="91" fillId="75" borderId="0" xfId="8735" applyFont="1" applyFill="1" applyAlignment="1">
      <alignment vertical="center"/>
    </xf>
    <xf numFmtId="1" fontId="91" fillId="78" borderId="75" xfId="8735" applyNumberFormat="1" applyFont="1" applyFill="1" applyBorder="1" applyAlignment="1">
      <alignment vertical="center"/>
    </xf>
    <xf numFmtId="1" fontId="91" fillId="78" borderId="109" xfId="8735" applyNumberFormat="1" applyFont="1" applyFill="1" applyBorder="1" applyAlignment="1">
      <alignment vertical="center"/>
    </xf>
    <xf numFmtId="173" fontId="91" fillId="75" borderId="51" xfId="8735" applyNumberFormat="1" applyFont="1" applyFill="1" applyBorder="1" applyAlignment="1">
      <alignment vertical="center"/>
    </xf>
    <xf numFmtId="0" fontId="92" fillId="75" borderId="67" xfId="8735" applyFont="1" applyFill="1" applyBorder="1" applyAlignment="1">
      <alignment horizontal="center" vertical="center"/>
    </xf>
    <xf numFmtId="173" fontId="91" fillId="75" borderId="0" xfId="8735" applyNumberFormat="1" applyFont="1" applyFill="1" applyBorder="1" applyAlignment="1">
      <alignment vertical="center"/>
    </xf>
    <xf numFmtId="0" fontId="91" fillId="0" borderId="49" xfId="8735" applyFont="1" applyBorder="1" applyAlignment="1">
      <alignment horizontal="center" vertical="center"/>
    </xf>
    <xf numFmtId="0" fontId="3" fillId="0" borderId="46" xfId="8735" applyFont="1" applyBorder="1" applyAlignment="1">
      <alignment vertical="center"/>
    </xf>
    <xf numFmtId="0" fontId="92" fillId="0" borderId="46" xfId="8735" applyFont="1" applyBorder="1" applyAlignment="1">
      <alignment horizontal="center" vertical="center"/>
    </xf>
    <xf numFmtId="0" fontId="92" fillId="0" borderId="47" xfId="8735" applyFont="1" applyBorder="1" applyAlignment="1">
      <alignment horizontal="center" vertical="center"/>
    </xf>
    <xf numFmtId="173" fontId="91" fillId="75" borderId="49" xfId="8735" applyNumberFormat="1" applyFont="1" applyFill="1" applyBorder="1" applyAlignment="1">
      <alignment vertical="center"/>
    </xf>
    <xf numFmtId="173" fontId="91" fillId="75" borderId="78" xfId="8735" applyNumberFormat="1" applyFont="1" applyFill="1" applyBorder="1" applyAlignment="1">
      <alignment vertical="center"/>
    </xf>
    <xf numFmtId="0" fontId="91" fillId="128" borderId="0" xfId="8735" applyFont="1" applyFill="1" applyBorder="1" applyAlignment="1" applyProtection="1">
      <alignment horizontal="center" vertical="center"/>
    </xf>
    <xf numFmtId="191" fontId="91" fillId="81" borderId="110" xfId="8735" applyNumberFormat="1" applyFont="1" applyFill="1" applyBorder="1" applyAlignment="1">
      <alignment vertical="center"/>
    </xf>
    <xf numFmtId="191" fontId="91" fillId="81" borderId="53" xfId="8735" applyNumberFormat="1" applyFont="1" applyFill="1" applyBorder="1" applyAlignment="1">
      <alignment vertical="center"/>
    </xf>
    <xf numFmtId="191" fontId="91" fillId="81" borderId="63" xfId="8735" applyNumberFormat="1" applyFont="1" applyFill="1" applyBorder="1" applyAlignment="1">
      <alignment vertical="center"/>
    </xf>
    <xf numFmtId="191" fontId="91" fillId="81" borderId="52" xfId="8735" applyNumberFormat="1" applyFont="1" applyFill="1" applyBorder="1" applyAlignment="1">
      <alignment vertical="center"/>
    </xf>
    <xf numFmtId="191" fontId="91" fillId="81" borderId="52" xfId="8735" applyNumberFormat="1" applyFont="1" applyFill="1" applyBorder="1" applyAlignment="1">
      <alignment horizontal="right" vertical="center"/>
    </xf>
    <xf numFmtId="191" fontId="91" fillId="81" borderId="80" xfId="8735" applyNumberFormat="1" applyFont="1" applyFill="1" applyBorder="1" applyAlignment="1">
      <alignment horizontal="right" vertical="center"/>
    </xf>
    <xf numFmtId="191" fontId="91" fillId="81" borderId="110" xfId="8735" applyNumberFormat="1" applyFont="1" applyFill="1" applyBorder="1" applyAlignment="1">
      <alignment horizontal="right" vertical="center"/>
    </xf>
    <xf numFmtId="191" fontId="91" fillId="81" borderId="53" xfId="8735" applyNumberFormat="1" applyFont="1" applyFill="1" applyBorder="1" applyAlignment="1">
      <alignment horizontal="right" vertical="center"/>
    </xf>
    <xf numFmtId="173" fontId="91" fillId="75" borderId="80" xfId="8735" applyNumberFormat="1" applyFont="1" applyFill="1" applyBorder="1" applyAlignment="1">
      <alignment vertical="center"/>
    </xf>
    <xf numFmtId="191" fontId="91" fillId="81" borderId="69" xfId="8735" applyNumberFormat="1" applyFont="1" applyFill="1" applyBorder="1" applyAlignment="1">
      <alignment vertical="center"/>
    </xf>
    <xf numFmtId="191" fontId="91" fillId="81" borderId="60" xfId="8735" applyNumberFormat="1" applyFont="1" applyFill="1" applyBorder="1" applyAlignment="1">
      <alignment vertical="center"/>
    </xf>
    <xf numFmtId="191" fontId="91" fillId="81" borderId="61" xfId="8735" applyNumberFormat="1" applyFont="1" applyFill="1" applyBorder="1" applyAlignment="1">
      <alignment vertical="center"/>
    </xf>
    <xf numFmtId="191" fontId="91" fillId="81" borderId="60" xfId="8735" applyNumberFormat="1" applyFont="1" applyFill="1" applyBorder="1" applyAlignment="1">
      <alignment horizontal="right" vertical="center"/>
    </xf>
    <xf numFmtId="191" fontId="91" fillId="81" borderId="61" xfId="8735" applyNumberFormat="1" applyFont="1" applyFill="1" applyBorder="1" applyAlignment="1">
      <alignment horizontal="right" vertical="center"/>
    </xf>
    <xf numFmtId="191" fontId="91" fillId="81" borderId="69" xfId="8735" applyNumberFormat="1" applyFont="1" applyFill="1" applyBorder="1" applyAlignment="1">
      <alignment horizontal="right" vertical="center"/>
    </xf>
    <xf numFmtId="171" fontId="1" fillId="75" borderId="0" xfId="12446" applyFill="1">
      <alignment vertical="top"/>
    </xf>
    <xf numFmtId="0" fontId="1" fillId="75" borderId="0" xfId="8735" applyFill="1" applyAlignment="1">
      <alignment horizontal="right" vertical="center"/>
    </xf>
    <xf numFmtId="10" fontId="91" fillId="81" borderId="51" xfId="12446" applyNumberFormat="1" applyFont="1" applyFill="1" applyBorder="1" applyAlignment="1">
      <alignment vertical="center"/>
    </xf>
    <xf numFmtId="10" fontId="91" fillId="81" borderId="52" xfId="12446" applyNumberFormat="1" applyFont="1" applyFill="1" applyBorder="1" applyAlignment="1">
      <alignment vertical="center"/>
    </xf>
    <xf numFmtId="10" fontId="91" fillId="81" borderId="53" xfId="12446" applyNumberFormat="1" applyFont="1" applyFill="1" applyBorder="1" applyAlignment="1">
      <alignment vertical="center"/>
    </xf>
    <xf numFmtId="10" fontId="91" fillId="81" borderId="110" xfId="12446" applyNumberFormat="1" applyFont="1" applyFill="1" applyBorder="1" applyAlignment="1">
      <alignment vertical="center"/>
    </xf>
    <xf numFmtId="10" fontId="91" fillId="81" borderId="63" xfId="12446" applyNumberFormat="1" applyFont="1" applyFill="1" applyBorder="1" applyAlignment="1">
      <alignment vertical="center"/>
    </xf>
    <xf numFmtId="10" fontId="91" fillId="81" borderId="52" xfId="12446" applyNumberFormat="1" applyFont="1" applyFill="1" applyBorder="1" applyAlignment="1">
      <alignment horizontal="right" vertical="center"/>
    </xf>
    <xf numFmtId="10" fontId="91" fillId="81" borderId="53" xfId="12446" applyNumberFormat="1" applyFont="1" applyFill="1" applyBorder="1" applyAlignment="1">
      <alignment horizontal="right" vertical="center"/>
    </xf>
    <xf numFmtId="10" fontId="91" fillId="81" borderId="110" xfId="12446" applyNumberFormat="1" applyFont="1" applyFill="1" applyBorder="1" applyAlignment="1">
      <alignment horizontal="right" vertical="center"/>
    </xf>
    <xf numFmtId="10" fontId="91" fillId="81" borderId="55" xfId="12446" applyNumberFormat="1" applyFont="1" applyFill="1" applyBorder="1" applyAlignment="1">
      <alignment vertical="center"/>
    </xf>
    <xf numFmtId="10" fontId="91" fillId="81" borderId="56" xfId="12446" applyNumberFormat="1" applyFont="1" applyFill="1" applyBorder="1" applyAlignment="1">
      <alignment vertical="center"/>
    </xf>
    <xf numFmtId="10" fontId="91" fillId="81" borderId="57" xfId="12446" applyNumberFormat="1" applyFont="1" applyFill="1" applyBorder="1" applyAlignment="1">
      <alignment vertical="center"/>
    </xf>
    <xf numFmtId="10" fontId="91" fillId="81" borderId="111" xfId="12446" applyNumberFormat="1" applyFont="1" applyFill="1" applyBorder="1" applyAlignment="1">
      <alignment vertical="center"/>
    </xf>
    <xf numFmtId="10" fontId="91" fillId="81" borderId="56" xfId="12446" applyNumberFormat="1" applyFont="1" applyFill="1" applyBorder="1" applyAlignment="1">
      <alignment horizontal="right" vertical="center"/>
    </xf>
    <xf numFmtId="10" fontId="91" fillId="81" borderId="57" xfId="12446" applyNumberFormat="1" applyFont="1" applyFill="1" applyBorder="1" applyAlignment="1">
      <alignment horizontal="right" vertical="center"/>
    </xf>
    <xf numFmtId="10" fontId="91" fillId="81" borderId="111" xfId="12446" applyNumberFormat="1" applyFont="1" applyFill="1" applyBorder="1" applyAlignment="1">
      <alignment horizontal="right" vertical="center"/>
    </xf>
    <xf numFmtId="10" fontId="91" fillId="81" borderId="59" xfId="12446" applyNumberFormat="1" applyFont="1" applyFill="1" applyBorder="1" applyAlignment="1">
      <alignment vertical="center"/>
    </xf>
    <xf numFmtId="10" fontId="91" fillId="81" borderId="60" xfId="12446" applyNumberFormat="1" applyFont="1" applyFill="1" applyBorder="1" applyAlignment="1">
      <alignment vertical="center"/>
    </xf>
    <xf numFmtId="10" fontId="91" fillId="81" borderId="61" xfId="12446" applyNumberFormat="1" applyFont="1" applyFill="1" applyBorder="1" applyAlignment="1">
      <alignment vertical="center"/>
    </xf>
    <xf numFmtId="10" fontId="91" fillId="81" borderId="69" xfId="12446" applyNumberFormat="1" applyFont="1" applyFill="1" applyBorder="1" applyAlignment="1">
      <alignment vertical="center"/>
    </xf>
    <xf numFmtId="10" fontId="91" fillId="81" borderId="60" xfId="12446" applyNumberFormat="1" applyFont="1" applyFill="1" applyBorder="1" applyAlignment="1">
      <alignment horizontal="right" vertical="center"/>
    </xf>
    <xf numFmtId="10" fontId="91" fillId="81" borderId="61" xfId="12446" applyNumberFormat="1" applyFont="1" applyFill="1" applyBorder="1" applyAlignment="1">
      <alignment horizontal="right" vertical="center"/>
    </xf>
    <xf numFmtId="10" fontId="91" fillId="81" borderId="69" xfId="12446" applyNumberFormat="1" applyFont="1" applyFill="1" applyBorder="1" applyAlignment="1">
      <alignment horizontal="right" vertical="center"/>
    </xf>
    <xf numFmtId="10" fontId="91" fillId="81" borderId="70" xfId="12446" applyNumberFormat="1" applyFont="1" applyFill="1" applyBorder="1" applyAlignment="1">
      <alignment vertical="center"/>
    </xf>
    <xf numFmtId="0" fontId="3" fillId="0" borderId="109" xfId="8735" applyFont="1" applyBorder="1" applyAlignment="1">
      <alignment vertical="center"/>
    </xf>
    <xf numFmtId="0" fontId="92" fillId="0" borderId="109" xfId="8735" applyFont="1" applyBorder="1" applyAlignment="1">
      <alignment horizontal="center" vertical="center"/>
    </xf>
    <xf numFmtId="0" fontId="92" fillId="0" borderId="76" xfId="8735" applyFont="1" applyBorder="1" applyAlignment="1">
      <alignment horizontal="center" vertical="center"/>
    </xf>
    <xf numFmtId="10" fontId="91" fillId="79" borderId="51" xfId="8735" applyNumberFormat="1" applyFont="1" applyFill="1" applyBorder="1" applyAlignment="1" applyProtection="1">
      <alignment vertical="center"/>
      <protection locked="0"/>
    </xf>
    <xf numFmtId="10" fontId="91" fillId="79" borderId="52" xfId="8735" applyNumberFormat="1" applyFont="1" applyFill="1" applyBorder="1" applyAlignment="1" applyProtection="1">
      <alignment vertical="center"/>
      <protection locked="0"/>
    </xf>
    <xf numFmtId="10" fontId="91" fillId="79" borderId="53" xfId="8735" applyNumberFormat="1" applyFont="1" applyFill="1" applyBorder="1" applyAlignment="1" applyProtection="1">
      <alignment vertical="center"/>
      <protection locked="0"/>
    </xf>
    <xf numFmtId="10" fontId="91" fillId="79" borderId="110" xfId="8735" applyNumberFormat="1" applyFont="1" applyFill="1" applyBorder="1" applyAlignment="1" applyProtection="1">
      <alignment vertical="center"/>
      <protection locked="0"/>
    </xf>
    <xf numFmtId="10" fontId="91" fillId="79" borderId="59" xfId="8735" applyNumberFormat="1" applyFont="1" applyFill="1" applyBorder="1" applyAlignment="1" applyProtection="1">
      <alignment vertical="center"/>
      <protection locked="0"/>
    </xf>
    <xf numFmtId="10" fontId="91" fillId="79" borderId="60" xfId="8735" applyNumberFormat="1" applyFont="1" applyFill="1" applyBorder="1" applyAlignment="1" applyProtection="1">
      <alignment vertical="center"/>
      <protection locked="0"/>
    </xf>
    <xf numFmtId="10" fontId="91" fillId="79" borderId="61" xfId="8735" applyNumberFormat="1" applyFont="1" applyFill="1" applyBorder="1" applyAlignment="1" applyProtection="1">
      <alignment vertical="center"/>
      <protection locked="0"/>
    </xf>
    <xf numFmtId="10" fontId="91" fillId="79" borderId="87" xfId="8735" applyNumberFormat="1" applyFont="1" applyFill="1" applyBorder="1" applyAlignment="1" applyProtection="1">
      <alignment vertical="center"/>
      <protection locked="0"/>
    </xf>
    <xf numFmtId="10" fontId="91" fillId="79" borderId="65" xfId="8735" applyNumberFormat="1" applyFont="1" applyFill="1" applyBorder="1" applyAlignment="1" applyProtection="1">
      <alignment vertical="center"/>
      <protection locked="0"/>
    </xf>
    <xf numFmtId="0" fontId="92" fillId="77" borderId="0" xfId="170" applyFont="1" applyBorder="1" applyAlignment="1" applyProtection="1">
      <alignment horizontal="center" vertical="center"/>
    </xf>
    <xf numFmtId="0" fontId="97" fillId="0" borderId="0" xfId="8735" applyFont="1" applyFill="1" applyAlignment="1" applyProtection="1">
      <alignment vertical="center"/>
    </xf>
    <xf numFmtId="0" fontId="58" fillId="75" borderId="0" xfId="8757" applyFill="1"/>
    <xf numFmtId="0" fontId="92" fillId="75" borderId="0" xfId="170" applyFont="1" applyFill="1" applyBorder="1" applyAlignment="1" applyProtection="1">
      <alignment horizontal="center" vertical="center"/>
    </xf>
    <xf numFmtId="0" fontId="91" fillId="128" borderId="0" xfId="8735" applyFont="1" applyFill="1" applyAlignment="1" applyProtection="1">
      <alignment horizontal="center" vertical="center"/>
    </xf>
    <xf numFmtId="0" fontId="58" fillId="75" borderId="0" xfId="8757" applyFill="1" applyBorder="1"/>
    <xf numFmtId="2" fontId="16" fillId="75" borderId="0" xfId="8735" applyNumberFormat="1" applyFont="1" applyFill="1" applyBorder="1" applyAlignment="1" applyProtection="1">
      <alignment vertical="top" wrapText="1"/>
    </xf>
    <xf numFmtId="0" fontId="94" fillId="75" borderId="0" xfId="169" applyFont="1" applyFill="1" applyBorder="1" applyAlignment="1" applyProtection="1">
      <alignment vertical="top"/>
    </xf>
    <xf numFmtId="0" fontId="94" fillId="76" borderId="81" xfId="169" applyFont="1" applyFill="1" applyBorder="1" applyAlignment="1" applyProtection="1">
      <alignment vertical="top"/>
    </xf>
    <xf numFmtId="0" fontId="94" fillId="76" borderId="82" xfId="169" applyFont="1" applyFill="1" applyBorder="1" applyAlignment="1" applyProtection="1">
      <alignment vertical="top"/>
    </xf>
    <xf numFmtId="0" fontId="94" fillId="76" borderId="83" xfId="169" applyFont="1" applyFill="1" applyBorder="1" applyAlignment="1" applyProtection="1">
      <alignment vertical="top"/>
    </xf>
    <xf numFmtId="0" fontId="16" fillId="0" borderId="55" xfId="169" quotePrefix="1" applyNumberFormat="1" applyFont="1" applyFill="1" applyBorder="1" applyAlignment="1" applyProtection="1">
      <alignment horizontal="center" vertical="top" wrapText="1"/>
    </xf>
    <xf numFmtId="0" fontId="16" fillId="0" borderId="55" xfId="169" applyNumberFormat="1" applyFont="1" applyFill="1" applyBorder="1" applyAlignment="1" applyProtection="1">
      <alignment horizontal="center" vertical="top" wrapText="1"/>
    </xf>
    <xf numFmtId="0" fontId="16" fillId="0" borderId="112" xfId="169" quotePrefix="1" applyNumberFormat="1" applyFont="1" applyFill="1" applyBorder="1" applyAlignment="1" applyProtection="1">
      <alignment horizontal="center" vertical="top" wrapText="1"/>
    </xf>
    <xf numFmtId="0" fontId="16" fillId="0" borderId="72" xfId="169" quotePrefix="1" applyNumberFormat="1" applyFont="1" applyFill="1" applyBorder="1" applyAlignment="1" applyProtection="1">
      <alignment horizontal="center" vertical="top" wrapText="1"/>
    </xf>
    <xf numFmtId="0" fontId="16" fillId="0" borderId="59" xfId="169" quotePrefix="1" applyNumberFormat="1" applyFont="1" applyFill="1" applyBorder="1" applyAlignment="1" applyProtection="1">
      <alignment horizontal="center" vertical="top" wrapText="1"/>
    </xf>
    <xf numFmtId="192" fontId="90" fillId="76" borderId="46" xfId="166" applyNumberFormat="1" applyFont="1" applyFill="1" applyBorder="1" applyAlignment="1">
      <alignment horizontal="center" vertical="center" wrapText="1"/>
    </xf>
    <xf numFmtId="193" fontId="90" fillId="76" borderId="46" xfId="166" applyNumberFormat="1" applyFont="1" applyFill="1" applyBorder="1" applyAlignment="1">
      <alignment horizontal="center" vertical="center" wrapText="1"/>
    </xf>
    <xf numFmtId="192" fontId="0" fillId="0" borderId="0" xfId="0" applyNumberFormat="1"/>
    <xf numFmtId="193" fontId="90" fillId="76" borderId="49" xfId="166" applyNumberFormat="1" applyFont="1" applyFill="1" applyBorder="1" applyAlignment="1">
      <alignment horizontal="center" vertical="center"/>
    </xf>
    <xf numFmtId="192" fontId="90" fillId="76" borderId="47" xfId="166" applyNumberFormat="1" applyFont="1" applyFill="1" applyBorder="1" applyAlignment="1">
      <alignment vertical="center"/>
    </xf>
    <xf numFmtId="192" fontId="1" fillId="75" borderId="0" xfId="166" applyNumberFormat="1" applyFill="1" applyAlignment="1">
      <alignment vertical="center"/>
    </xf>
    <xf numFmtId="193" fontId="1" fillId="75" borderId="0" xfId="166" applyNumberFormat="1" applyFill="1" applyAlignment="1">
      <alignment vertical="center"/>
    </xf>
    <xf numFmtId="192" fontId="3" fillId="75" borderId="0" xfId="168" applyNumberFormat="1" applyFont="1" applyFill="1">
      <alignment vertical="top"/>
    </xf>
    <xf numFmtId="192" fontId="14" fillId="75" borderId="0" xfId="169" applyNumberFormat="1" applyFont="1" applyFill="1" applyBorder="1" applyAlignment="1">
      <alignment vertical="center"/>
    </xf>
    <xf numFmtId="193" fontId="91" fillId="75" borderId="51" xfId="166" applyNumberFormat="1" applyFont="1" applyFill="1" applyBorder="1" applyAlignment="1">
      <alignment horizontal="center" vertical="center"/>
    </xf>
    <xf numFmtId="192" fontId="3" fillId="75" borderId="52" xfId="166" applyNumberFormat="1" applyFont="1" applyFill="1" applyBorder="1" applyAlignment="1">
      <alignment vertical="center"/>
    </xf>
    <xf numFmtId="192" fontId="92" fillId="75" borderId="52" xfId="166" applyNumberFormat="1" applyFont="1" applyFill="1" applyBorder="1" applyAlignment="1">
      <alignment horizontal="center" vertical="center"/>
    </xf>
    <xf numFmtId="193" fontId="92" fillId="75" borderId="52" xfId="166" applyNumberFormat="1" applyFont="1" applyFill="1" applyBorder="1" applyAlignment="1">
      <alignment horizontal="center" vertical="center"/>
    </xf>
    <xf numFmtId="192" fontId="92" fillId="75" borderId="53" xfId="166" applyNumberFormat="1" applyFont="1" applyFill="1" applyBorder="1" applyAlignment="1">
      <alignment horizontal="center" vertical="center"/>
    </xf>
    <xf numFmtId="192" fontId="91" fillId="78" borderId="51" xfId="166" applyNumberFormat="1" applyFont="1" applyFill="1" applyBorder="1" applyAlignment="1" applyProtection="1">
      <alignment vertical="center"/>
      <protection locked="0"/>
    </xf>
    <xf numFmtId="192" fontId="91" fillId="78" borderId="52" xfId="166" applyNumberFormat="1" applyFont="1" applyFill="1" applyBorder="1" applyAlignment="1" applyProtection="1">
      <alignment vertical="center"/>
      <protection locked="0"/>
    </xf>
    <xf numFmtId="192" fontId="14" fillId="79" borderId="52" xfId="169" applyNumberFormat="1" applyFont="1" applyFill="1" applyBorder="1" applyProtection="1">
      <protection locked="0"/>
    </xf>
    <xf numFmtId="192" fontId="14" fillId="79" borderId="53" xfId="169" applyNumberFormat="1" applyFont="1" applyFill="1" applyBorder="1" applyProtection="1">
      <protection locked="0"/>
    </xf>
    <xf numFmtId="193" fontId="91" fillId="75" borderId="55" xfId="166" applyNumberFormat="1" applyFont="1" applyFill="1" applyBorder="1" applyAlignment="1">
      <alignment horizontal="center" vertical="center"/>
    </xf>
    <xf numFmtId="192" fontId="3" fillId="75" borderId="56" xfId="166" applyNumberFormat="1" applyFont="1" applyFill="1" applyBorder="1" applyAlignment="1">
      <alignment vertical="center"/>
    </xf>
    <xf numFmtId="192" fontId="92" fillId="75" borderId="56" xfId="166" applyNumberFormat="1" applyFont="1" applyFill="1" applyBorder="1" applyAlignment="1">
      <alignment horizontal="center" vertical="center"/>
    </xf>
    <xf numFmtId="193" fontId="92" fillId="75" borderId="56" xfId="166" applyNumberFormat="1" applyFont="1" applyFill="1" applyBorder="1" applyAlignment="1">
      <alignment horizontal="center" vertical="center"/>
    </xf>
    <xf numFmtId="192" fontId="92" fillId="75" borderId="57" xfId="166" applyNumberFormat="1" applyFont="1" applyFill="1" applyBorder="1" applyAlignment="1">
      <alignment horizontal="center" vertical="center"/>
    </xf>
    <xf numFmtId="192" fontId="91" fillId="78" borderId="55" xfId="166" applyNumberFormat="1" applyFont="1" applyFill="1" applyBorder="1" applyAlignment="1" applyProtection="1">
      <alignment vertical="center"/>
      <protection locked="0"/>
    </xf>
    <xf numFmtId="192" fontId="91" fillId="78" borderId="56" xfId="166" applyNumberFormat="1" applyFont="1" applyFill="1" applyBorder="1" applyAlignment="1" applyProtection="1">
      <alignment vertical="center"/>
      <protection locked="0"/>
    </xf>
    <xf numFmtId="192" fontId="14" fillId="79" borderId="56" xfId="169" applyNumberFormat="1" applyFont="1" applyFill="1" applyBorder="1" applyProtection="1">
      <protection locked="0"/>
    </xf>
    <xf numFmtId="192" fontId="14" fillId="79" borderId="57" xfId="169" applyNumberFormat="1" applyFont="1" applyFill="1" applyBorder="1" applyProtection="1">
      <protection locked="0"/>
    </xf>
    <xf numFmtId="193" fontId="91" fillId="75" borderId="72" xfId="166" applyNumberFormat="1" applyFont="1" applyFill="1" applyBorder="1" applyAlignment="1">
      <alignment horizontal="center" vertical="center"/>
    </xf>
    <xf numFmtId="192" fontId="3" fillId="75" borderId="73" xfId="166" applyNumberFormat="1" applyFont="1" applyFill="1" applyBorder="1" applyAlignment="1">
      <alignment vertical="center"/>
    </xf>
    <xf numFmtId="192" fontId="92" fillId="75" borderId="73" xfId="166" applyNumberFormat="1" applyFont="1" applyFill="1" applyBorder="1" applyAlignment="1">
      <alignment horizontal="center" vertical="center"/>
    </xf>
    <xf numFmtId="192" fontId="91" fillId="78" borderId="72" xfId="166" applyNumberFormat="1" applyFont="1" applyFill="1" applyBorder="1" applyAlignment="1" applyProtection="1">
      <alignment vertical="center"/>
      <protection locked="0"/>
    </xf>
    <xf numFmtId="192" fontId="91" fillId="78" borderId="73" xfId="166" applyNumberFormat="1" applyFont="1" applyFill="1" applyBorder="1" applyAlignment="1" applyProtection="1">
      <alignment vertical="center"/>
      <protection locked="0"/>
    </xf>
    <xf numFmtId="192" fontId="14" fillId="79" borderId="73" xfId="169" applyNumberFormat="1" applyFont="1" applyFill="1" applyBorder="1" applyProtection="1">
      <protection locked="0"/>
    </xf>
    <xf numFmtId="192" fontId="14" fillId="79" borderId="74" xfId="169" applyNumberFormat="1" applyFont="1" applyFill="1" applyBorder="1" applyProtection="1">
      <protection locked="0"/>
    </xf>
    <xf numFmtId="192" fontId="14" fillId="81" borderId="55" xfId="169" applyNumberFormat="1" applyFont="1" applyFill="1" applyBorder="1"/>
    <xf numFmtId="193" fontId="91" fillId="75" borderId="59" xfId="166" applyNumberFormat="1" applyFont="1" applyFill="1" applyBorder="1" applyAlignment="1">
      <alignment horizontal="center" vertical="center"/>
    </xf>
    <xf numFmtId="192" fontId="3" fillId="75" borderId="60" xfId="166" applyNumberFormat="1" applyFont="1" applyFill="1" applyBorder="1" applyAlignment="1">
      <alignment vertical="center"/>
    </xf>
    <xf numFmtId="192" fontId="92" fillId="75" borderId="60" xfId="166" applyNumberFormat="1" applyFont="1" applyFill="1" applyBorder="1" applyAlignment="1">
      <alignment horizontal="center" vertical="center"/>
    </xf>
    <xf numFmtId="193" fontId="92" fillId="75" borderId="60" xfId="166" applyNumberFormat="1" applyFont="1" applyFill="1" applyBorder="1" applyAlignment="1">
      <alignment horizontal="center" vertical="center"/>
    </xf>
    <xf numFmtId="192" fontId="92" fillId="75" borderId="61" xfId="166" applyNumberFormat="1" applyFont="1" applyFill="1" applyBorder="1" applyAlignment="1">
      <alignment horizontal="center" vertical="center"/>
    </xf>
    <xf numFmtId="192" fontId="14" fillId="81" borderId="59" xfId="169" applyNumberFormat="1" applyFont="1" applyFill="1" applyBorder="1"/>
    <xf numFmtId="193" fontId="0" fillId="0" borderId="0" xfId="0" applyNumberFormat="1"/>
    <xf numFmtId="192" fontId="14" fillId="79" borderId="52" xfId="167" applyNumberFormat="1" applyFont="1" applyFill="1" applyBorder="1" applyAlignment="1" applyProtection="1">
      <alignment vertical="center"/>
      <protection locked="0"/>
    </xf>
    <xf numFmtId="192" fontId="14" fillId="79" borderId="56" xfId="167" applyNumberFormat="1" applyFont="1" applyFill="1" applyBorder="1" applyAlignment="1" applyProtection="1">
      <alignment vertical="center"/>
      <protection locked="0"/>
    </xf>
    <xf numFmtId="192" fontId="14" fillId="81" borderId="56" xfId="169" applyNumberFormat="1" applyFont="1" applyFill="1" applyBorder="1"/>
    <xf numFmtId="192" fontId="14" fillId="81" borderId="56" xfId="169" applyNumberFormat="1" applyFont="1" applyFill="1" applyBorder="1" applyAlignment="1"/>
    <xf numFmtId="192" fontId="14" fillId="81" borderId="57" xfId="169" applyNumberFormat="1" applyFont="1" applyFill="1" applyBorder="1" applyAlignment="1"/>
    <xf numFmtId="192" fontId="14" fillId="81" borderId="60" xfId="169" applyNumberFormat="1" applyFont="1" applyFill="1" applyBorder="1"/>
    <xf numFmtId="192" fontId="14" fillId="81" borderId="61" xfId="169" applyNumberFormat="1" applyFont="1" applyFill="1" applyBorder="1"/>
    <xf numFmtId="0" fontId="91" fillId="75" borderId="113" xfId="166" applyFont="1" applyFill="1" applyBorder="1" applyAlignment="1">
      <alignment horizontal="center" vertical="center"/>
    </xf>
    <xf numFmtId="0" fontId="3" fillId="75" borderId="113" xfId="166" applyFont="1" applyFill="1" applyBorder="1" applyAlignment="1">
      <alignment vertical="center"/>
    </xf>
    <xf numFmtId="0" fontId="92" fillId="75" borderId="113" xfId="166" applyFont="1" applyFill="1" applyBorder="1" applyAlignment="1">
      <alignment horizontal="center" vertical="center"/>
    </xf>
    <xf numFmtId="0" fontId="0" fillId="75" borderId="0" xfId="0" applyFill="1" applyBorder="1" applyAlignment="1">
      <alignment vertical="top"/>
    </xf>
    <xf numFmtId="0" fontId="0" fillId="76" borderId="0" xfId="0" applyFill="1" applyBorder="1" applyAlignment="1">
      <alignment vertical="top"/>
    </xf>
    <xf numFmtId="0" fontId="78" fillId="75" borderId="0" xfId="0" applyFont="1" applyFill="1" applyAlignment="1">
      <alignment vertical="top"/>
    </xf>
    <xf numFmtId="0" fontId="3" fillId="75" borderId="0" xfId="0" applyFont="1" applyFill="1" applyAlignment="1">
      <alignment vertical="top"/>
    </xf>
    <xf numFmtId="0" fontId="3" fillId="0" borderId="0" xfId="0" applyFont="1" applyAlignment="1">
      <alignment vertical="top"/>
    </xf>
    <xf numFmtId="0" fontId="0" fillId="75" borderId="0" xfId="0" applyNumberFormat="1" applyFill="1" applyBorder="1" applyAlignment="1">
      <alignment vertical="top"/>
    </xf>
    <xf numFmtId="0" fontId="0" fillId="50" borderId="0" xfId="0" applyNumberFormat="1" applyFill="1" applyBorder="1" applyAlignment="1">
      <alignment vertical="top"/>
    </xf>
    <xf numFmtId="0" fontId="0" fillId="75" borderId="0" xfId="0" applyFill="1" applyAlignment="1">
      <alignment vertical="top"/>
    </xf>
    <xf numFmtId="0" fontId="0" fillId="75" borderId="0" xfId="0" applyNumberFormat="1" applyFill="1" applyAlignment="1">
      <alignment vertical="top"/>
    </xf>
    <xf numFmtId="166" fontId="3" fillId="75" borderId="0" xfId="0" applyNumberFormat="1" applyFont="1" applyFill="1" applyAlignment="1">
      <alignment vertical="top"/>
    </xf>
    <xf numFmtId="166" fontId="3" fillId="0" borderId="0" xfId="0" applyNumberFormat="1" applyFont="1" applyAlignment="1">
      <alignment vertical="top"/>
    </xf>
    <xf numFmtId="0" fontId="46" fillId="75" borderId="0" xfId="0" applyFont="1" applyFill="1" applyAlignment="1">
      <alignment vertical="top"/>
    </xf>
    <xf numFmtId="0" fontId="0" fillId="75" borderId="0" xfId="0" applyFont="1" applyFill="1" applyBorder="1" applyAlignment="1">
      <alignment vertical="top"/>
    </xf>
    <xf numFmtId="0" fontId="0" fillId="76" borderId="0" xfId="0" applyFont="1" applyFill="1" applyBorder="1" applyAlignment="1">
      <alignment vertical="top"/>
    </xf>
    <xf numFmtId="0" fontId="0" fillId="75" borderId="0" xfId="0" applyNumberFormat="1" applyFont="1" applyFill="1" applyBorder="1" applyAlignment="1">
      <alignment vertical="top"/>
    </xf>
    <xf numFmtId="0" fontId="46" fillId="0" borderId="0" xfId="0" applyFont="1" applyAlignment="1">
      <alignment vertical="top"/>
    </xf>
    <xf numFmtId="170" fontId="16" fillId="75" borderId="0" xfId="8571" applyFill="1">
      <alignment vertical="top"/>
    </xf>
    <xf numFmtId="191" fontId="16" fillId="75" borderId="0" xfId="8571" applyNumberFormat="1" applyFill="1">
      <alignment vertical="top"/>
    </xf>
    <xf numFmtId="170" fontId="16" fillId="0" borderId="0" xfId="8571" applyFill="1">
      <alignment vertical="top"/>
    </xf>
    <xf numFmtId="10" fontId="91" fillId="78" borderId="44" xfId="8735" applyNumberFormat="1" applyFont="1" applyFill="1" applyBorder="1" applyAlignment="1" applyProtection="1">
      <alignment vertical="center"/>
      <protection locked="0"/>
    </xf>
    <xf numFmtId="10" fontId="91" fillId="78" borderId="45" xfId="8735" applyNumberFormat="1" applyFont="1" applyFill="1" applyBorder="1" applyAlignment="1" applyProtection="1">
      <alignment vertical="center"/>
      <protection locked="0"/>
    </xf>
    <xf numFmtId="170" fontId="91" fillId="75" borderId="51" xfId="8571" applyFont="1" applyFill="1" applyBorder="1">
      <alignment vertical="top"/>
    </xf>
    <xf numFmtId="170" fontId="91" fillId="75" borderId="80" xfId="8571" applyFont="1" applyFill="1" applyBorder="1">
      <alignment vertical="top"/>
    </xf>
    <xf numFmtId="170" fontId="91" fillId="75" borderId="59" xfId="8571" applyFont="1" applyFill="1" applyBorder="1">
      <alignment vertical="top"/>
    </xf>
    <xf numFmtId="170" fontId="91" fillId="75" borderId="88" xfId="8571" applyFont="1" applyFill="1" applyBorder="1">
      <alignment vertical="top"/>
    </xf>
    <xf numFmtId="49" fontId="16" fillId="0" borderId="64" xfId="169" applyNumberFormat="1" applyFont="1" applyFill="1" applyBorder="1" applyAlignment="1" applyProtection="1">
      <alignment horizontal="left" vertical="top" wrapText="1"/>
    </xf>
    <xf numFmtId="49" fontId="16" fillId="0" borderId="82" xfId="169" applyNumberFormat="1" applyFont="1" applyFill="1" applyBorder="1" applyAlignment="1" applyProtection="1">
      <alignment horizontal="left" vertical="top" wrapText="1"/>
    </xf>
    <xf numFmtId="49" fontId="16" fillId="0" borderId="83" xfId="169" applyNumberFormat="1" applyFont="1" applyFill="1" applyBorder="1" applyAlignment="1" applyProtection="1">
      <alignment horizontal="left" vertical="top" wrapText="1"/>
    </xf>
    <xf numFmtId="49" fontId="16" fillId="0" borderId="73" xfId="169" applyNumberFormat="1" applyFont="1" applyFill="1" applyBorder="1" applyAlignment="1" applyProtection="1">
      <alignment horizontal="left" vertical="top" wrapText="1"/>
    </xf>
    <xf numFmtId="49" fontId="16" fillId="0" borderId="74" xfId="169" applyNumberFormat="1" applyFont="1" applyFill="1" applyBorder="1" applyAlignment="1" applyProtection="1">
      <alignment horizontal="left" vertical="top" wrapText="1"/>
    </xf>
    <xf numFmtId="49" fontId="16" fillId="0" borderId="60" xfId="169" applyNumberFormat="1" applyFont="1" applyFill="1" applyBorder="1" applyAlignment="1" applyProtection="1">
      <alignment horizontal="left" vertical="top" wrapText="1"/>
    </xf>
    <xf numFmtId="49" fontId="16" fillId="0" borderId="61" xfId="169" applyNumberFormat="1" applyFont="1" applyFill="1" applyBorder="1" applyAlignment="1" applyProtection="1">
      <alignment horizontal="left" vertical="top" wrapText="1"/>
    </xf>
    <xf numFmtId="0" fontId="94" fillId="0" borderId="63" xfId="169" applyFont="1" applyFill="1" applyBorder="1" applyAlignment="1" applyProtection="1">
      <alignment horizontal="left" vertical="top"/>
    </xf>
    <xf numFmtId="0" fontId="94" fillId="0" borderId="79" xfId="169" applyFont="1" applyFill="1" applyBorder="1" applyAlignment="1" applyProtection="1">
      <alignment horizontal="left" vertical="top"/>
    </xf>
    <xf numFmtId="0" fontId="94" fillId="0" borderId="80" xfId="169" applyFont="1" applyFill="1" applyBorder="1" applyAlignment="1" applyProtection="1">
      <alignment horizontal="left" vertical="top"/>
    </xf>
    <xf numFmtId="49" fontId="16" fillId="0" borderId="56" xfId="169" applyNumberFormat="1" applyFont="1" applyFill="1" applyBorder="1" applyAlignment="1" applyProtection="1">
      <alignment horizontal="left" vertical="top" wrapText="1"/>
    </xf>
    <xf numFmtId="49" fontId="16" fillId="0" borderId="57" xfId="169" applyNumberFormat="1" applyFont="1" applyFill="1" applyBorder="1" applyAlignment="1" applyProtection="1">
      <alignment horizontal="left" vertical="top" wrapText="1"/>
    </xf>
    <xf numFmtId="2" fontId="16" fillId="0" borderId="44" xfId="8735" applyNumberFormat="1" applyFont="1" applyFill="1" applyBorder="1" applyAlignment="1" applyProtection="1">
      <alignment horizontal="left" vertical="top" wrapText="1"/>
    </xf>
    <xf numFmtId="2" fontId="16" fillId="0" borderId="77" xfId="8735" applyNumberFormat="1" applyFont="1" applyFill="1" applyBorder="1" applyAlignment="1" applyProtection="1">
      <alignment horizontal="left" vertical="top" wrapText="1"/>
    </xf>
    <xf numFmtId="2" fontId="16" fillId="0" borderId="78" xfId="8735" applyNumberFormat="1" applyFont="1" applyFill="1" applyBorder="1" applyAlignment="1" applyProtection="1">
      <alignment horizontal="left" vertical="top" wrapText="1"/>
    </xf>
    <xf numFmtId="0" fontId="175" fillId="74" borderId="0" xfId="8735" applyFont="1" applyFill="1" applyBorder="1" applyAlignment="1">
      <alignment horizontal="left" vertical="center"/>
    </xf>
    <xf numFmtId="0" fontId="90" fillId="76" borderId="44" xfId="8735" applyFont="1" applyFill="1" applyBorder="1" applyAlignment="1">
      <alignment horizontal="left" vertical="center"/>
    </xf>
    <xf numFmtId="0" fontId="90" fillId="76" borderId="45" xfId="8735" applyFont="1" applyFill="1" applyBorder="1" applyAlignment="1">
      <alignment horizontal="left" vertical="center"/>
    </xf>
    <xf numFmtId="0" fontId="91" fillId="50" borderId="0" xfId="8735" applyFont="1" applyFill="1" applyAlignment="1" applyProtection="1">
      <alignment horizontal="center" vertical="center" wrapText="1"/>
    </xf>
    <xf numFmtId="0" fontId="95" fillId="76" borderId="44" xfId="8735" applyNumberFormat="1" applyFont="1" applyFill="1" applyBorder="1" applyAlignment="1" applyProtection="1">
      <alignment horizontal="left" vertical="center"/>
    </xf>
    <xf numFmtId="0" fontId="95" fillId="76" borderId="77" xfId="8735" applyNumberFormat="1" applyFont="1" applyFill="1" applyBorder="1" applyAlignment="1" applyProtection="1">
      <alignment horizontal="left" vertical="center"/>
    </xf>
    <xf numFmtId="0" fontId="95" fillId="76" borderId="78" xfId="8735" applyNumberFormat="1" applyFont="1" applyFill="1" applyBorder="1" applyAlignment="1" applyProtection="1">
      <alignment horizontal="left" vertical="center"/>
    </xf>
    <xf numFmtId="0" fontId="16" fillId="0" borderId="65" xfId="169" applyFont="1" applyFill="1" applyBorder="1" applyAlignment="1" applyProtection="1">
      <alignment horizontal="left" vertical="top" wrapText="1"/>
    </xf>
    <xf numFmtId="0" fontId="16" fillId="0" borderId="87" xfId="169" applyFont="1" applyFill="1" applyBorder="1" applyAlignment="1" applyProtection="1">
      <alignment horizontal="left" vertical="top" wrapText="1"/>
    </xf>
    <xf numFmtId="0" fontId="16" fillId="0" borderId="88" xfId="169" applyFont="1" applyFill="1" applyBorder="1" applyAlignment="1" applyProtection="1">
      <alignment horizontal="left" vertical="top" wrapText="1"/>
    </xf>
    <xf numFmtId="0" fontId="16" fillId="0" borderId="64" xfId="169" applyFont="1" applyFill="1" applyBorder="1" applyAlignment="1" applyProtection="1">
      <alignment horizontal="left" vertical="top" wrapText="1"/>
    </xf>
    <xf numFmtId="0" fontId="16" fillId="0" borderId="82" xfId="169" applyFont="1" applyFill="1" applyBorder="1" applyAlignment="1" applyProtection="1">
      <alignment horizontal="left" vertical="top" wrapText="1"/>
    </xf>
    <xf numFmtId="0" fontId="16" fillId="0" borderId="83" xfId="169" applyFont="1" applyFill="1" applyBorder="1" applyAlignment="1" applyProtection="1">
      <alignment horizontal="left" vertical="top" wrapText="1"/>
    </xf>
    <xf numFmtId="0" fontId="16" fillId="75" borderId="64" xfId="169" applyFont="1" applyFill="1" applyBorder="1" applyAlignment="1" applyProtection="1">
      <alignment horizontal="left" vertical="top" wrapText="1"/>
    </xf>
    <xf numFmtId="0" fontId="16" fillId="75" borderId="82" xfId="169" applyFont="1" applyFill="1" applyBorder="1" applyAlignment="1" applyProtection="1">
      <alignment horizontal="left" vertical="top" wrapText="1"/>
    </xf>
    <xf numFmtId="0" fontId="16" fillId="75" borderId="83" xfId="169" applyFont="1" applyFill="1" applyBorder="1" applyAlignment="1" applyProtection="1">
      <alignment horizontal="left" vertical="top" wrapText="1"/>
    </xf>
    <xf numFmtId="0" fontId="16" fillId="0" borderId="84" xfId="169" applyFont="1" applyFill="1" applyBorder="1" applyAlignment="1" applyProtection="1">
      <alignment horizontal="left" vertical="top" wrapText="1"/>
    </xf>
    <xf numFmtId="0" fontId="16" fillId="0" borderId="85" xfId="169" applyFont="1" applyFill="1" applyBorder="1" applyAlignment="1" applyProtection="1">
      <alignment horizontal="left" vertical="top" wrapText="1"/>
    </xf>
    <xf numFmtId="0" fontId="16" fillId="0" borderId="86" xfId="169" applyFont="1" applyFill="1" applyBorder="1" applyAlignment="1" applyProtection="1">
      <alignment horizontal="left" vertical="top" wrapText="1"/>
    </xf>
    <xf numFmtId="0" fontId="88" fillId="73" borderId="0" xfId="8735" applyFont="1" applyFill="1" applyBorder="1" applyAlignment="1">
      <alignment horizontal="left" vertical="center"/>
    </xf>
    <xf numFmtId="0" fontId="89" fillId="75" borderId="0" xfId="169" applyFont="1" applyFill="1" applyBorder="1" applyAlignment="1">
      <alignment vertical="center"/>
    </xf>
    <xf numFmtId="0" fontId="90" fillId="76" borderId="44" xfId="8735" applyFont="1" applyFill="1" applyBorder="1" applyAlignment="1">
      <alignment horizontal="left" vertical="center" wrapText="1"/>
    </xf>
    <xf numFmtId="0" fontId="90" fillId="76" borderId="45" xfId="8735" applyFont="1" applyFill="1" applyBorder="1" applyAlignment="1">
      <alignment horizontal="left" vertical="center" wrapText="1"/>
    </xf>
    <xf numFmtId="0" fontId="16" fillId="0" borderId="44" xfId="8735" applyNumberFormat="1" applyFont="1" applyFill="1" applyBorder="1" applyAlignment="1" applyProtection="1">
      <alignment horizontal="left" vertical="top" wrapText="1"/>
    </xf>
    <xf numFmtId="0" fontId="16" fillId="0" borderId="77" xfId="8735" applyNumberFormat="1" applyFont="1" applyFill="1" applyBorder="1" applyAlignment="1" applyProtection="1">
      <alignment horizontal="left" vertical="top" wrapText="1"/>
    </xf>
    <xf numFmtId="0" fontId="16" fillId="0" borderId="78" xfId="8735" applyNumberFormat="1" applyFont="1" applyFill="1" applyBorder="1" applyAlignment="1" applyProtection="1">
      <alignment horizontal="left" vertical="top" wrapText="1"/>
    </xf>
    <xf numFmtId="0" fontId="16" fillId="0" borderId="64" xfId="169" applyFont="1" applyFill="1" applyBorder="1" applyAlignment="1" applyProtection="1">
      <alignment horizontal="left" vertical="top"/>
    </xf>
    <xf numFmtId="0" fontId="16" fillId="0" borderId="82" xfId="169" applyFont="1" applyFill="1" applyBorder="1" applyAlignment="1" applyProtection="1">
      <alignment horizontal="left" vertical="top"/>
    </xf>
    <xf numFmtId="0" fontId="16" fillId="0" borderId="83" xfId="169" applyFont="1" applyFill="1" applyBorder="1" applyAlignment="1" applyProtection="1">
      <alignment horizontal="left" vertical="top"/>
    </xf>
    <xf numFmtId="192" fontId="90" fillId="76" borderId="44" xfId="166" applyNumberFormat="1" applyFont="1" applyFill="1" applyBorder="1" applyAlignment="1">
      <alignment horizontal="left" vertical="center" wrapText="1"/>
    </xf>
    <xf numFmtId="192" fontId="90" fillId="76" borderId="45" xfId="166" applyNumberFormat="1" applyFont="1" applyFill="1" applyBorder="1" applyAlignment="1">
      <alignment horizontal="left" vertical="center" wrapText="1"/>
    </xf>
    <xf numFmtId="0" fontId="90" fillId="76" borderId="44" xfId="166" applyFont="1" applyFill="1" applyBorder="1" applyAlignment="1">
      <alignment horizontal="left" vertical="center" wrapText="1"/>
    </xf>
    <xf numFmtId="0" fontId="90" fillId="76" borderId="45" xfId="166" applyFont="1" applyFill="1" applyBorder="1" applyAlignment="1">
      <alignment horizontal="left" vertical="center" wrapText="1"/>
    </xf>
  </cellXfs>
  <cellStyles count="47360">
    <cellStyle name="%" xfId="74"/>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10" xfId="175"/>
    <cellStyle name="20% - Accent1 11" xfId="176"/>
    <cellStyle name="20% - Accent1 12" xfId="177"/>
    <cellStyle name="20% - Accent1 13" xfId="178"/>
    <cellStyle name="20% - Accent1 14" xfId="179"/>
    <cellStyle name="20% - Accent1 2" xfId="85"/>
    <cellStyle name="20% - Accent1 2 2" xfId="180"/>
    <cellStyle name="20% - Accent1 2 2 2" xfId="181"/>
    <cellStyle name="20% - Accent1 2 3" xfId="182"/>
    <cellStyle name="20% - Accent1 2 3 2" xfId="183"/>
    <cellStyle name="20% - Accent1 2 4" xfId="184"/>
    <cellStyle name="20% - Accent1 2 5" xfId="185"/>
    <cellStyle name="20% - Accent1 2 6" xfId="186"/>
    <cellStyle name="20% - Accent1 2 7" xfId="187"/>
    <cellStyle name="20% - Accent1 3" xfId="188"/>
    <cellStyle name="20% - Accent1 3 2" xfId="189"/>
    <cellStyle name="20% - Accent1 3 3" xfId="190"/>
    <cellStyle name="20% - Accent1 4" xfId="191"/>
    <cellStyle name="20% - Accent1 5" xfId="192"/>
    <cellStyle name="20% - Accent1 6" xfId="193"/>
    <cellStyle name="20% - Accent1 7" xfId="194"/>
    <cellStyle name="20% - Accent1 8" xfId="195"/>
    <cellStyle name="20% - Accent1 9" xfId="196"/>
    <cellStyle name="20% - Accent2" xfId="21" builtinId="34" customBuiltin="1"/>
    <cellStyle name="20% - Accent2 10" xfId="197"/>
    <cellStyle name="20% - Accent2 11" xfId="198"/>
    <cellStyle name="20% - Accent2 12" xfId="199"/>
    <cellStyle name="20% - Accent2 13" xfId="200"/>
    <cellStyle name="20% - Accent2 14" xfId="201"/>
    <cellStyle name="20% - Accent2 2" xfId="86"/>
    <cellStyle name="20% - Accent2 2 2" xfId="202"/>
    <cellStyle name="20% - Accent2 2 2 2" xfId="203"/>
    <cellStyle name="20% - Accent2 2 3" xfId="204"/>
    <cellStyle name="20% - Accent2 2 3 2" xfId="205"/>
    <cellStyle name="20% - Accent2 2 4" xfId="206"/>
    <cellStyle name="20% - Accent2 2 5" xfId="207"/>
    <cellStyle name="20% - Accent2 2 6" xfId="208"/>
    <cellStyle name="20% - Accent2 2 7" xfId="209"/>
    <cellStyle name="20% - Accent2 3" xfId="210"/>
    <cellStyle name="20% - Accent2 3 2" xfId="211"/>
    <cellStyle name="20% - Accent2 3 3" xfId="212"/>
    <cellStyle name="20% - Accent2 4" xfId="213"/>
    <cellStyle name="20% - Accent2 5" xfId="214"/>
    <cellStyle name="20% - Accent2 6" xfId="215"/>
    <cellStyle name="20% - Accent2 7" xfId="216"/>
    <cellStyle name="20% - Accent2 8" xfId="217"/>
    <cellStyle name="20% - Accent2 9" xfId="218"/>
    <cellStyle name="20% - Accent3" xfId="25" builtinId="38" customBuiltin="1"/>
    <cellStyle name="20% - Accent3 10" xfId="219"/>
    <cellStyle name="20% - Accent3 11" xfId="220"/>
    <cellStyle name="20% - Accent3 12" xfId="221"/>
    <cellStyle name="20% - Accent3 13" xfId="222"/>
    <cellStyle name="20% - Accent3 14" xfId="223"/>
    <cellStyle name="20% - Accent3 2" xfId="87"/>
    <cellStyle name="20% - Accent3 2 2" xfId="224"/>
    <cellStyle name="20% - Accent3 2 2 2" xfId="225"/>
    <cellStyle name="20% - Accent3 2 3" xfId="226"/>
    <cellStyle name="20% - Accent3 2 3 2" xfId="227"/>
    <cellStyle name="20% - Accent3 2 4" xfId="228"/>
    <cellStyle name="20% - Accent3 2 5" xfId="229"/>
    <cellStyle name="20% - Accent3 2 6" xfId="230"/>
    <cellStyle name="20% - Accent3 2 7" xfId="231"/>
    <cellStyle name="20% - Accent3 3" xfId="232"/>
    <cellStyle name="20% - Accent3 3 2" xfId="233"/>
    <cellStyle name="20% - Accent3 3 3" xfId="234"/>
    <cellStyle name="20% - Accent3 4" xfId="235"/>
    <cellStyle name="20% - Accent3 5" xfId="236"/>
    <cellStyle name="20% - Accent3 6" xfId="237"/>
    <cellStyle name="20% - Accent3 7" xfId="238"/>
    <cellStyle name="20% - Accent3 8" xfId="239"/>
    <cellStyle name="20% - Accent3 9" xfId="240"/>
    <cellStyle name="20% - Accent4" xfId="29" builtinId="42" customBuiltin="1"/>
    <cellStyle name="20% - Accent4 10" xfId="241"/>
    <cellStyle name="20% - Accent4 11" xfId="242"/>
    <cellStyle name="20% - Accent4 12" xfId="243"/>
    <cellStyle name="20% - Accent4 13" xfId="244"/>
    <cellStyle name="20% - Accent4 14" xfId="245"/>
    <cellStyle name="20% - Accent4 2" xfId="88"/>
    <cellStyle name="20% - Accent4 2 2" xfId="246"/>
    <cellStyle name="20% - Accent4 2 2 2" xfId="247"/>
    <cellStyle name="20% - Accent4 2 3" xfId="248"/>
    <cellStyle name="20% - Accent4 2 3 2" xfId="249"/>
    <cellStyle name="20% - Accent4 2 4" xfId="250"/>
    <cellStyle name="20% - Accent4 2 5" xfId="251"/>
    <cellStyle name="20% - Accent4 2 6" xfId="252"/>
    <cellStyle name="20% - Accent4 2 7" xfId="253"/>
    <cellStyle name="20% - Accent4 3" xfId="254"/>
    <cellStyle name="20% - Accent4 3 2" xfId="255"/>
    <cellStyle name="20% - Accent4 3 3" xfId="256"/>
    <cellStyle name="20% - Accent4 4" xfId="257"/>
    <cellStyle name="20% - Accent4 5" xfId="258"/>
    <cellStyle name="20% - Accent4 6" xfId="259"/>
    <cellStyle name="20% - Accent4 7" xfId="260"/>
    <cellStyle name="20% - Accent4 8" xfId="261"/>
    <cellStyle name="20% - Accent4 9" xfId="262"/>
    <cellStyle name="20% - Accent5" xfId="33" builtinId="46" customBuiltin="1"/>
    <cellStyle name="20% - Accent5 10" xfId="263"/>
    <cellStyle name="20% - Accent5 11" xfId="264"/>
    <cellStyle name="20% - Accent5 12" xfId="265"/>
    <cellStyle name="20% - Accent5 13" xfId="266"/>
    <cellStyle name="20% - Accent5 14" xfId="267"/>
    <cellStyle name="20% - Accent5 2" xfId="89"/>
    <cellStyle name="20% - Accent5 2 2" xfId="268"/>
    <cellStyle name="20% - Accent5 2 2 2" xfId="269"/>
    <cellStyle name="20% - Accent5 2 3" xfId="270"/>
    <cellStyle name="20% - Accent5 2 3 2" xfId="271"/>
    <cellStyle name="20% - Accent5 2 4" xfId="272"/>
    <cellStyle name="20% - Accent5 2 5" xfId="273"/>
    <cellStyle name="20% - Accent5 2 6" xfId="274"/>
    <cellStyle name="20% - Accent5 2 7" xfId="275"/>
    <cellStyle name="20% - Accent5 3" xfId="276"/>
    <cellStyle name="20% - Accent5 3 2" xfId="277"/>
    <cellStyle name="20% - Accent5 3 3" xfId="278"/>
    <cellStyle name="20% - Accent5 4" xfId="279"/>
    <cellStyle name="20% - Accent5 5" xfId="280"/>
    <cellStyle name="20% - Accent5 6" xfId="281"/>
    <cellStyle name="20% - Accent5 7" xfId="282"/>
    <cellStyle name="20% - Accent5 8" xfId="283"/>
    <cellStyle name="20% - Accent5 9" xfId="284"/>
    <cellStyle name="20% - Accent6" xfId="37" builtinId="50" customBuiltin="1"/>
    <cellStyle name="20% - Accent6 10" xfId="285"/>
    <cellStyle name="20% - Accent6 11" xfId="286"/>
    <cellStyle name="20% - Accent6 12" xfId="287"/>
    <cellStyle name="20% - Accent6 13" xfId="288"/>
    <cellStyle name="20% - Accent6 14" xfId="289"/>
    <cellStyle name="20% - Accent6 2" xfId="90"/>
    <cellStyle name="20% - Accent6 2 2" xfId="290"/>
    <cellStyle name="20% - Accent6 2 3" xfId="291"/>
    <cellStyle name="20% - Accent6 2 4" xfId="292"/>
    <cellStyle name="20% - Accent6 3" xfId="293"/>
    <cellStyle name="20% - Accent6 3 2" xfId="294"/>
    <cellStyle name="20% - Accent6 3 3" xfId="295"/>
    <cellStyle name="20% - Accent6 4" xfId="296"/>
    <cellStyle name="20% - Accent6 5" xfId="297"/>
    <cellStyle name="20% - Accent6 6" xfId="298"/>
    <cellStyle name="20% - Accent6 7" xfId="299"/>
    <cellStyle name="20% - Accent6 8" xfId="300"/>
    <cellStyle name="20% - Accent6 9" xfId="301"/>
    <cellStyle name="40% - Accent1" xfId="18" builtinId="31" customBuiltin="1"/>
    <cellStyle name="40% - Accent1 10" xfId="302"/>
    <cellStyle name="40% - Accent1 11" xfId="303"/>
    <cellStyle name="40% - Accent1 12" xfId="304"/>
    <cellStyle name="40% - Accent1 13" xfId="305"/>
    <cellStyle name="40% - Accent1 14" xfId="306"/>
    <cellStyle name="40% - Accent1 2" xfId="91"/>
    <cellStyle name="40% - Accent1 2 2" xfId="307"/>
    <cellStyle name="40% - Accent1 2 2 2" xfId="308"/>
    <cellStyle name="40% - Accent1 2 3" xfId="309"/>
    <cellStyle name="40% - Accent1 2 3 2" xfId="310"/>
    <cellStyle name="40% - Accent1 2 4" xfId="311"/>
    <cellStyle name="40% - Accent1 2 5" xfId="312"/>
    <cellStyle name="40% - Accent1 2 6" xfId="313"/>
    <cellStyle name="40% - Accent1 2 7" xfId="314"/>
    <cellStyle name="40% - Accent1 3" xfId="315"/>
    <cellStyle name="40% - Accent1 3 2" xfId="316"/>
    <cellStyle name="40% - Accent1 3 3" xfId="317"/>
    <cellStyle name="40% - Accent1 4" xfId="318"/>
    <cellStyle name="40% - Accent1 5" xfId="319"/>
    <cellStyle name="40% - Accent1 6" xfId="320"/>
    <cellStyle name="40% - Accent1 7" xfId="321"/>
    <cellStyle name="40% - Accent1 8" xfId="322"/>
    <cellStyle name="40% - Accent1 9" xfId="323"/>
    <cellStyle name="40% - Accent2" xfId="22" builtinId="35" customBuiltin="1"/>
    <cellStyle name="40% - Accent2 10" xfId="324"/>
    <cellStyle name="40% - Accent2 11" xfId="325"/>
    <cellStyle name="40% - Accent2 12" xfId="326"/>
    <cellStyle name="40% - Accent2 13" xfId="327"/>
    <cellStyle name="40% - Accent2 14" xfId="328"/>
    <cellStyle name="40% - Accent2 2" xfId="92"/>
    <cellStyle name="40% - Accent2 2 2" xfId="329"/>
    <cellStyle name="40% - Accent2 2 2 2" xfId="330"/>
    <cellStyle name="40% - Accent2 2 3" xfId="331"/>
    <cellStyle name="40% - Accent2 2 3 2" xfId="332"/>
    <cellStyle name="40% - Accent2 2 4" xfId="333"/>
    <cellStyle name="40% - Accent2 2 5" xfId="334"/>
    <cellStyle name="40% - Accent2 2 6" xfId="335"/>
    <cellStyle name="40% - Accent2 2 7" xfId="336"/>
    <cellStyle name="40% - Accent2 3" xfId="337"/>
    <cellStyle name="40% - Accent2 3 2" xfId="338"/>
    <cellStyle name="40% - Accent2 3 3" xfId="339"/>
    <cellStyle name="40% - Accent2 4" xfId="340"/>
    <cellStyle name="40% - Accent2 5" xfId="341"/>
    <cellStyle name="40% - Accent2 6" xfId="342"/>
    <cellStyle name="40% - Accent2 7" xfId="343"/>
    <cellStyle name="40% - Accent2 8" xfId="344"/>
    <cellStyle name="40% - Accent2 9" xfId="345"/>
    <cellStyle name="40% - Accent3" xfId="26" builtinId="39" customBuiltin="1"/>
    <cellStyle name="40% - Accent3 10" xfId="346"/>
    <cellStyle name="40% - Accent3 11" xfId="347"/>
    <cellStyle name="40% - Accent3 12" xfId="348"/>
    <cellStyle name="40% - Accent3 13" xfId="349"/>
    <cellStyle name="40% - Accent3 14" xfId="350"/>
    <cellStyle name="40% - Accent3 2" xfId="93"/>
    <cellStyle name="40% - Accent3 2 2" xfId="351"/>
    <cellStyle name="40% - Accent3 2 2 2" xfId="352"/>
    <cellStyle name="40% - Accent3 2 3" xfId="353"/>
    <cellStyle name="40% - Accent3 2 3 2" xfId="354"/>
    <cellStyle name="40% - Accent3 2 4" xfId="355"/>
    <cellStyle name="40% - Accent3 2 5" xfId="356"/>
    <cellStyle name="40% - Accent3 2 6" xfId="357"/>
    <cellStyle name="40% - Accent3 2 7" xfId="358"/>
    <cellStyle name="40% - Accent3 3" xfId="359"/>
    <cellStyle name="40% - Accent3 3 2" xfId="360"/>
    <cellStyle name="40% - Accent3 3 3" xfId="361"/>
    <cellStyle name="40% - Accent3 4" xfId="362"/>
    <cellStyle name="40% - Accent3 5" xfId="363"/>
    <cellStyle name="40% - Accent3 6" xfId="364"/>
    <cellStyle name="40% - Accent3 7" xfId="365"/>
    <cellStyle name="40% - Accent3 8" xfId="366"/>
    <cellStyle name="40% - Accent3 9" xfId="367"/>
    <cellStyle name="40% - Accent4" xfId="30" builtinId="43" customBuiltin="1"/>
    <cellStyle name="40% - Accent4 10" xfId="368"/>
    <cellStyle name="40% - Accent4 11" xfId="369"/>
    <cellStyle name="40% - Accent4 12" xfId="370"/>
    <cellStyle name="40% - Accent4 13" xfId="371"/>
    <cellStyle name="40% - Accent4 14" xfId="372"/>
    <cellStyle name="40% - Accent4 2" xfId="94"/>
    <cellStyle name="40% - Accent4 2 2" xfId="373"/>
    <cellStyle name="40% - Accent4 2 2 2" xfId="374"/>
    <cellStyle name="40% - Accent4 2 3" xfId="375"/>
    <cellStyle name="40% - Accent4 2 3 2" xfId="376"/>
    <cellStyle name="40% - Accent4 2 4" xfId="377"/>
    <cellStyle name="40% - Accent4 2 5" xfId="378"/>
    <cellStyle name="40% - Accent4 2 6" xfId="379"/>
    <cellStyle name="40% - Accent4 2 7" xfId="380"/>
    <cellStyle name="40% - Accent4 3" xfId="381"/>
    <cellStyle name="40% - Accent4 3 2" xfId="382"/>
    <cellStyle name="40% - Accent4 3 3" xfId="383"/>
    <cellStyle name="40% - Accent4 4" xfId="384"/>
    <cellStyle name="40% - Accent4 5" xfId="385"/>
    <cellStyle name="40% - Accent4 6" xfId="386"/>
    <cellStyle name="40% - Accent4 7" xfId="387"/>
    <cellStyle name="40% - Accent4 8" xfId="388"/>
    <cellStyle name="40% - Accent4 9" xfId="389"/>
    <cellStyle name="40% - Accent5" xfId="34" builtinId="47" customBuiltin="1"/>
    <cellStyle name="40% - Accent5 10" xfId="390"/>
    <cellStyle name="40% - Accent5 11" xfId="391"/>
    <cellStyle name="40% - Accent5 12" xfId="392"/>
    <cellStyle name="40% - Accent5 13" xfId="393"/>
    <cellStyle name="40% - Accent5 14" xfId="394"/>
    <cellStyle name="40% - Accent5 2" xfId="95"/>
    <cellStyle name="40% - Accent5 2 2" xfId="395"/>
    <cellStyle name="40% - Accent5 2 2 2" xfId="396"/>
    <cellStyle name="40% - Accent5 2 3" xfId="397"/>
    <cellStyle name="40% - Accent5 2 3 2" xfId="398"/>
    <cellStyle name="40% - Accent5 2 4" xfId="399"/>
    <cellStyle name="40% - Accent5 2 5" xfId="400"/>
    <cellStyle name="40% - Accent5 2 6" xfId="401"/>
    <cellStyle name="40% - Accent5 2 7" xfId="402"/>
    <cellStyle name="40% - Accent5 3" xfId="403"/>
    <cellStyle name="40% - Accent5 3 2" xfId="404"/>
    <cellStyle name="40% - Accent5 3 3" xfId="405"/>
    <cellStyle name="40% - Accent5 4" xfId="406"/>
    <cellStyle name="40% - Accent5 5" xfId="407"/>
    <cellStyle name="40% - Accent5 6" xfId="408"/>
    <cellStyle name="40% - Accent5 7" xfId="409"/>
    <cellStyle name="40% - Accent5 8" xfId="410"/>
    <cellStyle name="40% - Accent5 9" xfId="411"/>
    <cellStyle name="40% - Accent6" xfId="38" builtinId="51" customBuiltin="1"/>
    <cellStyle name="40% - Accent6 10" xfId="412"/>
    <cellStyle name="40% - Accent6 11" xfId="413"/>
    <cellStyle name="40% - Accent6 12" xfId="414"/>
    <cellStyle name="40% - Accent6 13" xfId="415"/>
    <cellStyle name="40% - Accent6 14" xfId="416"/>
    <cellStyle name="40% - Accent6 2" xfId="96"/>
    <cellStyle name="40% - Accent6 2 2" xfId="417"/>
    <cellStyle name="40% - Accent6 2 2 2" xfId="418"/>
    <cellStyle name="40% - Accent6 2 3" xfId="419"/>
    <cellStyle name="40% - Accent6 2 3 2" xfId="420"/>
    <cellStyle name="40% - Accent6 2 4" xfId="421"/>
    <cellStyle name="40% - Accent6 2 5" xfId="422"/>
    <cellStyle name="40% - Accent6 2 6" xfId="423"/>
    <cellStyle name="40% - Accent6 2 7" xfId="424"/>
    <cellStyle name="40% - Accent6 3" xfId="425"/>
    <cellStyle name="40% - Accent6 3 2" xfId="426"/>
    <cellStyle name="40% - Accent6 3 3" xfId="427"/>
    <cellStyle name="40% - Accent6 4" xfId="428"/>
    <cellStyle name="40% - Accent6 5" xfId="429"/>
    <cellStyle name="40% - Accent6 6" xfId="430"/>
    <cellStyle name="40% - Accent6 7" xfId="431"/>
    <cellStyle name="40% - Accent6 8" xfId="432"/>
    <cellStyle name="40% - Accent6 9" xfId="433"/>
    <cellStyle name="60% - Accent1" xfId="19" builtinId="32" customBuiltin="1"/>
    <cellStyle name="60% - Accent1 2" xfId="97"/>
    <cellStyle name="60% - Accent1 2 2" xfId="434"/>
    <cellStyle name="60% - Accent1 2 2 2" xfId="435"/>
    <cellStyle name="60% - Accent1 2 3" xfId="436"/>
    <cellStyle name="60% - Accent1 2 4" xfId="437"/>
    <cellStyle name="60% - Accent1 2 5" xfId="438"/>
    <cellStyle name="60% - Accent1 2 6" xfId="439"/>
    <cellStyle name="60% - Accent1 3" xfId="440"/>
    <cellStyle name="60% - Accent1 3 2" xfId="441"/>
    <cellStyle name="60% - Accent1 3 3" xfId="442"/>
    <cellStyle name="60% - Accent1 3 4" xfId="443"/>
    <cellStyle name="60% - Accent1 4" xfId="444"/>
    <cellStyle name="60% - Accent1 5" xfId="445"/>
    <cellStyle name="60% - Accent1 6" xfId="446"/>
    <cellStyle name="60% - Accent1 7" xfId="447"/>
    <cellStyle name="60% - Accent2" xfId="23" builtinId="36" customBuiltin="1"/>
    <cellStyle name="60% - Accent2 2" xfId="98"/>
    <cellStyle name="60% - Accent2 2 2" xfId="448"/>
    <cellStyle name="60% - Accent2 2 2 2" xfId="449"/>
    <cellStyle name="60% - Accent2 2 3" xfId="450"/>
    <cellStyle name="60% - Accent2 2 4" xfId="451"/>
    <cellStyle name="60% - Accent2 2 5" xfId="452"/>
    <cellStyle name="60% - Accent2 2 6" xfId="453"/>
    <cellStyle name="60% - Accent2 3" xfId="454"/>
    <cellStyle name="60% - Accent2 3 2" xfId="455"/>
    <cellStyle name="60% - Accent2 3 3" xfId="456"/>
    <cellStyle name="60% - Accent2 3 4" xfId="457"/>
    <cellStyle name="60% - Accent2 4" xfId="458"/>
    <cellStyle name="60% - Accent2 5" xfId="459"/>
    <cellStyle name="60% - Accent2 6" xfId="460"/>
    <cellStyle name="60% - Accent2 7" xfId="461"/>
    <cellStyle name="60% - Accent3" xfId="27" builtinId="40" customBuiltin="1"/>
    <cellStyle name="60% - Accent3 2" xfId="99"/>
    <cellStyle name="60% - Accent3 2 2" xfId="462"/>
    <cellStyle name="60% - Accent3 2 2 2" xfId="463"/>
    <cellStyle name="60% - Accent3 2 3" xfId="464"/>
    <cellStyle name="60% - Accent3 2 4" xfId="465"/>
    <cellStyle name="60% - Accent3 2 5" xfId="466"/>
    <cellStyle name="60% - Accent3 2 6" xfId="467"/>
    <cellStyle name="60% - Accent3 3" xfId="468"/>
    <cellStyle name="60% - Accent3 3 2" xfId="469"/>
    <cellStyle name="60% - Accent3 3 3" xfId="470"/>
    <cellStyle name="60% - Accent3 3 4" xfId="471"/>
    <cellStyle name="60% - Accent3 4" xfId="472"/>
    <cellStyle name="60% - Accent3 5" xfId="473"/>
    <cellStyle name="60% - Accent3 6" xfId="474"/>
    <cellStyle name="60% - Accent3 7" xfId="475"/>
    <cellStyle name="60% - Accent4" xfId="31" builtinId="44" customBuiltin="1"/>
    <cellStyle name="60% - Accent4 2" xfId="100"/>
    <cellStyle name="60% - Accent4 2 2" xfId="476"/>
    <cellStyle name="60% - Accent4 2 2 2" xfId="477"/>
    <cellStyle name="60% - Accent4 2 3" xfId="478"/>
    <cellStyle name="60% - Accent4 2 4" xfId="479"/>
    <cellStyle name="60% - Accent4 2 5" xfId="480"/>
    <cellStyle name="60% - Accent4 2 6" xfId="481"/>
    <cellStyle name="60% - Accent4 3" xfId="482"/>
    <cellStyle name="60% - Accent4 3 2" xfId="483"/>
    <cellStyle name="60% - Accent4 3 3" xfId="484"/>
    <cellStyle name="60% - Accent4 3 4" xfId="485"/>
    <cellStyle name="60% - Accent4 4" xfId="486"/>
    <cellStyle name="60% - Accent4 5" xfId="487"/>
    <cellStyle name="60% - Accent4 6" xfId="488"/>
    <cellStyle name="60% - Accent4 7" xfId="489"/>
    <cellStyle name="60% - Accent5" xfId="35" builtinId="48" customBuiltin="1"/>
    <cellStyle name="60% - Accent5 2" xfId="101"/>
    <cellStyle name="60% - Accent5 2 2" xfId="490"/>
    <cellStyle name="60% - Accent5 2 2 2" xfId="491"/>
    <cellStyle name="60% - Accent5 2 3" xfId="492"/>
    <cellStyle name="60% - Accent5 2 4" xfId="493"/>
    <cellStyle name="60% - Accent5 2 5" xfId="494"/>
    <cellStyle name="60% - Accent5 2 6" xfId="495"/>
    <cellStyle name="60% - Accent5 3" xfId="496"/>
    <cellStyle name="60% - Accent5 3 2" xfId="497"/>
    <cellStyle name="60% - Accent5 3 3" xfId="498"/>
    <cellStyle name="60% - Accent5 3 4" xfId="499"/>
    <cellStyle name="60% - Accent5 4" xfId="500"/>
    <cellStyle name="60% - Accent5 5" xfId="501"/>
    <cellStyle name="60% - Accent5 6" xfId="502"/>
    <cellStyle name="60% - Accent5 7" xfId="503"/>
    <cellStyle name="60% - Accent6" xfId="39" builtinId="52" customBuiltin="1"/>
    <cellStyle name="60% - Accent6 2" xfId="102"/>
    <cellStyle name="60% - Accent6 2 2" xfId="504"/>
    <cellStyle name="60% - Accent6 2 2 2" xfId="505"/>
    <cellStyle name="60% - Accent6 2 3" xfId="506"/>
    <cellStyle name="60% - Accent6 2 4" xfId="507"/>
    <cellStyle name="60% - Accent6 2 5" xfId="508"/>
    <cellStyle name="60% - Accent6 2 6" xfId="509"/>
    <cellStyle name="60% - Accent6 3" xfId="510"/>
    <cellStyle name="60% - Accent6 3 2" xfId="511"/>
    <cellStyle name="60% - Accent6 3 3" xfId="512"/>
    <cellStyle name="60% - Accent6 3 4" xfId="513"/>
    <cellStyle name="60% - Accent6 4" xfId="514"/>
    <cellStyle name="60% - Accent6 5" xfId="515"/>
    <cellStyle name="60% - Accent6 6" xfId="516"/>
    <cellStyle name="60% - Accent6 7" xfId="517"/>
    <cellStyle name="Accent1" xfId="16" builtinId="29" customBuiltin="1"/>
    <cellStyle name="Accent1 - 20%" xfId="518"/>
    <cellStyle name="Accent1 - 40%" xfId="519"/>
    <cellStyle name="Accent1 - 60%" xfId="520"/>
    <cellStyle name="Accent1 10" xfId="521"/>
    <cellStyle name="Accent1 100" xfId="522"/>
    <cellStyle name="Accent1 101" xfId="523"/>
    <cellStyle name="Accent1 102" xfId="524"/>
    <cellStyle name="Accent1 103" xfId="525"/>
    <cellStyle name="Accent1 104" xfId="526"/>
    <cellStyle name="Accent1 105" xfId="527"/>
    <cellStyle name="Accent1 106" xfId="528"/>
    <cellStyle name="Accent1 107" xfId="529"/>
    <cellStyle name="Accent1 108" xfId="530"/>
    <cellStyle name="Accent1 109" xfId="531"/>
    <cellStyle name="Accent1 11" xfId="532"/>
    <cellStyle name="Accent1 110" xfId="533"/>
    <cellStyle name="Accent1 111" xfId="534"/>
    <cellStyle name="Accent1 112" xfId="535"/>
    <cellStyle name="Accent1 113" xfId="536"/>
    <cellStyle name="Accent1 114" xfId="537"/>
    <cellStyle name="Accent1 115" xfId="538"/>
    <cellStyle name="Accent1 116" xfId="539"/>
    <cellStyle name="Accent1 117" xfId="540"/>
    <cellStyle name="Accent1 118" xfId="541"/>
    <cellStyle name="Accent1 119" xfId="542"/>
    <cellStyle name="Accent1 12" xfId="543"/>
    <cellStyle name="Accent1 120" xfId="544"/>
    <cellStyle name="Accent1 121" xfId="545"/>
    <cellStyle name="Accent1 122" xfId="546"/>
    <cellStyle name="Accent1 123" xfId="547"/>
    <cellStyle name="Accent1 124" xfId="548"/>
    <cellStyle name="Accent1 125" xfId="549"/>
    <cellStyle name="Accent1 126" xfId="550"/>
    <cellStyle name="Accent1 127" xfId="551"/>
    <cellStyle name="Accent1 128" xfId="552"/>
    <cellStyle name="Accent1 129" xfId="553"/>
    <cellStyle name="Accent1 13" xfId="554"/>
    <cellStyle name="Accent1 130" xfId="555"/>
    <cellStyle name="Accent1 131" xfId="556"/>
    <cellStyle name="Accent1 132" xfId="557"/>
    <cellStyle name="Accent1 133" xfId="558"/>
    <cellStyle name="Accent1 134" xfId="559"/>
    <cellStyle name="Accent1 135" xfId="560"/>
    <cellStyle name="Accent1 136" xfId="561"/>
    <cellStyle name="Accent1 137" xfId="562"/>
    <cellStyle name="Accent1 138" xfId="563"/>
    <cellStyle name="Accent1 139" xfId="564"/>
    <cellStyle name="Accent1 14" xfId="565"/>
    <cellStyle name="Accent1 140" xfId="566"/>
    <cellStyle name="Accent1 141" xfId="567"/>
    <cellStyle name="Accent1 142" xfId="568"/>
    <cellStyle name="Accent1 143" xfId="569"/>
    <cellStyle name="Accent1 144" xfId="570"/>
    <cellStyle name="Accent1 145" xfId="571"/>
    <cellStyle name="Accent1 146" xfId="572"/>
    <cellStyle name="Accent1 147" xfId="573"/>
    <cellStyle name="Accent1 148" xfId="574"/>
    <cellStyle name="Accent1 149" xfId="575"/>
    <cellStyle name="Accent1 15" xfId="576"/>
    <cellStyle name="Accent1 150" xfId="577"/>
    <cellStyle name="Accent1 151" xfId="578"/>
    <cellStyle name="Accent1 152" xfId="579"/>
    <cellStyle name="Accent1 153" xfId="580"/>
    <cellStyle name="Accent1 154" xfId="581"/>
    <cellStyle name="Accent1 155" xfId="582"/>
    <cellStyle name="Accent1 156" xfId="583"/>
    <cellStyle name="Accent1 157" xfId="584"/>
    <cellStyle name="Accent1 158" xfId="585"/>
    <cellStyle name="Accent1 159" xfId="586"/>
    <cellStyle name="Accent1 16" xfId="587"/>
    <cellStyle name="Accent1 160" xfId="588"/>
    <cellStyle name="Accent1 17" xfId="589"/>
    <cellStyle name="Accent1 18" xfId="590"/>
    <cellStyle name="Accent1 19" xfId="591"/>
    <cellStyle name="Accent1 2" xfId="103"/>
    <cellStyle name="Accent1 2 2" xfId="592"/>
    <cellStyle name="Accent1 2 3" xfId="593"/>
    <cellStyle name="Accent1 20" xfId="594"/>
    <cellStyle name="Accent1 21" xfId="595"/>
    <cellStyle name="Accent1 22" xfId="596"/>
    <cellStyle name="Accent1 23" xfId="597"/>
    <cellStyle name="Accent1 24" xfId="598"/>
    <cellStyle name="Accent1 25" xfId="599"/>
    <cellStyle name="Accent1 26" xfId="600"/>
    <cellStyle name="Accent1 27" xfId="601"/>
    <cellStyle name="Accent1 28" xfId="602"/>
    <cellStyle name="Accent1 29" xfId="603"/>
    <cellStyle name="Accent1 3" xfId="604"/>
    <cellStyle name="Accent1 3 2" xfId="605"/>
    <cellStyle name="Accent1 3 3" xfId="606"/>
    <cellStyle name="Accent1 3 4" xfId="607"/>
    <cellStyle name="Accent1 30" xfId="608"/>
    <cellStyle name="Accent1 31" xfId="609"/>
    <cellStyle name="Accent1 32" xfId="610"/>
    <cellStyle name="Accent1 33" xfId="611"/>
    <cellStyle name="Accent1 33 2" xfId="612"/>
    <cellStyle name="Accent1 33 3" xfId="613"/>
    <cellStyle name="Accent1 33 4" xfId="614"/>
    <cellStyle name="Accent1 34" xfId="615"/>
    <cellStyle name="Accent1 35" xfId="616"/>
    <cellStyle name="Accent1 36" xfId="617"/>
    <cellStyle name="Accent1 37" xfId="618"/>
    <cellStyle name="Accent1 38" xfId="619"/>
    <cellStyle name="Accent1 39" xfId="620"/>
    <cellStyle name="Accent1 4" xfId="621"/>
    <cellStyle name="Accent1 4 2" xfId="622"/>
    <cellStyle name="Accent1 40" xfId="623"/>
    <cellStyle name="Accent1 41" xfId="624"/>
    <cellStyle name="Accent1 42" xfId="625"/>
    <cellStyle name="Accent1 43" xfId="626"/>
    <cellStyle name="Accent1 44" xfId="627"/>
    <cellStyle name="Accent1 45" xfId="628"/>
    <cellStyle name="Accent1 46" xfId="629"/>
    <cellStyle name="Accent1 47" xfId="630"/>
    <cellStyle name="Accent1 48" xfId="631"/>
    <cellStyle name="Accent1 49" xfId="632"/>
    <cellStyle name="Accent1 5" xfId="633"/>
    <cellStyle name="Accent1 5 2" xfId="634"/>
    <cellStyle name="Accent1 50" xfId="635"/>
    <cellStyle name="Accent1 51" xfId="636"/>
    <cellStyle name="Accent1 52" xfId="637"/>
    <cellStyle name="Accent1 53" xfId="638"/>
    <cellStyle name="Accent1 54" xfId="639"/>
    <cellStyle name="Accent1 55" xfId="640"/>
    <cellStyle name="Accent1 56" xfId="641"/>
    <cellStyle name="Accent1 57" xfId="642"/>
    <cellStyle name="Accent1 58" xfId="643"/>
    <cellStyle name="Accent1 59" xfId="644"/>
    <cellStyle name="Accent1 6" xfId="645"/>
    <cellStyle name="Accent1 6 2" xfId="646"/>
    <cellStyle name="Accent1 60" xfId="647"/>
    <cellStyle name="Accent1 61" xfId="648"/>
    <cellStyle name="Accent1 62" xfId="649"/>
    <cellStyle name="Accent1 63" xfId="650"/>
    <cellStyle name="Accent1 64" xfId="651"/>
    <cellStyle name="Accent1 65" xfId="652"/>
    <cellStyle name="Accent1 66" xfId="653"/>
    <cellStyle name="Accent1 67" xfId="654"/>
    <cellStyle name="Accent1 68" xfId="655"/>
    <cellStyle name="Accent1 69" xfId="656"/>
    <cellStyle name="Accent1 7" xfId="657"/>
    <cellStyle name="Accent1 70" xfId="658"/>
    <cellStyle name="Accent1 71" xfId="659"/>
    <cellStyle name="Accent1 72" xfId="660"/>
    <cellStyle name="Accent1 73" xfId="661"/>
    <cellStyle name="Accent1 74" xfId="662"/>
    <cellStyle name="Accent1 75" xfId="663"/>
    <cellStyle name="Accent1 76" xfId="664"/>
    <cellStyle name="Accent1 77" xfId="665"/>
    <cellStyle name="Accent1 78" xfId="666"/>
    <cellStyle name="Accent1 79" xfId="667"/>
    <cellStyle name="Accent1 8" xfId="668"/>
    <cellStyle name="Accent1 80" xfId="669"/>
    <cellStyle name="Accent1 81" xfId="670"/>
    <cellStyle name="Accent1 82" xfId="671"/>
    <cellStyle name="Accent1 83" xfId="672"/>
    <cellStyle name="Accent1 84" xfId="673"/>
    <cellStyle name="Accent1 85" xfId="674"/>
    <cellStyle name="Accent1 86" xfId="675"/>
    <cellStyle name="Accent1 87" xfId="676"/>
    <cellStyle name="Accent1 88" xfId="677"/>
    <cellStyle name="Accent1 89" xfId="678"/>
    <cellStyle name="Accent1 9" xfId="679"/>
    <cellStyle name="Accent1 90" xfId="680"/>
    <cellStyle name="Accent1 91" xfId="681"/>
    <cellStyle name="Accent1 92" xfId="682"/>
    <cellStyle name="Accent1 93" xfId="683"/>
    <cellStyle name="Accent1 94" xfId="684"/>
    <cellStyle name="Accent1 95" xfId="685"/>
    <cellStyle name="Accent1 96" xfId="686"/>
    <cellStyle name="Accent1 97" xfId="687"/>
    <cellStyle name="Accent1 98" xfId="688"/>
    <cellStyle name="Accent1 99" xfId="689"/>
    <cellStyle name="Accent2" xfId="20" builtinId="33" customBuiltin="1"/>
    <cellStyle name="Accent2 - 20%" xfId="690"/>
    <cellStyle name="Accent2 - 40%" xfId="691"/>
    <cellStyle name="Accent2 - 60%" xfId="692"/>
    <cellStyle name="Accent2 10" xfId="693"/>
    <cellStyle name="Accent2 100" xfId="694"/>
    <cellStyle name="Accent2 101" xfId="695"/>
    <cellStyle name="Accent2 102" xfId="696"/>
    <cellStyle name="Accent2 103" xfId="697"/>
    <cellStyle name="Accent2 104" xfId="698"/>
    <cellStyle name="Accent2 105" xfId="699"/>
    <cellStyle name="Accent2 106" xfId="700"/>
    <cellStyle name="Accent2 107" xfId="701"/>
    <cellStyle name="Accent2 108" xfId="702"/>
    <cellStyle name="Accent2 109" xfId="703"/>
    <cellStyle name="Accent2 11" xfId="704"/>
    <cellStyle name="Accent2 110" xfId="705"/>
    <cellStyle name="Accent2 111" xfId="706"/>
    <cellStyle name="Accent2 112" xfId="707"/>
    <cellStyle name="Accent2 113" xfId="708"/>
    <cellStyle name="Accent2 114" xfId="709"/>
    <cellStyle name="Accent2 115" xfId="710"/>
    <cellStyle name="Accent2 116" xfId="711"/>
    <cellStyle name="Accent2 117" xfId="712"/>
    <cellStyle name="Accent2 118" xfId="713"/>
    <cellStyle name="Accent2 119" xfId="714"/>
    <cellStyle name="Accent2 12" xfId="715"/>
    <cellStyle name="Accent2 120" xfId="716"/>
    <cellStyle name="Accent2 121" xfId="717"/>
    <cellStyle name="Accent2 122" xfId="718"/>
    <cellStyle name="Accent2 123" xfId="719"/>
    <cellStyle name="Accent2 124" xfId="720"/>
    <cellStyle name="Accent2 125" xfId="721"/>
    <cellStyle name="Accent2 126" xfId="722"/>
    <cellStyle name="Accent2 127" xfId="723"/>
    <cellStyle name="Accent2 128" xfId="724"/>
    <cellStyle name="Accent2 129" xfId="725"/>
    <cellStyle name="Accent2 13" xfId="726"/>
    <cellStyle name="Accent2 130" xfId="727"/>
    <cellStyle name="Accent2 131" xfId="728"/>
    <cellStyle name="Accent2 132" xfId="729"/>
    <cellStyle name="Accent2 133" xfId="730"/>
    <cellStyle name="Accent2 134" xfId="731"/>
    <cellStyle name="Accent2 135" xfId="732"/>
    <cellStyle name="Accent2 136" xfId="733"/>
    <cellStyle name="Accent2 137" xfId="734"/>
    <cellStyle name="Accent2 138" xfId="735"/>
    <cellStyle name="Accent2 139" xfId="736"/>
    <cellStyle name="Accent2 14" xfId="737"/>
    <cellStyle name="Accent2 140" xfId="738"/>
    <cellStyle name="Accent2 141" xfId="739"/>
    <cellStyle name="Accent2 142" xfId="740"/>
    <cellStyle name="Accent2 143" xfId="741"/>
    <cellStyle name="Accent2 144" xfId="742"/>
    <cellStyle name="Accent2 145" xfId="743"/>
    <cellStyle name="Accent2 146" xfId="744"/>
    <cellStyle name="Accent2 147" xfId="745"/>
    <cellStyle name="Accent2 148" xfId="746"/>
    <cellStyle name="Accent2 149" xfId="747"/>
    <cellStyle name="Accent2 15" xfId="748"/>
    <cellStyle name="Accent2 150" xfId="749"/>
    <cellStyle name="Accent2 151" xfId="750"/>
    <cellStyle name="Accent2 152" xfId="751"/>
    <cellStyle name="Accent2 153" xfId="752"/>
    <cellStyle name="Accent2 154" xfId="753"/>
    <cellStyle name="Accent2 155" xfId="754"/>
    <cellStyle name="Accent2 156" xfId="755"/>
    <cellStyle name="Accent2 157" xfId="756"/>
    <cellStyle name="Accent2 158" xfId="757"/>
    <cellStyle name="Accent2 159" xfId="758"/>
    <cellStyle name="Accent2 16" xfId="759"/>
    <cellStyle name="Accent2 160" xfId="760"/>
    <cellStyle name="Accent2 17" xfId="761"/>
    <cellStyle name="Accent2 18" xfId="762"/>
    <cellStyle name="Accent2 19" xfId="763"/>
    <cellStyle name="Accent2 2" xfId="104"/>
    <cellStyle name="Accent2 2 2" xfId="764"/>
    <cellStyle name="Accent2 2 3" xfId="765"/>
    <cellStyle name="Accent2 20" xfId="766"/>
    <cellStyle name="Accent2 21" xfId="767"/>
    <cellStyle name="Accent2 22" xfId="768"/>
    <cellStyle name="Accent2 23" xfId="769"/>
    <cellStyle name="Accent2 24" xfId="770"/>
    <cellStyle name="Accent2 25" xfId="771"/>
    <cellStyle name="Accent2 26" xfId="772"/>
    <cellStyle name="Accent2 27" xfId="773"/>
    <cellStyle name="Accent2 28" xfId="774"/>
    <cellStyle name="Accent2 29" xfId="775"/>
    <cellStyle name="Accent2 3" xfId="776"/>
    <cellStyle name="Accent2 3 2" xfId="777"/>
    <cellStyle name="Accent2 3 3" xfId="778"/>
    <cellStyle name="Accent2 3 4" xfId="779"/>
    <cellStyle name="Accent2 30" xfId="780"/>
    <cellStyle name="Accent2 31" xfId="781"/>
    <cellStyle name="Accent2 32" xfId="782"/>
    <cellStyle name="Accent2 33" xfId="783"/>
    <cellStyle name="Accent2 33 2" xfId="784"/>
    <cellStyle name="Accent2 33 3" xfId="785"/>
    <cellStyle name="Accent2 33 3 2" xfId="786"/>
    <cellStyle name="Accent2 33 3 3" xfId="787"/>
    <cellStyle name="Accent2 33 3 4" xfId="788"/>
    <cellStyle name="Accent2 33 3 5" xfId="789"/>
    <cellStyle name="Accent2 33 3 6" xfId="790"/>
    <cellStyle name="Accent2 33 4" xfId="791"/>
    <cellStyle name="Accent2 34" xfId="792"/>
    <cellStyle name="Accent2 35" xfId="793"/>
    <cellStyle name="Accent2 36" xfId="794"/>
    <cellStyle name="Accent2 37" xfId="795"/>
    <cellStyle name="Accent2 38" xfId="796"/>
    <cellStyle name="Accent2 39" xfId="797"/>
    <cellStyle name="Accent2 4" xfId="798"/>
    <cellStyle name="Accent2 4 2" xfId="799"/>
    <cellStyle name="Accent2 40" xfId="800"/>
    <cellStyle name="Accent2 41" xfId="801"/>
    <cellStyle name="Accent2 42" xfId="802"/>
    <cellStyle name="Accent2 43" xfId="803"/>
    <cellStyle name="Accent2 44" xfId="804"/>
    <cellStyle name="Accent2 45" xfId="805"/>
    <cellStyle name="Accent2 46" xfId="806"/>
    <cellStyle name="Accent2 47" xfId="807"/>
    <cellStyle name="Accent2 48" xfId="808"/>
    <cellStyle name="Accent2 49" xfId="809"/>
    <cellStyle name="Accent2 5" xfId="810"/>
    <cellStyle name="Accent2 5 2" xfId="811"/>
    <cellStyle name="Accent2 50" xfId="812"/>
    <cellStyle name="Accent2 51" xfId="813"/>
    <cellStyle name="Accent2 52" xfId="814"/>
    <cellStyle name="Accent2 53" xfId="815"/>
    <cellStyle name="Accent2 54" xfId="816"/>
    <cellStyle name="Accent2 55" xfId="817"/>
    <cellStyle name="Accent2 56" xfId="818"/>
    <cellStyle name="Accent2 57" xfId="819"/>
    <cellStyle name="Accent2 58" xfId="820"/>
    <cellStyle name="Accent2 59" xfId="821"/>
    <cellStyle name="Accent2 6" xfId="822"/>
    <cellStyle name="Accent2 6 2" xfId="823"/>
    <cellStyle name="Accent2 60" xfId="824"/>
    <cellStyle name="Accent2 61" xfId="825"/>
    <cellStyle name="Accent2 62" xfId="826"/>
    <cellStyle name="Accent2 63" xfId="827"/>
    <cellStyle name="Accent2 64" xfId="828"/>
    <cellStyle name="Accent2 65" xfId="829"/>
    <cellStyle name="Accent2 66" xfId="830"/>
    <cellStyle name="Accent2 67" xfId="831"/>
    <cellStyle name="Accent2 68" xfId="832"/>
    <cellStyle name="Accent2 69" xfId="833"/>
    <cellStyle name="Accent2 7" xfId="834"/>
    <cellStyle name="Accent2 70" xfId="835"/>
    <cellStyle name="Accent2 71" xfId="836"/>
    <cellStyle name="Accent2 72" xfId="837"/>
    <cellStyle name="Accent2 73" xfId="838"/>
    <cellStyle name="Accent2 74" xfId="839"/>
    <cellStyle name="Accent2 75" xfId="840"/>
    <cellStyle name="Accent2 76" xfId="841"/>
    <cellStyle name="Accent2 77" xfId="842"/>
    <cellStyle name="Accent2 78" xfId="843"/>
    <cellStyle name="Accent2 79" xfId="844"/>
    <cellStyle name="Accent2 8" xfId="845"/>
    <cellStyle name="Accent2 80" xfId="846"/>
    <cellStyle name="Accent2 81" xfId="847"/>
    <cellStyle name="Accent2 82" xfId="848"/>
    <cellStyle name="Accent2 83" xfId="849"/>
    <cellStyle name="Accent2 84" xfId="850"/>
    <cellStyle name="Accent2 85" xfId="851"/>
    <cellStyle name="Accent2 86" xfId="852"/>
    <cellStyle name="Accent2 87" xfId="853"/>
    <cellStyle name="Accent2 88" xfId="854"/>
    <cellStyle name="Accent2 89" xfId="855"/>
    <cellStyle name="Accent2 9" xfId="856"/>
    <cellStyle name="Accent2 90" xfId="857"/>
    <cellStyle name="Accent2 91" xfId="858"/>
    <cellStyle name="Accent2 92" xfId="859"/>
    <cellStyle name="Accent2 93" xfId="860"/>
    <cellStyle name="Accent2 94" xfId="861"/>
    <cellStyle name="Accent2 95" xfId="862"/>
    <cellStyle name="Accent2 96" xfId="863"/>
    <cellStyle name="Accent2 97" xfId="864"/>
    <cellStyle name="Accent2 98" xfId="865"/>
    <cellStyle name="Accent2 99" xfId="866"/>
    <cellStyle name="Accent3" xfId="24" builtinId="37" customBuiltin="1"/>
    <cellStyle name="Accent3 - 20%" xfId="867"/>
    <cellStyle name="Accent3 - 40%" xfId="868"/>
    <cellStyle name="Accent3 - 60%" xfId="869"/>
    <cellStyle name="Accent3 10" xfId="870"/>
    <cellStyle name="Accent3 100" xfId="871"/>
    <cellStyle name="Accent3 101" xfId="872"/>
    <cellStyle name="Accent3 102" xfId="873"/>
    <cellStyle name="Accent3 103" xfId="874"/>
    <cellStyle name="Accent3 104" xfId="875"/>
    <cellStyle name="Accent3 105" xfId="876"/>
    <cellStyle name="Accent3 106" xfId="877"/>
    <cellStyle name="Accent3 107" xfId="878"/>
    <cellStyle name="Accent3 108" xfId="879"/>
    <cellStyle name="Accent3 109" xfId="880"/>
    <cellStyle name="Accent3 11" xfId="881"/>
    <cellStyle name="Accent3 110" xfId="882"/>
    <cellStyle name="Accent3 111" xfId="883"/>
    <cellStyle name="Accent3 112" xfId="884"/>
    <cellStyle name="Accent3 113" xfId="885"/>
    <cellStyle name="Accent3 114" xfId="886"/>
    <cellStyle name="Accent3 115" xfId="887"/>
    <cellStyle name="Accent3 116" xfId="888"/>
    <cellStyle name="Accent3 117" xfId="889"/>
    <cellStyle name="Accent3 118" xfId="890"/>
    <cellStyle name="Accent3 119" xfId="891"/>
    <cellStyle name="Accent3 12" xfId="892"/>
    <cellStyle name="Accent3 120" xfId="893"/>
    <cellStyle name="Accent3 121" xfId="894"/>
    <cellStyle name="Accent3 122" xfId="895"/>
    <cellStyle name="Accent3 123" xfId="896"/>
    <cellStyle name="Accent3 124" xfId="897"/>
    <cellStyle name="Accent3 125" xfId="898"/>
    <cellStyle name="Accent3 126" xfId="899"/>
    <cellStyle name="Accent3 127" xfId="900"/>
    <cellStyle name="Accent3 128" xfId="901"/>
    <cellStyle name="Accent3 129" xfId="902"/>
    <cellStyle name="Accent3 13" xfId="903"/>
    <cellStyle name="Accent3 130" xfId="904"/>
    <cellStyle name="Accent3 131" xfId="905"/>
    <cellStyle name="Accent3 132" xfId="906"/>
    <cellStyle name="Accent3 133" xfId="907"/>
    <cellStyle name="Accent3 134" xfId="908"/>
    <cellStyle name="Accent3 135" xfId="909"/>
    <cellStyle name="Accent3 136" xfId="910"/>
    <cellStyle name="Accent3 137" xfId="911"/>
    <cellStyle name="Accent3 138" xfId="912"/>
    <cellStyle name="Accent3 139" xfId="913"/>
    <cellStyle name="Accent3 14" xfId="914"/>
    <cellStyle name="Accent3 140" xfId="915"/>
    <cellStyle name="Accent3 141" xfId="916"/>
    <cellStyle name="Accent3 142" xfId="917"/>
    <cellStyle name="Accent3 143" xfId="918"/>
    <cellStyle name="Accent3 144" xfId="919"/>
    <cellStyle name="Accent3 145" xfId="920"/>
    <cellStyle name="Accent3 146" xfId="921"/>
    <cellStyle name="Accent3 147" xfId="922"/>
    <cellStyle name="Accent3 148" xfId="923"/>
    <cellStyle name="Accent3 149" xfId="924"/>
    <cellStyle name="Accent3 15" xfId="925"/>
    <cellStyle name="Accent3 150" xfId="926"/>
    <cellStyle name="Accent3 151" xfId="927"/>
    <cellStyle name="Accent3 152" xfId="928"/>
    <cellStyle name="Accent3 153" xfId="929"/>
    <cellStyle name="Accent3 154" xfId="930"/>
    <cellStyle name="Accent3 155" xfId="931"/>
    <cellStyle name="Accent3 156" xfId="932"/>
    <cellStyle name="Accent3 157" xfId="933"/>
    <cellStyle name="Accent3 158" xfId="934"/>
    <cellStyle name="Accent3 159" xfId="935"/>
    <cellStyle name="Accent3 16" xfId="936"/>
    <cellStyle name="Accent3 160" xfId="937"/>
    <cellStyle name="Accent3 17" xfId="938"/>
    <cellStyle name="Accent3 18" xfId="939"/>
    <cellStyle name="Accent3 19" xfId="940"/>
    <cellStyle name="Accent3 2" xfId="105"/>
    <cellStyle name="Accent3 2 2" xfId="941"/>
    <cellStyle name="Accent3 2 3" xfId="942"/>
    <cellStyle name="Accent3 20" xfId="943"/>
    <cellStyle name="Accent3 21" xfId="944"/>
    <cellStyle name="Accent3 22" xfId="945"/>
    <cellStyle name="Accent3 23" xfId="946"/>
    <cellStyle name="Accent3 24" xfId="947"/>
    <cellStyle name="Accent3 25" xfId="948"/>
    <cellStyle name="Accent3 26" xfId="949"/>
    <cellStyle name="Accent3 27" xfId="950"/>
    <cellStyle name="Accent3 28" xfId="951"/>
    <cellStyle name="Accent3 29" xfId="952"/>
    <cellStyle name="Accent3 3" xfId="953"/>
    <cellStyle name="Accent3 3 2" xfId="954"/>
    <cellStyle name="Accent3 3 3" xfId="955"/>
    <cellStyle name="Accent3 3 4" xfId="956"/>
    <cellStyle name="Accent3 30" xfId="957"/>
    <cellStyle name="Accent3 31" xfId="958"/>
    <cellStyle name="Accent3 32" xfId="959"/>
    <cellStyle name="Accent3 33" xfId="960"/>
    <cellStyle name="Accent3 33 2" xfId="961"/>
    <cellStyle name="Accent3 33 3" xfId="962"/>
    <cellStyle name="Accent3 33 4" xfId="963"/>
    <cellStyle name="Accent3 34" xfId="964"/>
    <cellStyle name="Accent3 35" xfId="965"/>
    <cellStyle name="Accent3 36" xfId="966"/>
    <cellStyle name="Accent3 37" xfId="967"/>
    <cellStyle name="Accent3 38" xfId="968"/>
    <cellStyle name="Accent3 39" xfId="969"/>
    <cellStyle name="Accent3 4" xfId="970"/>
    <cellStyle name="Accent3 4 2" xfId="971"/>
    <cellStyle name="Accent3 40" xfId="972"/>
    <cellStyle name="Accent3 41" xfId="973"/>
    <cellStyle name="Accent3 42" xfId="974"/>
    <cellStyle name="Accent3 43" xfId="975"/>
    <cellStyle name="Accent3 44" xfId="976"/>
    <cellStyle name="Accent3 45" xfId="977"/>
    <cellStyle name="Accent3 46" xfId="978"/>
    <cellStyle name="Accent3 47" xfId="979"/>
    <cellStyle name="Accent3 48" xfId="980"/>
    <cellStyle name="Accent3 49" xfId="981"/>
    <cellStyle name="Accent3 5" xfId="982"/>
    <cellStyle name="Accent3 5 2" xfId="983"/>
    <cellStyle name="Accent3 50" xfId="984"/>
    <cellStyle name="Accent3 51" xfId="985"/>
    <cellStyle name="Accent3 52" xfId="986"/>
    <cellStyle name="Accent3 53" xfId="987"/>
    <cellStyle name="Accent3 54" xfId="988"/>
    <cellStyle name="Accent3 55" xfId="989"/>
    <cellStyle name="Accent3 56" xfId="990"/>
    <cellStyle name="Accent3 57" xfId="991"/>
    <cellStyle name="Accent3 58" xfId="992"/>
    <cellStyle name="Accent3 59" xfId="993"/>
    <cellStyle name="Accent3 6" xfId="994"/>
    <cellStyle name="Accent3 6 2" xfId="995"/>
    <cellStyle name="Accent3 60" xfId="996"/>
    <cellStyle name="Accent3 61" xfId="997"/>
    <cellStyle name="Accent3 62" xfId="998"/>
    <cellStyle name="Accent3 63" xfId="999"/>
    <cellStyle name="Accent3 64" xfId="1000"/>
    <cellStyle name="Accent3 65" xfId="1001"/>
    <cellStyle name="Accent3 66" xfId="1002"/>
    <cellStyle name="Accent3 67" xfId="1003"/>
    <cellStyle name="Accent3 68" xfId="1004"/>
    <cellStyle name="Accent3 69" xfId="1005"/>
    <cellStyle name="Accent3 7" xfId="1006"/>
    <cellStyle name="Accent3 70" xfId="1007"/>
    <cellStyle name="Accent3 71" xfId="1008"/>
    <cellStyle name="Accent3 72" xfId="1009"/>
    <cellStyle name="Accent3 73" xfId="1010"/>
    <cellStyle name="Accent3 74" xfId="1011"/>
    <cellStyle name="Accent3 75" xfId="1012"/>
    <cellStyle name="Accent3 76" xfId="1013"/>
    <cellStyle name="Accent3 77" xfId="1014"/>
    <cellStyle name="Accent3 78" xfId="1015"/>
    <cellStyle name="Accent3 79" xfId="1016"/>
    <cellStyle name="Accent3 8" xfId="1017"/>
    <cellStyle name="Accent3 80" xfId="1018"/>
    <cellStyle name="Accent3 81" xfId="1019"/>
    <cellStyle name="Accent3 82" xfId="1020"/>
    <cellStyle name="Accent3 83" xfId="1021"/>
    <cellStyle name="Accent3 84" xfId="1022"/>
    <cellStyle name="Accent3 85" xfId="1023"/>
    <cellStyle name="Accent3 86" xfId="1024"/>
    <cellStyle name="Accent3 87" xfId="1025"/>
    <cellStyle name="Accent3 88" xfId="1026"/>
    <cellStyle name="Accent3 89" xfId="1027"/>
    <cellStyle name="Accent3 9" xfId="1028"/>
    <cellStyle name="Accent3 90" xfId="1029"/>
    <cellStyle name="Accent3 91" xfId="1030"/>
    <cellStyle name="Accent3 92" xfId="1031"/>
    <cellStyle name="Accent3 93" xfId="1032"/>
    <cellStyle name="Accent3 94" xfId="1033"/>
    <cellStyle name="Accent3 95" xfId="1034"/>
    <cellStyle name="Accent3 96" xfId="1035"/>
    <cellStyle name="Accent3 97" xfId="1036"/>
    <cellStyle name="Accent3 98" xfId="1037"/>
    <cellStyle name="Accent3 99" xfId="1038"/>
    <cellStyle name="Accent4" xfId="28" builtinId="41" customBuiltin="1"/>
    <cellStyle name="Accent4 - 20%" xfId="1039"/>
    <cellStyle name="Accent4 - 40%" xfId="1040"/>
    <cellStyle name="Accent4 - 60%" xfId="1041"/>
    <cellStyle name="Accent4 10" xfId="1042"/>
    <cellStyle name="Accent4 100" xfId="1043"/>
    <cellStyle name="Accent4 101" xfId="1044"/>
    <cellStyle name="Accent4 102" xfId="1045"/>
    <cellStyle name="Accent4 103" xfId="1046"/>
    <cellStyle name="Accent4 104" xfId="1047"/>
    <cellStyle name="Accent4 105" xfId="1048"/>
    <cellStyle name="Accent4 106" xfId="1049"/>
    <cellStyle name="Accent4 107" xfId="1050"/>
    <cellStyle name="Accent4 108" xfId="1051"/>
    <cellStyle name="Accent4 109" xfId="1052"/>
    <cellStyle name="Accent4 11" xfId="1053"/>
    <cellStyle name="Accent4 110" xfId="1054"/>
    <cellStyle name="Accent4 111" xfId="1055"/>
    <cellStyle name="Accent4 112" xfId="1056"/>
    <cellStyle name="Accent4 113" xfId="1057"/>
    <cellStyle name="Accent4 114" xfId="1058"/>
    <cellStyle name="Accent4 115" xfId="1059"/>
    <cellStyle name="Accent4 116" xfId="1060"/>
    <cellStyle name="Accent4 117" xfId="1061"/>
    <cellStyle name="Accent4 118" xfId="1062"/>
    <cellStyle name="Accent4 119" xfId="1063"/>
    <cellStyle name="Accent4 12" xfId="1064"/>
    <cellStyle name="Accent4 120" xfId="1065"/>
    <cellStyle name="Accent4 121" xfId="1066"/>
    <cellStyle name="Accent4 122" xfId="1067"/>
    <cellStyle name="Accent4 123" xfId="1068"/>
    <cellStyle name="Accent4 124" xfId="1069"/>
    <cellStyle name="Accent4 125" xfId="1070"/>
    <cellStyle name="Accent4 126" xfId="1071"/>
    <cellStyle name="Accent4 127" xfId="1072"/>
    <cellStyle name="Accent4 128" xfId="1073"/>
    <cellStyle name="Accent4 129" xfId="1074"/>
    <cellStyle name="Accent4 13" xfId="1075"/>
    <cellStyle name="Accent4 130" xfId="1076"/>
    <cellStyle name="Accent4 131" xfId="1077"/>
    <cellStyle name="Accent4 132" xfId="1078"/>
    <cellStyle name="Accent4 133" xfId="1079"/>
    <cellStyle name="Accent4 134" xfId="1080"/>
    <cellStyle name="Accent4 135" xfId="1081"/>
    <cellStyle name="Accent4 136" xfId="1082"/>
    <cellStyle name="Accent4 137" xfId="1083"/>
    <cellStyle name="Accent4 138" xfId="1084"/>
    <cellStyle name="Accent4 139" xfId="1085"/>
    <cellStyle name="Accent4 14" xfId="1086"/>
    <cellStyle name="Accent4 140" xfId="1087"/>
    <cellStyle name="Accent4 141" xfId="1088"/>
    <cellStyle name="Accent4 142" xfId="1089"/>
    <cellStyle name="Accent4 143" xfId="1090"/>
    <cellStyle name="Accent4 144" xfId="1091"/>
    <cellStyle name="Accent4 145" xfId="1092"/>
    <cellStyle name="Accent4 146" xfId="1093"/>
    <cellStyle name="Accent4 147" xfId="1094"/>
    <cellStyle name="Accent4 148" xfId="1095"/>
    <cellStyle name="Accent4 149" xfId="1096"/>
    <cellStyle name="Accent4 15" xfId="1097"/>
    <cellStyle name="Accent4 150" xfId="1098"/>
    <cellStyle name="Accent4 151" xfId="1099"/>
    <cellStyle name="Accent4 152" xfId="1100"/>
    <cellStyle name="Accent4 153" xfId="1101"/>
    <cellStyle name="Accent4 154" xfId="1102"/>
    <cellStyle name="Accent4 155" xfId="1103"/>
    <cellStyle name="Accent4 156" xfId="1104"/>
    <cellStyle name="Accent4 157" xfId="1105"/>
    <cellStyle name="Accent4 158" xfId="1106"/>
    <cellStyle name="Accent4 159" xfId="1107"/>
    <cellStyle name="Accent4 16" xfId="1108"/>
    <cellStyle name="Accent4 160" xfId="1109"/>
    <cellStyle name="Accent4 17" xfId="1110"/>
    <cellStyle name="Accent4 18" xfId="1111"/>
    <cellStyle name="Accent4 19" xfId="1112"/>
    <cellStyle name="Accent4 2" xfId="106"/>
    <cellStyle name="Accent4 2 2" xfId="1113"/>
    <cellStyle name="Accent4 2 3" xfId="1114"/>
    <cellStyle name="Accent4 20" xfId="1115"/>
    <cellStyle name="Accent4 21" xfId="1116"/>
    <cellStyle name="Accent4 22" xfId="1117"/>
    <cellStyle name="Accent4 23" xfId="1118"/>
    <cellStyle name="Accent4 24" xfId="1119"/>
    <cellStyle name="Accent4 25" xfId="1120"/>
    <cellStyle name="Accent4 26" xfId="1121"/>
    <cellStyle name="Accent4 27" xfId="1122"/>
    <cellStyle name="Accent4 28" xfId="1123"/>
    <cellStyle name="Accent4 29" xfId="1124"/>
    <cellStyle name="Accent4 3" xfId="1125"/>
    <cellStyle name="Accent4 3 2" xfId="1126"/>
    <cellStyle name="Accent4 3 3" xfId="1127"/>
    <cellStyle name="Accent4 3 4" xfId="1128"/>
    <cellStyle name="Accent4 30" xfId="1129"/>
    <cellStyle name="Accent4 31" xfId="1130"/>
    <cellStyle name="Accent4 32" xfId="1131"/>
    <cellStyle name="Accent4 33" xfId="1132"/>
    <cellStyle name="Accent4 33 2" xfId="1133"/>
    <cellStyle name="Accent4 33 3" xfId="1134"/>
    <cellStyle name="Accent4 33 3 2" xfId="1135"/>
    <cellStyle name="Accent4 33 3 3" xfId="1136"/>
    <cellStyle name="Accent4 33 3 4" xfId="1137"/>
    <cellStyle name="Accent4 33 3 5" xfId="1138"/>
    <cellStyle name="Accent4 33 3 6" xfId="1139"/>
    <cellStyle name="Accent4 33 4" xfId="1140"/>
    <cellStyle name="Accent4 34" xfId="1141"/>
    <cellStyle name="Accent4 35" xfId="1142"/>
    <cellStyle name="Accent4 36" xfId="1143"/>
    <cellStyle name="Accent4 37" xfId="1144"/>
    <cellStyle name="Accent4 38" xfId="1145"/>
    <cellStyle name="Accent4 39" xfId="1146"/>
    <cellStyle name="Accent4 4" xfId="1147"/>
    <cellStyle name="Accent4 4 2" xfId="1148"/>
    <cellStyle name="Accent4 40" xfId="1149"/>
    <cellStyle name="Accent4 41" xfId="1150"/>
    <cellStyle name="Accent4 42" xfId="1151"/>
    <cellStyle name="Accent4 43" xfId="1152"/>
    <cellStyle name="Accent4 44" xfId="1153"/>
    <cellStyle name="Accent4 45" xfId="1154"/>
    <cellStyle name="Accent4 46" xfId="1155"/>
    <cellStyle name="Accent4 47" xfId="1156"/>
    <cellStyle name="Accent4 48" xfId="1157"/>
    <cellStyle name="Accent4 49" xfId="1158"/>
    <cellStyle name="Accent4 5" xfId="1159"/>
    <cellStyle name="Accent4 5 2" xfId="1160"/>
    <cellStyle name="Accent4 50" xfId="1161"/>
    <cellStyle name="Accent4 51" xfId="1162"/>
    <cellStyle name="Accent4 52" xfId="1163"/>
    <cellStyle name="Accent4 53" xfId="1164"/>
    <cellStyle name="Accent4 54" xfId="1165"/>
    <cellStyle name="Accent4 55" xfId="1166"/>
    <cellStyle name="Accent4 56" xfId="1167"/>
    <cellStyle name="Accent4 57" xfId="1168"/>
    <cellStyle name="Accent4 58" xfId="1169"/>
    <cellStyle name="Accent4 59" xfId="1170"/>
    <cellStyle name="Accent4 6" xfId="1171"/>
    <cellStyle name="Accent4 6 2" xfId="1172"/>
    <cellStyle name="Accent4 60" xfId="1173"/>
    <cellStyle name="Accent4 61" xfId="1174"/>
    <cellStyle name="Accent4 62" xfId="1175"/>
    <cellStyle name="Accent4 63" xfId="1176"/>
    <cellStyle name="Accent4 64" xfId="1177"/>
    <cellStyle name="Accent4 65" xfId="1178"/>
    <cellStyle name="Accent4 66" xfId="1179"/>
    <cellStyle name="Accent4 67" xfId="1180"/>
    <cellStyle name="Accent4 68" xfId="1181"/>
    <cellStyle name="Accent4 69" xfId="1182"/>
    <cellStyle name="Accent4 7" xfId="1183"/>
    <cellStyle name="Accent4 70" xfId="1184"/>
    <cellStyle name="Accent4 71" xfId="1185"/>
    <cellStyle name="Accent4 72" xfId="1186"/>
    <cellStyle name="Accent4 73" xfId="1187"/>
    <cellStyle name="Accent4 74" xfId="1188"/>
    <cellStyle name="Accent4 75" xfId="1189"/>
    <cellStyle name="Accent4 76" xfId="1190"/>
    <cellStyle name="Accent4 77" xfId="1191"/>
    <cellStyle name="Accent4 78" xfId="1192"/>
    <cellStyle name="Accent4 79" xfId="1193"/>
    <cellStyle name="Accent4 8" xfId="1194"/>
    <cellStyle name="Accent4 80" xfId="1195"/>
    <cellStyle name="Accent4 81" xfId="1196"/>
    <cellStyle name="Accent4 82" xfId="1197"/>
    <cellStyle name="Accent4 83" xfId="1198"/>
    <cellStyle name="Accent4 84" xfId="1199"/>
    <cellStyle name="Accent4 85" xfId="1200"/>
    <cellStyle name="Accent4 86" xfId="1201"/>
    <cellStyle name="Accent4 87" xfId="1202"/>
    <cellStyle name="Accent4 88" xfId="1203"/>
    <cellStyle name="Accent4 89" xfId="1204"/>
    <cellStyle name="Accent4 9" xfId="1205"/>
    <cellStyle name="Accent4 90" xfId="1206"/>
    <cellStyle name="Accent4 91" xfId="1207"/>
    <cellStyle name="Accent4 92" xfId="1208"/>
    <cellStyle name="Accent4 93" xfId="1209"/>
    <cellStyle name="Accent4 94" xfId="1210"/>
    <cellStyle name="Accent4 95" xfId="1211"/>
    <cellStyle name="Accent4 96" xfId="1212"/>
    <cellStyle name="Accent4 97" xfId="1213"/>
    <cellStyle name="Accent4 98" xfId="1214"/>
    <cellStyle name="Accent4 99" xfId="1215"/>
    <cellStyle name="Accent5" xfId="32" builtinId="45" customBuiltin="1"/>
    <cellStyle name="Accent5 - 20%" xfId="1216"/>
    <cellStyle name="Accent5 - 40%" xfId="1217"/>
    <cellStyle name="Accent5 - 60%" xfId="1218"/>
    <cellStyle name="Accent5 10" xfId="1219"/>
    <cellStyle name="Accent5 100" xfId="1220"/>
    <cellStyle name="Accent5 101" xfId="1221"/>
    <cellStyle name="Accent5 102" xfId="1222"/>
    <cellStyle name="Accent5 103" xfId="1223"/>
    <cellStyle name="Accent5 104" xfId="1224"/>
    <cellStyle name="Accent5 105" xfId="1225"/>
    <cellStyle name="Accent5 106" xfId="1226"/>
    <cellStyle name="Accent5 107" xfId="1227"/>
    <cellStyle name="Accent5 108" xfId="1228"/>
    <cellStyle name="Accent5 109" xfId="1229"/>
    <cellStyle name="Accent5 11" xfId="1230"/>
    <cellStyle name="Accent5 110" xfId="1231"/>
    <cellStyle name="Accent5 111" xfId="1232"/>
    <cellStyle name="Accent5 112" xfId="1233"/>
    <cellStyle name="Accent5 113" xfId="1234"/>
    <cellStyle name="Accent5 114" xfId="1235"/>
    <cellStyle name="Accent5 115" xfId="1236"/>
    <cellStyle name="Accent5 116" xfId="1237"/>
    <cellStyle name="Accent5 117" xfId="1238"/>
    <cellStyle name="Accent5 118" xfId="1239"/>
    <cellStyle name="Accent5 119" xfId="1240"/>
    <cellStyle name="Accent5 12" xfId="1241"/>
    <cellStyle name="Accent5 120" xfId="1242"/>
    <cellStyle name="Accent5 121" xfId="1243"/>
    <cellStyle name="Accent5 122" xfId="1244"/>
    <cellStyle name="Accent5 123" xfId="1245"/>
    <cellStyle name="Accent5 124" xfId="1246"/>
    <cellStyle name="Accent5 125" xfId="1247"/>
    <cellStyle name="Accent5 126" xfId="1248"/>
    <cellStyle name="Accent5 127" xfId="1249"/>
    <cellStyle name="Accent5 128" xfId="1250"/>
    <cellStyle name="Accent5 129" xfId="1251"/>
    <cellStyle name="Accent5 13" xfId="1252"/>
    <cellStyle name="Accent5 130" xfId="1253"/>
    <cellStyle name="Accent5 131" xfId="1254"/>
    <cellStyle name="Accent5 132" xfId="1255"/>
    <cellStyle name="Accent5 133" xfId="1256"/>
    <cellStyle name="Accent5 134" xfId="1257"/>
    <cellStyle name="Accent5 135" xfId="1258"/>
    <cellStyle name="Accent5 136" xfId="1259"/>
    <cellStyle name="Accent5 137" xfId="1260"/>
    <cellStyle name="Accent5 138" xfId="1261"/>
    <cellStyle name="Accent5 139" xfId="1262"/>
    <cellStyle name="Accent5 14" xfId="1263"/>
    <cellStyle name="Accent5 140" xfId="1264"/>
    <cellStyle name="Accent5 141" xfId="1265"/>
    <cellStyle name="Accent5 142" xfId="1266"/>
    <cellStyle name="Accent5 143" xfId="1267"/>
    <cellStyle name="Accent5 144" xfId="1268"/>
    <cellStyle name="Accent5 145" xfId="1269"/>
    <cellStyle name="Accent5 146" xfId="1270"/>
    <cellStyle name="Accent5 147" xfId="1271"/>
    <cellStyle name="Accent5 148" xfId="1272"/>
    <cellStyle name="Accent5 149" xfId="1273"/>
    <cellStyle name="Accent5 15" xfId="1274"/>
    <cellStyle name="Accent5 150" xfId="1275"/>
    <cellStyle name="Accent5 151" xfId="1276"/>
    <cellStyle name="Accent5 152" xfId="1277"/>
    <cellStyle name="Accent5 153" xfId="1278"/>
    <cellStyle name="Accent5 154" xfId="1279"/>
    <cellStyle name="Accent5 155" xfId="1280"/>
    <cellStyle name="Accent5 156" xfId="1281"/>
    <cellStyle name="Accent5 157" xfId="1282"/>
    <cellStyle name="Accent5 158" xfId="1283"/>
    <cellStyle name="Accent5 159" xfId="1284"/>
    <cellStyle name="Accent5 16" xfId="1285"/>
    <cellStyle name="Accent5 160" xfId="1286"/>
    <cellStyle name="Accent5 17" xfId="1287"/>
    <cellStyle name="Accent5 18" xfId="1288"/>
    <cellStyle name="Accent5 19" xfId="1289"/>
    <cellStyle name="Accent5 2" xfId="107"/>
    <cellStyle name="Accent5 2 2" xfId="1290"/>
    <cellStyle name="Accent5 2 3" xfId="1291"/>
    <cellStyle name="Accent5 20" xfId="1292"/>
    <cellStyle name="Accent5 21" xfId="1293"/>
    <cellStyle name="Accent5 22" xfId="1294"/>
    <cellStyle name="Accent5 23" xfId="1295"/>
    <cellStyle name="Accent5 24" xfId="1296"/>
    <cellStyle name="Accent5 25" xfId="1297"/>
    <cellStyle name="Accent5 26" xfId="1298"/>
    <cellStyle name="Accent5 27" xfId="1299"/>
    <cellStyle name="Accent5 28" xfId="1300"/>
    <cellStyle name="Accent5 29" xfId="1301"/>
    <cellStyle name="Accent5 3" xfId="1302"/>
    <cellStyle name="Accent5 3 2" xfId="1303"/>
    <cellStyle name="Accent5 3 3" xfId="1304"/>
    <cellStyle name="Accent5 3 4" xfId="1305"/>
    <cellStyle name="Accent5 30" xfId="1306"/>
    <cellStyle name="Accent5 31" xfId="1307"/>
    <cellStyle name="Accent5 32" xfId="1308"/>
    <cellStyle name="Accent5 33" xfId="1309"/>
    <cellStyle name="Accent5 33 2" xfId="1310"/>
    <cellStyle name="Accent5 33 3" xfId="1311"/>
    <cellStyle name="Accent5 33 3 2" xfId="1312"/>
    <cellStyle name="Accent5 33 3 3" xfId="1313"/>
    <cellStyle name="Accent5 33 3 4" xfId="1314"/>
    <cellStyle name="Accent5 33 3 5" xfId="1315"/>
    <cellStyle name="Accent5 33 3 6" xfId="1316"/>
    <cellStyle name="Accent5 33 4" xfId="1317"/>
    <cellStyle name="Accent5 34" xfId="1318"/>
    <cellStyle name="Accent5 35" xfId="1319"/>
    <cellStyle name="Accent5 36" xfId="1320"/>
    <cellStyle name="Accent5 37" xfId="1321"/>
    <cellStyle name="Accent5 38" xfId="1322"/>
    <cellStyle name="Accent5 39" xfId="1323"/>
    <cellStyle name="Accent5 4" xfId="1324"/>
    <cellStyle name="Accent5 4 2" xfId="1325"/>
    <cellStyle name="Accent5 40" xfId="1326"/>
    <cellStyle name="Accent5 41" xfId="1327"/>
    <cellStyle name="Accent5 42" xfId="1328"/>
    <cellStyle name="Accent5 43" xfId="1329"/>
    <cellStyle name="Accent5 44" xfId="1330"/>
    <cellStyle name="Accent5 45" xfId="1331"/>
    <cellStyle name="Accent5 46" xfId="1332"/>
    <cellStyle name="Accent5 47" xfId="1333"/>
    <cellStyle name="Accent5 48" xfId="1334"/>
    <cellStyle name="Accent5 49" xfId="1335"/>
    <cellStyle name="Accent5 5" xfId="1336"/>
    <cellStyle name="Accent5 5 2" xfId="1337"/>
    <cellStyle name="Accent5 50" xfId="1338"/>
    <cellStyle name="Accent5 51" xfId="1339"/>
    <cellStyle name="Accent5 52" xfId="1340"/>
    <cellStyle name="Accent5 53" xfId="1341"/>
    <cellStyle name="Accent5 54" xfId="1342"/>
    <cellStyle name="Accent5 55" xfId="1343"/>
    <cellStyle name="Accent5 56" xfId="1344"/>
    <cellStyle name="Accent5 57" xfId="1345"/>
    <cellStyle name="Accent5 58" xfId="1346"/>
    <cellStyle name="Accent5 59" xfId="1347"/>
    <cellStyle name="Accent5 6" xfId="1348"/>
    <cellStyle name="Accent5 6 2" xfId="1349"/>
    <cellStyle name="Accent5 60" xfId="1350"/>
    <cellStyle name="Accent5 61" xfId="1351"/>
    <cellStyle name="Accent5 62" xfId="1352"/>
    <cellStyle name="Accent5 63" xfId="1353"/>
    <cellStyle name="Accent5 64" xfId="1354"/>
    <cellStyle name="Accent5 65" xfId="1355"/>
    <cellStyle name="Accent5 66" xfId="1356"/>
    <cellStyle name="Accent5 67" xfId="1357"/>
    <cellStyle name="Accent5 68" xfId="1358"/>
    <cellStyle name="Accent5 69" xfId="1359"/>
    <cellStyle name="Accent5 7" xfId="1360"/>
    <cellStyle name="Accent5 70" xfId="1361"/>
    <cellStyle name="Accent5 71" xfId="1362"/>
    <cellStyle name="Accent5 72" xfId="1363"/>
    <cellStyle name="Accent5 73" xfId="1364"/>
    <cellStyle name="Accent5 74" xfId="1365"/>
    <cellStyle name="Accent5 75" xfId="1366"/>
    <cellStyle name="Accent5 76" xfId="1367"/>
    <cellStyle name="Accent5 77" xfId="1368"/>
    <cellStyle name="Accent5 78" xfId="1369"/>
    <cellStyle name="Accent5 79" xfId="1370"/>
    <cellStyle name="Accent5 8" xfId="1371"/>
    <cellStyle name="Accent5 80" xfId="1372"/>
    <cellStyle name="Accent5 81" xfId="1373"/>
    <cellStyle name="Accent5 82" xfId="1374"/>
    <cellStyle name="Accent5 83" xfId="1375"/>
    <cellStyle name="Accent5 84" xfId="1376"/>
    <cellStyle name="Accent5 85" xfId="1377"/>
    <cellStyle name="Accent5 86" xfId="1378"/>
    <cellStyle name="Accent5 87" xfId="1379"/>
    <cellStyle name="Accent5 88" xfId="1380"/>
    <cellStyle name="Accent5 89" xfId="1381"/>
    <cellStyle name="Accent5 9" xfId="1382"/>
    <cellStyle name="Accent5 90" xfId="1383"/>
    <cellStyle name="Accent5 91" xfId="1384"/>
    <cellStyle name="Accent5 92" xfId="1385"/>
    <cellStyle name="Accent5 93" xfId="1386"/>
    <cellStyle name="Accent5 94" xfId="1387"/>
    <cellStyle name="Accent5 95" xfId="1388"/>
    <cellStyle name="Accent5 96" xfId="1389"/>
    <cellStyle name="Accent5 97" xfId="1390"/>
    <cellStyle name="Accent5 98" xfId="1391"/>
    <cellStyle name="Accent5 99" xfId="1392"/>
    <cellStyle name="Accent6" xfId="36" builtinId="49" customBuiltin="1"/>
    <cellStyle name="Accent6 - 20%" xfId="1393"/>
    <cellStyle name="Accent6 - 40%" xfId="1394"/>
    <cellStyle name="Accent6 - 60%" xfId="1395"/>
    <cellStyle name="Accent6 10" xfId="1396"/>
    <cellStyle name="Accent6 100" xfId="1397"/>
    <cellStyle name="Accent6 101" xfId="1398"/>
    <cellStyle name="Accent6 102" xfId="1399"/>
    <cellStyle name="Accent6 103" xfId="1400"/>
    <cellStyle name="Accent6 104" xfId="1401"/>
    <cellStyle name="Accent6 105" xfId="1402"/>
    <cellStyle name="Accent6 106" xfId="1403"/>
    <cellStyle name="Accent6 107" xfId="1404"/>
    <cellStyle name="Accent6 108" xfId="1405"/>
    <cellStyle name="Accent6 109" xfId="1406"/>
    <cellStyle name="Accent6 11" xfId="1407"/>
    <cellStyle name="Accent6 110" xfId="1408"/>
    <cellStyle name="Accent6 111" xfId="1409"/>
    <cellStyle name="Accent6 112" xfId="1410"/>
    <cellStyle name="Accent6 113" xfId="1411"/>
    <cellStyle name="Accent6 114" xfId="1412"/>
    <cellStyle name="Accent6 115" xfId="1413"/>
    <cellStyle name="Accent6 116" xfId="1414"/>
    <cellStyle name="Accent6 117" xfId="1415"/>
    <cellStyle name="Accent6 118" xfId="1416"/>
    <cellStyle name="Accent6 119" xfId="1417"/>
    <cellStyle name="Accent6 12" xfId="1418"/>
    <cellStyle name="Accent6 120" xfId="1419"/>
    <cellStyle name="Accent6 121" xfId="1420"/>
    <cellStyle name="Accent6 122" xfId="1421"/>
    <cellStyle name="Accent6 123" xfId="1422"/>
    <cellStyle name="Accent6 124" xfId="1423"/>
    <cellStyle name="Accent6 125" xfId="1424"/>
    <cellStyle name="Accent6 126" xfId="1425"/>
    <cellStyle name="Accent6 127" xfId="1426"/>
    <cellStyle name="Accent6 128" xfId="1427"/>
    <cellStyle name="Accent6 129" xfId="1428"/>
    <cellStyle name="Accent6 13" xfId="1429"/>
    <cellStyle name="Accent6 130" xfId="1430"/>
    <cellStyle name="Accent6 131" xfId="1431"/>
    <cellStyle name="Accent6 132" xfId="1432"/>
    <cellStyle name="Accent6 133" xfId="1433"/>
    <cellStyle name="Accent6 134" xfId="1434"/>
    <cellStyle name="Accent6 135" xfId="1435"/>
    <cellStyle name="Accent6 136" xfId="1436"/>
    <cellStyle name="Accent6 137" xfId="1437"/>
    <cellStyle name="Accent6 138" xfId="1438"/>
    <cellStyle name="Accent6 139" xfId="1439"/>
    <cellStyle name="Accent6 14" xfId="1440"/>
    <cellStyle name="Accent6 140" xfId="1441"/>
    <cellStyle name="Accent6 141" xfId="1442"/>
    <cellStyle name="Accent6 142" xfId="1443"/>
    <cellStyle name="Accent6 143" xfId="1444"/>
    <cellStyle name="Accent6 144" xfId="1445"/>
    <cellStyle name="Accent6 145" xfId="1446"/>
    <cellStyle name="Accent6 146" xfId="1447"/>
    <cellStyle name="Accent6 147" xfId="1448"/>
    <cellStyle name="Accent6 148" xfId="1449"/>
    <cellStyle name="Accent6 149" xfId="1450"/>
    <cellStyle name="Accent6 15" xfId="1451"/>
    <cellStyle name="Accent6 150" xfId="1452"/>
    <cellStyle name="Accent6 151" xfId="1453"/>
    <cellStyle name="Accent6 152" xfId="1454"/>
    <cellStyle name="Accent6 153" xfId="1455"/>
    <cellStyle name="Accent6 154" xfId="1456"/>
    <cellStyle name="Accent6 155" xfId="1457"/>
    <cellStyle name="Accent6 156" xfId="1458"/>
    <cellStyle name="Accent6 157" xfId="1459"/>
    <cellStyle name="Accent6 158" xfId="1460"/>
    <cellStyle name="Accent6 159" xfId="1461"/>
    <cellStyle name="Accent6 16" xfId="1462"/>
    <cellStyle name="Accent6 160" xfId="1463"/>
    <cellStyle name="Accent6 17" xfId="1464"/>
    <cellStyle name="Accent6 18" xfId="1465"/>
    <cellStyle name="Accent6 19" xfId="1466"/>
    <cellStyle name="Accent6 2" xfId="108"/>
    <cellStyle name="Accent6 2 2" xfId="1467"/>
    <cellStyle name="Accent6 2 3" xfId="1468"/>
    <cellStyle name="Accent6 20" xfId="1469"/>
    <cellStyle name="Accent6 21" xfId="1470"/>
    <cellStyle name="Accent6 22" xfId="1471"/>
    <cellStyle name="Accent6 23" xfId="1472"/>
    <cellStyle name="Accent6 24" xfId="1473"/>
    <cellStyle name="Accent6 25" xfId="1474"/>
    <cellStyle name="Accent6 26" xfId="1475"/>
    <cellStyle name="Accent6 27" xfId="1476"/>
    <cellStyle name="Accent6 28" xfId="1477"/>
    <cellStyle name="Accent6 29" xfId="1478"/>
    <cellStyle name="Accent6 3" xfId="1479"/>
    <cellStyle name="Accent6 3 2" xfId="1480"/>
    <cellStyle name="Accent6 3 3" xfId="1481"/>
    <cellStyle name="Accent6 3 4" xfId="1482"/>
    <cellStyle name="Accent6 30" xfId="1483"/>
    <cellStyle name="Accent6 31" xfId="1484"/>
    <cellStyle name="Accent6 32" xfId="1485"/>
    <cellStyle name="Accent6 33" xfId="1486"/>
    <cellStyle name="Accent6 33 2" xfId="1487"/>
    <cellStyle name="Accent6 33 3" xfId="1488"/>
    <cellStyle name="Accent6 33 4" xfId="1489"/>
    <cellStyle name="Accent6 34" xfId="1490"/>
    <cellStyle name="Accent6 35" xfId="1491"/>
    <cellStyle name="Accent6 36" xfId="1492"/>
    <cellStyle name="Accent6 37" xfId="1493"/>
    <cellStyle name="Accent6 38" xfId="1494"/>
    <cellStyle name="Accent6 39" xfId="1495"/>
    <cellStyle name="Accent6 4" xfId="1496"/>
    <cellStyle name="Accent6 4 2" xfId="1497"/>
    <cellStyle name="Accent6 40" xfId="1498"/>
    <cellStyle name="Accent6 41" xfId="1499"/>
    <cellStyle name="Accent6 42" xfId="1500"/>
    <cellStyle name="Accent6 43" xfId="1501"/>
    <cellStyle name="Accent6 44" xfId="1502"/>
    <cellStyle name="Accent6 45" xfId="1503"/>
    <cellStyle name="Accent6 46" xfId="1504"/>
    <cellStyle name="Accent6 47" xfId="1505"/>
    <cellStyle name="Accent6 48" xfId="1506"/>
    <cellStyle name="Accent6 49" xfId="1507"/>
    <cellStyle name="Accent6 5" xfId="1508"/>
    <cellStyle name="Accent6 5 2" xfId="1509"/>
    <cellStyle name="Accent6 50" xfId="1510"/>
    <cellStyle name="Accent6 51" xfId="1511"/>
    <cellStyle name="Accent6 52" xfId="1512"/>
    <cellStyle name="Accent6 53" xfId="1513"/>
    <cellStyle name="Accent6 54" xfId="1514"/>
    <cellStyle name="Accent6 55" xfId="1515"/>
    <cellStyle name="Accent6 56" xfId="1516"/>
    <cellStyle name="Accent6 57" xfId="1517"/>
    <cellStyle name="Accent6 58" xfId="1518"/>
    <cellStyle name="Accent6 59" xfId="1519"/>
    <cellStyle name="Accent6 6" xfId="1520"/>
    <cellStyle name="Accent6 6 2" xfId="1521"/>
    <cellStyle name="Accent6 60" xfId="1522"/>
    <cellStyle name="Accent6 61" xfId="1523"/>
    <cellStyle name="Accent6 62" xfId="1524"/>
    <cellStyle name="Accent6 63" xfId="1525"/>
    <cellStyle name="Accent6 64" xfId="1526"/>
    <cellStyle name="Accent6 65" xfId="1527"/>
    <cellStyle name="Accent6 66" xfId="1528"/>
    <cellStyle name="Accent6 67" xfId="1529"/>
    <cellStyle name="Accent6 68" xfId="1530"/>
    <cellStyle name="Accent6 69" xfId="1531"/>
    <cellStyle name="Accent6 7" xfId="1532"/>
    <cellStyle name="Accent6 70" xfId="1533"/>
    <cellStyle name="Accent6 71" xfId="1534"/>
    <cellStyle name="Accent6 72" xfId="1535"/>
    <cellStyle name="Accent6 73" xfId="1536"/>
    <cellStyle name="Accent6 74" xfId="1537"/>
    <cellStyle name="Accent6 75" xfId="1538"/>
    <cellStyle name="Accent6 76" xfId="1539"/>
    <cellStyle name="Accent6 77" xfId="1540"/>
    <cellStyle name="Accent6 78" xfId="1541"/>
    <cellStyle name="Accent6 79" xfId="1542"/>
    <cellStyle name="Accent6 8" xfId="1543"/>
    <cellStyle name="Accent6 80" xfId="1544"/>
    <cellStyle name="Accent6 81" xfId="1545"/>
    <cellStyle name="Accent6 82" xfId="1546"/>
    <cellStyle name="Accent6 83" xfId="1547"/>
    <cellStyle name="Accent6 84" xfId="1548"/>
    <cellStyle name="Accent6 85" xfId="1549"/>
    <cellStyle name="Accent6 86" xfId="1550"/>
    <cellStyle name="Accent6 87" xfId="1551"/>
    <cellStyle name="Accent6 88" xfId="1552"/>
    <cellStyle name="Accent6 89" xfId="1553"/>
    <cellStyle name="Accent6 9" xfId="1554"/>
    <cellStyle name="Accent6 90" xfId="1555"/>
    <cellStyle name="Accent6 91" xfId="1556"/>
    <cellStyle name="Accent6 92" xfId="1557"/>
    <cellStyle name="Accent6 93" xfId="1558"/>
    <cellStyle name="Accent6 94" xfId="1559"/>
    <cellStyle name="Accent6 95" xfId="1560"/>
    <cellStyle name="Accent6 96" xfId="1561"/>
    <cellStyle name="Accent6 97" xfId="1562"/>
    <cellStyle name="Accent6 98" xfId="1563"/>
    <cellStyle name="Accent6 99" xfId="1564"/>
    <cellStyle name="AFE" xfId="1565"/>
    <cellStyle name="Att1" xfId="109"/>
    <cellStyle name="Att1 2" xfId="110"/>
    <cellStyle name="Att1 2 2" xfId="45377"/>
    <cellStyle name="Att1 3" xfId="111"/>
    <cellStyle name="Att1 3 2" xfId="45378"/>
    <cellStyle name="Att1 3 3" xfId="45379"/>
    <cellStyle name="Att1 4" xfId="45380"/>
    <cellStyle name="Att1 4 2" xfId="45381"/>
    <cellStyle name="Att1 4 3" xfId="45382"/>
    <cellStyle name="Bad" xfId="6" builtinId="27" customBuiltin="1"/>
    <cellStyle name="Bad 10" xfId="1566"/>
    <cellStyle name="Bad 11" xfId="1567"/>
    <cellStyle name="Bad 2" xfId="112"/>
    <cellStyle name="Bad 2 2" xfId="1568"/>
    <cellStyle name="Bad 2 2 2" xfId="1569"/>
    <cellStyle name="Bad 2 3" xfId="1570"/>
    <cellStyle name="Bad 3" xfId="1571"/>
    <cellStyle name="Bad 3 2" xfId="1572"/>
    <cellStyle name="Bad 3 3" xfId="1573"/>
    <cellStyle name="Bad 3 4" xfId="1574"/>
    <cellStyle name="Bad 4" xfId="1575"/>
    <cellStyle name="Bad 4 2" xfId="1576"/>
    <cellStyle name="Bad 5" xfId="1577"/>
    <cellStyle name="Bad 5 2" xfId="1578"/>
    <cellStyle name="Bad 6" xfId="1579"/>
    <cellStyle name="Bad 6 2" xfId="1580"/>
    <cellStyle name="Bad 6 3" xfId="1581"/>
    <cellStyle name="Bad 6 3 2" xfId="1582"/>
    <cellStyle name="Bad 6 3 2 2" xfId="1583"/>
    <cellStyle name="Bad 6 3 2 3" xfId="1584"/>
    <cellStyle name="Bad 6 3 2 4" xfId="1585"/>
    <cellStyle name="Bad 6 3 3" xfId="1586"/>
    <cellStyle name="Bad 6 3 4" xfId="1587"/>
    <cellStyle name="Bad 6 3 4 2" xfId="1588"/>
    <cellStyle name="Bad 6 3 4 3" xfId="1589"/>
    <cellStyle name="Bad 6 3 5" xfId="1590"/>
    <cellStyle name="Bad 6 3 6" xfId="1591"/>
    <cellStyle name="Bad 6 3 7" xfId="1592"/>
    <cellStyle name="Bad 6 4" xfId="1593"/>
    <cellStyle name="Bad 6 5" xfId="1594"/>
    <cellStyle name="Bad 7" xfId="1595"/>
    <cellStyle name="Bad 8" xfId="1596"/>
    <cellStyle name="Bad 9" xfId="1597"/>
    <cellStyle name="BM CheckSum" xfId="4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10" xfId="1598"/>
    <cellStyle name="box 10 2" xfId="1599"/>
    <cellStyle name="box 10 2 2" xfId="1600"/>
    <cellStyle name="box 11" xfId="1601"/>
    <cellStyle name="box 11 2" xfId="1602"/>
    <cellStyle name="box 2" xfId="116"/>
    <cellStyle name="box 2 10" xfId="1603"/>
    <cellStyle name="box 2 10 2" xfId="1604"/>
    <cellStyle name="box 2 2" xfId="1605"/>
    <cellStyle name="box 2 2 2" xfId="1606"/>
    <cellStyle name="box 2 2 2 2" xfId="1607"/>
    <cellStyle name="box 2 2 2 2 2" xfId="1608"/>
    <cellStyle name="box 2 2 2 2 2 2" xfId="1609"/>
    <cellStyle name="box 2 2 2 2 2 2 2" xfId="1610"/>
    <cellStyle name="box 2 2 2 2 2 2 2 2" xfId="1611"/>
    <cellStyle name="box 2 2 2 2 2 2 2 2 2" xfId="1612"/>
    <cellStyle name="box 2 2 2 2 2 2 2 2 2 2" xfId="1613"/>
    <cellStyle name="box 2 2 2 2 2 2 2 3" xfId="1614"/>
    <cellStyle name="box 2 2 2 2 2 2 2 4" xfId="1615"/>
    <cellStyle name="box 2 2 2 2 2 2 2 4 2" xfId="1616"/>
    <cellStyle name="box 2 2 2 2 2 2 3" xfId="1617"/>
    <cellStyle name="box 2 2 2 2 2 2 3 2" xfId="1618"/>
    <cellStyle name="box 2 2 2 2 2 2 3 2 2" xfId="1619"/>
    <cellStyle name="box 2 2 2 2 2 2 3 2 2 2" xfId="1620"/>
    <cellStyle name="box 2 2 2 2 2 2 3 3" xfId="1621"/>
    <cellStyle name="box 2 2 2 2 2 2 3 4" xfId="1622"/>
    <cellStyle name="box 2 2 2 2 2 2 3 4 2" xfId="1623"/>
    <cellStyle name="box 2 2 2 2 2 2 4" xfId="1624"/>
    <cellStyle name="box 2 2 2 2 2 2 4 2" xfId="1625"/>
    <cellStyle name="box 2 2 2 2 2 2 5" xfId="1626"/>
    <cellStyle name="box 2 2 2 2 2 3" xfId="1627"/>
    <cellStyle name="box 2 2 2 2 2 3 2" xfId="1628"/>
    <cellStyle name="box 2 2 2 2 2 3 2 2" xfId="1629"/>
    <cellStyle name="box 2 2 2 2 2 3 2 2 2" xfId="1630"/>
    <cellStyle name="box 2 2 2 2 2 3 2 2 2 2" xfId="1631"/>
    <cellStyle name="box 2 2 2 2 2 3 2 3" xfId="1632"/>
    <cellStyle name="box 2 2 2 2 2 3 2 4" xfId="1633"/>
    <cellStyle name="box 2 2 2 2 2 3 2 4 2" xfId="1634"/>
    <cellStyle name="box 2 2 2 2 2 3 3" xfId="1635"/>
    <cellStyle name="box 2 2 2 2 2 3 3 2" xfId="1636"/>
    <cellStyle name="box 2 2 2 2 2 3 3 2 2" xfId="1637"/>
    <cellStyle name="box 2 2 2 2 2 3 3 2 2 2" xfId="1638"/>
    <cellStyle name="box 2 2 2 2 2 3 3 3" xfId="1639"/>
    <cellStyle name="box 2 2 2 2 2 3 3 3 2" xfId="1640"/>
    <cellStyle name="box 2 2 2 2 2 3 4" xfId="1641"/>
    <cellStyle name="box 2 2 2 2 2 3 4 2" xfId="1642"/>
    <cellStyle name="box 2 2 2 2 2 3 4 2 2" xfId="1643"/>
    <cellStyle name="box 2 2 2 2 2 3 5" xfId="1644"/>
    <cellStyle name="box 2 2 2 2 2 3 5 2" xfId="1645"/>
    <cellStyle name="box 2 2 2 2 2 3 6" xfId="1646"/>
    <cellStyle name="box 2 2 2 2 2 4" xfId="1647"/>
    <cellStyle name="box 2 2 2 2 2 4 2" xfId="1648"/>
    <cellStyle name="box 2 2 2 2 2 4 2 2" xfId="1649"/>
    <cellStyle name="box 2 2 2 2 2 4 2 2 2" xfId="1650"/>
    <cellStyle name="box 2 2 2 2 2 4 3" xfId="1651"/>
    <cellStyle name="box 2 2 2 2 2 4 4" xfId="1652"/>
    <cellStyle name="box 2 2 2 2 2 4 4 2" xfId="1653"/>
    <cellStyle name="box 2 2 2 2 2 5" xfId="1654"/>
    <cellStyle name="box 2 2 2 2 2 5 2" xfId="1655"/>
    <cellStyle name="box 2 2 2 2 2 5 2 2" xfId="1656"/>
    <cellStyle name="box 2 2 2 2 2 5 2 2 2" xfId="1657"/>
    <cellStyle name="box 2 2 2 2 2 5 3" xfId="1658"/>
    <cellStyle name="box 2 2 2 2 2 5 3 2" xfId="1659"/>
    <cellStyle name="box 2 2 2 2 2 6" xfId="1660"/>
    <cellStyle name="box 2 2 2 2 2 6 2" xfId="1661"/>
    <cellStyle name="box 2 2 2 2 2 6 2 2" xfId="1662"/>
    <cellStyle name="box 2 2 2 2 2 7" xfId="1663"/>
    <cellStyle name="box 2 2 2 2 2 7 2" xfId="1664"/>
    <cellStyle name="box 2 2 2 2 3" xfId="1665"/>
    <cellStyle name="box 2 2 2 2 3 2" xfId="1666"/>
    <cellStyle name="box 2 2 2 3" xfId="1667"/>
    <cellStyle name="box 2 2 2 3 2" xfId="1668"/>
    <cellStyle name="box 2 2 2 3 2 2" xfId="1669"/>
    <cellStyle name="box 2 2 2 3 2 2 2" xfId="1670"/>
    <cellStyle name="box 2 2 2 3 2 2 2 2" xfId="1671"/>
    <cellStyle name="box 2 2 2 3 2 2 2 2 2" xfId="1672"/>
    <cellStyle name="box 2 2 2 3 2 2 2 2 2 2" xfId="1673"/>
    <cellStyle name="box 2 2 2 3 2 2 2 3" xfId="1674"/>
    <cellStyle name="box 2 2 2 3 2 2 2 4" xfId="1675"/>
    <cellStyle name="box 2 2 2 3 2 2 2 4 2" xfId="1676"/>
    <cellStyle name="box 2 2 2 3 2 2 3" xfId="1677"/>
    <cellStyle name="box 2 2 2 3 2 2 3 2" xfId="1678"/>
    <cellStyle name="box 2 2 2 3 2 2 3 2 2" xfId="1679"/>
    <cellStyle name="box 2 2 2 3 2 2 3 2 2 2" xfId="1680"/>
    <cellStyle name="box 2 2 2 3 2 2 3 3" xfId="1681"/>
    <cellStyle name="box 2 2 2 3 2 2 3 4" xfId="1682"/>
    <cellStyle name="box 2 2 2 3 2 2 3 4 2" xfId="1683"/>
    <cellStyle name="box 2 2 2 3 2 2 4" xfId="1684"/>
    <cellStyle name="box 2 2 2 3 2 2 4 2" xfId="1685"/>
    <cellStyle name="box 2 2 2 3 2 2 5" xfId="1686"/>
    <cellStyle name="box 2 2 2 3 2 3" xfId="1687"/>
    <cellStyle name="box 2 2 2 3 2 3 2" xfId="1688"/>
    <cellStyle name="box 2 2 2 3 2 3 2 2" xfId="1689"/>
    <cellStyle name="box 2 2 2 3 2 3 2 2 2" xfId="1690"/>
    <cellStyle name="box 2 2 2 3 2 3 2 2 2 2" xfId="1691"/>
    <cellStyle name="box 2 2 2 3 2 3 2 3" xfId="1692"/>
    <cellStyle name="box 2 2 2 3 2 3 2 4" xfId="1693"/>
    <cellStyle name="box 2 2 2 3 2 3 2 4 2" xfId="1694"/>
    <cellStyle name="box 2 2 2 3 2 3 3" xfId="1695"/>
    <cellStyle name="box 2 2 2 3 2 3 3 2" xfId="1696"/>
    <cellStyle name="box 2 2 2 3 2 3 3 2 2" xfId="1697"/>
    <cellStyle name="box 2 2 2 3 2 3 3 2 2 2" xfId="1698"/>
    <cellStyle name="box 2 2 2 3 2 3 3 3" xfId="1699"/>
    <cellStyle name="box 2 2 2 3 2 3 3 3 2" xfId="1700"/>
    <cellStyle name="box 2 2 2 3 2 3 4" xfId="1701"/>
    <cellStyle name="box 2 2 2 3 2 3 4 2" xfId="1702"/>
    <cellStyle name="box 2 2 2 3 2 3 4 2 2" xfId="1703"/>
    <cellStyle name="box 2 2 2 3 2 3 5" xfId="1704"/>
    <cellStyle name="box 2 2 2 3 2 3 5 2" xfId="1705"/>
    <cellStyle name="box 2 2 2 3 2 3 6" xfId="1706"/>
    <cellStyle name="box 2 2 2 3 2 4" xfId="1707"/>
    <cellStyle name="box 2 2 2 3 2 4 2" xfId="1708"/>
    <cellStyle name="box 2 2 2 3 2 4 2 2" xfId="1709"/>
    <cellStyle name="box 2 2 2 3 2 4 2 2 2" xfId="1710"/>
    <cellStyle name="box 2 2 2 3 2 4 3" xfId="1711"/>
    <cellStyle name="box 2 2 2 3 2 4 4" xfId="1712"/>
    <cellStyle name="box 2 2 2 3 2 4 4 2" xfId="1713"/>
    <cellStyle name="box 2 2 2 3 2 5" xfId="1714"/>
    <cellStyle name="box 2 2 2 3 2 5 2" xfId="1715"/>
    <cellStyle name="box 2 2 2 3 2 5 2 2" xfId="1716"/>
    <cellStyle name="box 2 2 2 3 2 5 2 2 2" xfId="1717"/>
    <cellStyle name="box 2 2 2 3 2 5 3" xfId="1718"/>
    <cellStyle name="box 2 2 2 3 2 5 3 2" xfId="1719"/>
    <cellStyle name="box 2 2 2 3 2 6" xfId="1720"/>
    <cellStyle name="box 2 2 2 3 2 6 2" xfId="1721"/>
    <cellStyle name="box 2 2 2 3 2 6 2 2" xfId="1722"/>
    <cellStyle name="box 2 2 2 3 2 7" xfId="1723"/>
    <cellStyle name="box 2 2 2 3 2 7 2" xfId="1724"/>
    <cellStyle name="box 2 2 2 3 3" xfId="1725"/>
    <cellStyle name="box 2 2 2 3 3 2" xfId="1726"/>
    <cellStyle name="box 2 2 2 4" xfId="1727"/>
    <cellStyle name="box 2 2 2 4 2" xfId="1728"/>
    <cellStyle name="box 2 2 2 4 2 2" xfId="1729"/>
    <cellStyle name="box 2 2 2 4 2 2 2" xfId="1730"/>
    <cellStyle name="box 2 2 2 4 2 2 2 2" xfId="1731"/>
    <cellStyle name="box 2 2 2 4 2 2 2 2 2" xfId="1732"/>
    <cellStyle name="box 2 2 2 4 2 2 2 2 2 2" xfId="1733"/>
    <cellStyle name="box 2 2 2 4 2 2 2 3" xfId="1734"/>
    <cellStyle name="box 2 2 2 4 2 2 2 4" xfId="1735"/>
    <cellStyle name="box 2 2 2 4 2 2 2 4 2" xfId="1736"/>
    <cellStyle name="box 2 2 2 4 2 2 3" xfId="1737"/>
    <cellStyle name="box 2 2 2 4 2 2 3 2" xfId="1738"/>
    <cellStyle name="box 2 2 2 4 2 2 3 2 2" xfId="1739"/>
    <cellStyle name="box 2 2 2 4 2 2 3 2 2 2" xfId="1740"/>
    <cellStyle name="box 2 2 2 4 2 2 3 3" xfId="1741"/>
    <cellStyle name="box 2 2 2 4 2 2 3 4" xfId="1742"/>
    <cellStyle name="box 2 2 2 4 2 2 3 4 2" xfId="1743"/>
    <cellStyle name="box 2 2 2 4 2 2 4" xfId="1744"/>
    <cellStyle name="box 2 2 2 4 2 2 4 2" xfId="1745"/>
    <cellStyle name="box 2 2 2 4 2 2 5" xfId="1746"/>
    <cellStyle name="box 2 2 2 4 2 3" xfId="1747"/>
    <cellStyle name="box 2 2 2 4 2 3 2" xfId="1748"/>
    <cellStyle name="box 2 2 2 4 2 3 2 2" xfId="1749"/>
    <cellStyle name="box 2 2 2 4 2 3 2 2 2" xfId="1750"/>
    <cellStyle name="box 2 2 2 4 2 3 2 2 2 2" xfId="1751"/>
    <cellStyle name="box 2 2 2 4 2 3 2 3" xfId="1752"/>
    <cellStyle name="box 2 2 2 4 2 3 2 4" xfId="1753"/>
    <cellStyle name="box 2 2 2 4 2 3 2 4 2" xfId="1754"/>
    <cellStyle name="box 2 2 2 4 2 3 3" xfId="1755"/>
    <cellStyle name="box 2 2 2 4 2 3 3 2" xfId="1756"/>
    <cellStyle name="box 2 2 2 4 2 3 3 2 2" xfId="1757"/>
    <cellStyle name="box 2 2 2 4 2 3 3 2 2 2" xfId="1758"/>
    <cellStyle name="box 2 2 2 4 2 3 3 3" xfId="1759"/>
    <cellStyle name="box 2 2 2 4 2 3 3 3 2" xfId="1760"/>
    <cellStyle name="box 2 2 2 4 2 3 4" xfId="1761"/>
    <cellStyle name="box 2 2 2 4 2 3 4 2" xfId="1762"/>
    <cellStyle name="box 2 2 2 4 2 3 4 2 2" xfId="1763"/>
    <cellStyle name="box 2 2 2 4 2 3 5" xfId="1764"/>
    <cellStyle name="box 2 2 2 4 2 3 5 2" xfId="1765"/>
    <cellStyle name="box 2 2 2 4 2 3 6" xfId="1766"/>
    <cellStyle name="box 2 2 2 4 2 4" xfId="1767"/>
    <cellStyle name="box 2 2 2 4 2 4 2" xfId="1768"/>
    <cellStyle name="box 2 2 2 4 2 4 2 2" xfId="1769"/>
    <cellStyle name="box 2 2 2 4 2 4 2 2 2" xfId="1770"/>
    <cellStyle name="box 2 2 2 4 2 4 3" xfId="1771"/>
    <cellStyle name="box 2 2 2 4 2 4 4" xfId="1772"/>
    <cellStyle name="box 2 2 2 4 2 4 4 2" xfId="1773"/>
    <cellStyle name="box 2 2 2 4 2 5" xfId="1774"/>
    <cellStyle name="box 2 2 2 4 2 5 2" xfId="1775"/>
    <cellStyle name="box 2 2 2 4 2 5 2 2" xfId="1776"/>
    <cellStyle name="box 2 2 2 4 2 5 2 2 2" xfId="1777"/>
    <cellStyle name="box 2 2 2 4 2 5 3" xfId="1778"/>
    <cellStyle name="box 2 2 2 4 2 5 3 2" xfId="1779"/>
    <cellStyle name="box 2 2 2 4 2 6" xfId="1780"/>
    <cellStyle name="box 2 2 2 4 2 6 2" xfId="1781"/>
    <cellStyle name="box 2 2 2 4 2 6 2 2" xfId="1782"/>
    <cellStyle name="box 2 2 2 4 2 7" xfId="1783"/>
    <cellStyle name="box 2 2 2 4 2 7 2" xfId="1784"/>
    <cellStyle name="box 2 2 2 4 3" xfId="1785"/>
    <cellStyle name="box 2 2 2 4 3 2" xfId="1786"/>
    <cellStyle name="box 2 2 2 5" xfId="1787"/>
    <cellStyle name="box 2 2 2 5 2" xfId="1788"/>
    <cellStyle name="box 2 2 2 5 2 2" xfId="1789"/>
    <cellStyle name="box 2 2 2 5 2 2 2" xfId="1790"/>
    <cellStyle name="box 2 2 2 5 2 2 2 2" xfId="1791"/>
    <cellStyle name="box 2 2 2 5 2 2 2 2 2" xfId="1792"/>
    <cellStyle name="box 2 2 2 5 2 2 3" xfId="1793"/>
    <cellStyle name="box 2 2 2 5 2 2 4" xfId="1794"/>
    <cellStyle name="box 2 2 2 5 2 2 4 2" xfId="1795"/>
    <cellStyle name="box 2 2 2 5 2 3" xfId="1796"/>
    <cellStyle name="box 2 2 2 5 2 3 2" xfId="1797"/>
    <cellStyle name="box 2 2 2 5 2 3 2 2" xfId="1798"/>
    <cellStyle name="box 2 2 2 5 2 3 2 2 2" xfId="1799"/>
    <cellStyle name="box 2 2 2 5 2 3 3" xfId="1800"/>
    <cellStyle name="box 2 2 2 5 2 3 4" xfId="1801"/>
    <cellStyle name="box 2 2 2 5 2 3 4 2" xfId="1802"/>
    <cellStyle name="box 2 2 2 5 2 4" xfId="1803"/>
    <cellStyle name="box 2 2 2 5 2 4 2" xfId="1804"/>
    <cellStyle name="box 2 2 2 5 2 5" xfId="1805"/>
    <cellStyle name="box 2 2 2 5 3" xfId="1806"/>
    <cellStyle name="box 2 2 2 5 3 2" xfId="1807"/>
    <cellStyle name="box 2 2 2 5 3 2 2" xfId="1808"/>
    <cellStyle name="box 2 2 2 5 3 2 2 2" xfId="1809"/>
    <cellStyle name="box 2 2 2 5 3 2 2 2 2" xfId="1810"/>
    <cellStyle name="box 2 2 2 5 3 2 3" xfId="1811"/>
    <cellStyle name="box 2 2 2 5 3 2 4" xfId="1812"/>
    <cellStyle name="box 2 2 2 5 3 2 4 2" xfId="1813"/>
    <cellStyle name="box 2 2 2 5 3 3" xfId="1814"/>
    <cellStyle name="box 2 2 2 5 3 3 2" xfId="1815"/>
    <cellStyle name="box 2 2 2 5 3 3 2 2" xfId="1816"/>
    <cellStyle name="box 2 2 2 5 3 3 2 2 2" xfId="1817"/>
    <cellStyle name="box 2 2 2 5 3 3 3" xfId="1818"/>
    <cellStyle name="box 2 2 2 5 3 3 3 2" xfId="1819"/>
    <cellStyle name="box 2 2 2 5 3 4" xfId="1820"/>
    <cellStyle name="box 2 2 2 5 3 4 2" xfId="1821"/>
    <cellStyle name="box 2 2 2 5 3 4 2 2" xfId="1822"/>
    <cellStyle name="box 2 2 2 5 3 5" xfId="1823"/>
    <cellStyle name="box 2 2 2 5 3 5 2" xfId="1824"/>
    <cellStyle name="box 2 2 2 5 3 6" xfId="1825"/>
    <cellStyle name="box 2 2 2 5 4" xfId="1826"/>
    <cellStyle name="box 2 2 2 5 4 2" xfId="1827"/>
    <cellStyle name="box 2 2 2 5 4 2 2" xfId="1828"/>
    <cellStyle name="box 2 2 2 5 4 2 2 2" xfId="1829"/>
    <cellStyle name="box 2 2 2 5 4 3" xfId="1830"/>
    <cellStyle name="box 2 2 2 5 4 4" xfId="1831"/>
    <cellStyle name="box 2 2 2 5 4 4 2" xfId="1832"/>
    <cellStyle name="box 2 2 2 5 5" xfId="1833"/>
    <cellStyle name="box 2 2 2 5 5 2" xfId="1834"/>
    <cellStyle name="box 2 2 2 5 5 2 2" xfId="1835"/>
    <cellStyle name="box 2 2 2 5 5 2 2 2" xfId="1836"/>
    <cellStyle name="box 2 2 2 5 5 3" xfId="1837"/>
    <cellStyle name="box 2 2 2 5 5 3 2" xfId="1838"/>
    <cellStyle name="box 2 2 2 5 6" xfId="1839"/>
    <cellStyle name="box 2 2 2 5 6 2" xfId="1840"/>
    <cellStyle name="box 2 2 2 5 6 2 2" xfId="1841"/>
    <cellStyle name="box 2 2 2 5 7" xfId="1842"/>
    <cellStyle name="box 2 2 2 5 7 2" xfId="1843"/>
    <cellStyle name="box 2 2 2 6" xfId="1844"/>
    <cellStyle name="box 2 2 2 6 2" xfId="1845"/>
    <cellStyle name="box 2 2 2 6 2 2" xfId="1846"/>
    <cellStyle name="box 2 2 2 7" xfId="1847"/>
    <cellStyle name="box 2 2 2 7 2" xfId="1848"/>
    <cellStyle name="box 2 2 3" xfId="1849"/>
    <cellStyle name="box 2 2 3 2" xfId="1850"/>
    <cellStyle name="box 2 2 3 2 2" xfId="1851"/>
    <cellStyle name="box 2 2 3 2 2 2" xfId="1852"/>
    <cellStyle name="box 2 2 3 2 2 2 2" xfId="1853"/>
    <cellStyle name="box 2 2 3 2 2 2 2 2" xfId="1854"/>
    <cellStyle name="box 2 2 3 2 2 2 2 2 2" xfId="1855"/>
    <cellStyle name="box 2 2 3 2 2 2 2 2 2 2" xfId="1856"/>
    <cellStyle name="box 2 2 3 2 2 2 2 3" xfId="1857"/>
    <cellStyle name="box 2 2 3 2 2 2 2 4" xfId="1858"/>
    <cellStyle name="box 2 2 3 2 2 2 2 4 2" xfId="1859"/>
    <cellStyle name="box 2 2 3 2 2 2 3" xfId="1860"/>
    <cellStyle name="box 2 2 3 2 2 2 3 2" xfId="1861"/>
    <cellStyle name="box 2 2 3 2 2 2 3 2 2" xfId="1862"/>
    <cellStyle name="box 2 2 3 2 2 2 3 2 2 2" xfId="1863"/>
    <cellStyle name="box 2 2 3 2 2 2 3 3" xfId="1864"/>
    <cellStyle name="box 2 2 3 2 2 2 3 4" xfId="1865"/>
    <cellStyle name="box 2 2 3 2 2 2 3 4 2" xfId="1866"/>
    <cellStyle name="box 2 2 3 2 2 2 4" xfId="1867"/>
    <cellStyle name="box 2 2 3 2 2 2 4 2" xfId="1868"/>
    <cellStyle name="box 2 2 3 2 2 2 5" xfId="1869"/>
    <cellStyle name="box 2 2 3 2 2 3" xfId="1870"/>
    <cellStyle name="box 2 2 3 2 2 3 2" xfId="1871"/>
    <cellStyle name="box 2 2 3 2 2 3 2 2" xfId="1872"/>
    <cellStyle name="box 2 2 3 2 2 3 2 2 2" xfId="1873"/>
    <cellStyle name="box 2 2 3 2 2 3 2 2 2 2" xfId="1874"/>
    <cellStyle name="box 2 2 3 2 2 3 2 3" xfId="1875"/>
    <cellStyle name="box 2 2 3 2 2 3 2 4" xfId="1876"/>
    <cellStyle name="box 2 2 3 2 2 3 2 4 2" xfId="1877"/>
    <cellStyle name="box 2 2 3 2 2 3 3" xfId="1878"/>
    <cellStyle name="box 2 2 3 2 2 3 3 2" xfId="1879"/>
    <cellStyle name="box 2 2 3 2 2 3 3 2 2" xfId="1880"/>
    <cellStyle name="box 2 2 3 2 2 3 3 2 2 2" xfId="1881"/>
    <cellStyle name="box 2 2 3 2 2 3 3 3" xfId="1882"/>
    <cellStyle name="box 2 2 3 2 2 3 3 3 2" xfId="1883"/>
    <cellStyle name="box 2 2 3 2 2 3 4" xfId="1884"/>
    <cellStyle name="box 2 2 3 2 2 3 4 2" xfId="1885"/>
    <cellStyle name="box 2 2 3 2 2 3 4 2 2" xfId="1886"/>
    <cellStyle name="box 2 2 3 2 2 3 5" xfId="1887"/>
    <cellStyle name="box 2 2 3 2 2 3 5 2" xfId="1888"/>
    <cellStyle name="box 2 2 3 2 2 3 6" xfId="1889"/>
    <cellStyle name="box 2 2 3 2 2 4" xfId="1890"/>
    <cellStyle name="box 2 2 3 2 2 4 2" xfId="1891"/>
    <cellStyle name="box 2 2 3 2 2 4 2 2" xfId="1892"/>
    <cellStyle name="box 2 2 3 2 2 4 2 2 2" xfId="1893"/>
    <cellStyle name="box 2 2 3 2 2 4 3" xfId="1894"/>
    <cellStyle name="box 2 2 3 2 2 4 4" xfId="1895"/>
    <cellStyle name="box 2 2 3 2 2 4 4 2" xfId="1896"/>
    <cellStyle name="box 2 2 3 2 2 5" xfId="1897"/>
    <cellStyle name="box 2 2 3 2 2 5 2" xfId="1898"/>
    <cellStyle name="box 2 2 3 2 2 5 2 2" xfId="1899"/>
    <cellStyle name="box 2 2 3 2 2 5 2 2 2" xfId="1900"/>
    <cellStyle name="box 2 2 3 2 2 5 3" xfId="1901"/>
    <cellStyle name="box 2 2 3 2 2 5 3 2" xfId="1902"/>
    <cellStyle name="box 2 2 3 2 2 6" xfId="1903"/>
    <cellStyle name="box 2 2 3 2 2 6 2" xfId="1904"/>
    <cellStyle name="box 2 2 3 2 2 6 2 2" xfId="1905"/>
    <cellStyle name="box 2 2 3 2 2 7" xfId="1906"/>
    <cellStyle name="box 2 2 3 2 2 7 2" xfId="1907"/>
    <cellStyle name="box 2 2 3 2 3" xfId="1908"/>
    <cellStyle name="box 2 2 3 2 3 2" xfId="1909"/>
    <cellStyle name="box 2 2 3 3" xfId="1910"/>
    <cellStyle name="box 2 2 3 3 2" xfId="1911"/>
    <cellStyle name="box 2 2 3 3 2 2" xfId="1912"/>
    <cellStyle name="box 2 2 3 3 2 2 2" xfId="1913"/>
    <cellStyle name="box 2 2 3 3 2 2 2 2" xfId="1914"/>
    <cellStyle name="box 2 2 3 3 2 2 2 2 2" xfId="1915"/>
    <cellStyle name="box 2 2 3 3 2 2 2 2 2 2" xfId="1916"/>
    <cellStyle name="box 2 2 3 3 2 2 2 3" xfId="1917"/>
    <cellStyle name="box 2 2 3 3 2 2 2 4" xfId="1918"/>
    <cellStyle name="box 2 2 3 3 2 2 2 4 2" xfId="1919"/>
    <cellStyle name="box 2 2 3 3 2 2 3" xfId="1920"/>
    <cellStyle name="box 2 2 3 3 2 2 3 2" xfId="1921"/>
    <cellStyle name="box 2 2 3 3 2 2 3 2 2" xfId="1922"/>
    <cellStyle name="box 2 2 3 3 2 2 3 2 2 2" xfId="1923"/>
    <cellStyle name="box 2 2 3 3 2 2 3 3" xfId="1924"/>
    <cellStyle name="box 2 2 3 3 2 2 3 4" xfId="1925"/>
    <cellStyle name="box 2 2 3 3 2 2 3 4 2" xfId="1926"/>
    <cellStyle name="box 2 2 3 3 2 2 4" xfId="1927"/>
    <cellStyle name="box 2 2 3 3 2 2 4 2" xfId="1928"/>
    <cellStyle name="box 2 2 3 3 2 2 5" xfId="1929"/>
    <cellStyle name="box 2 2 3 3 2 3" xfId="1930"/>
    <cellStyle name="box 2 2 3 3 2 3 2" xfId="1931"/>
    <cellStyle name="box 2 2 3 3 2 3 2 2" xfId="1932"/>
    <cellStyle name="box 2 2 3 3 2 3 2 2 2" xfId="1933"/>
    <cellStyle name="box 2 2 3 3 2 3 2 2 2 2" xfId="1934"/>
    <cellStyle name="box 2 2 3 3 2 3 2 3" xfId="1935"/>
    <cellStyle name="box 2 2 3 3 2 3 2 4" xfId="1936"/>
    <cellStyle name="box 2 2 3 3 2 3 2 4 2" xfId="1937"/>
    <cellStyle name="box 2 2 3 3 2 3 3" xfId="1938"/>
    <cellStyle name="box 2 2 3 3 2 3 3 2" xfId="1939"/>
    <cellStyle name="box 2 2 3 3 2 3 3 2 2" xfId="1940"/>
    <cellStyle name="box 2 2 3 3 2 3 3 2 2 2" xfId="1941"/>
    <cellStyle name="box 2 2 3 3 2 3 3 3" xfId="1942"/>
    <cellStyle name="box 2 2 3 3 2 3 3 3 2" xfId="1943"/>
    <cellStyle name="box 2 2 3 3 2 3 4" xfId="1944"/>
    <cellStyle name="box 2 2 3 3 2 3 4 2" xfId="1945"/>
    <cellStyle name="box 2 2 3 3 2 3 4 2 2" xfId="1946"/>
    <cellStyle name="box 2 2 3 3 2 3 5" xfId="1947"/>
    <cellStyle name="box 2 2 3 3 2 3 5 2" xfId="1948"/>
    <cellStyle name="box 2 2 3 3 2 3 6" xfId="1949"/>
    <cellStyle name="box 2 2 3 3 2 4" xfId="1950"/>
    <cellStyle name="box 2 2 3 3 2 4 2" xfId="1951"/>
    <cellStyle name="box 2 2 3 3 2 4 2 2" xfId="1952"/>
    <cellStyle name="box 2 2 3 3 2 4 2 2 2" xfId="1953"/>
    <cellStyle name="box 2 2 3 3 2 4 3" xfId="1954"/>
    <cellStyle name="box 2 2 3 3 2 4 4" xfId="1955"/>
    <cellStyle name="box 2 2 3 3 2 4 4 2" xfId="1956"/>
    <cellStyle name="box 2 2 3 3 2 5" xfId="1957"/>
    <cellStyle name="box 2 2 3 3 2 5 2" xfId="1958"/>
    <cellStyle name="box 2 2 3 3 2 5 2 2" xfId="1959"/>
    <cellStyle name="box 2 2 3 3 2 5 2 2 2" xfId="1960"/>
    <cellStyle name="box 2 2 3 3 2 5 3" xfId="1961"/>
    <cellStyle name="box 2 2 3 3 2 5 3 2" xfId="1962"/>
    <cellStyle name="box 2 2 3 3 2 6" xfId="1963"/>
    <cellStyle name="box 2 2 3 3 2 6 2" xfId="1964"/>
    <cellStyle name="box 2 2 3 3 2 6 2 2" xfId="1965"/>
    <cellStyle name="box 2 2 3 3 2 7" xfId="1966"/>
    <cellStyle name="box 2 2 3 3 2 7 2" xfId="1967"/>
    <cellStyle name="box 2 2 3 3 3" xfId="1968"/>
    <cellStyle name="box 2 2 3 3 3 2" xfId="1969"/>
    <cellStyle name="box 2 2 3 4" xfId="1970"/>
    <cellStyle name="box 2 2 3 4 2" xfId="1971"/>
    <cellStyle name="box 2 2 3 4 2 2" xfId="1972"/>
    <cellStyle name="box 2 2 3 4 2 2 2" xfId="1973"/>
    <cellStyle name="box 2 2 3 4 2 2 2 2" xfId="1974"/>
    <cellStyle name="box 2 2 3 4 2 2 2 2 2" xfId="1975"/>
    <cellStyle name="box 2 2 3 4 2 2 2 2 2 2" xfId="1976"/>
    <cellStyle name="box 2 2 3 4 2 2 2 3" xfId="1977"/>
    <cellStyle name="box 2 2 3 4 2 2 2 4" xfId="1978"/>
    <cellStyle name="box 2 2 3 4 2 2 2 4 2" xfId="1979"/>
    <cellStyle name="box 2 2 3 4 2 2 3" xfId="1980"/>
    <cellStyle name="box 2 2 3 4 2 2 3 2" xfId="1981"/>
    <cellStyle name="box 2 2 3 4 2 2 3 2 2" xfId="1982"/>
    <cellStyle name="box 2 2 3 4 2 2 3 2 2 2" xfId="1983"/>
    <cellStyle name="box 2 2 3 4 2 2 3 3" xfId="1984"/>
    <cellStyle name="box 2 2 3 4 2 2 3 4" xfId="1985"/>
    <cellStyle name="box 2 2 3 4 2 2 3 4 2" xfId="1986"/>
    <cellStyle name="box 2 2 3 4 2 2 4" xfId="1987"/>
    <cellStyle name="box 2 2 3 4 2 2 4 2" xfId="1988"/>
    <cellStyle name="box 2 2 3 4 2 2 5" xfId="1989"/>
    <cellStyle name="box 2 2 3 4 2 3" xfId="1990"/>
    <cellStyle name="box 2 2 3 4 2 3 2" xfId="1991"/>
    <cellStyle name="box 2 2 3 4 2 3 2 2" xfId="1992"/>
    <cellStyle name="box 2 2 3 4 2 3 2 2 2" xfId="1993"/>
    <cellStyle name="box 2 2 3 4 2 3 2 2 2 2" xfId="1994"/>
    <cellStyle name="box 2 2 3 4 2 3 2 3" xfId="1995"/>
    <cellStyle name="box 2 2 3 4 2 3 2 4" xfId="1996"/>
    <cellStyle name="box 2 2 3 4 2 3 2 4 2" xfId="1997"/>
    <cellStyle name="box 2 2 3 4 2 3 3" xfId="1998"/>
    <cellStyle name="box 2 2 3 4 2 3 3 2" xfId="1999"/>
    <cellStyle name="box 2 2 3 4 2 3 3 2 2" xfId="2000"/>
    <cellStyle name="box 2 2 3 4 2 3 3 2 2 2" xfId="2001"/>
    <cellStyle name="box 2 2 3 4 2 3 3 3" xfId="2002"/>
    <cellStyle name="box 2 2 3 4 2 3 3 3 2" xfId="2003"/>
    <cellStyle name="box 2 2 3 4 2 3 4" xfId="2004"/>
    <cellStyle name="box 2 2 3 4 2 3 4 2" xfId="2005"/>
    <cellStyle name="box 2 2 3 4 2 3 4 2 2" xfId="2006"/>
    <cellStyle name="box 2 2 3 4 2 3 5" xfId="2007"/>
    <cellStyle name="box 2 2 3 4 2 3 5 2" xfId="2008"/>
    <cellStyle name="box 2 2 3 4 2 3 6" xfId="2009"/>
    <cellStyle name="box 2 2 3 4 2 4" xfId="2010"/>
    <cellStyle name="box 2 2 3 4 2 4 2" xfId="2011"/>
    <cellStyle name="box 2 2 3 4 2 4 2 2" xfId="2012"/>
    <cellStyle name="box 2 2 3 4 2 4 2 2 2" xfId="2013"/>
    <cellStyle name="box 2 2 3 4 2 4 3" xfId="2014"/>
    <cellStyle name="box 2 2 3 4 2 4 4" xfId="2015"/>
    <cellStyle name="box 2 2 3 4 2 4 4 2" xfId="2016"/>
    <cellStyle name="box 2 2 3 4 2 5" xfId="2017"/>
    <cellStyle name="box 2 2 3 4 2 5 2" xfId="2018"/>
    <cellStyle name="box 2 2 3 4 2 5 2 2" xfId="2019"/>
    <cellStyle name="box 2 2 3 4 2 5 2 2 2" xfId="2020"/>
    <cellStyle name="box 2 2 3 4 2 5 3" xfId="2021"/>
    <cellStyle name="box 2 2 3 4 2 5 3 2" xfId="2022"/>
    <cellStyle name="box 2 2 3 4 2 6" xfId="2023"/>
    <cellStyle name="box 2 2 3 4 2 6 2" xfId="2024"/>
    <cellStyle name="box 2 2 3 4 2 6 2 2" xfId="2025"/>
    <cellStyle name="box 2 2 3 4 2 7" xfId="2026"/>
    <cellStyle name="box 2 2 3 4 2 7 2" xfId="2027"/>
    <cellStyle name="box 2 2 3 4 3" xfId="2028"/>
    <cellStyle name="box 2 2 3 4 3 2" xfId="2029"/>
    <cellStyle name="box 2 2 3 5" xfId="2030"/>
    <cellStyle name="box 2 2 3 5 2" xfId="2031"/>
    <cellStyle name="box 2 2 3 5 2 2" xfId="2032"/>
    <cellStyle name="box 2 2 3 5 2 2 2" xfId="2033"/>
    <cellStyle name="box 2 2 3 5 2 2 2 2" xfId="2034"/>
    <cellStyle name="box 2 2 3 5 2 2 2 2 2" xfId="2035"/>
    <cellStyle name="box 2 2 3 5 2 2 3" xfId="2036"/>
    <cellStyle name="box 2 2 3 5 2 2 4" xfId="2037"/>
    <cellStyle name="box 2 2 3 5 2 2 4 2" xfId="2038"/>
    <cellStyle name="box 2 2 3 5 2 3" xfId="2039"/>
    <cellStyle name="box 2 2 3 5 2 3 2" xfId="2040"/>
    <cellStyle name="box 2 2 3 5 2 3 2 2" xfId="2041"/>
    <cellStyle name="box 2 2 3 5 2 3 2 2 2" xfId="2042"/>
    <cellStyle name="box 2 2 3 5 2 3 3" xfId="2043"/>
    <cellStyle name="box 2 2 3 5 2 3 4" xfId="2044"/>
    <cellStyle name="box 2 2 3 5 2 3 4 2" xfId="2045"/>
    <cellStyle name="box 2 2 3 5 2 4" xfId="2046"/>
    <cellStyle name="box 2 2 3 5 2 4 2" xfId="2047"/>
    <cellStyle name="box 2 2 3 5 2 5" xfId="2048"/>
    <cellStyle name="box 2 2 3 5 3" xfId="2049"/>
    <cellStyle name="box 2 2 3 5 3 2" xfId="2050"/>
    <cellStyle name="box 2 2 3 5 3 2 2" xfId="2051"/>
    <cellStyle name="box 2 2 3 5 3 2 2 2" xfId="2052"/>
    <cellStyle name="box 2 2 3 5 3 2 2 2 2" xfId="2053"/>
    <cellStyle name="box 2 2 3 5 3 2 3" xfId="2054"/>
    <cellStyle name="box 2 2 3 5 3 2 4" xfId="2055"/>
    <cellStyle name="box 2 2 3 5 3 2 4 2" xfId="2056"/>
    <cellStyle name="box 2 2 3 5 3 3" xfId="2057"/>
    <cellStyle name="box 2 2 3 5 3 3 2" xfId="2058"/>
    <cellStyle name="box 2 2 3 5 3 3 2 2" xfId="2059"/>
    <cellStyle name="box 2 2 3 5 3 3 2 2 2" xfId="2060"/>
    <cellStyle name="box 2 2 3 5 3 3 3" xfId="2061"/>
    <cellStyle name="box 2 2 3 5 3 3 3 2" xfId="2062"/>
    <cellStyle name="box 2 2 3 5 3 4" xfId="2063"/>
    <cellStyle name="box 2 2 3 5 3 4 2" xfId="2064"/>
    <cellStyle name="box 2 2 3 5 3 4 2 2" xfId="2065"/>
    <cellStyle name="box 2 2 3 5 3 5" xfId="2066"/>
    <cellStyle name="box 2 2 3 5 3 5 2" xfId="2067"/>
    <cellStyle name="box 2 2 3 5 3 6" xfId="2068"/>
    <cellStyle name="box 2 2 3 5 4" xfId="2069"/>
    <cellStyle name="box 2 2 3 5 4 2" xfId="2070"/>
    <cellStyle name="box 2 2 3 5 4 2 2" xfId="2071"/>
    <cellStyle name="box 2 2 3 5 4 2 2 2" xfId="2072"/>
    <cellStyle name="box 2 2 3 5 4 3" xfId="2073"/>
    <cellStyle name="box 2 2 3 5 4 4" xfId="2074"/>
    <cellStyle name="box 2 2 3 5 4 4 2" xfId="2075"/>
    <cellStyle name="box 2 2 3 5 5" xfId="2076"/>
    <cellStyle name="box 2 2 3 5 5 2" xfId="2077"/>
    <cellStyle name="box 2 2 3 5 5 2 2" xfId="2078"/>
    <cellStyle name="box 2 2 3 5 5 2 2 2" xfId="2079"/>
    <cellStyle name="box 2 2 3 5 5 3" xfId="2080"/>
    <cellStyle name="box 2 2 3 5 5 3 2" xfId="2081"/>
    <cellStyle name="box 2 2 3 5 6" xfId="2082"/>
    <cellStyle name="box 2 2 3 5 6 2" xfId="2083"/>
    <cellStyle name="box 2 2 3 5 6 2 2" xfId="2084"/>
    <cellStyle name="box 2 2 3 5 7" xfId="2085"/>
    <cellStyle name="box 2 2 3 5 7 2" xfId="2086"/>
    <cellStyle name="box 2 2 3 6" xfId="2087"/>
    <cellStyle name="box 2 2 3 6 2" xfId="2088"/>
    <cellStyle name="box 2 2 3 6 2 2" xfId="2089"/>
    <cellStyle name="box 2 2 3 7" xfId="2090"/>
    <cellStyle name="box 2 2 3 7 2" xfId="2091"/>
    <cellStyle name="box 2 2 4" xfId="2092"/>
    <cellStyle name="box 2 2 4 2" xfId="2093"/>
    <cellStyle name="box 2 2 4 2 2" xfId="2094"/>
    <cellStyle name="box 2 2 4 2 2 2" xfId="2095"/>
    <cellStyle name="box 2 2 4 2 2 2 2" xfId="2096"/>
    <cellStyle name="box 2 2 4 2 2 2 2 2" xfId="2097"/>
    <cellStyle name="box 2 2 4 2 2 2 2 2 2" xfId="2098"/>
    <cellStyle name="box 2 2 4 2 2 2 3" xfId="2099"/>
    <cellStyle name="box 2 2 4 2 2 2 4" xfId="2100"/>
    <cellStyle name="box 2 2 4 2 2 2 4 2" xfId="2101"/>
    <cellStyle name="box 2 2 4 2 2 3" xfId="2102"/>
    <cellStyle name="box 2 2 4 2 2 3 2" xfId="2103"/>
    <cellStyle name="box 2 2 4 2 2 3 2 2" xfId="2104"/>
    <cellStyle name="box 2 2 4 2 2 3 2 2 2" xfId="2105"/>
    <cellStyle name="box 2 2 4 2 2 3 3" xfId="2106"/>
    <cellStyle name="box 2 2 4 2 2 3 4" xfId="2107"/>
    <cellStyle name="box 2 2 4 2 2 3 4 2" xfId="2108"/>
    <cellStyle name="box 2 2 4 2 2 4" xfId="2109"/>
    <cellStyle name="box 2 2 4 2 2 4 2" xfId="2110"/>
    <cellStyle name="box 2 2 4 2 2 5" xfId="2111"/>
    <cellStyle name="box 2 2 4 2 3" xfId="2112"/>
    <cellStyle name="box 2 2 4 2 3 2" xfId="2113"/>
    <cellStyle name="box 2 2 4 2 3 2 2" xfId="2114"/>
    <cellStyle name="box 2 2 4 2 3 2 2 2" xfId="2115"/>
    <cellStyle name="box 2 2 4 2 3 2 2 2 2" xfId="2116"/>
    <cellStyle name="box 2 2 4 2 3 2 3" xfId="2117"/>
    <cellStyle name="box 2 2 4 2 3 2 4" xfId="2118"/>
    <cellStyle name="box 2 2 4 2 3 2 4 2" xfId="2119"/>
    <cellStyle name="box 2 2 4 2 3 3" xfId="2120"/>
    <cellStyle name="box 2 2 4 2 3 3 2" xfId="2121"/>
    <cellStyle name="box 2 2 4 2 3 3 2 2" xfId="2122"/>
    <cellStyle name="box 2 2 4 2 3 3 2 2 2" xfId="2123"/>
    <cellStyle name="box 2 2 4 2 3 3 3" xfId="2124"/>
    <cellStyle name="box 2 2 4 2 3 3 3 2" xfId="2125"/>
    <cellStyle name="box 2 2 4 2 3 4" xfId="2126"/>
    <cellStyle name="box 2 2 4 2 3 4 2" xfId="2127"/>
    <cellStyle name="box 2 2 4 2 3 4 2 2" xfId="2128"/>
    <cellStyle name="box 2 2 4 2 3 5" xfId="2129"/>
    <cellStyle name="box 2 2 4 2 3 5 2" xfId="2130"/>
    <cellStyle name="box 2 2 4 2 3 6" xfId="2131"/>
    <cellStyle name="box 2 2 4 2 4" xfId="2132"/>
    <cellStyle name="box 2 2 4 2 4 2" xfId="2133"/>
    <cellStyle name="box 2 2 4 2 4 2 2" xfId="2134"/>
    <cellStyle name="box 2 2 4 2 4 2 2 2" xfId="2135"/>
    <cellStyle name="box 2 2 4 2 4 3" xfId="2136"/>
    <cellStyle name="box 2 2 4 2 4 4" xfId="2137"/>
    <cellStyle name="box 2 2 4 2 4 4 2" xfId="2138"/>
    <cellStyle name="box 2 2 4 2 5" xfId="2139"/>
    <cellStyle name="box 2 2 4 2 5 2" xfId="2140"/>
    <cellStyle name="box 2 2 4 2 5 2 2" xfId="2141"/>
    <cellStyle name="box 2 2 4 2 5 2 2 2" xfId="2142"/>
    <cellStyle name="box 2 2 4 2 5 3" xfId="2143"/>
    <cellStyle name="box 2 2 4 2 5 3 2" xfId="2144"/>
    <cellStyle name="box 2 2 4 2 6" xfId="2145"/>
    <cellStyle name="box 2 2 4 2 6 2" xfId="2146"/>
    <cellStyle name="box 2 2 4 2 6 2 2" xfId="2147"/>
    <cellStyle name="box 2 2 4 2 7" xfId="2148"/>
    <cellStyle name="box 2 2 4 2 7 2" xfId="2149"/>
    <cellStyle name="box 2 2 4 3" xfId="2150"/>
    <cellStyle name="box 2 2 4 3 2" xfId="2151"/>
    <cellStyle name="box 2 2 5" xfId="2152"/>
    <cellStyle name="box 2 2 5 2" xfId="2153"/>
    <cellStyle name="box 2 2 5 2 2" xfId="2154"/>
    <cellStyle name="box 2 2 5 2 2 2" xfId="2155"/>
    <cellStyle name="box 2 2 5 2 2 2 2" xfId="2156"/>
    <cellStyle name="box 2 2 5 2 2 2 2 2" xfId="2157"/>
    <cellStyle name="box 2 2 5 2 2 2 2 2 2" xfId="2158"/>
    <cellStyle name="box 2 2 5 2 2 2 3" xfId="2159"/>
    <cellStyle name="box 2 2 5 2 2 2 4" xfId="2160"/>
    <cellStyle name="box 2 2 5 2 2 2 4 2" xfId="2161"/>
    <cellStyle name="box 2 2 5 2 2 3" xfId="2162"/>
    <cellStyle name="box 2 2 5 2 2 3 2" xfId="2163"/>
    <cellStyle name="box 2 2 5 2 2 3 2 2" xfId="2164"/>
    <cellStyle name="box 2 2 5 2 2 3 2 2 2" xfId="2165"/>
    <cellStyle name="box 2 2 5 2 2 3 3" xfId="2166"/>
    <cellStyle name="box 2 2 5 2 2 3 4" xfId="2167"/>
    <cellStyle name="box 2 2 5 2 2 3 4 2" xfId="2168"/>
    <cellStyle name="box 2 2 5 2 2 4" xfId="2169"/>
    <cellStyle name="box 2 2 5 2 2 4 2" xfId="2170"/>
    <cellStyle name="box 2 2 5 2 2 5" xfId="2171"/>
    <cellStyle name="box 2 2 5 2 3" xfId="2172"/>
    <cellStyle name="box 2 2 5 2 3 2" xfId="2173"/>
    <cellStyle name="box 2 2 5 2 3 2 2" xfId="2174"/>
    <cellStyle name="box 2 2 5 2 3 2 2 2" xfId="2175"/>
    <cellStyle name="box 2 2 5 2 3 2 2 2 2" xfId="2176"/>
    <cellStyle name="box 2 2 5 2 3 2 3" xfId="2177"/>
    <cellStyle name="box 2 2 5 2 3 2 4" xfId="2178"/>
    <cellStyle name="box 2 2 5 2 3 2 4 2" xfId="2179"/>
    <cellStyle name="box 2 2 5 2 3 3" xfId="2180"/>
    <cellStyle name="box 2 2 5 2 3 3 2" xfId="2181"/>
    <cellStyle name="box 2 2 5 2 3 3 2 2" xfId="2182"/>
    <cellStyle name="box 2 2 5 2 3 3 2 2 2" xfId="2183"/>
    <cellStyle name="box 2 2 5 2 3 3 3" xfId="2184"/>
    <cellStyle name="box 2 2 5 2 3 3 3 2" xfId="2185"/>
    <cellStyle name="box 2 2 5 2 3 4" xfId="2186"/>
    <cellStyle name="box 2 2 5 2 3 4 2" xfId="2187"/>
    <cellStyle name="box 2 2 5 2 3 4 2 2" xfId="2188"/>
    <cellStyle name="box 2 2 5 2 3 5" xfId="2189"/>
    <cellStyle name="box 2 2 5 2 3 5 2" xfId="2190"/>
    <cellStyle name="box 2 2 5 2 3 6" xfId="2191"/>
    <cellStyle name="box 2 2 5 2 4" xfId="2192"/>
    <cellStyle name="box 2 2 5 2 4 2" xfId="2193"/>
    <cellStyle name="box 2 2 5 2 4 2 2" xfId="2194"/>
    <cellStyle name="box 2 2 5 2 4 2 2 2" xfId="2195"/>
    <cellStyle name="box 2 2 5 2 4 3" xfId="2196"/>
    <cellStyle name="box 2 2 5 2 4 4" xfId="2197"/>
    <cellStyle name="box 2 2 5 2 4 4 2" xfId="2198"/>
    <cellStyle name="box 2 2 5 2 5" xfId="2199"/>
    <cellStyle name="box 2 2 5 2 5 2" xfId="2200"/>
    <cellStyle name="box 2 2 5 2 5 2 2" xfId="2201"/>
    <cellStyle name="box 2 2 5 2 5 2 2 2" xfId="2202"/>
    <cellStyle name="box 2 2 5 2 5 3" xfId="2203"/>
    <cellStyle name="box 2 2 5 2 5 3 2" xfId="2204"/>
    <cellStyle name="box 2 2 5 2 6" xfId="2205"/>
    <cellStyle name="box 2 2 5 2 6 2" xfId="2206"/>
    <cellStyle name="box 2 2 5 2 6 2 2" xfId="2207"/>
    <cellStyle name="box 2 2 5 2 7" xfId="2208"/>
    <cellStyle name="box 2 2 5 2 7 2" xfId="2209"/>
    <cellStyle name="box 2 2 5 3" xfId="2210"/>
    <cellStyle name="box 2 2 5 3 2" xfId="2211"/>
    <cellStyle name="box 2 2 6" xfId="2212"/>
    <cellStyle name="box 2 2 6 2" xfId="2213"/>
    <cellStyle name="box 2 2 6 2 2" xfId="2214"/>
    <cellStyle name="box 2 2 6 2 2 2" xfId="2215"/>
    <cellStyle name="box 2 2 6 2 2 2 2" xfId="2216"/>
    <cellStyle name="box 2 2 6 2 2 2 2 2" xfId="2217"/>
    <cellStyle name="box 2 2 6 2 2 2 2 2 2" xfId="2218"/>
    <cellStyle name="box 2 2 6 2 2 2 3" xfId="2219"/>
    <cellStyle name="box 2 2 6 2 2 2 4" xfId="2220"/>
    <cellStyle name="box 2 2 6 2 2 2 4 2" xfId="2221"/>
    <cellStyle name="box 2 2 6 2 2 3" xfId="2222"/>
    <cellStyle name="box 2 2 6 2 2 3 2" xfId="2223"/>
    <cellStyle name="box 2 2 6 2 2 3 2 2" xfId="2224"/>
    <cellStyle name="box 2 2 6 2 2 3 2 2 2" xfId="2225"/>
    <cellStyle name="box 2 2 6 2 2 3 3" xfId="2226"/>
    <cellStyle name="box 2 2 6 2 2 3 4" xfId="2227"/>
    <cellStyle name="box 2 2 6 2 2 3 4 2" xfId="2228"/>
    <cellStyle name="box 2 2 6 2 2 4" xfId="2229"/>
    <cellStyle name="box 2 2 6 2 2 4 2" xfId="2230"/>
    <cellStyle name="box 2 2 6 2 2 5" xfId="2231"/>
    <cellStyle name="box 2 2 6 2 3" xfId="2232"/>
    <cellStyle name="box 2 2 6 2 3 2" xfId="2233"/>
    <cellStyle name="box 2 2 6 2 3 2 2" xfId="2234"/>
    <cellStyle name="box 2 2 6 2 3 2 2 2" xfId="2235"/>
    <cellStyle name="box 2 2 6 2 3 2 2 2 2" xfId="2236"/>
    <cellStyle name="box 2 2 6 2 3 2 3" xfId="2237"/>
    <cellStyle name="box 2 2 6 2 3 2 4" xfId="2238"/>
    <cellStyle name="box 2 2 6 2 3 2 4 2" xfId="2239"/>
    <cellStyle name="box 2 2 6 2 3 3" xfId="2240"/>
    <cellStyle name="box 2 2 6 2 3 3 2" xfId="2241"/>
    <cellStyle name="box 2 2 6 2 3 3 2 2" xfId="2242"/>
    <cellStyle name="box 2 2 6 2 3 3 2 2 2" xfId="2243"/>
    <cellStyle name="box 2 2 6 2 3 3 3" xfId="2244"/>
    <cellStyle name="box 2 2 6 2 3 3 3 2" xfId="2245"/>
    <cellStyle name="box 2 2 6 2 3 4" xfId="2246"/>
    <cellStyle name="box 2 2 6 2 3 4 2" xfId="2247"/>
    <cellStyle name="box 2 2 6 2 3 4 2 2" xfId="2248"/>
    <cellStyle name="box 2 2 6 2 3 5" xfId="2249"/>
    <cellStyle name="box 2 2 6 2 3 5 2" xfId="2250"/>
    <cellStyle name="box 2 2 6 2 3 6" xfId="2251"/>
    <cellStyle name="box 2 2 6 2 4" xfId="2252"/>
    <cellStyle name="box 2 2 6 2 4 2" xfId="2253"/>
    <cellStyle name="box 2 2 6 2 4 2 2" xfId="2254"/>
    <cellStyle name="box 2 2 6 2 4 2 2 2" xfId="2255"/>
    <cellStyle name="box 2 2 6 2 4 3" xfId="2256"/>
    <cellStyle name="box 2 2 6 2 4 4" xfId="2257"/>
    <cellStyle name="box 2 2 6 2 4 4 2" xfId="2258"/>
    <cellStyle name="box 2 2 6 2 5" xfId="2259"/>
    <cellStyle name="box 2 2 6 2 5 2" xfId="2260"/>
    <cellStyle name="box 2 2 6 2 5 2 2" xfId="2261"/>
    <cellStyle name="box 2 2 6 2 5 2 2 2" xfId="2262"/>
    <cellStyle name="box 2 2 6 2 5 3" xfId="2263"/>
    <cellStyle name="box 2 2 6 2 5 3 2" xfId="2264"/>
    <cellStyle name="box 2 2 6 2 6" xfId="2265"/>
    <cellStyle name="box 2 2 6 2 6 2" xfId="2266"/>
    <cellStyle name="box 2 2 6 2 6 2 2" xfId="2267"/>
    <cellStyle name="box 2 2 6 2 7" xfId="2268"/>
    <cellStyle name="box 2 2 6 2 7 2" xfId="2269"/>
    <cellStyle name="box 2 2 6 3" xfId="2270"/>
    <cellStyle name="box 2 2 6 3 2" xfId="2271"/>
    <cellStyle name="box 2 2 7" xfId="2272"/>
    <cellStyle name="box 2 2 7 2" xfId="2273"/>
    <cellStyle name="box 2 2 7 2 2" xfId="2274"/>
    <cellStyle name="box 2 2 7 2 2 2" xfId="2275"/>
    <cellStyle name="box 2 2 7 2 2 2 2" xfId="2276"/>
    <cellStyle name="box 2 2 7 2 2 2 2 2" xfId="2277"/>
    <cellStyle name="box 2 2 7 2 2 3" xfId="2278"/>
    <cellStyle name="box 2 2 7 2 2 4" xfId="2279"/>
    <cellStyle name="box 2 2 7 2 2 4 2" xfId="2280"/>
    <cellStyle name="box 2 2 7 2 3" xfId="2281"/>
    <cellStyle name="box 2 2 7 2 3 2" xfId="2282"/>
    <cellStyle name="box 2 2 7 2 3 2 2" xfId="2283"/>
    <cellStyle name="box 2 2 7 2 3 2 2 2" xfId="2284"/>
    <cellStyle name="box 2 2 7 2 3 3" xfId="2285"/>
    <cellStyle name="box 2 2 7 2 3 4" xfId="2286"/>
    <cellStyle name="box 2 2 7 2 3 4 2" xfId="2287"/>
    <cellStyle name="box 2 2 7 2 4" xfId="2288"/>
    <cellStyle name="box 2 2 7 2 4 2" xfId="2289"/>
    <cellStyle name="box 2 2 7 2 5" xfId="2290"/>
    <cellStyle name="box 2 2 7 3" xfId="2291"/>
    <cellStyle name="box 2 2 7 3 2" xfId="2292"/>
    <cellStyle name="box 2 2 7 3 2 2" xfId="2293"/>
    <cellStyle name="box 2 2 7 3 2 2 2" xfId="2294"/>
    <cellStyle name="box 2 2 7 3 2 2 2 2" xfId="2295"/>
    <cellStyle name="box 2 2 7 3 2 3" xfId="2296"/>
    <cellStyle name="box 2 2 7 3 2 4" xfId="2297"/>
    <cellStyle name="box 2 2 7 3 2 4 2" xfId="2298"/>
    <cellStyle name="box 2 2 7 3 3" xfId="2299"/>
    <cellStyle name="box 2 2 7 3 3 2" xfId="2300"/>
    <cellStyle name="box 2 2 7 3 3 2 2" xfId="2301"/>
    <cellStyle name="box 2 2 7 3 3 2 2 2" xfId="2302"/>
    <cellStyle name="box 2 2 7 3 3 3" xfId="2303"/>
    <cellStyle name="box 2 2 7 3 3 3 2" xfId="2304"/>
    <cellStyle name="box 2 2 7 3 4" xfId="2305"/>
    <cellStyle name="box 2 2 7 3 4 2" xfId="2306"/>
    <cellStyle name="box 2 2 7 3 4 2 2" xfId="2307"/>
    <cellStyle name="box 2 2 7 3 5" xfId="2308"/>
    <cellStyle name="box 2 2 7 3 5 2" xfId="2309"/>
    <cellStyle name="box 2 2 7 3 6" xfId="2310"/>
    <cellStyle name="box 2 2 7 4" xfId="2311"/>
    <cellStyle name="box 2 2 7 4 2" xfId="2312"/>
    <cellStyle name="box 2 2 7 4 2 2" xfId="2313"/>
    <cellStyle name="box 2 2 7 4 2 2 2" xfId="2314"/>
    <cellStyle name="box 2 2 7 4 3" xfId="2315"/>
    <cellStyle name="box 2 2 7 4 4" xfId="2316"/>
    <cellStyle name="box 2 2 7 4 4 2" xfId="2317"/>
    <cellStyle name="box 2 2 7 5" xfId="2318"/>
    <cellStyle name="box 2 2 7 5 2" xfId="2319"/>
    <cellStyle name="box 2 2 7 5 2 2" xfId="2320"/>
    <cellStyle name="box 2 2 7 5 2 2 2" xfId="2321"/>
    <cellStyle name="box 2 2 7 5 3" xfId="2322"/>
    <cellStyle name="box 2 2 7 5 3 2" xfId="2323"/>
    <cellStyle name="box 2 2 7 6" xfId="2324"/>
    <cellStyle name="box 2 2 7 6 2" xfId="2325"/>
    <cellStyle name="box 2 2 7 6 2 2" xfId="2326"/>
    <cellStyle name="box 2 2 7 7" xfId="2327"/>
    <cellStyle name="box 2 2 7 7 2" xfId="2328"/>
    <cellStyle name="box 2 2 8" xfId="2329"/>
    <cellStyle name="box 2 2 8 2" xfId="2330"/>
    <cellStyle name="box 2 2 8 2 2" xfId="2331"/>
    <cellStyle name="box 2 2 9" xfId="2332"/>
    <cellStyle name="box 2 2 9 2" xfId="2333"/>
    <cellStyle name="box 2 3" xfId="2334"/>
    <cellStyle name="box 2 3 2" xfId="2335"/>
    <cellStyle name="box 2 3 2 2" xfId="2336"/>
    <cellStyle name="box 2 3 2 2 2" xfId="2337"/>
    <cellStyle name="box 2 3 2 2 2 2" xfId="2338"/>
    <cellStyle name="box 2 3 2 2 2 2 2" xfId="2339"/>
    <cellStyle name="box 2 3 2 2 2 2 2 2" xfId="2340"/>
    <cellStyle name="box 2 3 2 2 2 2 2 2 2" xfId="2341"/>
    <cellStyle name="box 2 3 2 2 2 2 3" xfId="2342"/>
    <cellStyle name="box 2 3 2 2 2 2 4" xfId="2343"/>
    <cellStyle name="box 2 3 2 2 2 2 4 2" xfId="2344"/>
    <cellStyle name="box 2 3 2 2 2 3" xfId="2345"/>
    <cellStyle name="box 2 3 2 2 2 3 2" xfId="2346"/>
    <cellStyle name="box 2 3 2 2 2 3 2 2" xfId="2347"/>
    <cellStyle name="box 2 3 2 2 2 3 2 2 2" xfId="2348"/>
    <cellStyle name="box 2 3 2 2 2 3 3" xfId="2349"/>
    <cellStyle name="box 2 3 2 2 2 3 4" xfId="2350"/>
    <cellStyle name="box 2 3 2 2 2 3 4 2" xfId="2351"/>
    <cellStyle name="box 2 3 2 2 2 4" xfId="2352"/>
    <cellStyle name="box 2 3 2 2 2 4 2" xfId="2353"/>
    <cellStyle name="box 2 3 2 2 2 5" xfId="2354"/>
    <cellStyle name="box 2 3 2 2 3" xfId="2355"/>
    <cellStyle name="box 2 3 2 2 3 2" xfId="2356"/>
    <cellStyle name="box 2 3 2 2 3 2 2" xfId="2357"/>
    <cellStyle name="box 2 3 2 2 3 2 2 2" xfId="2358"/>
    <cellStyle name="box 2 3 2 2 3 2 2 2 2" xfId="2359"/>
    <cellStyle name="box 2 3 2 2 3 2 3" xfId="2360"/>
    <cellStyle name="box 2 3 2 2 3 2 4" xfId="2361"/>
    <cellStyle name="box 2 3 2 2 3 2 4 2" xfId="2362"/>
    <cellStyle name="box 2 3 2 2 3 3" xfId="2363"/>
    <cellStyle name="box 2 3 2 2 3 3 2" xfId="2364"/>
    <cellStyle name="box 2 3 2 2 3 3 2 2" xfId="2365"/>
    <cellStyle name="box 2 3 2 2 3 3 2 2 2" xfId="2366"/>
    <cellStyle name="box 2 3 2 2 3 3 3" xfId="2367"/>
    <cellStyle name="box 2 3 2 2 3 3 3 2" xfId="2368"/>
    <cellStyle name="box 2 3 2 2 3 4" xfId="2369"/>
    <cellStyle name="box 2 3 2 2 3 4 2" xfId="2370"/>
    <cellStyle name="box 2 3 2 2 3 4 2 2" xfId="2371"/>
    <cellStyle name="box 2 3 2 2 3 5" xfId="2372"/>
    <cellStyle name="box 2 3 2 2 3 5 2" xfId="2373"/>
    <cellStyle name="box 2 3 2 2 3 6" xfId="2374"/>
    <cellStyle name="box 2 3 2 2 4" xfId="2375"/>
    <cellStyle name="box 2 3 2 2 4 2" xfId="2376"/>
    <cellStyle name="box 2 3 2 2 4 2 2" xfId="2377"/>
    <cellStyle name="box 2 3 2 2 4 2 2 2" xfId="2378"/>
    <cellStyle name="box 2 3 2 2 4 3" xfId="2379"/>
    <cellStyle name="box 2 3 2 2 4 4" xfId="2380"/>
    <cellStyle name="box 2 3 2 2 4 4 2" xfId="2381"/>
    <cellStyle name="box 2 3 2 2 5" xfId="2382"/>
    <cellStyle name="box 2 3 2 2 5 2" xfId="2383"/>
    <cellStyle name="box 2 3 2 2 5 2 2" xfId="2384"/>
    <cellStyle name="box 2 3 2 2 5 2 2 2" xfId="2385"/>
    <cellStyle name="box 2 3 2 2 5 3" xfId="2386"/>
    <cellStyle name="box 2 3 2 2 5 3 2" xfId="2387"/>
    <cellStyle name="box 2 3 2 2 6" xfId="2388"/>
    <cellStyle name="box 2 3 2 2 6 2" xfId="2389"/>
    <cellStyle name="box 2 3 2 2 6 2 2" xfId="2390"/>
    <cellStyle name="box 2 3 2 2 7" xfId="2391"/>
    <cellStyle name="box 2 3 2 2 7 2" xfId="2392"/>
    <cellStyle name="box 2 3 2 3" xfId="2393"/>
    <cellStyle name="box 2 3 2 3 2" xfId="2394"/>
    <cellStyle name="box 2 3 3" xfId="2395"/>
    <cellStyle name="box 2 3 3 2" xfId="2396"/>
    <cellStyle name="box 2 3 3 2 2" xfId="2397"/>
    <cellStyle name="box 2 3 3 2 2 2" xfId="2398"/>
    <cellStyle name="box 2 3 3 2 2 2 2" xfId="2399"/>
    <cellStyle name="box 2 3 3 2 2 2 2 2" xfId="2400"/>
    <cellStyle name="box 2 3 3 2 2 2 2 2 2" xfId="2401"/>
    <cellStyle name="box 2 3 3 2 2 2 3" xfId="2402"/>
    <cellStyle name="box 2 3 3 2 2 2 4" xfId="2403"/>
    <cellStyle name="box 2 3 3 2 2 2 4 2" xfId="2404"/>
    <cellStyle name="box 2 3 3 2 2 3" xfId="2405"/>
    <cellStyle name="box 2 3 3 2 2 3 2" xfId="2406"/>
    <cellStyle name="box 2 3 3 2 2 3 2 2" xfId="2407"/>
    <cellStyle name="box 2 3 3 2 2 3 2 2 2" xfId="2408"/>
    <cellStyle name="box 2 3 3 2 2 3 3" xfId="2409"/>
    <cellStyle name="box 2 3 3 2 2 3 4" xfId="2410"/>
    <cellStyle name="box 2 3 3 2 2 3 4 2" xfId="2411"/>
    <cellStyle name="box 2 3 3 2 2 4" xfId="2412"/>
    <cellStyle name="box 2 3 3 2 2 4 2" xfId="2413"/>
    <cellStyle name="box 2 3 3 2 2 5" xfId="2414"/>
    <cellStyle name="box 2 3 3 2 3" xfId="2415"/>
    <cellStyle name="box 2 3 3 2 3 2" xfId="2416"/>
    <cellStyle name="box 2 3 3 2 3 2 2" xfId="2417"/>
    <cellStyle name="box 2 3 3 2 3 2 2 2" xfId="2418"/>
    <cellStyle name="box 2 3 3 2 3 2 2 2 2" xfId="2419"/>
    <cellStyle name="box 2 3 3 2 3 2 3" xfId="2420"/>
    <cellStyle name="box 2 3 3 2 3 2 4" xfId="2421"/>
    <cellStyle name="box 2 3 3 2 3 2 4 2" xfId="2422"/>
    <cellStyle name="box 2 3 3 2 3 3" xfId="2423"/>
    <cellStyle name="box 2 3 3 2 3 3 2" xfId="2424"/>
    <cellStyle name="box 2 3 3 2 3 3 2 2" xfId="2425"/>
    <cellStyle name="box 2 3 3 2 3 3 2 2 2" xfId="2426"/>
    <cellStyle name="box 2 3 3 2 3 3 3" xfId="2427"/>
    <cellStyle name="box 2 3 3 2 3 3 3 2" xfId="2428"/>
    <cellStyle name="box 2 3 3 2 3 4" xfId="2429"/>
    <cellStyle name="box 2 3 3 2 3 4 2" xfId="2430"/>
    <cellStyle name="box 2 3 3 2 3 4 2 2" xfId="2431"/>
    <cellStyle name="box 2 3 3 2 3 5" xfId="2432"/>
    <cellStyle name="box 2 3 3 2 3 5 2" xfId="2433"/>
    <cellStyle name="box 2 3 3 2 3 6" xfId="2434"/>
    <cellStyle name="box 2 3 3 2 4" xfId="2435"/>
    <cellStyle name="box 2 3 3 2 4 2" xfId="2436"/>
    <cellStyle name="box 2 3 3 2 4 2 2" xfId="2437"/>
    <cellStyle name="box 2 3 3 2 4 2 2 2" xfId="2438"/>
    <cellStyle name="box 2 3 3 2 4 3" xfId="2439"/>
    <cellStyle name="box 2 3 3 2 4 4" xfId="2440"/>
    <cellStyle name="box 2 3 3 2 4 4 2" xfId="2441"/>
    <cellStyle name="box 2 3 3 2 5" xfId="2442"/>
    <cellStyle name="box 2 3 3 2 5 2" xfId="2443"/>
    <cellStyle name="box 2 3 3 2 5 2 2" xfId="2444"/>
    <cellStyle name="box 2 3 3 2 5 2 2 2" xfId="2445"/>
    <cellStyle name="box 2 3 3 2 5 3" xfId="2446"/>
    <cellStyle name="box 2 3 3 2 5 3 2" xfId="2447"/>
    <cellStyle name="box 2 3 3 2 6" xfId="2448"/>
    <cellStyle name="box 2 3 3 2 6 2" xfId="2449"/>
    <cellStyle name="box 2 3 3 2 6 2 2" xfId="2450"/>
    <cellStyle name="box 2 3 3 2 7" xfId="2451"/>
    <cellStyle name="box 2 3 3 2 7 2" xfId="2452"/>
    <cellStyle name="box 2 3 3 3" xfId="2453"/>
    <cellStyle name="box 2 3 3 3 2" xfId="2454"/>
    <cellStyle name="box 2 3 4" xfId="2455"/>
    <cellStyle name="box 2 3 4 2" xfId="2456"/>
    <cellStyle name="box 2 3 4 2 2" xfId="2457"/>
    <cellStyle name="box 2 3 4 2 2 2" xfId="2458"/>
    <cellStyle name="box 2 3 4 2 2 2 2" xfId="2459"/>
    <cellStyle name="box 2 3 4 2 2 2 2 2" xfId="2460"/>
    <cellStyle name="box 2 3 4 2 2 2 2 2 2" xfId="2461"/>
    <cellStyle name="box 2 3 4 2 2 2 3" xfId="2462"/>
    <cellStyle name="box 2 3 4 2 2 2 4" xfId="2463"/>
    <cellStyle name="box 2 3 4 2 2 2 4 2" xfId="2464"/>
    <cellStyle name="box 2 3 4 2 2 3" xfId="2465"/>
    <cellStyle name="box 2 3 4 2 2 3 2" xfId="2466"/>
    <cellStyle name="box 2 3 4 2 2 3 2 2" xfId="2467"/>
    <cellStyle name="box 2 3 4 2 2 3 2 2 2" xfId="2468"/>
    <cellStyle name="box 2 3 4 2 2 3 3" xfId="2469"/>
    <cellStyle name="box 2 3 4 2 2 3 4" xfId="2470"/>
    <cellStyle name="box 2 3 4 2 2 3 4 2" xfId="2471"/>
    <cellStyle name="box 2 3 4 2 2 4" xfId="2472"/>
    <cellStyle name="box 2 3 4 2 2 4 2" xfId="2473"/>
    <cellStyle name="box 2 3 4 2 2 5" xfId="2474"/>
    <cellStyle name="box 2 3 4 2 3" xfId="2475"/>
    <cellStyle name="box 2 3 4 2 3 2" xfId="2476"/>
    <cellStyle name="box 2 3 4 2 3 2 2" xfId="2477"/>
    <cellStyle name="box 2 3 4 2 3 2 2 2" xfId="2478"/>
    <cellStyle name="box 2 3 4 2 3 2 2 2 2" xfId="2479"/>
    <cellStyle name="box 2 3 4 2 3 2 3" xfId="2480"/>
    <cellStyle name="box 2 3 4 2 3 2 4" xfId="2481"/>
    <cellStyle name="box 2 3 4 2 3 2 4 2" xfId="2482"/>
    <cellStyle name="box 2 3 4 2 3 3" xfId="2483"/>
    <cellStyle name="box 2 3 4 2 3 3 2" xfId="2484"/>
    <cellStyle name="box 2 3 4 2 3 3 2 2" xfId="2485"/>
    <cellStyle name="box 2 3 4 2 3 3 2 2 2" xfId="2486"/>
    <cellStyle name="box 2 3 4 2 3 3 3" xfId="2487"/>
    <cellStyle name="box 2 3 4 2 3 3 3 2" xfId="2488"/>
    <cellStyle name="box 2 3 4 2 3 4" xfId="2489"/>
    <cellStyle name="box 2 3 4 2 3 4 2" xfId="2490"/>
    <cellStyle name="box 2 3 4 2 3 4 2 2" xfId="2491"/>
    <cellStyle name="box 2 3 4 2 3 5" xfId="2492"/>
    <cellStyle name="box 2 3 4 2 3 5 2" xfId="2493"/>
    <cellStyle name="box 2 3 4 2 3 6" xfId="2494"/>
    <cellStyle name="box 2 3 4 2 4" xfId="2495"/>
    <cellStyle name="box 2 3 4 2 4 2" xfId="2496"/>
    <cellStyle name="box 2 3 4 2 4 2 2" xfId="2497"/>
    <cellStyle name="box 2 3 4 2 4 2 2 2" xfId="2498"/>
    <cellStyle name="box 2 3 4 2 4 3" xfId="2499"/>
    <cellStyle name="box 2 3 4 2 4 4" xfId="2500"/>
    <cellStyle name="box 2 3 4 2 4 4 2" xfId="2501"/>
    <cellStyle name="box 2 3 4 2 5" xfId="2502"/>
    <cellStyle name="box 2 3 4 2 5 2" xfId="2503"/>
    <cellStyle name="box 2 3 4 2 5 2 2" xfId="2504"/>
    <cellStyle name="box 2 3 4 2 5 2 2 2" xfId="2505"/>
    <cellStyle name="box 2 3 4 2 5 3" xfId="2506"/>
    <cellStyle name="box 2 3 4 2 5 3 2" xfId="2507"/>
    <cellStyle name="box 2 3 4 2 6" xfId="2508"/>
    <cellStyle name="box 2 3 4 2 6 2" xfId="2509"/>
    <cellStyle name="box 2 3 4 2 6 2 2" xfId="2510"/>
    <cellStyle name="box 2 3 4 2 7" xfId="2511"/>
    <cellStyle name="box 2 3 4 2 7 2" xfId="2512"/>
    <cellStyle name="box 2 3 4 3" xfId="2513"/>
    <cellStyle name="box 2 3 4 3 2" xfId="2514"/>
    <cellStyle name="box 2 3 5" xfId="2515"/>
    <cellStyle name="box 2 3 5 2" xfId="2516"/>
    <cellStyle name="box 2 3 5 2 2" xfId="2517"/>
    <cellStyle name="box 2 3 5 2 2 2" xfId="2518"/>
    <cellStyle name="box 2 3 5 2 2 2 2" xfId="2519"/>
    <cellStyle name="box 2 3 5 2 2 2 2 2" xfId="2520"/>
    <cellStyle name="box 2 3 5 2 2 3" xfId="2521"/>
    <cellStyle name="box 2 3 5 2 2 4" xfId="2522"/>
    <cellStyle name="box 2 3 5 2 2 4 2" xfId="2523"/>
    <cellStyle name="box 2 3 5 2 3" xfId="2524"/>
    <cellStyle name="box 2 3 5 2 3 2" xfId="2525"/>
    <cellStyle name="box 2 3 5 2 3 2 2" xfId="2526"/>
    <cellStyle name="box 2 3 5 2 3 2 2 2" xfId="2527"/>
    <cellStyle name="box 2 3 5 2 3 3" xfId="2528"/>
    <cellStyle name="box 2 3 5 2 3 4" xfId="2529"/>
    <cellStyle name="box 2 3 5 2 3 4 2" xfId="2530"/>
    <cellStyle name="box 2 3 5 2 4" xfId="2531"/>
    <cellStyle name="box 2 3 5 2 4 2" xfId="2532"/>
    <cellStyle name="box 2 3 5 2 5" xfId="2533"/>
    <cellStyle name="box 2 3 5 3" xfId="2534"/>
    <cellStyle name="box 2 3 5 3 2" xfId="2535"/>
    <cellStyle name="box 2 3 5 3 2 2" xfId="2536"/>
    <cellStyle name="box 2 3 5 3 2 2 2" xfId="2537"/>
    <cellStyle name="box 2 3 5 3 2 2 2 2" xfId="2538"/>
    <cellStyle name="box 2 3 5 3 2 3" xfId="2539"/>
    <cellStyle name="box 2 3 5 3 2 4" xfId="2540"/>
    <cellStyle name="box 2 3 5 3 2 4 2" xfId="2541"/>
    <cellStyle name="box 2 3 5 3 3" xfId="2542"/>
    <cellStyle name="box 2 3 5 3 3 2" xfId="2543"/>
    <cellStyle name="box 2 3 5 3 3 2 2" xfId="2544"/>
    <cellStyle name="box 2 3 5 3 3 2 2 2" xfId="2545"/>
    <cellStyle name="box 2 3 5 3 3 3" xfId="2546"/>
    <cellStyle name="box 2 3 5 3 3 3 2" xfId="2547"/>
    <cellStyle name="box 2 3 5 3 4" xfId="2548"/>
    <cellStyle name="box 2 3 5 3 4 2" xfId="2549"/>
    <cellStyle name="box 2 3 5 3 4 2 2" xfId="2550"/>
    <cellStyle name="box 2 3 5 3 5" xfId="2551"/>
    <cellStyle name="box 2 3 5 3 5 2" xfId="2552"/>
    <cellStyle name="box 2 3 5 3 6" xfId="2553"/>
    <cellStyle name="box 2 3 5 4" xfId="2554"/>
    <cellStyle name="box 2 3 5 4 2" xfId="2555"/>
    <cellStyle name="box 2 3 5 4 2 2" xfId="2556"/>
    <cellStyle name="box 2 3 5 4 2 2 2" xfId="2557"/>
    <cellStyle name="box 2 3 5 4 3" xfId="2558"/>
    <cellStyle name="box 2 3 5 4 4" xfId="2559"/>
    <cellStyle name="box 2 3 5 4 4 2" xfId="2560"/>
    <cellStyle name="box 2 3 5 5" xfId="2561"/>
    <cellStyle name="box 2 3 5 5 2" xfId="2562"/>
    <cellStyle name="box 2 3 5 5 2 2" xfId="2563"/>
    <cellStyle name="box 2 3 5 5 2 2 2" xfId="2564"/>
    <cellStyle name="box 2 3 5 5 3" xfId="2565"/>
    <cellStyle name="box 2 3 5 5 3 2" xfId="2566"/>
    <cellStyle name="box 2 3 5 6" xfId="2567"/>
    <cellStyle name="box 2 3 5 6 2" xfId="2568"/>
    <cellStyle name="box 2 3 5 6 2 2" xfId="2569"/>
    <cellStyle name="box 2 3 5 7" xfId="2570"/>
    <cellStyle name="box 2 3 5 7 2" xfId="2571"/>
    <cellStyle name="box 2 3 6" xfId="2572"/>
    <cellStyle name="box 2 3 6 2" xfId="2573"/>
    <cellStyle name="box 2 3 6 2 2" xfId="2574"/>
    <cellStyle name="box 2 3 7" xfId="2575"/>
    <cellStyle name="box 2 3 7 2" xfId="2576"/>
    <cellStyle name="box 2 4" xfId="2577"/>
    <cellStyle name="box 2 4 2" xfId="2578"/>
    <cellStyle name="box 2 4 2 2" xfId="2579"/>
    <cellStyle name="box 2 4 2 2 2" xfId="2580"/>
    <cellStyle name="box 2 4 2 2 2 2" xfId="2581"/>
    <cellStyle name="box 2 4 2 2 2 2 2" xfId="2582"/>
    <cellStyle name="box 2 4 2 2 2 2 2 2" xfId="2583"/>
    <cellStyle name="box 2 4 2 2 2 2 2 2 2" xfId="2584"/>
    <cellStyle name="box 2 4 2 2 2 2 3" xfId="2585"/>
    <cellStyle name="box 2 4 2 2 2 2 4" xfId="2586"/>
    <cellStyle name="box 2 4 2 2 2 2 4 2" xfId="2587"/>
    <cellStyle name="box 2 4 2 2 2 3" xfId="2588"/>
    <cellStyle name="box 2 4 2 2 2 3 2" xfId="2589"/>
    <cellStyle name="box 2 4 2 2 2 3 2 2" xfId="2590"/>
    <cellStyle name="box 2 4 2 2 2 3 2 2 2" xfId="2591"/>
    <cellStyle name="box 2 4 2 2 2 3 3" xfId="2592"/>
    <cellStyle name="box 2 4 2 2 2 3 4" xfId="2593"/>
    <cellStyle name="box 2 4 2 2 2 3 4 2" xfId="2594"/>
    <cellStyle name="box 2 4 2 2 2 4" xfId="2595"/>
    <cellStyle name="box 2 4 2 2 2 4 2" xfId="2596"/>
    <cellStyle name="box 2 4 2 2 2 5" xfId="2597"/>
    <cellStyle name="box 2 4 2 2 3" xfId="2598"/>
    <cellStyle name="box 2 4 2 2 3 2" xfId="2599"/>
    <cellStyle name="box 2 4 2 2 3 2 2" xfId="2600"/>
    <cellStyle name="box 2 4 2 2 3 2 2 2" xfId="2601"/>
    <cellStyle name="box 2 4 2 2 3 2 2 2 2" xfId="2602"/>
    <cellStyle name="box 2 4 2 2 3 2 3" xfId="2603"/>
    <cellStyle name="box 2 4 2 2 3 2 4" xfId="2604"/>
    <cellStyle name="box 2 4 2 2 3 2 4 2" xfId="2605"/>
    <cellStyle name="box 2 4 2 2 3 3" xfId="2606"/>
    <cellStyle name="box 2 4 2 2 3 3 2" xfId="2607"/>
    <cellStyle name="box 2 4 2 2 3 3 2 2" xfId="2608"/>
    <cellStyle name="box 2 4 2 2 3 3 2 2 2" xfId="2609"/>
    <cellStyle name="box 2 4 2 2 3 3 3" xfId="2610"/>
    <cellStyle name="box 2 4 2 2 3 3 3 2" xfId="2611"/>
    <cellStyle name="box 2 4 2 2 3 4" xfId="2612"/>
    <cellStyle name="box 2 4 2 2 3 4 2" xfId="2613"/>
    <cellStyle name="box 2 4 2 2 3 4 2 2" xfId="2614"/>
    <cellStyle name="box 2 4 2 2 3 5" xfId="2615"/>
    <cellStyle name="box 2 4 2 2 3 5 2" xfId="2616"/>
    <cellStyle name="box 2 4 2 2 3 6" xfId="2617"/>
    <cellStyle name="box 2 4 2 2 4" xfId="2618"/>
    <cellStyle name="box 2 4 2 2 4 2" xfId="2619"/>
    <cellStyle name="box 2 4 2 2 4 2 2" xfId="2620"/>
    <cellStyle name="box 2 4 2 2 4 2 2 2" xfId="2621"/>
    <cellStyle name="box 2 4 2 2 4 3" xfId="2622"/>
    <cellStyle name="box 2 4 2 2 4 4" xfId="2623"/>
    <cellStyle name="box 2 4 2 2 4 4 2" xfId="2624"/>
    <cellStyle name="box 2 4 2 2 5" xfId="2625"/>
    <cellStyle name="box 2 4 2 2 5 2" xfId="2626"/>
    <cellStyle name="box 2 4 2 2 5 2 2" xfId="2627"/>
    <cellStyle name="box 2 4 2 2 5 2 2 2" xfId="2628"/>
    <cellStyle name="box 2 4 2 2 5 3" xfId="2629"/>
    <cellStyle name="box 2 4 2 2 5 3 2" xfId="2630"/>
    <cellStyle name="box 2 4 2 2 6" xfId="2631"/>
    <cellStyle name="box 2 4 2 2 6 2" xfId="2632"/>
    <cellStyle name="box 2 4 2 2 6 2 2" xfId="2633"/>
    <cellStyle name="box 2 4 2 2 7" xfId="2634"/>
    <cellStyle name="box 2 4 2 2 7 2" xfId="2635"/>
    <cellStyle name="box 2 4 2 3" xfId="2636"/>
    <cellStyle name="box 2 4 2 3 2" xfId="2637"/>
    <cellStyle name="box 2 4 3" xfId="2638"/>
    <cellStyle name="box 2 4 3 2" xfId="2639"/>
    <cellStyle name="box 2 4 3 2 2" xfId="2640"/>
    <cellStyle name="box 2 4 3 2 2 2" xfId="2641"/>
    <cellStyle name="box 2 4 3 2 2 2 2" xfId="2642"/>
    <cellStyle name="box 2 4 3 2 2 2 2 2" xfId="2643"/>
    <cellStyle name="box 2 4 3 2 2 2 2 2 2" xfId="2644"/>
    <cellStyle name="box 2 4 3 2 2 2 3" xfId="2645"/>
    <cellStyle name="box 2 4 3 2 2 2 4" xfId="2646"/>
    <cellStyle name="box 2 4 3 2 2 2 4 2" xfId="2647"/>
    <cellStyle name="box 2 4 3 2 2 3" xfId="2648"/>
    <cellStyle name="box 2 4 3 2 2 3 2" xfId="2649"/>
    <cellStyle name="box 2 4 3 2 2 3 2 2" xfId="2650"/>
    <cellStyle name="box 2 4 3 2 2 3 2 2 2" xfId="2651"/>
    <cellStyle name="box 2 4 3 2 2 3 3" xfId="2652"/>
    <cellStyle name="box 2 4 3 2 2 3 4" xfId="2653"/>
    <cellStyle name="box 2 4 3 2 2 3 4 2" xfId="2654"/>
    <cellStyle name="box 2 4 3 2 2 4" xfId="2655"/>
    <cellStyle name="box 2 4 3 2 2 4 2" xfId="2656"/>
    <cellStyle name="box 2 4 3 2 2 5" xfId="2657"/>
    <cellStyle name="box 2 4 3 2 3" xfId="2658"/>
    <cellStyle name="box 2 4 3 2 3 2" xfId="2659"/>
    <cellStyle name="box 2 4 3 2 3 2 2" xfId="2660"/>
    <cellStyle name="box 2 4 3 2 3 2 2 2" xfId="2661"/>
    <cellStyle name="box 2 4 3 2 3 2 2 2 2" xfId="2662"/>
    <cellStyle name="box 2 4 3 2 3 2 3" xfId="2663"/>
    <cellStyle name="box 2 4 3 2 3 2 4" xfId="2664"/>
    <cellStyle name="box 2 4 3 2 3 2 4 2" xfId="2665"/>
    <cellStyle name="box 2 4 3 2 3 3" xfId="2666"/>
    <cellStyle name="box 2 4 3 2 3 3 2" xfId="2667"/>
    <cellStyle name="box 2 4 3 2 3 3 2 2" xfId="2668"/>
    <cellStyle name="box 2 4 3 2 3 3 2 2 2" xfId="2669"/>
    <cellStyle name="box 2 4 3 2 3 3 3" xfId="2670"/>
    <cellStyle name="box 2 4 3 2 3 3 3 2" xfId="2671"/>
    <cellStyle name="box 2 4 3 2 3 4" xfId="2672"/>
    <cellStyle name="box 2 4 3 2 3 4 2" xfId="2673"/>
    <cellStyle name="box 2 4 3 2 3 4 2 2" xfId="2674"/>
    <cellStyle name="box 2 4 3 2 3 5" xfId="2675"/>
    <cellStyle name="box 2 4 3 2 3 5 2" xfId="2676"/>
    <cellStyle name="box 2 4 3 2 3 6" xfId="2677"/>
    <cellStyle name="box 2 4 3 2 4" xfId="2678"/>
    <cellStyle name="box 2 4 3 2 4 2" xfId="2679"/>
    <cellStyle name="box 2 4 3 2 4 2 2" xfId="2680"/>
    <cellStyle name="box 2 4 3 2 4 2 2 2" xfId="2681"/>
    <cellStyle name="box 2 4 3 2 4 3" xfId="2682"/>
    <cellStyle name="box 2 4 3 2 4 4" xfId="2683"/>
    <cellStyle name="box 2 4 3 2 4 4 2" xfId="2684"/>
    <cellStyle name="box 2 4 3 2 5" xfId="2685"/>
    <cellStyle name="box 2 4 3 2 5 2" xfId="2686"/>
    <cellStyle name="box 2 4 3 2 5 2 2" xfId="2687"/>
    <cellStyle name="box 2 4 3 2 5 2 2 2" xfId="2688"/>
    <cellStyle name="box 2 4 3 2 5 3" xfId="2689"/>
    <cellStyle name="box 2 4 3 2 5 3 2" xfId="2690"/>
    <cellStyle name="box 2 4 3 2 6" xfId="2691"/>
    <cellStyle name="box 2 4 3 2 6 2" xfId="2692"/>
    <cellStyle name="box 2 4 3 2 6 2 2" xfId="2693"/>
    <cellStyle name="box 2 4 3 2 7" xfId="2694"/>
    <cellStyle name="box 2 4 3 2 7 2" xfId="2695"/>
    <cellStyle name="box 2 4 3 3" xfId="2696"/>
    <cellStyle name="box 2 4 3 3 2" xfId="2697"/>
    <cellStyle name="box 2 4 4" xfId="2698"/>
    <cellStyle name="box 2 4 4 2" xfId="2699"/>
    <cellStyle name="box 2 4 4 2 2" xfId="2700"/>
    <cellStyle name="box 2 4 4 2 2 2" xfId="2701"/>
    <cellStyle name="box 2 4 4 2 2 2 2" xfId="2702"/>
    <cellStyle name="box 2 4 4 2 2 2 2 2" xfId="2703"/>
    <cellStyle name="box 2 4 4 2 2 2 2 2 2" xfId="2704"/>
    <cellStyle name="box 2 4 4 2 2 2 3" xfId="2705"/>
    <cellStyle name="box 2 4 4 2 2 2 4" xfId="2706"/>
    <cellStyle name="box 2 4 4 2 2 2 4 2" xfId="2707"/>
    <cellStyle name="box 2 4 4 2 2 3" xfId="2708"/>
    <cellStyle name="box 2 4 4 2 2 3 2" xfId="2709"/>
    <cellStyle name="box 2 4 4 2 2 3 2 2" xfId="2710"/>
    <cellStyle name="box 2 4 4 2 2 3 2 2 2" xfId="2711"/>
    <cellStyle name="box 2 4 4 2 2 3 3" xfId="2712"/>
    <cellStyle name="box 2 4 4 2 2 3 4" xfId="2713"/>
    <cellStyle name="box 2 4 4 2 2 3 4 2" xfId="2714"/>
    <cellStyle name="box 2 4 4 2 2 4" xfId="2715"/>
    <cellStyle name="box 2 4 4 2 2 4 2" xfId="2716"/>
    <cellStyle name="box 2 4 4 2 2 5" xfId="2717"/>
    <cellStyle name="box 2 4 4 2 3" xfId="2718"/>
    <cellStyle name="box 2 4 4 2 3 2" xfId="2719"/>
    <cellStyle name="box 2 4 4 2 3 2 2" xfId="2720"/>
    <cellStyle name="box 2 4 4 2 3 2 2 2" xfId="2721"/>
    <cellStyle name="box 2 4 4 2 3 2 2 2 2" xfId="2722"/>
    <cellStyle name="box 2 4 4 2 3 2 3" xfId="2723"/>
    <cellStyle name="box 2 4 4 2 3 2 4" xfId="2724"/>
    <cellStyle name="box 2 4 4 2 3 2 4 2" xfId="2725"/>
    <cellStyle name="box 2 4 4 2 3 3" xfId="2726"/>
    <cellStyle name="box 2 4 4 2 3 3 2" xfId="2727"/>
    <cellStyle name="box 2 4 4 2 3 3 2 2" xfId="2728"/>
    <cellStyle name="box 2 4 4 2 3 3 2 2 2" xfId="2729"/>
    <cellStyle name="box 2 4 4 2 3 3 3" xfId="2730"/>
    <cellStyle name="box 2 4 4 2 3 3 3 2" xfId="2731"/>
    <cellStyle name="box 2 4 4 2 3 4" xfId="2732"/>
    <cellStyle name="box 2 4 4 2 3 4 2" xfId="2733"/>
    <cellStyle name="box 2 4 4 2 3 4 2 2" xfId="2734"/>
    <cellStyle name="box 2 4 4 2 3 5" xfId="2735"/>
    <cellStyle name="box 2 4 4 2 3 5 2" xfId="2736"/>
    <cellStyle name="box 2 4 4 2 3 6" xfId="2737"/>
    <cellStyle name="box 2 4 4 2 4" xfId="2738"/>
    <cellStyle name="box 2 4 4 2 4 2" xfId="2739"/>
    <cellStyle name="box 2 4 4 2 4 2 2" xfId="2740"/>
    <cellStyle name="box 2 4 4 2 4 2 2 2" xfId="2741"/>
    <cellStyle name="box 2 4 4 2 4 3" xfId="2742"/>
    <cellStyle name="box 2 4 4 2 4 4" xfId="2743"/>
    <cellStyle name="box 2 4 4 2 4 4 2" xfId="2744"/>
    <cellStyle name="box 2 4 4 2 5" xfId="2745"/>
    <cellStyle name="box 2 4 4 2 5 2" xfId="2746"/>
    <cellStyle name="box 2 4 4 2 5 2 2" xfId="2747"/>
    <cellStyle name="box 2 4 4 2 5 2 2 2" xfId="2748"/>
    <cellStyle name="box 2 4 4 2 5 3" xfId="2749"/>
    <cellStyle name="box 2 4 4 2 5 3 2" xfId="2750"/>
    <cellStyle name="box 2 4 4 2 6" xfId="2751"/>
    <cellStyle name="box 2 4 4 2 6 2" xfId="2752"/>
    <cellStyle name="box 2 4 4 2 6 2 2" xfId="2753"/>
    <cellStyle name="box 2 4 4 2 7" xfId="2754"/>
    <cellStyle name="box 2 4 4 2 7 2" xfId="2755"/>
    <cellStyle name="box 2 4 4 3" xfId="2756"/>
    <cellStyle name="box 2 4 4 3 2" xfId="2757"/>
    <cellStyle name="box 2 4 5" xfId="2758"/>
    <cellStyle name="box 2 4 5 2" xfId="2759"/>
    <cellStyle name="box 2 4 5 2 2" xfId="2760"/>
    <cellStyle name="box 2 4 5 2 2 2" xfId="2761"/>
    <cellStyle name="box 2 4 5 2 2 2 2" xfId="2762"/>
    <cellStyle name="box 2 4 5 2 2 2 2 2" xfId="2763"/>
    <cellStyle name="box 2 4 5 2 2 3" xfId="2764"/>
    <cellStyle name="box 2 4 5 2 2 4" xfId="2765"/>
    <cellStyle name="box 2 4 5 2 2 4 2" xfId="2766"/>
    <cellStyle name="box 2 4 5 2 3" xfId="2767"/>
    <cellStyle name="box 2 4 5 2 3 2" xfId="2768"/>
    <cellStyle name="box 2 4 5 2 3 2 2" xfId="2769"/>
    <cellStyle name="box 2 4 5 2 3 2 2 2" xfId="2770"/>
    <cellStyle name="box 2 4 5 2 3 3" xfId="2771"/>
    <cellStyle name="box 2 4 5 2 3 4" xfId="2772"/>
    <cellStyle name="box 2 4 5 2 3 4 2" xfId="2773"/>
    <cellStyle name="box 2 4 5 2 4" xfId="2774"/>
    <cellStyle name="box 2 4 5 2 4 2" xfId="2775"/>
    <cellStyle name="box 2 4 5 2 5" xfId="2776"/>
    <cellStyle name="box 2 4 5 3" xfId="2777"/>
    <cellStyle name="box 2 4 5 3 2" xfId="2778"/>
    <cellStyle name="box 2 4 5 3 2 2" xfId="2779"/>
    <cellStyle name="box 2 4 5 3 2 2 2" xfId="2780"/>
    <cellStyle name="box 2 4 5 3 2 2 2 2" xfId="2781"/>
    <cellStyle name="box 2 4 5 3 2 3" xfId="2782"/>
    <cellStyle name="box 2 4 5 3 2 4" xfId="2783"/>
    <cellStyle name="box 2 4 5 3 2 4 2" xfId="2784"/>
    <cellStyle name="box 2 4 5 3 3" xfId="2785"/>
    <cellStyle name="box 2 4 5 3 3 2" xfId="2786"/>
    <cellStyle name="box 2 4 5 3 3 2 2" xfId="2787"/>
    <cellStyle name="box 2 4 5 3 3 2 2 2" xfId="2788"/>
    <cellStyle name="box 2 4 5 3 3 3" xfId="2789"/>
    <cellStyle name="box 2 4 5 3 3 3 2" xfId="2790"/>
    <cellStyle name="box 2 4 5 3 4" xfId="2791"/>
    <cellStyle name="box 2 4 5 3 4 2" xfId="2792"/>
    <cellStyle name="box 2 4 5 3 4 2 2" xfId="2793"/>
    <cellStyle name="box 2 4 5 3 5" xfId="2794"/>
    <cellStyle name="box 2 4 5 3 5 2" xfId="2795"/>
    <cellStyle name="box 2 4 5 3 6" xfId="2796"/>
    <cellStyle name="box 2 4 5 4" xfId="2797"/>
    <cellStyle name="box 2 4 5 4 2" xfId="2798"/>
    <cellStyle name="box 2 4 5 4 2 2" xfId="2799"/>
    <cellStyle name="box 2 4 5 4 2 2 2" xfId="2800"/>
    <cellStyle name="box 2 4 5 4 3" xfId="2801"/>
    <cellStyle name="box 2 4 5 4 4" xfId="2802"/>
    <cellStyle name="box 2 4 5 4 4 2" xfId="2803"/>
    <cellStyle name="box 2 4 5 5" xfId="2804"/>
    <cellStyle name="box 2 4 5 5 2" xfId="2805"/>
    <cellStyle name="box 2 4 5 5 2 2" xfId="2806"/>
    <cellStyle name="box 2 4 5 5 2 2 2" xfId="2807"/>
    <cellStyle name="box 2 4 5 5 3" xfId="2808"/>
    <cellStyle name="box 2 4 5 5 3 2" xfId="2809"/>
    <cellStyle name="box 2 4 5 6" xfId="2810"/>
    <cellStyle name="box 2 4 5 6 2" xfId="2811"/>
    <cellStyle name="box 2 4 5 6 2 2" xfId="2812"/>
    <cellStyle name="box 2 4 5 7" xfId="2813"/>
    <cellStyle name="box 2 4 5 7 2" xfId="2814"/>
    <cellStyle name="box 2 4 6" xfId="2815"/>
    <cellStyle name="box 2 4 6 2" xfId="2816"/>
    <cellStyle name="box 2 4 6 2 2" xfId="2817"/>
    <cellStyle name="box 2 4 7" xfId="2818"/>
    <cellStyle name="box 2 4 7 2" xfId="2819"/>
    <cellStyle name="box 2 5" xfId="2820"/>
    <cellStyle name="box 2 5 2" xfId="2821"/>
    <cellStyle name="box 2 5 2 2" xfId="2822"/>
    <cellStyle name="box 2 5 2 2 2" xfId="2823"/>
    <cellStyle name="box 2 5 2 2 2 2" xfId="2824"/>
    <cellStyle name="box 2 5 2 2 2 2 2" xfId="2825"/>
    <cellStyle name="box 2 5 2 2 2 2 2 2" xfId="2826"/>
    <cellStyle name="box 2 5 2 2 2 3" xfId="2827"/>
    <cellStyle name="box 2 5 2 2 2 4" xfId="2828"/>
    <cellStyle name="box 2 5 2 2 2 4 2" xfId="2829"/>
    <cellStyle name="box 2 5 2 2 3" xfId="2830"/>
    <cellStyle name="box 2 5 2 2 3 2" xfId="2831"/>
    <cellStyle name="box 2 5 2 2 3 2 2" xfId="2832"/>
    <cellStyle name="box 2 5 2 2 3 2 2 2" xfId="2833"/>
    <cellStyle name="box 2 5 2 2 3 3" xfId="2834"/>
    <cellStyle name="box 2 5 2 2 3 4" xfId="2835"/>
    <cellStyle name="box 2 5 2 2 3 4 2" xfId="2836"/>
    <cellStyle name="box 2 5 2 2 4" xfId="2837"/>
    <cellStyle name="box 2 5 2 2 4 2" xfId="2838"/>
    <cellStyle name="box 2 5 2 2 5" xfId="2839"/>
    <cellStyle name="box 2 5 2 3" xfId="2840"/>
    <cellStyle name="box 2 5 2 3 2" xfId="2841"/>
    <cellStyle name="box 2 5 2 3 2 2" xfId="2842"/>
    <cellStyle name="box 2 5 2 3 2 2 2" xfId="2843"/>
    <cellStyle name="box 2 5 2 3 2 2 2 2" xfId="2844"/>
    <cellStyle name="box 2 5 2 3 2 3" xfId="2845"/>
    <cellStyle name="box 2 5 2 3 2 4" xfId="2846"/>
    <cellStyle name="box 2 5 2 3 2 4 2" xfId="2847"/>
    <cellStyle name="box 2 5 2 3 3" xfId="2848"/>
    <cellStyle name="box 2 5 2 3 3 2" xfId="2849"/>
    <cellStyle name="box 2 5 2 3 3 2 2" xfId="2850"/>
    <cellStyle name="box 2 5 2 3 3 2 2 2" xfId="2851"/>
    <cellStyle name="box 2 5 2 3 3 3" xfId="2852"/>
    <cellStyle name="box 2 5 2 3 3 3 2" xfId="2853"/>
    <cellStyle name="box 2 5 2 3 4" xfId="2854"/>
    <cellStyle name="box 2 5 2 3 4 2" xfId="2855"/>
    <cellStyle name="box 2 5 2 3 4 2 2" xfId="2856"/>
    <cellStyle name="box 2 5 2 3 5" xfId="2857"/>
    <cellStyle name="box 2 5 2 3 5 2" xfId="2858"/>
    <cellStyle name="box 2 5 2 3 6" xfId="2859"/>
    <cellStyle name="box 2 5 2 4" xfId="2860"/>
    <cellStyle name="box 2 5 2 4 2" xfId="2861"/>
    <cellStyle name="box 2 5 2 4 2 2" xfId="2862"/>
    <cellStyle name="box 2 5 2 4 2 2 2" xfId="2863"/>
    <cellStyle name="box 2 5 2 4 3" xfId="2864"/>
    <cellStyle name="box 2 5 2 4 4" xfId="2865"/>
    <cellStyle name="box 2 5 2 4 4 2" xfId="2866"/>
    <cellStyle name="box 2 5 2 5" xfId="2867"/>
    <cellStyle name="box 2 5 2 5 2" xfId="2868"/>
    <cellStyle name="box 2 5 2 5 2 2" xfId="2869"/>
    <cellStyle name="box 2 5 2 5 2 2 2" xfId="2870"/>
    <cellStyle name="box 2 5 2 5 3" xfId="2871"/>
    <cellStyle name="box 2 5 2 5 3 2" xfId="2872"/>
    <cellStyle name="box 2 5 2 6" xfId="2873"/>
    <cellStyle name="box 2 5 2 6 2" xfId="2874"/>
    <cellStyle name="box 2 5 2 6 2 2" xfId="2875"/>
    <cellStyle name="box 2 5 2 7" xfId="2876"/>
    <cellStyle name="box 2 5 2 7 2" xfId="2877"/>
    <cellStyle name="box 2 5 3" xfId="2878"/>
    <cellStyle name="box 2 5 3 2" xfId="2879"/>
    <cellStyle name="box 2 6" xfId="2880"/>
    <cellStyle name="box 2 6 2" xfId="2881"/>
    <cellStyle name="box 2 6 2 2" xfId="2882"/>
    <cellStyle name="box 2 6 2 2 2" xfId="2883"/>
    <cellStyle name="box 2 6 2 2 2 2" xfId="2884"/>
    <cellStyle name="box 2 6 2 2 2 2 2" xfId="2885"/>
    <cellStyle name="box 2 6 2 2 2 2 2 2" xfId="2886"/>
    <cellStyle name="box 2 6 2 2 2 3" xfId="2887"/>
    <cellStyle name="box 2 6 2 2 2 4" xfId="2888"/>
    <cellStyle name="box 2 6 2 2 2 4 2" xfId="2889"/>
    <cellStyle name="box 2 6 2 2 3" xfId="2890"/>
    <cellStyle name="box 2 6 2 2 3 2" xfId="2891"/>
    <cellStyle name="box 2 6 2 2 3 2 2" xfId="2892"/>
    <cellStyle name="box 2 6 2 2 3 2 2 2" xfId="2893"/>
    <cellStyle name="box 2 6 2 2 3 3" xfId="2894"/>
    <cellStyle name="box 2 6 2 2 3 4" xfId="2895"/>
    <cellStyle name="box 2 6 2 2 3 4 2" xfId="2896"/>
    <cellStyle name="box 2 6 2 2 4" xfId="2897"/>
    <cellStyle name="box 2 6 2 2 4 2" xfId="2898"/>
    <cellStyle name="box 2 6 2 2 5" xfId="2899"/>
    <cellStyle name="box 2 6 2 3" xfId="2900"/>
    <cellStyle name="box 2 6 2 3 2" xfId="2901"/>
    <cellStyle name="box 2 6 2 3 2 2" xfId="2902"/>
    <cellStyle name="box 2 6 2 3 2 2 2" xfId="2903"/>
    <cellStyle name="box 2 6 2 3 2 2 2 2" xfId="2904"/>
    <cellStyle name="box 2 6 2 3 2 3" xfId="2905"/>
    <cellStyle name="box 2 6 2 3 2 4" xfId="2906"/>
    <cellStyle name="box 2 6 2 3 2 4 2" xfId="2907"/>
    <cellStyle name="box 2 6 2 3 3" xfId="2908"/>
    <cellStyle name="box 2 6 2 3 3 2" xfId="2909"/>
    <cellStyle name="box 2 6 2 3 3 2 2" xfId="2910"/>
    <cellStyle name="box 2 6 2 3 3 2 2 2" xfId="2911"/>
    <cellStyle name="box 2 6 2 3 3 3" xfId="2912"/>
    <cellStyle name="box 2 6 2 3 3 3 2" xfId="2913"/>
    <cellStyle name="box 2 6 2 3 4" xfId="2914"/>
    <cellStyle name="box 2 6 2 3 4 2" xfId="2915"/>
    <cellStyle name="box 2 6 2 3 4 2 2" xfId="2916"/>
    <cellStyle name="box 2 6 2 3 5" xfId="2917"/>
    <cellStyle name="box 2 6 2 3 5 2" xfId="2918"/>
    <cellStyle name="box 2 6 2 3 6" xfId="2919"/>
    <cellStyle name="box 2 6 2 4" xfId="2920"/>
    <cellStyle name="box 2 6 2 4 2" xfId="2921"/>
    <cellStyle name="box 2 6 2 4 2 2" xfId="2922"/>
    <cellStyle name="box 2 6 2 4 2 2 2" xfId="2923"/>
    <cellStyle name="box 2 6 2 4 3" xfId="2924"/>
    <cellStyle name="box 2 6 2 4 4" xfId="2925"/>
    <cellStyle name="box 2 6 2 4 4 2" xfId="2926"/>
    <cellStyle name="box 2 6 2 5" xfId="2927"/>
    <cellStyle name="box 2 6 2 5 2" xfId="2928"/>
    <cellStyle name="box 2 6 2 5 2 2" xfId="2929"/>
    <cellStyle name="box 2 6 2 5 2 2 2" xfId="2930"/>
    <cellStyle name="box 2 6 2 5 3" xfId="2931"/>
    <cellStyle name="box 2 6 2 5 3 2" xfId="2932"/>
    <cellStyle name="box 2 6 2 6" xfId="2933"/>
    <cellStyle name="box 2 6 2 6 2" xfId="2934"/>
    <cellStyle name="box 2 6 2 6 2 2" xfId="2935"/>
    <cellStyle name="box 2 6 2 7" xfId="2936"/>
    <cellStyle name="box 2 6 2 7 2" xfId="2937"/>
    <cellStyle name="box 2 6 3" xfId="2938"/>
    <cellStyle name="box 2 6 3 2" xfId="2939"/>
    <cellStyle name="box 2 7" xfId="2940"/>
    <cellStyle name="box 2 7 2" xfId="2941"/>
    <cellStyle name="box 2 7 2 2" xfId="2942"/>
    <cellStyle name="box 2 7 2 2 2" xfId="2943"/>
    <cellStyle name="box 2 7 2 2 2 2" xfId="2944"/>
    <cellStyle name="box 2 7 2 2 2 2 2" xfId="2945"/>
    <cellStyle name="box 2 7 2 2 2 2 2 2" xfId="2946"/>
    <cellStyle name="box 2 7 2 2 2 3" xfId="2947"/>
    <cellStyle name="box 2 7 2 2 2 4" xfId="2948"/>
    <cellStyle name="box 2 7 2 2 2 4 2" xfId="2949"/>
    <cellStyle name="box 2 7 2 2 3" xfId="2950"/>
    <cellStyle name="box 2 7 2 2 3 2" xfId="2951"/>
    <cellStyle name="box 2 7 2 2 3 2 2" xfId="2952"/>
    <cellStyle name="box 2 7 2 2 3 2 2 2" xfId="2953"/>
    <cellStyle name="box 2 7 2 2 3 3" xfId="2954"/>
    <cellStyle name="box 2 7 2 2 3 4" xfId="2955"/>
    <cellStyle name="box 2 7 2 2 3 4 2" xfId="2956"/>
    <cellStyle name="box 2 7 2 2 4" xfId="2957"/>
    <cellStyle name="box 2 7 2 2 4 2" xfId="2958"/>
    <cellStyle name="box 2 7 2 2 5" xfId="2959"/>
    <cellStyle name="box 2 7 2 3" xfId="2960"/>
    <cellStyle name="box 2 7 2 3 2" xfId="2961"/>
    <cellStyle name="box 2 7 2 3 2 2" xfId="2962"/>
    <cellStyle name="box 2 7 2 3 2 2 2" xfId="2963"/>
    <cellStyle name="box 2 7 2 3 2 2 2 2" xfId="2964"/>
    <cellStyle name="box 2 7 2 3 2 3" xfId="2965"/>
    <cellStyle name="box 2 7 2 3 2 4" xfId="2966"/>
    <cellStyle name="box 2 7 2 3 2 4 2" xfId="2967"/>
    <cellStyle name="box 2 7 2 3 3" xfId="2968"/>
    <cellStyle name="box 2 7 2 3 3 2" xfId="2969"/>
    <cellStyle name="box 2 7 2 3 3 2 2" xfId="2970"/>
    <cellStyle name="box 2 7 2 3 3 2 2 2" xfId="2971"/>
    <cellStyle name="box 2 7 2 3 3 3" xfId="2972"/>
    <cellStyle name="box 2 7 2 3 3 3 2" xfId="2973"/>
    <cellStyle name="box 2 7 2 3 4" xfId="2974"/>
    <cellStyle name="box 2 7 2 3 4 2" xfId="2975"/>
    <cellStyle name="box 2 7 2 3 4 2 2" xfId="2976"/>
    <cellStyle name="box 2 7 2 3 5" xfId="2977"/>
    <cellStyle name="box 2 7 2 3 5 2" xfId="2978"/>
    <cellStyle name="box 2 7 2 3 6" xfId="2979"/>
    <cellStyle name="box 2 7 2 4" xfId="2980"/>
    <cellStyle name="box 2 7 2 4 2" xfId="2981"/>
    <cellStyle name="box 2 7 2 4 2 2" xfId="2982"/>
    <cellStyle name="box 2 7 2 4 2 2 2" xfId="2983"/>
    <cellStyle name="box 2 7 2 4 3" xfId="2984"/>
    <cellStyle name="box 2 7 2 4 4" xfId="2985"/>
    <cellStyle name="box 2 7 2 4 4 2" xfId="2986"/>
    <cellStyle name="box 2 7 2 5" xfId="2987"/>
    <cellStyle name="box 2 7 2 5 2" xfId="2988"/>
    <cellStyle name="box 2 7 2 5 2 2" xfId="2989"/>
    <cellStyle name="box 2 7 2 5 2 2 2" xfId="2990"/>
    <cellStyle name="box 2 7 2 5 3" xfId="2991"/>
    <cellStyle name="box 2 7 2 5 3 2" xfId="2992"/>
    <cellStyle name="box 2 7 2 6" xfId="2993"/>
    <cellStyle name="box 2 7 2 6 2" xfId="2994"/>
    <cellStyle name="box 2 7 2 6 2 2" xfId="2995"/>
    <cellStyle name="box 2 7 2 7" xfId="2996"/>
    <cellStyle name="box 2 7 2 7 2" xfId="2997"/>
    <cellStyle name="box 2 7 3" xfId="2998"/>
    <cellStyle name="box 2 7 3 2" xfId="2999"/>
    <cellStyle name="box 2 8" xfId="3000"/>
    <cellStyle name="box 2 8 2" xfId="3001"/>
    <cellStyle name="box 2 8 2 2" xfId="3002"/>
    <cellStyle name="box 2 8 2 2 2" xfId="3003"/>
    <cellStyle name="box 2 8 2 2 2 2" xfId="3004"/>
    <cellStyle name="box 2 8 2 2 2 2 2" xfId="3005"/>
    <cellStyle name="box 2 8 2 2 3" xfId="3006"/>
    <cellStyle name="box 2 8 2 2 4" xfId="3007"/>
    <cellStyle name="box 2 8 2 2 4 2" xfId="3008"/>
    <cellStyle name="box 2 8 2 3" xfId="3009"/>
    <cellStyle name="box 2 8 2 3 2" xfId="3010"/>
    <cellStyle name="box 2 8 2 3 2 2" xfId="3011"/>
    <cellStyle name="box 2 8 2 3 2 2 2" xfId="3012"/>
    <cellStyle name="box 2 8 2 3 3" xfId="3013"/>
    <cellStyle name="box 2 8 2 3 4" xfId="3014"/>
    <cellStyle name="box 2 8 2 3 4 2" xfId="3015"/>
    <cellStyle name="box 2 8 2 4" xfId="3016"/>
    <cellStyle name="box 2 8 2 4 2" xfId="3017"/>
    <cellStyle name="box 2 8 2 5" xfId="3018"/>
    <cellStyle name="box 2 8 3" xfId="3019"/>
    <cellStyle name="box 2 8 3 2" xfId="3020"/>
    <cellStyle name="box 2 8 3 2 2" xfId="3021"/>
    <cellStyle name="box 2 8 3 2 2 2" xfId="3022"/>
    <cellStyle name="box 2 8 3 2 2 2 2" xfId="3023"/>
    <cellStyle name="box 2 8 3 2 3" xfId="3024"/>
    <cellStyle name="box 2 8 3 2 4" xfId="3025"/>
    <cellStyle name="box 2 8 3 2 4 2" xfId="3026"/>
    <cellStyle name="box 2 8 3 3" xfId="3027"/>
    <cellStyle name="box 2 8 3 3 2" xfId="3028"/>
    <cellStyle name="box 2 8 3 3 2 2" xfId="3029"/>
    <cellStyle name="box 2 8 3 3 2 2 2" xfId="3030"/>
    <cellStyle name="box 2 8 3 3 3" xfId="3031"/>
    <cellStyle name="box 2 8 3 3 3 2" xfId="3032"/>
    <cellStyle name="box 2 8 3 4" xfId="3033"/>
    <cellStyle name="box 2 8 3 4 2" xfId="3034"/>
    <cellStyle name="box 2 8 3 4 2 2" xfId="3035"/>
    <cellStyle name="box 2 8 3 5" xfId="3036"/>
    <cellStyle name="box 2 8 3 5 2" xfId="3037"/>
    <cellStyle name="box 2 8 3 6" xfId="3038"/>
    <cellStyle name="box 2 8 4" xfId="3039"/>
    <cellStyle name="box 2 8 4 2" xfId="3040"/>
    <cellStyle name="box 2 8 4 2 2" xfId="3041"/>
    <cellStyle name="box 2 8 4 2 2 2" xfId="3042"/>
    <cellStyle name="box 2 8 4 3" xfId="3043"/>
    <cellStyle name="box 2 8 4 4" xfId="3044"/>
    <cellStyle name="box 2 8 4 4 2" xfId="3045"/>
    <cellStyle name="box 2 8 5" xfId="3046"/>
    <cellStyle name="box 2 8 5 2" xfId="3047"/>
    <cellStyle name="box 2 8 5 2 2" xfId="3048"/>
    <cellStyle name="box 2 8 5 2 2 2" xfId="3049"/>
    <cellStyle name="box 2 8 5 3" xfId="3050"/>
    <cellStyle name="box 2 8 5 3 2" xfId="3051"/>
    <cellStyle name="box 2 8 6" xfId="3052"/>
    <cellStyle name="box 2 8 6 2" xfId="3053"/>
    <cellStyle name="box 2 8 6 2 2" xfId="3054"/>
    <cellStyle name="box 2 8 7" xfId="3055"/>
    <cellStyle name="box 2 8 7 2" xfId="3056"/>
    <cellStyle name="box 2 9" xfId="3057"/>
    <cellStyle name="box 2 9 2" xfId="3058"/>
    <cellStyle name="box 2 9 2 2" xfId="3059"/>
    <cellStyle name="box 3" xfId="117"/>
    <cellStyle name="box 3 2" xfId="3060"/>
    <cellStyle name="box 3 2 2" xfId="3061"/>
    <cellStyle name="box 3 2 2 2" xfId="3062"/>
    <cellStyle name="box 3 2 2 2 2" xfId="3063"/>
    <cellStyle name="box 3 2 2 2 2 2" xfId="3064"/>
    <cellStyle name="box 3 2 2 2 2 2 2" xfId="3065"/>
    <cellStyle name="box 3 2 2 2 2 2 2 2" xfId="3066"/>
    <cellStyle name="box 3 2 2 2 2 2 2 2 2" xfId="3067"/>
    <cellStyle name="box 3 2 2 2 2 2 3" xfId="3068"/>
    <cellStyle name="box 3 2 2 2 2 2 4" xfId="3069"/>
    <cellStyle name="box 3 2 2 2 2 2 4 2" xfId="3070"/>
    <cellStyle name="box 3 2 2 2 2 3" xfId="3071"/>
    <cellStyle name="box 3 2 2 2 2 3 2" xfId="3072"/>
    <cellStyle name="box 3 2 2 2 2 3 2 2" xfId="3073"/>
    <cellStyle name="box 3 2 2 2 2 3 2 2 2" xfId="3074"/>
    <cellStyle name="box 3 2 2 2 2 3 3" xfId="3075"/>
    <cellStyle name="box 3 2 2 2 2 3 4" xfId="3076"/>
    <cellStyle name="box 3 2 2 2 2 3 4 2" xfId="3077"/>
    <cellStyle name="box 3 2 2 2 2 4" xfId="3078"/>
    <cellStyle name="box 3 2 2 2 2 4 2" xfId="3079"/>
    <cellStyle name="box 3 2 2 2 2 5" xfId="3080"/>
    <cellStyle name="box 3 2 2 2 3" xfId="3081"/>
    <cellStyle name="box 3 2 2 2 3 2" xfId="3082"/>
    <cellStyle name="box 3 2 2 2 3 2 2" xfId="3083"/>
    <cellStyle name="box 3 2 2 2 3 2 2 2" xfId="3084"/>
    <cellStyle name="box 3 2 2 2 3 2 2 2 2" xfId="3085"/>
    <cellStyle name="box 3 2 2 2 3 2 3" xfId="3086"/>
    <cellStyle name="box 3 2 2 2 3 2 4" xfId="3087"/>
    <cellStyle name="box 3 2 2 2 3 2 4 2" xfId="3088"/>
    <cellStyle name="box 3 2 2 2 3 3" xfId="3089"/>
    <cellStyle name="box 3 2 2 2 3 3 2" xfId="3090"/>
    <cellStyle name="box 3 2 2 2 3 3 2 2" xfId="3091"/>
    <cellStyle name="box 3 2 2 2 3 3 2 2 2" xfId="3092"/>
    <cellStyle name="box 3 2 2 2 3 3 3" xfId="3093"/>
    <cellStyle name="box 3 2 2 2 3 3 3 2" xfId="3094"/>
    <cellStyle name="box 3 2 2 2 3 4" xfId="3095"/>
    <cellStyle name="box 3 2 2 2 3 4 2" xfId="3096"/>
    <cellStyle name="box 3 2 2 2 3 4 2 2" xfId="3097"/>
    <cellStyle name="box 3 2 2 2 3 5" xfId="3098"/>
    <cellStyle name="box 3 2 2 2 3 5 2" xfId="3099"/>
    <cellStyle name="box 3 2 2 2 3 6" xfId="3100"/>
    <cellStyle name="box 3 2 2 2 4" xfId="3101"/>
    <cellStyle name="box 3 2 2 2 4 2" xfId="3102"/>
    <cellStyle name="box 3 2 2 2 4 2 2" xfId="3103"/>
    <cellStyle name="box 3 2 2 2 4 2 2 2" xfId="3104"/>
    <cellStyle name="box 3 2 2 2 4 3" xfId="3105"/>
    <cellStyle name="box 3 2 2 2 4 4" xfId="3106"/>
    <cellStyle name="box 3 2 2 2 4 4 2" xfId="3107"/>
    <cellStyle name="box 3 2 2 2 5" xfId="3108"/>
    <cellStyle name="box 3 2 2 2 5 2" xfId="3109"/>
    <cellStyle name="box 3 2 2 2 5 2 2" xfId="3110"/>
    <cellStyle name="box 3 2 2 2 5 2 2 2" xfId="3111"/>
    <cellStyle name="box 3 2 2 2 5 3" xfId="3112"/>
    <cellStyle name="box 3 2 2 2 5 3 2" xfId="3113"/>
    <cellStyle name="box 3 2 2 2 6" xfId="3114"/>
    <cellStyle name="box 3 2 2 2 6 2" xfId="3115"/>
    <cellStyle name="box 3 2 2 2 6 2 2" xfId="3116"/>
    <cellStyle name="box 3 2 2 2 7" xfId="3117"/>
    <cellStyle name="box 3 2 2 2 7 2" xfId="3118"/>
    <cellStyle name="box 3 2 2 3" xfId="3119"/>
    <cellStyle name="box 3 2 2 3 2" xfId="3120"/>
    <cellStyle name="box 3 2 3" xfId="3121"/>
    <cellStyle name="box 3 2 3 2" xfId="3122"/>
    <cellStyle name="box 3 2 3 2 2" xfId="3123"/>
    <cellStyle name="box 3 2 3 2 2 2" xfId="3124"/>
    <cellStyle name="box 3 2 3 2 2 2 2" xfId="3125"/>
    <cellStyle name="box 3 2 3 2 2 2 2 2" xfId="3126"/>
    <cellStyle name="box 3 2 3 2 2 2 2 2 2" xfId="3127"/>
    <cellStyle name="box 3 2 3 2 2 2 3" xfId="3128"/>
    <cellStyle name="box 3 2 3 2 2 2 4" xfId="3129"/>
    <cellStyle name="box 3 2 3 2 2 2 4 2" xfId="3130"/>
    <cellStyle name="box 3 2 3 2 2 3" xfId="3131"/>
    <cellStyle name="box 3 2 3 2 2 3 2" xfId="3132"/>
    <cellStyle name="box 3 2 3 2 2 3 2 2" xfId="3133"/>
    <cellStyle name="box 3 2 3 2 2 3 2 2 2" xfId="3134"/>
    <cellStyle name="box 3 2 3 2 2 3 3" xfId="3135"/>
    <cellStyle name="box 3 2 3 2 2 3 4" xfId="3136"/>
    <cellStyle name="box 3 2 3 2 2 3 4 2" xfId="3137"/>
    <cellStyle name="box 3 2 3 2 2 4" xfId="3138"/>
    <cellStyle name="box 3 2 3 2 2 4 2" xfId="3139"/>
    <cellStyle name="box 3 2 3 2 2 5" xfId="3140"/>
    <cellStyle name="box 3 2 3 2 3" xfId="3141"/>
    <cellStyle name="box 3 2 3 2 3 2" xfId="3142"/>
    <cellStyle name="box 3 2 3 2 3 2 2" xfId="3143"/>
    <cellStyle name="box 3 2 3 2 3 2 2 2" xfId="3144"/>
    <cellStyle name="box 3 2 3 2 3 2 2 2 2" xfId="3145"/>
    <cellStyle name="box 3 2 3 2 3 2 3" xfId="3146"/>
    <cellStyle name="box 3 2 3 2 3 2 4" xfId="3147"/>
    <cellStyle name="box 3 2 3 2 3 2 4 2" xfId="3148"/>
    <cellStyle name="box 3 2 3 2 3 3" xfId="3149"/>
    <cellStyle name="box 3 2 3 2 3 3 2" xfId="3150"/>
    <cellStyle name="box 3 2 3 2 3 3 2 2" xfId="3151"/>
    <cellStyle name="box 3 2 3 2 3 3 2 2 2" xfId="3152"/>
    <cellStyle name="box 3 2 3 2 3 3 3" xfId="3153"/>
    <cellStyle name="box 3 2 3 2 3 3 3 2" xfId="3154"/>
    <cellStyle name="box 3 2 3 2 3 4" xfId="3155"/>
    <cellStyle name="box 3 2 3 2 3 4 2" xfId="3156"/>
    <cellStyle name="box 3 2 3 2 3 4 2 2" xfId="3157"/>
    <cellStyle name="box 3 2 3 2 3 5" xfId="3158"/>
    <cellStyle name="box 3 2 3 2 3 5 2" xfId="3159"/>
    <cellStyle name="box 3 2 3 2 3 6" xfId="3160"/>
    <cellStyle name="box 3 2 3 2 4" xfId="3161"/>
    <cellStyle name="box 3 2 3 2 4 2" xfId="3162"/>
    <cellStyle name="box 3 2 3 2 4 2 2" xfId="3163"/>
    <cellStyle name="box 3 2 3 2 4 2 2 2" xfId="3164"/>
    <cellStyle name="box 3 2 3 2 4 3" xfId="3165"/>
    <cellStyle name="box 3 2 3 2 4 4" xfId="3166"/>
    <cellStyle name="box 3 2 3 2 4 4 2" xfId="3167"/>
    <cellStyle name="box 3 2 3 2 5" xfId="3168"/>
    <cellStyle name="box 3 2 3 2 5 2" xfId="3169"/>
    <cellStyle name="box 3 2 3 2 5 2 2" xfId="3170"/>
    <cellStyle name="box 3 2 3 2 5 2 2 2" xfId="3171"/>
    <cellStyle name="box 3 2 3 2 5 3" xfId="3172"/>
    <cellStyle name="box 3 2 3 2 5 3 2" xfId="3173"/>
    <cellStyle name="box 3 2 3 2 6" xfId="3174"/>
    <cellStyle name="box 3 2 3 2 6 2" xfId="3175"/>
    <cellStyle name="box 3 2 3 2 6 2 2" xfId="3176"/>
    <cellStyle name="box 3 2 3 2 7" xfId="3177"/>
    <cellStyle name="box 3 2 3 2 7 2" xfId="3178"/>
    <cellStyle name="box 3 2 3 3" xfId="3179"/>
    <cellStyle name="box 3 2 3 3 2" xfId="3180"/>
    <cellStyle name="box 3 2 4" xfId="3181"/>
    <cellStyle name="box 3 2 4 2" xfId="3182"/>
    <cellStyle name="box 3 2 4 2 2" xfId="3183"/>
    <cellStyle name="box 3 2 4 2 2 2" xfId="3184"/>
    <cellStyle name="box 3 2 4 2 2 2 2" xfId="3185"/>
    <cellStyle name="box 3 2 4 2 2 2 2 2" xfId="3186"/>
    <cellStyle name="box 3 2 4 2 2 2 2 2 2" xfId="3187"/>
    <cellStyle name="box 3 2 4 2 2 2 3" xfId="3188"/>
    <cellStyle name="box 3 2 4 2 2 2 4" xfId="3189"/>
    <cellStyle name="box 3 2 4 2 2 2 4 2" xfId="3190"/>
    <cellStyle name="box 3 2 4 2 2 3" xfId="3191"/>
    <cellStyle name="box 3 2 4 2 2 3 2" xfId="3192"/>
    <cellStyle name="box 3 2 4 2 2 3 2 2" xfId="3193"/>
    <cellStyle name="box 3 2 4 2 2 3 2 2 2" xfId="3194"/>
    <cellStyle name="box 3 2 4 2 2 3 3" xfId="3195"/>
    <cellStyle name="box 3 2 4 2 2 3 4" xfId="3196"/>
    <cellStyle name="box 3 2 4 2 2 3 4 2" xfId="3197"/>
    <cellStyle name="box 3 2 4 2 2 4" xfId="3198"/>
    <cellStyle name="box 3 2 4 2 2 4 2" xfId="3199"/>
    <cellStyle name="box 3 2 4 2 2 5" xfId="3200"/>
    <cellStyle name="box 3 2 4 2 3" xfId="3201"/>
    <cellStyle name="box 3 2 4 2 3 2" xfId="3202"/>
    <cellStyle name="box 3 2 4 2 3 2 2" xfId="3203"/>
    <cellStyle name="box 3 2 4 2 3 2 2 2" xfId="3204"/>
    <cellStyle name="box 3 2 4 2 3 2 2 2 2" xfId="3205"/>
    <cellStyle name="box 3 2 4 2 3 2 3" xfId="3206"/>
    <cellStyle name="box 3 2 4 2 3 2 4" xfId="3207"/>
    <cellStyle name="box 3 2 4 2 3 2 4 2" xfId="3208"/>
    <cellStyle name="box 3 2 4 2 3 3" xfId="3209"/>
    <cellStyle name="box 3 2 4 2 3 3 2" xfId="3210"/>
    <cellStyle name="box 3 2 4 2 3 3 2 2" xfId="3211"/>
    <cellStyle name="box 3 2 4 2 3 3 2 2 2" xfId="3212"/>
    <cellStyle name="box 3 2 4 2 3 3 3" xfId="3213"/>
    <cellStyle name="box 3 2 4 2 3 3 3 2" xfId="3214"/>
    <cellStyle name="box 3 2 4 2 3 4" xfId="3215"/>
    <cellStyle name="box 3 2 4 2 3 4 2" xfId="3216"/>
    <cellStyle name="box 3 2 4 2 3 4 2 2" xfId="3217"/>
    <cellStyle name="box 3 2 4 2 3 5" xfId="3218"/>
    <cellStyle name="box 3 2 4 2 3 5 2" xfId="3219"/>
    <cellStyle name="box 3 2 4 2 3 6" xfId="3220"/>
    <cellStyle name="box 3 2 4 2 4" xfId="3221"/>
    <cellStyle name="box 3 2 4 2 4 2" xfId="3222"/>
    <cellStyle name="box 3 2 4 2 4 2 2" xfId="3223"/>
    <cellStyle name="box 3 2 4 2 4 2 2 2" xfId="3224"/>
    <cellStyle name="box 3 2 4 2 4 3" xfId="3225"/>
    <cellStyle name="box 3 2 4 2 4 4" xfId="3226"/>
    <cellStyle name="box 3 2 4 2 4 4 2" xfId="3227"/>
    <cellStyle name="box 3 2 4 2 5" xfId="3228"/>
    <cellStyle name="box 3 2 4 2 5 2" xfId="3229"/>
    <cellStyle name="box 3 2 4 2 5 2 2" xfId="3230"/>
    <cellStyle name="box 3 2 4 2 5 2 2 2" xfId="3231"/>
    <cellStyle name="box 3 2 4 2 5 3" xfId="3232"/>
    <cellStyle name="box 3 2 4 2 5 3 2" xfId="3233"/>
    <cellStyle name="box 3 2 4 2 6" xfId="3234"/>
    <cellStyle name="box 3 2 4 2 6 2" xfId="3235"/>
    <cellStyle name="box 3 2 4 2 6 2 2" xfId="3236"/>
    <cellStyle name="box 3 2 4 2 7" xfId="3237"/>
    <cellStyle name="box 3 2 4 2 7 2" xfId="3238"/>
    <cellStyle name="box 3 2 4 3" xfId="3239"/>
    <cellStyle name="box 3 2 4 3 2" xfId="3240"/>
    <cellStyle name="box 3 2 5" xfId="3241"/>
    <cellStyle name="box 3 2 5 2" xfId="3242"/>
    <cellStyle name="box 3 2 5 2 2" xfId="3243"/>
    <cellStyle name="box 3 2 5 2 2 2" xfId="3244"/>
    <cellStyle name="box 3 2 5 2 2 2 2" xfId="3245"/>
    <cellStyle name="box 3 2 5 2 2 2 2 2" xfId="3246"/>
    <cellStyle name="box 3 2 5 2 2 3" xfId="3247"/>
    <cellStyle name="box 3 2 5 2 2 4" xfId="3248"/>
    <cellStyle name="box 3 2 5 2 2 4 2" xfId="3249"/>
    <cellStyle name="box 3 2 5 2 3" xfId="3250"/>
    <cellStyle name="box 3 2 5 2 3 2" xfId="3251"/>
    <cellStyle name="box 3 2 5 2 3 2 2" xfId="3252"/>
    <cellStyle name="box 3 2 5 2 3 2 2 2" xfId="3253"/>
    <cellStyle name="box 3 2 5 2 3 3" xfId="3254"/>
    <cellStyle name="box 3 2 5 2 3 4" xfId="3255"/>
    <cellStyle name="box 3 2 5 2 3 4 2" xfId="3256"/>
    <cellStyle name="box 3 2 5 2 4" xfId="3257"/>
    <cellStyle name="box 3 2 5 2 4 2" xfId="3258"/>
    <cellStyle name="box 3 2 5 2 5" xfId="3259"/>
    <cellStyle name="box 3 2 5 3" xfId="3260"/>
    <cellStyle name="box 3 2 5 3 2" xfId="3261"/>
    <cellStyle name="box 3 2 5 3 2 2" xfId="3262"/>
    <cellStyle name="box 3 2 5 3 2 2 2" xfId="3263"/>
    <cellStyle name="box 3 2 5 3 2 2 2 2" xfId="3264"/>
    <cellStyle name="box 3 2 5 3 2 3" xfId="3265"/>
    <cellStyle name="box 3 2 5 3 2 4" xfId="3266"/>
    <cellStyle name="box 3 2 5 3 2 4 2" xfId="3267"/>
    <cellStyle name="box 3 2 5 3 3" xfId="3268"/>
    <cellStyle name="box 3 2 5 3 3 2" xfId="3269"/>
    <cellStyle name="box 3 2 5 3 3 2 2" xfId="3270"/>
    <cellStyle name="box 3 2 5 3 3 2 2 2" xfId="3271"/>
    <cellStyle name="box 3 2 5 3 3 3" xfId="3272"/>
    <cellStyle name="box 3 2 5 3 3 3 2" xfId="3273"/>
    <cellStyle name="box 3 2 5 3 4" xfId="3274"/>
    <cellStyle name="box 3 2 5 3 4 2" xfId="3275"/>
    <cellStyle name="box 3 2 5 3 4 2 2" xfId="3276"/>
    <cellStyle name="box 3 2 5 3 5" xfId="3277"/>
    <cellStyle name="box 3 2 5 3 5 2" xfId="3278"/>
    <cellStyle name="box 3 2 5 3 6" xfId="3279"/>
    <cellStyle name="box 3 2 5 4" xfId="3280"/>
    <cellStyle name="box 3 2 5 4 2" xfId="3281"/>
    <cellStyle name="box 3 2 5 4 2 2" xfId="3282"/>
    <cellStyle name="box 3 2 5 4 2 2 2" xfId="3283"/>
    <cellStyle name="box 3 2 5 4 3" xfId="3284"/>
    <cellStyle name="box 3 2 5 4 4" xfId="3285"/>
    <cellStyle name="box 3 2 5 4 4 2" xfId="3286"/>
    <cellStyle name="box 3 2 5 5" xfId="3287"/>
    <cellStyle name="box 3 2 5 5 2" xfId="3288"/>
    <cellStyle name="box 3 2 5 5 2 2" xfId="3289"/>
    <cellStyle name="box 3 2 5 5 2 2 2" xfId="3290"/>
    <cellStyle name="box 3 2 5 5 3" xfId="3291"/>
    <cellStyle name="box 3 2 5 5 3 2" xfId="3292"/>
    <cellStyle name="box 3 2 5 6" xfId="3293"/>
    <cellStyle name="box 3 2 5 6 2" xfId="3294"/>
    <cellStyle name="box 3 2 5 6 2 2" xfId="3295"/>
    <cellStyle name="box 3 2 5 7" xfId="3296"/>
    <cellStyle name="box 3 2 5 7 2" xfId="3297"/>
    <cellStyle name="box 3 2 6" xfId="3298"/>
    <cellStyle name="box 3 2 6 2" xfId="3299"/>
    <cellStyle name="box 3 2 6 2 2" xfId="3300"/>
    <cellStyle name="box 3 2 7" xfId="3301"/>
    <cellStyle name="box 3 2 7 2" xfId="3302"/>
    <cellStyle name="box 3 3" xfId="3303"/>
    <cellStyle name="box 3 3 2" xfId="3304"/>
    <cellStyle name="box 3 3 2 2" xfId="3305"/>
    <cellStyle name="box 3 3 2 2 2" xfId="3306"/>
    <cellStyle name="box 3 3 2 2 2 2" xfId="3307"/>
    <cellStyle name="box 3 3 2 2 2 2 2" xfId="3308"/>
    <cellStyle name="box 3 3 2 2 2 2 2 2" xfId="3309"/>
    <cellStyle name="box 3 3 2 2 2 2 2 2 2" xfId="3310"/>
    <cellStyle name="box 3 3 2 2 2 2 3" xfId="3311"/>
    <cellStyle name="box 3 3 2 2 2 2 4" xfId="3312"/>
    <cellStyle name="box 3 3 2 2 2 2 4 2" xfId="3313"/>
    <cellStyle name="box 3 3 2 2 2 3" xfId="3314"/>
    <cellStyle name="box 3 3 2 2 2 3 2" xfId="3315"/>
    <cellStyle name="box 3 3 2 2 2 3 2 2" xfId="3316"/>
    <cellStyle name="box 3 3 2 2 2 3 2 2 2" xfId="3317"/>
    <cellStyle name="box 3 3 2 2 2 3 3" xfId="3318"/>
    <cellStyle name="box 3 3 2 2 2 3 4" xfId="3319"/>
    <cellStyle name="box 3 3 2 2 2 3 4 2" xfId="3320"/>
    <cellStyle name="box 3 3 2 2 2 4" xfId="3321"/>
    <cellStyle name="box 3 3 2 2 2 4 2" xfId="3322"/>
    <cellStyle name="box 3 3 2 2 2 5" xfId="3323"/>
    <cellStyle name="box 3 3 2 2 3" xfId="3324"/>
    <cellStyle name="box 3 3 2 2 3 2" xfId="3325"/>
    <cellStyle name="box 3 3 2 2 3 2 2" xfId="3326"/>
    <cellStyle name="box 3 3 2 2 3 2 2 2" xfId="3327"/>
    <cellStyle name="box 3 3 2 2 3 2 2 2 2" xfId="3328"/>
    <cellStyle name="box 3 3 2 2 3 2 3" xfId="3329"/>
    <cellStyle name="box 3 3 2 2 3 2 4" xfId="3330"/>
    <cellStyle name="box 3 3 2 2 3 2 4 2" xfId="3331"/>
    <cellStyle name="box 3 3 2 2 3 3" xfId="3332"/>
    <cellStyle name="box 3 3 2 2 3 3 2" xfId="3333"/>
    <cellStyle name="box 3 3 2 2 3 3 2 2" xfId="3334"/>
    <cellStyle name="box 3 3 2 2 3 3 2 2 2" xfId="3335"/>
    <cellStyle name="box 3 3 2 2 3 3 3" xfId="3336"/>
    <cellStyle name="box 3 3 2 2 3 3 3 2" xfId="3337"/>
    <cellStyle name="box 3 3 2 2 3 4" xfId="3338"/>
    <cellStyle name="box 3 3 2 2 3 4 2" xfId="3339"/>
    <cellStyle name="box 3 3 2 2 3 4 2 2" xfId="3340"/>
    <cellStyle name="box 3 3 2 2 3 5" xfId="3341"/>
    <cellStyle name="box 3 3 2 2 3 5 2" xfId="3342"/>
    <cellStyle name="box 3 3 2 2 3 6" xfId="3343"/>
    <cellStyle name="box 3 3 2 2 4" xfId="3344"/>
    <cellStyle name="box 3 3 2 2 4 2" xfId="3345"/>
    <cellStyle name="box 3 3 2 2 4 2 2" xfId="3346"/>
    <cellStyle name="box 3 3 2 2 4 2 2 2" xfId="3347"/>
    <cellStyle name="box 3 3 2 2 4 3" xfId="3348"/>
    <cellStyle name="box 3 3 2 2 4 4" xfId="3349"/>
    <cellStyle name="box 3 3 2 2 4 4 2" xfId="3350"/>
    <cellStyle name="box 3 3 2 2 5" xfId="3351"/>
    <cellStyle name="box 3 3 2 2 5 2" xfId="3352"/>
    <cellStyle name="box 3 3 2 2 5 2 2" xfId="3353"/>
    <cellStyle name="box 3 3 2 2 5 2 2 2" xfId="3354"/>
    <cellStyle name="box 3 3 2 2 5 3" xfId="3355"/>
    <cellStyle name="box 3 3 2 2 5 3 2" xfId="3356"/>
    <cellStyle name="box 3 3 2 2 6" xfId="3357"/>
    <cellStyle name="box 3 3 2 2 6 2" xfId="3358"/>
    <cellStyle name="box 3 3 2 2 6 2 2" xfId="3359"/>
    <cellStyle name="box 3 3 2 2 7" xfId="3360"/>
    <cellStyle name="box 3 3 2 2 7 2" xfId="3361"/>
    <cellStyle name="box 3 3 2 3" xfId="3362"/>
    <cellStyle name="box 3 3 2 3 2" xfId="3363"/>
    <cellStyle name="box 3 3 3" xfId="3364"/>
    <cellStyle name="box 3 3 3 2" xfId="3365"/>
    <cellStyle name="box 3 3 3 2 2" xfId="3366"/>
    <cellStyle name="box 3 3 3 2 2 2" xfId="3367"/>
    <cellStyle name="box 3 3 3 2 2 2 2" xfId="3368"/>
    <cellStyle name="box 3 3 3 2 2 2 2 2" xfId="3369"/>
    <cellStyle name="box 3 3 3 2 2 2 2 2 2" xfId="3370"/>
    <cellStyle name="box 3 3 3 2 2 2 3" xfId="3371"/>
    <cellStyle name="box 3 3 3 2 2 2 4" xfId="3372"/>
    <cellStyle name="box 3 3 3 2 2 2 4 2" xfId="3373"/>
    <cellStyle name="box 3 3 3 2 2 3" xfId="3374"/>
    <cellStyle name="box 3 3 3 2 2 3 2" xfId="3375"/>
    <cellStyle name="box 3 3 3 2 2 3 2 2" xfId="3376"/>
    <cellStyle name="box 3 3 3 2 2 3 2 2 2" xfId="3377"/>
    <cellStyle name="box 3 3 3 2 2 3 3" xfId="3378"/>
    <cellStyle name="box 3 3 3 2 2 3 4" xfId="3379"/>
    <cellStyle name="box 3 3 3 2 2 3 4 2" xfId="3380"/>
    <cellStyle name="box 3 3 3 2 2 4" xfId="3381"/>
    <cellStyle name="box 3 3 3 2 2 4 2" xfId="3382"/>
    <cellStyle name="box 3 3 3 2 2 5" xfId="3383"/>
    <cellStyle name="box 3 3 3 2 3" xfId="3384"/>
    <cellStyle name="box 3 3 3 2 3 2" xfId="3385"/>
    <cellStyle name="box 3 3 3 2 3 2 2" xfId="3386"/>
    <cellStyle name="box 3 3 3 2 3 2 2 2" xfId="3387"/>
    <cellStyle name="box 3 3 3 2 3 2 2 2 2" xfId="3388"/>
    <cellStyle name="box 3 3 3 2 3 2 3" xfId="3389"/>
    <cellStyle name="box 3 3 3 2 3 2 4" xfId="3390"/>
    <cellStyle name="box 3 3 3 2 3 2 4 2" xfId="3391"/>
    <cellStyle name="box 3 3 3 2 3 3" xfId="3392"/>
    <cellStyle name="box 3 3 3 2 3 3 2" xfId="3393"/>
    <cellStyle name="box 3 3 3 2 3 3 2 2" xfId="3394"/>
    <cellStyle name="box 3 3 3 2 3 3 2 2 2" xfId="3395"/>
    <cellStyle name="box 3 3 3 2 3 3 3" xfId="3396"/>
    <cellStyle name="box 3 3 3 2 3 3 3 2" xfId="3397"/>
    <cellStyle name="box 3 3 3 2 3 4" xfId="3398"/>
    <cellStyle name="box 3 3 3 2 3 4 2" xfId="3399"/>
    <cellStyle name="box 3 3 3 2 3 4 2 2" xfId="3400"/>
    <cellStyle name="box 3 3 3 2 3 5" xfId="3401"/>
    <cellStyle name="box 3 3 3 2 3 5 2" xfId="3402"/>
    <cellStyle name="box 3 3 3 2 3 6" xfId="3403"/>
    <cellStyle name="box 3 3 3 2 4" xfId="3404"/>
    <cellStyle name="box 3 3 3 2 4 2" xfId="3405"/>
    <cellStyle name="box 3 3 3 2 4 2 2" xfId="3406"/>
    <cellStyle name="box 3 3 3 2 4 2 2 2" xfId="3407"/>
    <cellStyle name="box 3 3 3 2 4 3" xfId="3408"/>
    <cellStyle name="box 3 3 3 2 4 4" xfId="3409"/>
    <cellStyle name="box 3 3 3 2 4 4 2" xfId="3410"/>
    <cellStyle name="box 3 3 3 2 5" xfId="3411"/>
    <cellStyle name="box 3 3 3 2 5 2" xfId="3412"/>
    <cellStyle name="box 3 3 3 2 5 2 2" xfId="3413"/>
    <cellStyle name="box 3 3 3 2 5 2 2 2" xfId="3414"/>
    <cellStyle name="box 3 3 3 2 5 3" xfId="3415"/>
    <cellStyle name="box 3 3 3 2 5 3 2" xfId="3416"/>
    <cellStyle name="box 3 3 3 2 6" xfId="3417"/>
    <cellStyle name="box 3 3 3 2 6 2" xfId="3418"/>
    <cellStyle name="box 3 3 3 2 6 2 2" xfId="3419"/>
    <cellStyle name="box 3 3 3 2 7" xfId="3420"/>
    <cellStyle name="box 3 3 3 2 7 2" xfId="3421"/>
    <cellStyle name="box 3 3 3 3" xfId="3422"/>
    <cellStyle name="box 3 3 3 3 2" xfId="3423"/>
    <cellStyle name="box 3 3 4" xfId="3424"/>
    <cellStyle name="box 3 3 4 2" xfId="3425"/>
    <cellStyle name="box 3 3 4 2 2" xfId="3426"/>
    <cellStyle name="box 3 3 4 2 2 2" xfId="3427"/>
    <cellStyle name="box 3 3 4 2 2 2 2" xfId="3428"/>
    <cellStyle name="box 3 3 4 2 2 2 2 2" xfId="3429"/>
    <cellStyle name="box 3 3 4 2 2 2 2 2 2" xfId="3430"/>
    <cellStyle name="box 3 3 4 2 2 2 3" xfId="3431"/>
    <cellStyle name="box 3 3 4 2 2 2 4" xfId="3432"/>
    <cellStyle name="box 3 3 4 2 2 2 4 2" xfId="3433"/>
    <cellStyle name="box 3 3 4 2 2 3" xfId="3434"/>
    <cellStyle name="box 3 3 4 2 2 3 2" xfId="3435"/>
    <cellStyle name="box 3 3 4 2 2 3 2 2" xfId="3436"/>
    <cellStyle name="box 3 3 4 2 2 3 2 2 2" xfId="3437"/>
    <cellStyle name="box 3 3 4 2 2 3 3" xfId="3438"/>
    <cellStyle name="box 3 3 4 2 2 3 4" xfId="3439"/>
    <cellStyle name="box 3 3 4 2 2 3 4 2" xfId="3440"/>
    <cellStyle name="box 3 3 4 2 2 4" xfId="3441"/>
    <cellStyle name="box 3 3 4 2 2 4 2" xfId="3442"/>
    <cellStyle name="box 3 3 4 2 2 5" xfId="3443"/>
    <cellStyle name="box 3 3 4 2 3" xfId="3444"/>
    <cellStyle name="box 3 3 4 2 3 2" xfId="3445"/>
    <cellStyle name="box 3 3 4 2 3 2 2" xfId="3446"/>
    <cellStyle name="box 3 3 4 2 3 2 2 2" xfId="3447"/>
    <cellStyle name="box 3 3 4 2 3 2 2 2 2" xfId="3448"/>
    <cellStyle name="box 3 3 4 2 3 2 3" xfId="3449"/>
    <cellStyle name="box 3 3 4 2 3 2 4" xfId="3450"/>
    <cellStyle name="box 3 3 4 2 3 2 4 2" xfId="3451"/>
    <cellStyle name="box 3 3 4 2 3 3" xfId="3452"/>
    <cellStyle name="box 3 3 4 2 3 3 2" xfId="3453"/>
    <cellStyle name="box 3 3 4 2 3 3 2 2" xfId="3454"/>
    <cellStyle name="box 3 3 4 2 3 3 2 2 2" xfId="3455"/>
    <cellStyle name="box 3 3 4 2 3 3 3" xfId="3456"/>
    <cellStyle name="box 3 3 4 2 3 3 3 2" xfId="3457"/>
    <cellStyle name="box 3 3 4 2 3 4" xfId="3458"/>
    <cellStyle name="box 3 3 4 2 3 4 2" xfId="3459"/>
    <cellStyle name="box 3 3 4 2 3 4 2 2" xfId="3460"/>
    <cellStyle name="box 3 3 4 2 3 5" xfId="3461"/>
    <cellStyle name="box 3 3 4 2 3 5 2" xfId="3462"/>
    <cellStyle name="box 3 3 4 2 3 6" xfId="3463"/>
    <cellStyle name="box 3 3 4 2 4" xfId="3464"/>
    <cellStyle name="box 3 3 4 2 4 2" xfId="3465"/>
    <cellStyle name="box 3 3 4 2 4 2 2" xfId="3466"/>
    <cellStyle name="box 3 3 4 2 4 2 2 2" xfId="3467"/>
    <cellStyle name="box 3 3 4 2 4 3" xfId="3468"/>
    <cellStyle name="box 3 3 4 2 4 4" xfId="3469"/>
    <cellStyle name="box 3 3 4 2 4 4 2" xfId="3470"/>
    <cellStyle name="box 3 3 4 2 5" xfId="3471"/>
    <cellStyle name="box 3 3 4 2 5 2" xfId="3472"/>
    <cellStyle name="box 3 3 4 2 5 2 2" xfId="3473"/>
    <cellStyle name="box 3 3 4 2 5 2 2 2" xfId="3474"/>
    <cellStyle name="box 3 3 4 2 5 3" xfId="3475"/>
    <cellStyle name="box 3 3 4 2 5 3 2" xfId="3476"/>
    <cellStyle name="box 3 3 4 2 6" xfId="3477"/>
    <cellStyle name="box 3 3 4 2 6 2" xfId="3478"/>
    <cellStyle name="box 3 3 4 2 6 2 2" xfId="3479"/>
    <cellStyle name="box 3 3 4 2 7" xfId="3480"/>
    <cellStyle name="box 3 3 4 2 7 2" xfId="3481"/>
    <cellStyle name="box 3 3 4 3" xfId="3482"/>
    <cellStyle name="box 3 3 4 3 2" xfId="3483"/>
    <cellStyle name="box 3 3 5" xfId="3484"/>
    <cellStyle name="box 3 3 5 2" xfId="3485"/>
    <cellStyle name="box 3 3 5 2 2" xfId="3486"/>
    <cellStyle name="box 3 3 5 2 2 2" xfId="3487"/>
    <cellStyle name="box 3 3 5 2 2 2 2" xfId="3488"/>
    <cellStyle name="box 3 3 5 2 2 2 2 2" xfId="3489"/>
    <cellStyle name="box 3 3 5 2 2 3" xfId="3490"/>
    <cellStyle name="box 3 3 5 2 2 4" xfId="3491"/>
    <cellStyle name="box 3 3 5 2 2 4 2" xfId="3492"/>
    <cellStyle name="box 3 3 5 2 3" xfId="3493"/>
    <cellStyle name="box 3 3 5 2 3 2" xfId="3494"/>
    <cellStyle name="box 3 3 5 2 3 2 2" xfId="3495"/>
    <cellStyle name="box 3 3 5 2 3 2 2 2" xfId="3496"/>
    <cellStyle name="box 3 3 5 2 3 3" xfId="3497"/>
    <cellStyle name="box 3 3 5 2 3 4" xfId="3498"/>
    <cellStyle name="box 3 3 5 2 3 4 2" xfId="3499"/>
    <cellStyle name="box 3 3 5 2 4" xfId="3500"/>
    <cellStyle name="box 3 3 5 2 4 2" xfId="3501"/>
    <cellStyle name="box 3 3 5 2 5" xfId="3502"/>
    <cellStyle name="box 3 3 5 3" xfId="3503"/>
    <cellStyle name="box 3 3 5 3 2" xfId="3504"/>
    <cellStyle name="box 3 3 5 3 2 2" xfId="3505"/>
    <cellStyle name="box 3 3 5 3 2 2 2" xfId="3506"/>
    <cellStyle name="box 3 3 5 3 2 2 2 2" xfId="3507"/>
    <cellStyle name="box 3 3 5 3 2 3" xfId="3508"/>
    <cellStyle name="box 3 3 5 3 2 4" xfId="3509"/>
    <cellStyle name="box 3 3 5 3 2 4 2" xfId="3510"/>
    <cellStyle name="box 3 3 5 3 3" xfId="3511"/>
    <cellStyle name="box 3 3 5 3 3 2" xfId="3512"/>
    <cellStyle name="box 3 3 5 3 3 2 2" xfId="3513"/>
    <cellStyle name="box 3 3 5 3 3 2 2 2" xfId="3514"/>
    <cellStyle name="box 3 3 5 3 3 3" xfId="3515"/>
    <cellStyle name="box 3 3 5 3 3 3 2" xfId="3516"/>
    <cellStyle name="box 3 3 5 3 4" xfId="3517"/>
    <cellStyle name="box 3 3 5 3 4 2" xfId="3518"/>
    <cellStyle name="box 3 3 5 3 4 2 2" xfId="3519"/>
    <cellStyle name="box 3 3 5 3 5" xfId="3520"/>
    <cellStyle name="box 3 3 5 3 5 2" xfId="3521"/>
    <cellStyle name="box 3 3 5 3 6" xfId="3522"/>
    <cellStyle name="box 3 3 5 4" xfId="3523"/>
    <cellStyle name="box 3 3 5 4 2" xfId="3524"/>
    <cellStyle name="box 3 3 5 4 2 2" xfId="3525"/>
    <cellStyle name="box 3 3 5 4 2 2 2" xfId="3526"/>
    <cellStyle name="box 3 3 5 4 3" xfId="3527"/>
    <cellStyle name="box 3 3 5 4 4" xfId="3528"/>
    <cellStyle name="box 3 3 5 4 4 2" xfId="3529"/>
    <cellStyle name="box 3 3 5 5" xfId="3530"/>
    <cellStyle name="box 3 3 5 5 2" xfId="3531"/>
    <cellStyle name="box 3 3 5 5 2 2" xfId="3532"/>
    <cellStyle name="box 3 3 5 5 2 2 2" xfId="3533"/>
    <cellStyle name="box 3 3 5 5 3" xfId="3534"/>
    <cellStyle name="box 3 3 5 5 3 2" xfId="3535"/>
    <cellStyle name="box 3 3 5 6" xfId="3536"/>
    <cellStyle name="box 3 3 5 6 2" xfId="3537"/>
    <cellStyle name="box 3 3 5 6 2 2" xfId="3538"/>
    <cellStyle name="box 3 3 5 7" xfId="3539"/>
    <cellStyle name="box 3 3 5 7 2" xfId="3540"/>
    <cellStyle name="box 3 3 6" xfId="3541"/>
    <cellStyle name="box 3 3 6 2" xfId="3542"/>
    <cellStyle name="box 3 3 6 2 2" xfId="3543"/>
    <cellStyle name="box 3 3 7" xfId="3544"/>
    <cellStyle name="box 3 3 7 2" xfId="3545"/>
    <cellStyle name="box 3 4" xfId="3546"/>
    <cellStyle name="box 3 4 2" xfId="3547"/>
    <cellStyle name="box 3 4 2 2" xfId="3548"/>
    <cellStyle name="box 3 4 2 2 2" xfId="3549"/>
    <cellStyle name="box 3 4 2 2 2 2" xfId="3550"/>
    <cellStyle name="box 3 4 2 2 2 2 2" xfId="3551"/>
    <cellStyle name="box 3 4 2 2 2 2 2 2" xfId="3552"/>
    <cellStyle name="box 3 4 2 2 2 3" xfId="3553"/>
    <cellStyle name="box 3 4 2 2 2 4" xfId="3554"/>
    <cellStyle name="box 3 4 2 2 2 4 2" xfId="3555"/>
    <cellStyle name="box 3 4 2 2 3" xfId="3556"/>
    <cellStyle name="box 3 4 2 2 3 2" xfId="3557"/>
    <cellStyle name="box 3 4 2 2 3 2 2" xfId="3558"/>
    <cellStyle name="box 3 4 2 2 3 2 2 2" xfId="3559"/>
    <cellStyle name="box 3 4 2 2 3 3" xfId="3560"/>
    <cellStyle name="box 3 4 2 2 3 4" xfId="3561"/>
    <cellStyle name="box 3 4 2 2 3 4 2" xfId="3562"/>
    <cellStyle name="box 3 4 2 2 4" xfId="3563"/>
    <cellStyle name="box 3 4 2 2 4 2" xfId="3564"/>
    <cellStyle name="box 3 4 2 2 5" xfId="3565"/>
    <cellStyle name="box 3 4 2 3" xfId="3566"/>
    <cellStyle name="box 3 4 2 3 2" xfId="3567"/>
    <cellStyle name="box 3 4 2 3 2 2" xfId="3568"/>
    <cellStyle name="box 3 4 2 3 2 2 2" xfId="3569"/>
    <cellStyle name="box 3 4 2 3 2 2 2 2" xfId="3570"/>
    <cellStyle name="box 3 4 2 3 2 3" xfId="3571"/>
    <cellStyle name="box 3 4 2 3 2 4" xfId="3572"/>
    <cellStyle name="box 3 4 2 3 2 4 2" xfId="3573"/>
    <cellStyle name="box 3 4 2 3 3" xfId="3574"/>
    <cellStyle name="box 3 4 2 3 3 2" xfId="3575"/>
    <cellStyle name="box 3 4 2 3 3 2 2" xfId="3576"/>
    <cellStyle name="box 3 4 2 3 3 2 2 2" xfId="3577"/>
    <cellStyle name="box 3 4 2 3 3 3" xfId="3578"/>
    <cellStyle name="box 3 4 2 3 3 3 2" xfId="3579"/>
    <cellStyle name="box 3 4 2 3 4" xfId="3580"/>
    <cellStyle name="box 3 4 2 3 4 2" xfId="3581"/>
    <cellStyle name="box 3 4 2 3 4 2 2" xfId="3582"/>
    <cellStyle name="box 3 4 2 3 5" xfId="3583"/>
    <cellStyle name="box 3 4 2 3 5 2" xfId="3584"/>
    <cellStyle name="box 3 4 2 3 6" xfId="3585"/>
    <cellStyle name="box 3 4 2 4" xfId="3586"/>
    <cellStyle name="box 3 4 2 4 2" xfId="3587"/>
    <cellStyle name="box 3 4 2 4 2 2" xfId="3588"/>
    <cellStyle name="box 3 4 2 4 2 2 2" xfId="3589"/>
    <cellStyle name="box 3 4 2 4 3" xfId="3590"/>
    <cellStyle name="box 3 4 2 4 4" xfId="3591"/>
    <cellStyle name="box 3 4 2 4 4 2" xfId="3592"/>
    <cellStyle name="box 3 4 2 5" xfId="3593"/>
    <cellStyle name="box 3 4 2 5 2" xfId="3594"/>
    <cellStyle name="box 3 4 2 5 2 2" xfId="3595"/>
    <cellStyle name="box 3 4 2 5 2 2 2" xfId="3596"/>
    <cellStyle name="box 3 4 2 5 3" xfId="3597"/>
    <cellStyle name="box 3 4 2 5 3 2" xfId="3598"/>
    <cellStyle name="box 3 4 2 6" xfId="3599"/>
    <cellStyle name="box 3 4 2 6 2" xfId="3600"/>
    <cellStyle name="box 3 4 2 6 2 2" xfId="3601"/>
    <cellStyle name="box 3 4 2 7" xfId="3602"/>
    <cellStyle name="box 3 4 2 7 2" xfId="3603"/>
    <cellStyle name="box 3 4 3" xfId="3604"/>
    <cellStyle name="box 3 4 3 2" xfId="3605"/>
    <cellStyle name="box 3 5" xfId="3606"/>
    <cellStyle name="box 3 5 2" xfId="3607"/>
    <cellStyle name="box 3 5 2 2" xfId="3608"/>
    <cellStyle name="box 3 5 2 2 2" xfId="3609"/>
    <cellStyle name="box 3 5 2 2 2 2" xfId="3610"/>
    <cellStyle name="box 3 5 2 2 2 2 2" xfId="3611"/>
    <cellStyle name="box 3 5 2 2 2 2 2 2" xfId="3612"/>
    <cellStyle name="box 3 5 2 2 2 3" xfId="3613"/>
    <cellStyle name="box 3 5 2 2 2 4" xfId="3614"/>
    <cellStyle name="box 3 5 2 2 2 4 2" xfId="3615"/>
    <cellStyle name="box 3 5 2 2 3" xfId="3616"/>
    <cellStyle name="box 3 5 2 2 3 2" xfId="3617"/>
    <cellStyle name="box 3 5 2 2 3 2 2" xfId="3618"/>
    <cellStyle name="box 3 5 2 2 3 2 2 2" xfId="3619"/>
    <cellStyle name="box 3 5 2 2 3 3" xfId="3620"/>
    <cellStyle name="box 3 5 2 2 3 4" xfId="3621"/>
    <cellStyle name="box 3 5 2 2 3 4 2" xfId="3622"/>
    <cellStyle name="box 3 5 2 2 4" xfId="3623"/>
    <cellStyle name="box 3 5 2 2 4 2" xfId="3624"/>
    <cellStyle name="box 3 5 2 2 5" xfId="3625"/>
    <cellStyle name="box 3 5 2 3" xfId="3626"/>
    <cellStyle name="box 3 5 2 3 2" xfId="3627"/>
    <cellStyle name="box 3 5 2 3 2 2" xfId="3628"/>
    <cellStyle name="box 3 5 2 3 2 2 2" xfId="3629"/>
    <cellStyle name="box 3 5 2 3 2 2 2 2" xfId="3630"/>
    <cellStyle name="box 3 5 2 3 2 3" xfId="3631"/>
    <cellStyle name="box 3 5 2 3 2 4" xfId="3632"/>
    <cellStyle name="box 3 5 2 3 2 4 2" xfId="3633"/>
    <cellStyle name="box 3 5 2 3 3" xfId="3634"/>
    <cellStyle name="box 3 5 2 3 3 2" xfId="3635"/>
    <cellStyle name="box 3 5 2 3 3 2 2" xfId="3636"/>
    <cellStyle name="box 3 5 2 3 3 2 2 2" xfId="3637"/>
    <cellStyle name="box 3 5 2 3 3 3" xfId="3638"/>
    <cellStyle name="box 3 5 2 3 3 3 2" xfId="3639"/>
    <cellStyle name="box 3 5 2 3 4" xfId="3640"/>
    <cellStyle name="box 3 5 2 3 4 2" xfId="3641"/>
    <cellStyle name="box 3 5 2 3 4 2 2" xfId="3642"/>
    <cellStyle name="box 3 5 2 3 5" xfId="3643"/>
    <cellStyle name="box 3 5 2 3 5 2" xfId="3644"/>
    <cellStyle name="box 3 5 2 3 6" xfId="3645"/>
    <cellStyle name="box 3 5 2 4" xfId="3646"/>
    <cellStyle name="box 3 5 2 4 2" xfId="3647"/>
    <cellStyle name="box 3 5 2 4 2 2" xfId="3648"/>
    <cellStyle name="box 3 5 2 4 2 2 2" xfId="3649"/>
    <cellStyle name="box 3 5 2 4 3" xfId="3650"/>
    <cellStyle name="box 3 5 2 4 4" xfId="3651"/>
    <cellStyle name="box 3 5 2 4 4 2" xfId="3652"/>
    <cellStyle name="box 3 5 2 5" xfId="3653"/>
    <cellStyle name="box 3 5 2 5 2" xfId="3654"/>
    <cellStyle name="box 3 5 2 5 2 2" xfId="3655"/>
    <cellStyle name="box 3 5 2 5 2 2 2" xfId="3656"/>
    <cellStyle name="box 3 5 2 5 3" xfId="3657"/>
    <cellStyle name="box 3 5 2 5 3 2" xfId="3658"/>
    <cellStyle name="box 3 5 2 6" xfId="3659"/>
    <cellStyle name="box 3 5 2 6 2" xfId="3660"/>
    <cellStyle name="box 3 5 2 6 2 2" xfId="3661"/>
    <cellStyle name="box 3 5 2 7" xfId="3662"/>
    <cellStyle name="box 3 5 2 7 2" xfId="3663"/>
    <cellStyle name="box 3 5 3" xfId="3664"/>
    <cellStyle name="box 3 5 3 2" xfId="3665"/>
    <cellStyle name="box 3 6" xfId="3666"/>
    <cellStyle name="box 3 6 2" xfId="3667"/>
    <cellStyle name="box 3 6 2 2" xfId="3668"/>
    <cellStyle name="box 3 6 2 2 2" xfId="3669"/>
    <cellStyle name="box 3 6 2 2 2 2" xfId="3670"/>
    <cellStyle name="box 3 6 2 2 2 2 2" xfId="3671"/>
    <cellStyle name="box 3 6 2 2 2 2 2 2" xfId="3672"/>
    <cellStyle name="box 3 6 2 2 2 3" xfId="3673"/>
    <cellStyle name="box 3 6 2 2 2 4" xfId="3674"/>
    <cellStyle name="box 3 6 2 2 2 4 2" xfId="3675"/>
    <cellStyle name="box 3 6 2 2 3" xfId="3676"/>
    <cellStyle name="box 3 6 2 2 3 2" xfId="3677"/>
    <cellStyle name="box 3 6 2 2 3 2 2" xfId="3678"/>
    <cellStyle name="box 3 6 2 2 3 2 2 2" xfId="3679"/>
    <cellStyle name="box 3 6 2 2 3 3" xfId="3680"/>
    <cellStyle name="box 3 6 2 2 3 4" xfId="3681"/>
    <cellStyle name="box 3 6 2 2 3 4 2" xfId="3682"/>
    <cellStyle name="box 3 6 2 2 4" xfId="3683"/>
    <cellStyle name="box 3 6 2 2 4 2" xfId="3684"/>
    <cellStyle name="box 3 6 2 2 5" xfId="3685"/>
    <cellStyle name="box 3 6 2 3" xfId="3686"/>
    <cellStyle name="box 3 6 2 3 2" xfId="3687"/>
    <cellStyle name="box 3 6 2 3 2 2" xfId="3688"/>
    <cellStyle name="box 3 6 2 3 2 2 2" xfId="3689"/>
    <cellStyle name="box 3 6 2 3 2 2 2 2" xfId="3690"/>
    <cellStyle name="box 3 6 2 3 2 3" xfId="3691"/>
    <cellStyle name="box 3 6 2 3 2 4" xfId="3692"/>
    <cellStyle name="box 3 6 2 3 2 4 2" xfId="3693"/>
    <cellStyle name="box 3 6 2 3 3" xfId="3694"/>
    <cellStyle name="box 3 6 2 3 3 2" xfId="3695"/>
    <cellStyle name="box 3 6 2 3 3 2 2" xfId="3696"/>
    <cellStyle name="box 3 6 2 3 3 2 2 2" xfId="3697"/>
    <cellStyle name="box 3 6 2 3 3 3" xfId="3698"/>
    <cellStyle name="box 3 6 2 3 3 3 2" xfId="3699"/>
    <cellStyle name="box 3 6 2 3 4" xfId="3700"/>
    <cellStyle name="box 3 6 2 3 4 2" xfId="3701"/>
    <cellStyle name="box 3 6 2 3 4 2 2" xfId="3702"/>
    <cellStyle name="box 3 6 2 3 5" xfId="3703"/>
    <cellStyle name="box 3 6 2 3 5 2" xfId="3704"/>
    <cellStyle name="box 3 6 2 3 6" xfId="3705"/>
    <cellStyle name="box 3 6 2 4" xfId="3706"/>
    <cellStyle name="box 3 6 2 4 2" xfId="3707"/>
    <cellStyle name="box 3 6 2 4 2 2" xfId="3708"/>
    <cellStyle name="box 3 6 2 4 2 2 2" xfId="3709"/>
    <cellStyle name="box 3 6 2 4 3" xfId="3710"/>
    <cellStyle name="box 3 6 2 4 4" xfId="3711"/>
    <cellStyle name="box 3 6 2 4 4 2" xfId="3712"/>
    <cellStyle name="box 3 6 2 5" xfId="3713"/>
    <cellStyle name="box 3 6 2 5 2" xfId="3714"/>
    <cellStyle name="box 3 6 2 5 2 2" xfId="3715"/>
    <cellStyle name="box 3 6 2 5 2 2 2" xfId="3716"/>
    <cellStyle name="box 3 6 2 5 3" xfId="3717"/>
    <cellStyle name="box 3 6 2 5 3 2" xfId="3718"/>
    <cellStyle name="box 3 6 2 6" xfId="3719"/>
    <cellStyle name="box 3 6 2 6 2" xfId="3720"/>
    <cellStyle name="box 3 6 2 6 2 2" xfId="3721"/>
    <cellStyle name="box 3 6 2 7" xfId="3722"/>
    <cellStyle name="box 3 6 2 7 2" xfId="3723"/>
    <cellStyle name="box 3 6 3" xfId="3724"/>
    <cellStyle name="box 3 6 3 2" xfId="3725"/>
    <cellStyle name="box 3 7" xfId="3726"/>
    <cellStyle name="box 3 7 2" xfId="3727"/>
    <cellStyle name="box 3 7 2 2" xfId="3728"/>
    <cellStyle name="box 3 7 2 2 2" xfId="3729"/>
    <cellStyle name="box 3 7 2 2 2 2" xfId="3730"/>
    <cellStyle name="box 3 7 2 2 2 2 2" xfId="3731"/>
    <cellStyle name="box 3 7 2 2 3" xfId="3732"/>
    <cellStyle name="box 3 7 2 2 4" xfId="3733"/>
    <cellStyle name="box 3 7 2 2 4 2" xfId="3734"/>
    <cellStyle name="box 3 7 2 3" xfId="3735"/>
    <cellStyle name="box 3 7 2 3 2" xfId="3736"/>
    <cellStyle name="box 3 7 2 3 2 2" xfId="3737"/>
    <cellStyle name="box 3 7 2 3 2 2 2" xfId="3738"/>
    <cellStyle name="box 3 7 2 3 3" xfId="3739"/>
    <cellStyle name="box 3 7 2 3 4" xfId="3740"/>
    <cellStyle name="box 3 7 2 3 4 2" xfId="3741"/>
    <cellStyle name="box 3 7 2 4" xfId="3742"/>
    <cellStyle name="box 3 7 2 4 2" xfId="3743"/>
    <cellStyle name="box 3 7 2 5" xfId="3744"/>
    <cellStyle name="box 3 7 3" xfId="3745"/>
    <cellStyle name="box 3 7 3 2" xfId="3746"/>
    <cellStyle name="box 3 7 3 2 2" xfId="3747"/>
    <cellStyle name="box 3 7 3 2 2 2" xfId="3748"/>
    <cellStyle name="box 3 7 3 2 2 2 2" xfId="3749"/>
    <cellStyle name="box 3 7 3 2 3" xfId="3750"/>
    <cellStyle name="box 3 7 3 2 4" xfId="3751"/>
    <cellStyle name="box 3 7 3 2 4 2" xfId="3752"/>
    <cellStyle name="box 3 7 3 3" xfId="3753"/>
    <cellStyle name="box 3 7 3 3 2" xfId="3754"/>
    <cellStyle name="box 3 7 3 3 2 2" xfId="3755"/>
    <cellStyle name="box 3 7 3 3 2 2 2" xfId="3756"/>
    <cellStyle name="box 3 7 3 3 3" xfId="3757"/>
    <cellStyle name="box 3 7 3 3 3 2" xfId="3758"/>
    <cellStyle name="box 3 7 3 4" xfId="3759"/>
    <cellStyle name="box 3 7 3 4 2" xfId="3760"/>
    <cellStyle name="box 3 7 3 4 2 2" xfId="3761"/>
    <cellStyle name="box 3 7 3 5" xfId="3762"/>
    <cellStyle name="box 3 7 3 5 2" xfId="3763"/>
    <cellStyle name="box 3 7 3 6" xfId="3764"/>
    <cellStyle name="box 3 7 4" xfId="3765"/>
    <cellStyle name="box 3 7 4 2" xfId="3766"/>
    <cellStyle name="box 3 7 4 2 2" xfId="3767"/>
    <cellStyle name="box 3 7 4 2 2 2" xfId="3768"/>
    <cellStyle name="box 3 7 4 3" xfId="3769"/>
    <cellStyle name="box 3 7 4 4" xfId="3770"/>
    <cellStyle name="box 3 7 4 4 2" xfId="3771"/>
    <cellStyle name="box 3 7 5" xfId="3772"/>
    <cellStyle name="box 3 7 5 2" xfId="3773"/>
    <cellStyle name="box 3 7 5 2 2" xfId="3774"/>
    <cellStyle name="box 3 7 5 2 2 2" xfId="3775"/>
    <cellStyle name="box 3 7 5 3" xfId="3776"/>
    <cellStyle name="box 3 7 5 3 2" xfId="3777"/>
    <cellStyle name="box 3 7 6" xfId="3778"/>
    <cellStyle name="box 3 7 6 2" xfId="3779"/>
    <cellStyle name="box 3 7 6 2 2" xfId="3780"/>
    <cellStyle name="box 3 7 7" xfId="3781"/>
    <cellStyle name="box 3 7 7 2" xfId="3782"/>
    <cellStyle name="box 3 8" xfId="3783"/>
    <cellStyle name="box 3 8 2" xfId="3784"/>
    <cellStyle name="box 3 8 2 2" xfId="3785"/>
    <cellStyle name="box 3 9" xfId="3786"/>
    <cellStyle name="box 3 9 2" xfId="3787"/>
    <cellStyle name="box 4" xfId="3788"/>
    <cellStyle name="box 4 2" xfId="3789"/>
    <cellStyle name="box 4 2 2" xfId="3790"/>
    <cellStyle name="box 4 2 2 2" xfId="3791"/>
    <cellStyle name="box 4 2 2 2 2" xfId="3792"/>
    <cellStyle name="box 4 2 2 2 2 2" xfId="3793"/>
    <cellStyle name="box 4 2 2 2 2 2 2" xfId="3794"/>
    <cellStyle name="box 4 2 2 2 2 2 2 2" xfId="3795"/>
    <cellStyle name="box 4 2 2 2 2 3" xfId="3796"/>
    <cellStyle name="box 4 2 2 2 2 4" xfId="3797"/>
    <cellStyle name="box 4 2 2 2 2 4 2" xfId="3798"/>
    <cellStyle name="box 4 2 2 2 3" xfId="3799"/>
    <cellStyle name="box 4 2 2 2 3 2" xfId="3800"/>
    <cellStyle name="box 4 2 2 2 3 2 2" xfId="3801"/>
    <cellStyle name="box 4 2 2 2 3 2 2 2" xfId="3802"/>
    <cellStyle name="box 4 2 2 2 3 3" xfId="3803"/>
    <cellStyle name="box 4 2 2 2 3 4" xfId="3804"/>
    <cellStyle name="box 4 2 2 2 3 4 2" xfId="3805"/>
    <cellStyle name="box 4 2 2 2 4" xfId="3806"/>
    <cellStyle name="box 4 2 2 2 4 2" xfId="3807"/>
    <cellStyle name="box 4 2 2 2 5" xfId="3808"/>
    <cellStyle name="box 4 2 2 3" xfId="3809"/>
    <cellStyle name="box 4 2 2 3 2" xfId="3810"/>
    <cellStyle name="box 4 2 2 3 2 2" xfId="3811"/>
    <cellStyle name="box 4 2 2 3 2 2 2" xfId="3812"/>
    <cellStyle name="box 4 2 2 3 2 2 2 2" xfId="3813"/>
    <cellStyle name="box 4 2 2 3 2 3" xfId="3814"/>
    <cellStyle name="box 4 2 2 3 2 4" xfId="3815"/>
    <cellStyle name="box 4 2 2 3 2 4 2" xfId="3816"/>
    <cellStyle name="box 4 2 2 3 3" xfId="3817"/>
    <cellStyle name="box 4 2 2 3 3 2" xfId="3818"/>
    <cellStyle name="box 4 2 2 3 3 2 2" xfId="3819"/>
    <cellStyle name="box 4 2 2 3 3 2 2 2" xfId="3820"/>
    <cellStyle name="box 4 2 2 3 3 3" xfId="3821"/>
    <cellStyle name="box 4 2 2 3 3 3 2" xfId="3822"/>
    <cellStyle name="box 4 2 2 3 4" xfId="3823"/>
    <cellStyle name="box 4 2 2 3 4 2" xfId="3824"/>
    <cellStyle name="box 4 2 2 3 4 2 2" xfId="3825"/>
    <cellStyle name="box 4 2 2 3 5" xfId="3826"/>
    <cellStyle name="box 4 2 2 3 5 2" xfId="3827"/>
    <cellStyle name="box 4 2 2 3 6" xfId="3828"/>
    <cellStyle name="box 4 2 2 4" xfId="3829"/>
    <cellStyle name="box 4 2 2 4 2" xfId="3830"/>
    <cellStyle name="box 4 2 2 4 2 2" xfId="3831"/>
    <cellStyle name="box 4 2 2 4 2 2 2" xfId="3832"/>
    <cellStyle name="box 4 2 2 4 3" xfId="3833"/>
    <cellStyle name="box 4 2 2 4 4" xfId="3834"/>
    <cellStyle name="box 4 2 2 4 4 2" xfId="3835"/>
    <cellStyle name="box 4 2 2 5" xfId="3836"/>
    <cellStyle name="box 4 2 2 5 2" xfId="3837"/>
    <cellStyle name="box 4 2 2 5 2 2" xfId="3838"/>
    <cellStyle name="box 4 2 2 5 2 2 2" xfId="3839"/>
    <cellStyle name="box 4 2 2 5 3" xfId="3840"/>
    <cellStyle name="box 4 2 2 5 3 2" xfId="3841"/>
    <cellStyle name="box 4 2 2 6" xfId="3842"/>
    <cellStyle name="box 4 2 2 6 2" xfId="3843"/>
    <cellStyle name="box 4 2 2 6 2 2" xfId="3844"/>
    <cellStyle name="box 4 2 2 7" xfId="3845"/>
    <cellStyle name="box 4 2 2 7 2" xfId="3846"/>
    <cellStyle name="box 4 2 3" xfId="3847"/>
    <cellStyle name="box 4 2 3 2" xfId="3848"/>
    <cellStyle name="box 4 3" xfId="3849"/>
    <cellStyle name="box 4 3 2" xfId="3850"/>
    <cellStyle name="box 4 3 2 2" xfId="3851"/>
    <cellStyle name="box 4 3 2 2 2" xfId="3852"/>
    <cellStyle name="box 4 3 2 2 2 2" xfId="3853"/>
    <cellStyle name="box 4 3 2 2 2 2 2" xfId="3854"/>
    <cellStyle name="box 4 3 2 2 2 2 2 2" xfId="3855"/>
    <cellStyle name="box 4 3 2 2 2 3" xfId="3856"/>
    <cellStyle name="box 4 3 2 2 2 4" xfId="3857"/>
    <cellStyle name="box 4 3 2 2 2 4 2" xfId="3858"/>
    <cellStyle name="box 4 3 2 2 3" xfId="3859"/>
    <cellStyle name="box 4 3 2 2 3 2" xfId="3860"/>
    <cellStyle name="box 4 3 2 2 3 2 2" xfId="3861"/>
    <cellStyle name="box 4 3 2 2 3 2 2 2" xfId="3862"/>
    <cellStyle name="box 4 3 2 2 3 3" xfId="3863"/>
    <cellStyle name="box 4 3 2 2 3 4" xfId="3864"/>
    <cellStyle name="box 4 3 2 2 3 4 2" xfId="3865"/>
    <cellStyle name="box 4 3 2 2 4" xfId="3866"/>
    <cellStyle name="box 4 3 2 2 4 2" xfId="3867"/>
    <cellStyle name="box 4 3 2 2 5" xfId="3868"/>
    <cellStyle name="box 4 3 2 3" xfId="3869"/>
    <cellStyle name="box 4 3 2 3 2" xfId="3870"/>
    <cellStyle name="box 4 3 2 3 2 2" xfId="3871"/>
    <cellStyle name="box 4 3 2 3 2 2 2" xfId="3872"/>
    <cellStyle name="box 4 3 2 3 2 2 2 2" xfId="3873"/>
    <cellStyle name="box 4 3 2 3 2 3" xfId="3874"/>
    <cellStyle name="box 4 3 2 3 2 4" xfId="3875"/>
    <cellStyle name="box 4 3 2 3 2 4 2" xfId="3876"/>
    <cellStyle name="box 4 3 2 3 3" xfId="3877"/>
    <cellStyle name="box 4 3 2 3 3 2" xfId="3878"/>
    <cellStyle name="box 4 3 2 3 3 2 2" xfId="3879"/>
    <cellStyle name="box 4 3 2 3 3 2 2 2" xfId="3880"/>
    <cellStyle name="box 4 3 2 3 3 3" xfId="3881"/>
    <cellStyle name="box 4 3 2 3 3 3 2" xfId="3882"/>
    <cellStyle name="box 4 3 2 3 4" xfId="3883"/>
    <cellStyle name="box 4 3 2 3 4 2" xfId="3884"/>
    <cellStyle name="box 4 3 2 3 4 2 2" xfId="3885"/>
    <cellStyle name="box 4 3 2 3 5" xfId="3886"/>
    <cellStyle name="box 4 3 2 3 5 2" xfId="3887"/>
    <cellStyle name="box 4 3 2 3 6" xfId="3888"/>
    <cellStyle name="box 4 3 2 4" xfId="3889"/>
    <cellStyle name="box 4 3 2 4 2" xfId="3890"/>
    <cellStyle name="box 4 3 2 4 2 2" xfId="3891"/>
    <cellStyle name="box 4 3 2 4 2 2 2" xfId="3892"/>
    <cellStyle name="box 4 3 2 4 3" xfId="3893"/>
    <cellStyle name="box 4 3 2 4 4" xfId="3894"/>
    <cellStyle name="box 4 3 2 4 4 2" xfId="3895"/>
    <cellStyle name="box 4 3 2 5" xfId="3896"/>
    <cellStyle name="box 4 3 2 5 2" xfId="3897"/>
    <cellStyle name="box 4 3 2 5 2 2" xfId="3898"/>
    <cellStyle name="box 4 3 2 5 2 2 2" xfId="3899"/>
    <cellStyle name="box 4 3 2 5 3" xfId="3900"/>
    <cellStyle name="box 4 3 2 5 3 2" xfId="3901"/>
    <cellStyle name="box 4 3 2 6" xfId="3902"/>
    <cellStyle name="box 4 3 2 6 2" xfId="3903"/>
    <cellStyle name="box 4 3 2 6 2 2" xfId="3904"/>
    <cellStyle name="box 4 3 2 7" xfId="3905"/>
    <cellStyle name="box 4 3 2 7 2" xfId="3906"/>
    <cellStyle name="box 4 3 3" xfId="3907"/>
    <cellStyle name="box 4 3 3 2" xfId="3908"/>
    <cellStyle name="box 4 4" xfId="3909"/>
    <cellStyle name="box 4 4 2" xfId="3910"/>
    <cellStyle name="box 4 4 2 2" xfId="3911"/>
    <cellStyle name="box 4 4 2 2 2" xfId="3912"/>
    <cellStyle name="box 4 4 2 2 2 2" xfId="3913"/>
    <cellStyle name="box 4 4 2 2 2 2 2" xfId="3914"/>
    <cellStyle name="box 4 4 2 2 2 2 2 2" xfId="3915"/>
    <cellStyle name="box 4 4 2 2 2 3" xfId="3916"/>
    <cellStyle name="box 4 4 2 2 2 4" xfId="3917"/>
    <cellStyle name="box 4 4 2 2 2 4 2" xfId="3918"/>
    <cellStyle name="box 4 4 2 2 3" xfId="3919"/>
    <cellStyle name="box 4 4 2 2 3 2" xfId="3920"/>
    <cellStyle name="box 4 4 2 2 3 2 2" xfId="3921"/>
    <cellStyle name="box 4 4 2 2 3 2 2 2" xfId="3922"/>
    <cellStyle name="box 4 4 2 2 3 3" xfId="3923"/>
    <cellStyle name="box 4 4 2 2 3 4" xfId="3924"/>
    <cellStyle name="box 4 4 2 2 3 4 2" xfId="3925"/>
    <cellStyle name="box 4 4 2 2 4" xfId="3926"/>
    <cellStyle name="box 4 4 2 2 4 2" xfId="3927"/>
    <cellStyle name="box 4 4 2 2 5" xfId="3928"/>
    <cellStyle name="box 4 4 2 3" xfId="3929"/>
    <cellStyle name="box 4 4 2 3 2" xfId="3930"/>
    <cellStyle name="box 4 4 2 3 2 2" xfId="3931"/>
    <cellStyle name="box 4 4 2 3 2 2 2" xfId="3932"/>
    <cellStyle name="box 4 4 2 3 2 2 2 2" xfId="3933"/>
    <cellStyle name="box 4 4 2 3 2 3" xfId="3934"/>
    <cellStyle name="box 4 4 2 3 2 4" xfId="3935"/>
    <cellStyle name="box 4 4 2 3 2 4 2" xfId="3936"/>
    <cellStyle name="box 4 4 2 3 3" xfId="3937"/>
    <cellStyle name="box 4 4 2 3 3 2" xfId="3938"/>
    <cellStyle name="box 4 4 2 3 3 2 2" xfId="3939"/>
    <cellStyle name="box 4 4 2 3 3 2 2 2" xfId="3940"/>
    <cellStyle name="box 4 4 2 3 3 3" xfId="3941"/>
    <cellStyle name="box 4 4 2 3 3 3 2" xfId="3942"/>
    <cellStyle name="box 4 4 2 3 4" xfId="3943"/>
    <cellStyle name="box 4 4 2 3 4 2" xfId="3944"/>
    <cellStyle name="box 4 4 2 3 4 2 2" xfId="3945"/>
    <cellStyle name="box 4 4 2 3 5" xfId="3946"/>
    <cellStyle name="box 4 4 2 3 5 2" xfId="3947"/>
    <cellStyle name="box 4 4 2 3 6" xfId="3948"/>
    <cellStyle name="box 4 4 2 4" xfId="3949"/>
    <cellStyle name="box 4 4 2 4 2" xfId="3950"/>
    <cellStyle name="box 4 4 2 4 2 2" xfId="3951"/>
    <cellStyle name="box 4 4 2 4 2 2 2" xfId="3952"/>
    <cellStyle name="box 4 4 2 4 3" xfId="3953"/>
    <cellStyle name="box 4 4 2 4 4" xfId="3954"/>
    <cellStyle name="box 4 4 2 4 4 2" xfId="3955"/>
    <cellStyle name="box 4 4 2 5" xfId="3956"/>
    <cellStyle name="box 4 4 2 5 2" xfId="3957"/>
    <cellStyle name="box 4 4 2 5 2 2" xfId="3958"/>
    <cellStyle name="box 4 4 2 5 2 2 2" xfId="3959"/>
    <cellStyle name="box 4 4 2 5 3" xfId="3960"/>
    <cellStyle name="box 4 4 2 5 3 2" xfId="3961"/>
    <cellStyle name="box 4 4 2 6" xfId="3962"/>
    <cellStyle name="box 4 4 2 6 2" xfId="3963"/>
    <cellStyle name="box 4 4 2 6 2 2" xfId="3964"/>
    <cellStyle name="box 4 4 2 7" xfId="3965"/>
    <cellStyle name="box 4 4 2 7 2" xfId="3966"/>
    <cellStyle name="box 4 4 3" xfId="3967"/>
    <cellStyle name="box 4 4 3 2" xfId="3968"/>
    <cellStyle name="box 4 5" xfId="3969"/>
    <cellStyle name="box 4 5 2" xfId="3970"/>
    <cellStyle name="box 4 5 2 2" xfId="3971"/>
    <cellStyle name="box 4 5 2 2 2" xfId="3972"/>
    <cellStyle name="box 4 5 2 2 2 2" xfId="3973"/>
    <cellStyle name="box 4 5 2 2 2 2 2" xfId="3974"/>
    <cellStyle name="box 4 5 2 2 3" xfId="3975"/>
    <cellStyle name="box 4 5 2 2 4" xfId="3976"/>
    <cellStyle name="box 4 5 2 2 4 2" xfId="3977"/>
    <cellStyle name="box 4 5 2 3" xfId="3978"/>
    <cellStyle name="box 4 5 2 3 2" xfId="3979"/>
    <cellStyle name="box 4 5 2 3 2 2" xfId="3980"/>
    <cellStyle name="box 4 5 2 3 2 2 2" xfId="3981"/>
    <cellStyle name="box 4 5 2 3 3" xfId="3982"/>
    <cellStyle name="box 4 5 2 3 4" xfId="3983"/>
    <cellStyle name="box 4 5 2 3 4 2" xfId="3984"/>
    <cellStyle name="box 4 5 2 4" xfId="3985"/>
    <cellStyle name="box 4 5 2 4 2" xfId="3986"/>
    <cellStyle name="box 4 5 2 5" xfId="3987"/>
    <cellStyle name="box 4 5 3" xfId="3988"/>
    <cellStyle name="box 4 5 3 2" xfId="3989"/>
    <cellStyle name="box 4 5 3 2 2" xfId="3990"/>
    <cellStyle name="box 4 5 3 2 2 2" xfId="3991"/>
    <cellStyle name="box 4 5 3 2 2 2 2" xfId="3992"/>
    <cellStyle name="box 4 5 3 2 3" xfId="3993"/>
    <cellStyle name="box 4 5 3 2 4" xfId="3994"/>
    <cellStyle name="box 4 5 3 2 4 2" xfId="3995"/>
    <cellStyle name="box 4 5 3 3" xfId="3996"/>
    <cellStyle name="box 4 5 3 3 2" xfId="3997"/>
    <cellStyle name="box 4 5 3 3 2 2" xfId="3998"/>
    <cellStyle name="box 4 5 3 3 2 2 2" xfId="3999"/>
    <cellStyle name="box 4 5 3 3 3" xfId="4000"/>
    <cellStyle name="box 4 5 3 3 3 2" xfId="4001"/>
    <cellStyle name="box 4 5 3 4" xfId="4002"/>
    <cellStyle name="box 4 5 3 4 2" xfId="4003"/>
    <cellStyle name="box 4 5 3 4 2 2" xfId="4004"/>
    <cellStyle name="box 4 5 3 5" xfId="4005"/>
    <cellStyle name="box 4 5 3 5 2" xfId="4006"/>
    <cellStyle name="box 4 5 3 6" xfId="4007"/>
    <cellStyle name="box 4 5 4" xfId="4008"/>
    <cellStyle name="box 4 5 4 2" xfId="4009"/>
    <cellStyle name="box 4 5 4 2 2" xfId="4010"/>
    <cellStyle name="box 4 5 4 2 2 2" xfId="4011"/>
    <cellStyle name="box 4 5 4 3" xfId="4012"/>
    <cellStyle name="box 4 5 4 4" xfId="4013"/>
    <cellStyle name="box 4 5 4 4 2" xfId="4014"/>
    <cellStyle name="box 4 5 5" xfId="4015"/>
    <cellStyle name="box 4 5 5 2" xfId="4016"/>
    <cellStyle name="box 4 5 5 2 2" xfId="4017"/>
    <cellStyle name="box 4 5 5 2 2 2" xfId="4018"/>
    <cellStyle name="box 4 5 5 3" xfId="4019"/>
    <cellStyle name="box 4 5 5 3 2" xfId="4020"/>
    <cellStyle name="box 4 5 6" xfId="4021"/>
    <cellStyle name="box 4 5 6 2" xfId="4022"/>
    <cellStyle name="box 4 5 6 2 2" xfId="4023"/>
    <cellStyle name="box 4 5 7" xfId="4024"/>
    <cellStyle name="box 4 5 7 2" xfId="4025"/>
    <cellStyle name="box 4 6" xfId="4026"/>
    <cellStyle name="box 4 6 2" xfId="4027"/>
    <cellStyle name="box 4 6 2 2" xfId="4028"/>
    <cellStyle name="box 4 7" xfId="4029"/>
    <cellStyle name="box 4 7 2" xfId="4030"/>
    <cellStyle name="box 5" xfId="4031"/>
    <cellStyle name="box 5 2" xfId="4032"/>
    <cellStyle name="box 5 2 2" xfId="4033"/>
    <cellStyle name="box 5 2 2 2" xfId="4034"/>
    <cellStyle name="box 5 2 2 2 2" xfId="4035"/>
    <cellStyle name="box 5 2 2 2 2 2" xfId="4036"/>
    <cellStyle name="box 5 2 2 2 2 2 2" xfId="4037"/>
    <cellStyle name="box 5 2 2 2 2 2 2 2" xfId="4038"/>
    <cellStyle name="box 5 2 2 2 2 3" xfId="4039"/>
    <cellStyle name="box 5 2 2 2 2 4" xfId="4040"/>
    <cellStyle name="box 5 2 2 2 2 4 2" xfId="4041"/>
    <cellStyle name="box 5 2 2 2 3" xfId="4042"/>
    <cellStyle name="box 5 2 2 2 3 2" xfId="4043"/>
    <cellStyle name="box 5 2 2 2 3 2 2" xfId="4044"/>
    <cellStyle name="box 5 2 2 2 3 2 2 2" xfId="4045"/>
    <cellStyle name="box 5 2 2 2 3 3" xfId="4046"/>
    <cellStyle name="box 5 2 2 2 3 4" xfId="4047"/>
    <cellStyle name="box 5 2 2 2 3 4 2" xfId="4048"/>
    <cellStyle name="box 5 2 2 2 4" xfId="4049"/>
    <cellStyle name="box 5 2 2 2 4 2" xfId="4050"/>
    <cellStyle name="box 5 2 2 2 5" xfId="4051"/>
    <cellStyle name="box 5 2 2 3" xfId="4052"/>
    <cellStyle name="box 5 2 2 3 2" xfId="4053"/>
    <cellStyle name="box 5 2 2 3 2 2" xfId="4054"/>
    <cellStyle name="box 5 2 2 3 2 2 2" xfId="4055"/>
    <cellStyle name="box 5 2 2 3 2 2 2 2" xfId="4056"/>
    <cellStyle name="box 5 2 2 3 2 3" xfId="4057"/>
    <cellStyle name="box 5 2 2 3 2 4" xfId="4058"/>
    <cellStyle name="box 5 2 2 3 2 4 2" xfId="4059"/>
    <cellStyle name="box 5 2 2 3 3" xfId="4060"/>
    <cellStyle name="box 5 2 2 3 3 2" xfId="4061"/>
    <cellStyle name="box 5 2 2 3 3 2 2" xfId="4062"/>
    <cellStyle name="box 5 2 2 3 3 2 2 2" xfId="4063"/>
    <cellStyle name="box 5 2 2 3 3 3" xfId="4064"/>
    <cellStyle name="box 5 2 2 3 3 3 2" xfId="4065"/>
    <cellStyle name="box 5 2 2 3 4" xfId="4066"/>
    <cellStyle name="box 5 2 2 3 4 2" xfId="4067"/>
    <cellStyle name="box 5 2 2 3 4 2 2" xfId="4068"/>
    <cellStyle name="box 5 2 2 3 5" xfId="4069"/>
    <cellStyle name="box 5 2 2 3 5 2" xfId="4070"/>
    <cellStyle name="box 5 2 2 3 6" xfId="4071"/>
    <cellStyle name="box 5 2 2 4" xfId="4072"/>
    <cellStyle name="box 5 2 2 4 2" xfId="4073"/>
    <cellStyle name="box 5 2 2 4 2 2" xfId="4074"/>
    <cellStyle name="box 5 2 2 4 2 2 2" xfId="4075"/>
    <cellStyle name="box 5 2 2 4 3" xfId="4076"/>
    <cellStyle name="box 5 2 2 4 4" xfId="4077"/>
    <cellStyle name="box 5 2 2 4 4 2" xfId="4078"/>
    <cellStyle name="box 5 2 2 5" xfId="4079"/>
    <cellStyle name="box 5 2 2 5 2" xfId="4080"/>
    <cellStyle name="box 5 2 2 5 2 2" xfId="4081"/>
    <cellStyle name="box 5 2 2 5 2 2 2" xfId="4082"/>
    <cellStyle name="box 5 2 2 5 3" xfId="4083"/>
    <cellStyle name="box 5 2 2 5 3 2" xfId="4084"/>
    <cellStyle name="box 5 2 2 6" xfId="4085"/>
    <cellStyle name="box 5 2 2 6 2" xfId="4086"/>
    <cellStyle name="box 5 2 2 6 2 2" xfId="4087"/>
    <cellStyle name="box 5 2 2 7" xfId="4088"/>
    <cellStyle name="box 5 2 2 7 2" xfId="4089"/>
    <cellStyle name="box 5 2 3" xfId="4090"/>
    <cellStyle name="box 5 2 3 2" xfId="4091"/>
    <cellStyle name="box 5 3" xfId="4092"/>
    <cellStyle name="box 5 3 2" xfId="4093"/>
    <cellStyle name="box 5 3 2 2" xfId="4094"/>
    <cellStyle name="box 5 3 2 2 2" xfId="4095"/>
    <cellStyle name="box 5 3 2 2 2 2" xfId="4096"/>
    <cellStyle name="box 5 3 2 2 2 2 2" xfId="4097"/>
    <cellStyle name="box 5 3 2 2 2 2 2 2" xfId="4098"/>
    <cellStyle name="box 5 3 2 2 2 3" xfId="4099"/>
    <cellStyle name="box 5 3 2 2 2 4" xfId="4100"/>
    <cellStyle name="box 5 3 2 2 2 4 2" xfId="4101"/>
    <cellStyle name="box 5 3 2 2 3" xfId="4102"/>
    <cellStyle name="box 5 3 2 2 3 2" xfId="4103"/>
    <cellStyle name="box 5 3 2 2 3 2 2" xfId="4104"/>
    <cellStyle name="box 5 3 2 2 3 2 2 2" xfId="4105"/>
    <cellStyle name="box 5 3 2 2 3 3" xfId="4106"/>
    <cellStyle name="box 5 3 2 2 3 4" xfId="4107"/>
    <cellStyle name="box 5 3 2 2 3 4 2" xfId="4108"/>
    <cellStyle name="box 5 3 2 2 4" xfId="4109"/>
    <cellStyle name="box 5 3 2 2 4 2" xfId="4110"/>
    <cellStyle name="box 5 3 2 2 5" xfId="4111"/>
    <cellStyle name="box 5 3 2 3" xfId="4112"/>
    <cellStyle name="box 5 3 2 3 2" xfId="4113"/>
    <cellStyle name="box 5 3 2 3 2 2" xfId="4114"/>
    <cellStyle name="box 5 3 2 3 2 2 2" xfId="4115"/>
    <cellStyle name="box 5 3 2 3 2 2 2 2" xfId="4116"/>
    <cellStyle name="box 5 3 2 3 2 3" xfId="4117"/>
    <cellStyle name="box 5 3 2 3 2 4" xfId="4118"/>
    <cellStyle name="box 5 3 2 3 2 4 2" xfId="4119"/>
    <cellStyle name="box 5 3 2 3 3" xfId="4120"/>
    <cellStyle name="box 5 3 2 3 3 2" xfId="4121"/>
    <cellStyle name="box 5 3 2 3 3 2 2" xfId="4122"/>
    <cellStyle name="box 5 3 2 3 3 2 2 2" xfId="4123"/>
    <cellStyle name="box 5 3 2 3 3 3" xfId="4124"/>
    <cellStyle name="box 5 3 2 3 3 3 2" xfId="4125"/>
    <cellStyle name="box 5 3 2 3 4" xfId="4126"/>
    <cellStyle name="box 5 3 2 3 4 2" xfId="4127"/>
    <cellStyle name="box 5 3 2 3 4 2 2" xfId="4128"/>
    <cellStyle name="box 5 3 2 3 5" xfId="4129"/>
    <cellStyle name="box 5 3 2 3 5 2" xfId="4130"/>
    <cellStyle name="box 5 3 2 3 6" xfId="4131"/>
    <cellStyle name="box 5 3 2 4" xfId="4132"/>
    <cellStyle name="box 5 3 2 4 2" xfId="4133"/>
    <cellStyle name="box 5 3 2 4 2 2" xfId="4134"/>
    <cellStyle name="box 5 3 2 4 2 2 2" xfId="4135"/>
    <cellStyle name="box 5 3 2 4 3" xfId="4136"/>
    <cellStyle name="box 5 3 2 4 4" xfId="4137"/>
    <cellStyle name="box 5 3 2 4 4 2" xfId="4138"/>
    <cellStyle name="box 5 3 2 5" xfId="4139"/>
    <cellStyle name="box 5 3 2 5 2" xfId="4140"/>
    <cellStyle name="box 5 3 2 5 2 2" xfId="4141"/>
    <cellStyle name="box 5 3 2 5 2 2 2" xfId="4142"/>
    <cellStyle name="box 5 3 2 5 3" xfId="4143"/>
    <cellStyle name="box 5 3 2 5 3 2" xfId="4144"/>
    <cellStyle name="box 5 3 2 6" xfId="4145"/>
    <cellStyle name="box 5 3 2 6 2" xfId="4146"/>
    <cellStyle name="box 5 3 2 6 2 2" xfId="4147"/>
    <cellStyle name="box 5 3 2 7" xfId="4148"/>
    <cellStyle name="box 5 3 2 7 2" xfId="4149"/>
    <cellStyle name="box 5 3 3" xfId="4150"/>
    <cellStyle name="box 5 3 3 2" xfId="4151"/>
    <cellStyle name="box 5 4" xfId="4152"/>
    <cellStyle name="box 5 4 2" xfId="4153"/>
    <cellStyle name="box 5 4 2 2" xfId="4154"/>
    <cellStyle name="box 5 4 2 2 2" xfId="4155"/>
    <cellStyle name="box 5 4 2 2 2 2" xfId="4156"/>
    <cellStyle name="box 5 4 2 2 2 2 2" xfId="4157"/>
    <cellStyle name="box 5 4 2 2 2 2 2 2" xfId="4158"/>
    <cellStyle name="box 5 4 2 2 2 3" xfId="4159"/>
    <cellStyle name="box 5 4 2 2 2 4" xfId="4160"/>
    <cellStyle name="box 5 4 2 2 2 4 2" xfId="4161"/>
    <cellStyle name="box 5 4 2 2 3" xfId="4162"/>
    <cellStyle name="box 5 4 2 2 3 2" xfId="4163"/>
    <cellStyle name="box 5 4 2 2 3 2 2" xfId="4164"/>
    <cellStyle name="box 5 4 2 2 3 2 2 2" xfId="4165"/>
    <cellStyle name="box 5 4 2 2 3 3" xfId="4166"/>
    <cellStyle name="box 5 4 2 2 3 4" xfId="4167"/>
    <cellStyle name="box 5 4 2 2 3 4 2" xfId="4168"/>
    <cellStyle name="box 5 4 2 2 4" xfId="4169"/>
    <cellStyle name="box 5 4 2 2 4 2" xfId="4170"/>
    <cellStyle name="box 5 4 2 2 5" xfId="4171"/>
    <cellStyle name="box 5 4 2 3" xfId="4172"/>
    <cellStyle name="box 5 4 2 3 2" xfId="4173"/>
    <cellStyle name="box 5 4 2 3 2 2" xfId="4174"/>
    <cellStyle name="box 5 4 2 3 2 2 2" xfId="4175"/>
    <cellStyle name="box 5 4 2 3 2 2 2 2" xfId="4176"/>
    <cellStyle name="box 5 4 2 3 2 3" xfId="4177"/>
    <cellStyle name="box 5 4 2 3 2 4" xfId="4178"/>
    <cellStyle name="box 5 4 2 3 2 4 2" xfId="4179"/>
    <cellStyle name="box 5 4 2 3 3" xfId="4180"/>
    <cellStyle name="box 5 4 2 3 3 2" xfId="4181"/>
    <cellStyle name="box 5 4 2 3 3 2 2" xfId="4182"/>
    <cellStyle name="box 5 4 2 3 3 2 2 2" xfId="4183"/>
    <cellStyle name="box 5 4 2 3 3 3" xfId="4184"/>
    <cellStyle name="box 5 4 2 3 3 3 2" xfId="4185"/>
    <cellStyle name="box 5 4 2 3 4" xfId="4186"/>
    <cellStyle name="box 5 4 2 3 4 2" xfId="4187"/>
    <cellStyle name="box 5 4 2 3 4 2 2" xfId="4188"/>
    <cellStyle name="box 5 4 2 3 5" xfId="4189"/>
    <cellStyle name="box 5 4 2 3 5 2" xfId="4190"/>
    <cellStyle name="box 5 4 2 3 6" xfId="4191"/>
    <cellStyle name="box 5 4 2 4" xfId="4192"/>
    <cellStyle name="box 5 4 2 4 2" xfId="4193"/>
    <cellStyle name="box 5 4 2 4 2 2" xfId="4194"/>
    <cellStyle name="box 5 4 2 4 2 2 2" xfId="4195"/>
    <cellStyle name="box 5 4 2 4 3" xfId="4196"/>
    <cellStyle name="box 5 4 2 4 4" xfId="4197"/>
    <cellStyle name="box 5 4 2 4 4 2" xfId="4198"/>
    <cellStyle name="box 5 4 2 5" xfId="4199"/>
    <cellStyle name="box 5 4 2 5 2" xfId="4200"/>
    <cellStyle name="box 5 4 2 5 2 2" xfId="4201"/>
    <cellStyle name="box 5 4 2 5 2 2 2" xfId="4202"/>
    <cellStyle name="box 5 4 2 5 3" xfId="4203"/>
    <cellStyle name="box 5 4 2 5 3 2" xfId="4204"/>
    <cellStyle name="box 5 4 2 6" xfId="4205"/>
    <cellStyle name="box 5 4 2 6 2" xfId="4206"/>
    <cellStyle name="box 5 4 2 6 2 2" xfId="4207"/>
    <cellStyle name="box 5 4 2 7" xfId="4208"/>
    <cellStyle name="box 5 4 2 7 2" xfId="4209"/>
    <cellStyle name="box 5 4 3" xfId="4210"/>
    <cellStyle name="box 5 4 3 2" xfId="4211"/>
    <cellStyle name="box 5 5" xfId="4212"/>
    <cellStyle name="box 5 5 2" xfId="4213"/>
    <cellStyle name="box 5 5 2 2" xfId="4214"/>
    <cellStyle name="box 5 5 2 2 2" xfId="4215"/>
    <cellStyle name="box 5 5 2 2 2 2" xfId="4216"/>
    <cellStyle name="box 5 5 2 2 2 2 2" xfId="4217"/>
    <cellStyle name="box 5 5 2 2 3" xfId="4218"/>
    <cellStyle name="box 5 5 2 2 4" xfId="4219"/>
    <cellStyle name="box 5 5 2 2 4 2" xfId="4220"/>
    <cellStyle name="box 5 5 2 3" xfId="4221"/>
    <cellStyle name="box 5 5 2 3 2" xfId="4222"/>
    <cellStyle name="box 5 5 2 3 2 2" xfId="4223"/>
    <cellStyle name="box 5 5 2 3 2 2 2" xfId="4224"/>
    <cellStyle name="box 5 5 2 3 3" xfId="4225"/>
    <cellStyle name="box 5 5 2 3 4" xfId="4226"/>
    <cellStyle name="box 5 5 2 3 4 2" xfId="4227"/>
    <cellStyle name="box 5 5 2 4" xfId="4228"/>
    <cellStyle name="box 5 5 2 4 2" xfId="4229"/>
    <cellStyle name="box 5 5 2 5" xfId="4230"/>
    <cellStyle name="box 5 5 3" xfId="4231"/>
    <cellStyle name="box 5 5 3 2" xfId="4232"/>
    <cellStyle name="box 5 5 3 2 2" xfId="4233"/>
    <cellStyle name="box 5 5 3 2 2 2" xfId="4234"/>
    <cellStyle name="box 5 5 3 2 2 2 2" xfId="4235"/>
    <cellStyle name="box 5 5 3 2 3" xfId="4236"/>
    <cellStyle name="box 5 5 3 2 4" xfId="4237"/>
    <cellStyle name="box 5 5 3 2 4 2" xfId="4238"/>
    <cellStyle name="box 5 5 3 3" xfId="4239"/>
    <cellStyle name="box 5 5 3 3 2" xfId="4240"/>
    <cellStyle name="box 5 5 3 3 2 2" xfId="4241"/>
    <cellStyle name="box 5 5 3 3 2 2 2" xfId="4242"/>
    <cellStyle name="box 5 5 3 3 3" xfId="4243"/>
    <cellStyle name="box 5 5 3 3 3 2" xfId="4244"/>
    <cellStyle name="box 5 5 3 4" xfId="4245"/>
    <cellStyle name="box 5 5 3 4 2" xfId="4246"/>
    <cellStyle name="box 5 5 3 4 2 2" xfId="4247"/>
    <cellStyle name="box 5 5 3 5" xfId="4248"/>
    <cellStyle name="box 5 5 3 5 2" xfId="4249"/>
    <cellStyle name="box 5 5 3 6" xfId="4250"/>
    <cellStyle name="box 5 5 4" xfId="4251"/>
    <cellStyle name="box 5 5 4 2" xfId="4252"/>
    <cellStyle name="box 5 5 4 2 2" xfId="4253"/>
    <cellStyle name="box 5 5 4 2 2 2" xfId="4254"/>
    <cellStyle name="box 5 5 4 3" xfId="4255"/>
    <cellStyle name="box 5 5 4 4" xfId="4256"/>
    <cellStyle name="box 5 5 4 4 2" xfId="4257"/>
    <cellStyle name="box 5 5 5" xfId="4258"/>
    <cellStyle name="box 5 5 5 2" xfId="4259"/>
    <cellStyle name="box 5 5 5 2 2" xfId="4260"/>
    <cellStyle name="box 5 5 5 2 2 2" xfId="4261"/>
    <cellStyle name="box 5 5 5 3" xfId="4262"/>
    <cellStyle name="box 5 5 5 3 2" xfId="4263"/>
    <cellStyle name="box 5 5 6" xfId="4264"/>
    <cellStyle name="box 5 5 6 2" xfId="4265"/>
    <cellStyle name="box 5 5 6 2 2" xfId="4266"/>
    <cellStyle name="box 5 5 7" xfId="4267"/>
    <cellStyle name="box 5 5 7 2" xfId="4268"/>
    <cellStyle name="box 5 6" xfId="4269"/>
    <cellStyle name="box 5 6 2" xfId="4270"/>
    <cellStyle name="box 5 6 2 2" xfId="4271"/>
    <cellStyle name="box 5 7" xfId="4272"/>
    <cellStyle name="box 5 7 2" xfId="4273"/>
    <cellStyle name="box 6" xfId="4274"/>
    <cellStyle name="box 6 2" xfId="4275"/>
    <cellStyle name="box 6 2 2" xfId="4276"/>
    <cellStyle name="box 6 2 2 2" xfId="4277"/>
    <cellStyle name="box 6 2 2 2 2" xfId="4278"/>
    <cellStyle name="box 6 2 2 2 2 2" xfId="4279"/>
    <cellStyle name="box 6 2 2 2 2 2 2" xfId="4280"/>
    <cellStyle name="box 6 2 2 2 3" xfId="4281"/>
    <cellStyle name="box 6 2 2 2 4" xfId="4282"/>
    <cellStyle name="box 6 2 2 2 4 2" xfId="4283"/>
    <cellStyle name="box 6 2 2 3" xfId="4284"/>
    <cellStyle name="box 6 2 2 3 2" xfId="4285"/>
    <cellStyle name="box 6 2 2 3 2 2" xfId="4286"/>
    <cellStyle name="box 6 2 2 3 2 2 2" xfId="4287"/>
    <cellStyle name="box 6 2 2 3 3" xfId="4288"/>
    <cellStyle name="box 6 2 2 3 4" xfId="4289"/>
    <cellStyle name="box 6 2 2 3 4 2" xfId="4290"/>
    <cellStyle name="box 6 2 2 4" xfId="4291"/>
    <cellStyle name="box 6 2 2 4 2" xfId="4292"/>
    <cellStyle name="box 6 2 2 5" xfId="4293"/>
    <cellStyle name="box 6 2 3" xfId="4294"/>
    <cellStyle name="box 6 2 3 2" xfId="4295"/>
    <cellStyle name="box 6 2 3 2 2" xfId="4296"/>
    <cellStyle name="box 6 2 3 2 2 2" xfId="4297"/>
    <cellStyle name="box 6 2 3 2 2 2 2" xfId="4298"/>
    <cellStyle name="box 6 2 3 2 3" xfId="4299"/>
    <cellStyle name="box 6 2 3 2 4" xfId="4300"/>
    <cellStyle name="box 6 2 3 2 4 2" xfId="4301"/>
    <cellStyle name="box 6 2 3 3" xfId="4302"/>
    <cellStyle name="box 6 2 3 3 2" xfId="4303"/>
    <cellStyle name="box 6 2 3 3 2 2" xfId="4304"/>
    <cellStyle name="box 6 2 3 3 2 2 2" xfId="4305"/>
    <cellStyle name="box 6 2 3 3 3" xfId="4306"/>
    <cellStyle name="box 6 2 3 3 3 2" xfId="4307"/>
    <cellStyle name="box 6 2 3 4" xfId="4308"/>
    <cellStyle name="box 6 2 3 4 2" xfId="4309"/>
    <cellStyle name="box 6 2 3 4 2 2" xfId="4310"/>
    <cellStyle name="box 6 2 3 5" xfId="4311"/>
    <cellStyle name="box 6 2 3 5 2" xfId="4312"/>
    <cellStyle name="box 6 2 3 6" xfId="4313"/>
    <cellStyle name="box 6 2 4" xfId="4314"/>
    <cellStyle name="box 6 2 4 2" xfId="4315"/>
    <cellStyle name="box 6 2 4 2 2" xfId="4316"/>
    <cellStyle name="box 6 2 4 2 2 2" xfId="4317"/>
    <cellStyle name="box 6 2 4 3" xfId="4318"/>
    <cellStyle name="box 6 2 4 4" xfId="4319"/>
    <cellStyle name="box 6 2 4 4 2" xfId="4320"/>
    <cellStyle name="box 6 2 5" xfId="4321"/>
    <cellStyle name="box 6 2 5 2" xfId="4322"/>
    <cellStyle name="box 6 2 5 2 2" xfId="4323"/>
    <cellStyle name="box 6 2 5 2 2 2" xfId="4324"/>
    <cellStyle name="box 6 2 5 3" xfId="4325"/>
    <cellStyle name="box 6 2 5 3 2" xfId="4326"/>
    <cellStyle name="box 6 2 6" xfId="4327"/>
    <cellStyle name="box 6 2 6 2" xfId="4328"/>
    <cellStyle name="box 6 2 6 2 2" xfId="4329"/>
    <cellStyle name="box 6 2 7" xfId="4330"/>
    <cellStyle name="box 6 2 7 2" xfId="4331"/>
    <cellStyle name="box 6 3" xfId="4332"/>
    <cellStyle name="box 6 3 2" xfId="4333"/>
    <cellStyle name="box 7" xfId="4334"/>
    <cellStyle name="box 7 2" xfId="4335"/>
    <cellStyle name="box 7 2 2" xfId="4336"/>
    <cellStyle name="box 7 2 2 2" xfId="4337"/>
    <cellStyle name="box 7 2 2 2 2" xfId="4338"/>
    <cellStyle name="box 7 2 2 2 2 2" xfId="4339"/>
    <cellStyle name="box 7 2 2 2 2 2 2" xfId="4340"/>
    <cellStyle name="box 7 2 2 2 3" xfId="4341"/>
    <cellStyle name="box 7 2 2 2 4" xfId="4342"/>
    <cellStyle name="box 7 2 2 2 4 2" xfId="4343"/>
    <cellStyle name="box 7 2 2 3" xfId="4344"/>
    <cellStyle name="box 7 2 2 3 2" xfId="4345"/>
    <cellStyle name="box 7 2 2 3 2 2" xfId="4346"/>
    <cellStyle name="box 7 2 2 3 2 2 2" xfId="4347"/>
    <cellStyle name="box 7 2 2 3 3" xfId="4348"/>
    <cellStyle name="box 7 2 2 3 4" xfId="4349"/>
    <cellStyle name="box 7 2 2 3 4 2" xfId="4350"/>
    <cellStyle name="box 7 2 2 4" xfId="4351"/>
    <cellStyle name="box 7 2 2 4 2" xfId="4352"/>
    <cellStyle name="box 7 2 2 5" xfId="4353"/>
    <cellStyle name="box 7 2 3" xfId="4354"/>
    <cellStyle name="box 7 2 3 2" xfId="4355"/>
    <cellStyle name="box 7 2 3 2 2" xfId="4356"/>
    <cellStyle name="box 7 2 3 2 2 2" xfId="4357"/>
    <cellStyle name="box 7 2 3 2 2 2 2" xfId="4358"/>
    <cellStyle name="box 7 2 3 2 3" xfId="4359"/>
    <cellStyle name="box 7 2 3 2 4" xfId="4360"/>
    <cellStyle name="box 7 2 3 2 4 2" xfId="4361"/>
    <cellStyle name="box 7 2 3 3" xfId="4362"/>
    <cellStyle name="box 7 2 3 3 2" xfId="4363"/>
    <cellStyle name="box 7 2 3 3 2 2" xfId="4364"/>
    <cellStyle name="box 7 2 3 3 2 2 2" xfId="4365"/>
    <cellStyle name="box 7 2 3 3 3" xfId="4366"/>
    <cellStyle name="box 7 2 3 3 3 2" xfId="4367"/>
    <cellStyle name="box 7 2 3 4" xfId="4368"/>
    <cellStyle name="box 7 2 3 4 2" xfId="4369"/>
    <cellStyle name="box 7 2 3 4 2 2" xfId="4370"/>
    <cellStyle name="box 7 2 3 5" xfId="4371"/>
    <cellStyle name="box 7 2 3 5 2" xfId="4372"/>
    <cellStyle name="box 7 2 3 6" xfId="4373"/>
    <cellStyle name="box 7 2 4" xfId="4374"/>
    <cellStyle name="box 7 2 4 2" xfId="4375"/>
    <cellStyle name="box 7 2 4 2 2" xfId="4376"/>
    <cellStyle name="box 7 2 4 2 2 2" xfId="4377"/>
    <cellStyle name="box 7 2 4 3" xfId="4378"/>
    <cellStyle name="box 7 2 4 4" xfId="4379"/>
    <cellStyle name="box 7 2 4 4 2" xfId="4380"/>
    <cellStyle name="box 7 2 5" xfId="4381"/>
    <cellStyle name="box 7 2 5 2" xfId="4382"/>
    <cellStyle name="box 7 2 5 2 2" xfId="4383"/>
    <cellStyle name="box 7 2 5 2 2 2" xfId="4384"/>
    <cellStyle name="box 7 2 5 3" xfId="4385"/>
    <cellStyle name="box 7 2 5 3 2" xfId="4386"/>
    <cellStyle name="box 7 2 6" xfId="4387"/>
    <cellStyle name="box 7 2 6 2" xfId="4388"/>
    <cellStyle name="box 7 2 6 2 2" xfId="4389"/>
    <cellStyle name="box 7 2 7" xfId="4390"/>
    <cellStyle name="box 7 2 7 2" xfId="4391"/>
    <cellStyle name="box 7 3" xfId="4392"/>
    <cellStyle name="box 7 3 2" xfId="4393"/>
    <cellStyle name="box 8" xfId="4394"/>
    <cellStyle name="box 8 2" xfId="4395"/>
    <cellStyle name="box 8 2 2" xfId="4396"/>
    <cellStyle name="box 8 2 2 2" xfId="4397"/>
    <cellStyle name="box 8 2 2 2 2" xfId="4398"/>
    <cellStyle name="box 8 2 2 2 2 2" xfId="4399"/>
    <cellStyle name="box 8 2 2 2 2 2 2" xfId="4400"/>
    <cellStyle name="box 8 2 2 2 3" xfId="4401"/>
    <cellStyle name="box 8 2 2 2 4" xfId="4402"/>
    <cellStyle name="box 8 2 2 2 4 2" xfId="4403"/>
    <cellStyle name="box 8 2 2 3" xfId="4404"/>
    <cellStyle name="box 8 2 2 3 2" xfId="4405"/>
    <cellStyle name="box 8 2 2 3 2 2" xfId="4406"/>
    <cellStyle name="box 8 2 2 3 2 2 2" xfId="4407"/>
    <cellStyle name="box 8 2 2 3 3" xfId="4408"/>
    <cellStyle name="box 8 2 2 3 4" xfId="4409"/>
    <cellStyle name="box 8 2 2 3 4 2" xfId="4410"/>
    <cellStyle name="box 8 2 2 4" xfId="4411"/>
    <cellStyle name="box 8 2 2 4 2" xfId="4412"/>
    <cellStyle name="box 8 2 2 5" xfId="4413"/>
    <cellStyle name="box 8 2 3" xfId="4414"/>
    <cellStyle name="box 8 2 3 2" xfId="4415"/>
    <cellStyle name="box 8 2 3 2 2" xfId="4416"/>
    <cellStyle name="box 8 2 3 2 2 2" xfId="4417"/>
    <cellStyle name="box 8 2 3 2 2 2 2" xfId="4418"/>
    <cellStyle name="box 8 2 3 2 3" xfId="4419"/>
    <cellStyle name="box 8 2 3 2 4" xfId="4420"/>
    <cellStyle name="box 8 2 3 2 4 2" xfId="4421"/>
    <cellStyle name="box 8 2 3 3" xfId="4422"/>
    <cellStyle name="box 8 2 3 3 2" xfId="4423"/>
    <cellStyle name="box 8 2 3 3 2 2" xfId="4424"/>
    <cellStyle name="box 8 2 3 3 2 2 2" xfId="4425"/>
    <cellStyle name="box 8 2 3 3 3" xfId="4426"/>
    <cellStyle name="box 8 2 3 3 3 2" xfId="4427"/>
    <cellStyle name="box 8 2 3 4" xfId="4428"/>
    <cellStyle name="box 8 2 3 4 2" xfId="4429"/>
    <cellStyle name="box 8 2 3 4 2 2" xfId="4430"/>
    <cellStyle name="box 8 2 3 5" xfId="4431"/>
    <cellStyle name="box 8 2 3 5 2" xfId="4432"/>
    <cellStyle name="box 8 2 3 6" xfId="4433"/>
    <cellStyle name="box 8 2 4" xfId="4434"/>
    <cellStyle name="box 8 2 4 2" xfId="4435"/>
    <cellStyle name="box 8 2 4 2 2" xfId="4436"/>
    <cellStyle name="box 8 2 4 2 2 2" xfId="4437"/>
    <cellStyle name="box 8 2 4 3" xfId="4438"/>
    <cellStyle name="box 8 2 4 4" xfId="4439"/>
    <cellStyle name="box 8 2 4 4 2" xfId="4440"/>
    <cellStyle name="box 8 2 5" xfId="4441"/>
    <cellStyle name="box 8 2 5 2" xfId="4442"/>
    <cellStyle name="box 8 2 5 2 2" xfId="4443"/>
    <cellStyle name="box 8 2 5 2 2 2" xfId="4444"/>
    <cellStyle name="box 8 2 5 3" xfId="4445"/>
    <cellStyle name="box 8 2 5 3 2" xfId="4446"/>
    <cellStyle name="box 8 2 6" xfId="4447"/>
    <cellStyle name="box 8 2 6 2" xfId="4448"/>
    <cellStyle name="box 8 2 6 2 2" xfId="4449"/>
    <cellStyle name="box 8 2 7" xfId="4450"/>
    <cellStyle name="box 8 2 7 2" xfId="4451"/>
    <cellStyle name="box 8 3" xfId="4452"/>
    <cellStyle name="box 8 3 2" xfId="4453"/>
    <cellStyle name="box 9" xfId="4454"/>
    <cellStyle name="box 9 2" xfId="4455"/>
    <cellStyle name="box 9 2 2" xfId="4456"/>
    <cellStyle name="box 9 2 2 2" xfId="4457"/>
    <cellStyle name="box 9 2 2 2 2" xfId="4458"/>
    <cellStyle name="box 9 2 2 2 2 2" xfId="4459"/>
    <cellStyle name="box 9 2 2 3" xfId="4460"/>
    <cellStyle name="box 9 2 2 4" xfId="4461"/>
    <cellStyle name="box 9 2 2 4 2" xfId="4462"/>
    <cellStyle name="box 9 2 3" xfId="4463"/>
    <cellStyle name="box 9 2 3 2" xfId="4464"/>
    <cellStyle name="box 9 2 3 2 2" xfId="4465"/>
    <cellStyle name="box 9 2 3 2 2 2" xfId="4466"/>
    <cellStyle name="box 9 2 3 3" xfId="4467"/>
    <cellStyle name="box 9 2 3 4" xfId="4468"/>
    <cellStyle name="box 9 2 3 4 2" xfId="4469"/>
    <cellStyle name="box 9 2 4" xfId="4470"/>
    <cellStyle name="box 9 2 4 2" xfId="4471"/>
    <cellStyle name="box 9 2 5" xfId="4472"/>
    <cellStyle name="box 9 3" xfId="4473"/>
    <cellStyle name="box 9 3 2" xfId="4474"/>
    <cellStyle name="box 9 3 2 2" xfId="4475"/>
    <cellStyle name="box 9 3 2 2 2" xfId="4476"/>
    <cellStyle name="box 9 3 2 2 2 2" xfId="4477"/>
    <cellStyle name="box 9 3 2 3" xfId="4478"/>
    <cellStyle name="box 9 3 2 4" xfId="4479"/>
    <cellStyle name="box 9 3 2 4 2" xfId="4480"/>
    <cellStyle name="box 9 3 3" xfId="4481"/>
    <cellStyle name="box 9 3 3 2" xfId="4482"/>
    <cellStyle name="box 9 3 3 2 2" xfId="4483"/>
    <cellStyle name="box 9 3 3 2 2 2" xfId="4484"/>
    <cellStyle name="box 9 3 3 3" xfId="4485"/>
    <cellStyle name="box 9 3 3 3 2" xfId="4486"/>
    <cellStyle name="box 9 3 4" xfId="4487"/>
    <cellStyle name="box 9 3 4 2" xfId="4488"/>
    <cellStyle name="box 9 3 4 2 2" xfId="4489"/>
    <cellStyle name="box 9 3 5" xfId="4490"/>
    <cellStyle name="box 9 3 5 2" xfId="4491"/>
    <cellStyle name="box 9 3 6" xfId="4492"/>
    <cellStyle name="box 9 4" xfId="4493"/>
    <cellStyle name="box 9 4 2" xfId="4494"/>
    <cellStyle name="box 9 4 2 2" xfId="4495"/>
    <cellStyle name="box 9 4 2 2 2" xfId="4496"/>
    <cellStyle name="box 9 4 3" xfId="4497"/>
    <cellStyle name="box 9 4 4" xfId="4498"/>
    <cellStyle name="box 9 4 4 2" xfId="4499"/>
    <cellStyle name="box 9 5" xfId="4500"/>
    <cellStyle name="box 9 5 2" xfId="4501"/>
    <cellStyle name="box 9 5 2 2" xfId="4502"/>
    <cellStyle name="box 9 5 2 2 2" xfId="4503"/>
    <cellStyle name="box 9 5 3" xfId="4504"/>
    <cellStyle name="box 9 5 3 2" xfId="4505"/>
    <cellStyle name="box 9 6" xfId="4506"/>
    <cellStyle name="box 9 6 2" xfId="4507"/>
    <cellStyle name="box 9 6 2 2" xfId="4508"/>
    <cellStyle name="box 9 7" xfId="4509"/>
    <cellStyle name="box 9 7 2" xfId="4510"/>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10" xfId="4511"/>
    <cellStyle name="Calculation 10 2" xfId="4512"/>
    <cellStyle name="Calculation 10 2 2" xfId="4513"/>
    <cellStyle name="Calculation 10 2 2 2" xfId="4514"/>
    <cellStyle name="Calculation 10 2 2 2 2" xfId="4515"/>
    <cellStyle name="Calculation 10 2 2 3" xfId="4516"/>
    <cellStyle name="Calculation 10 2 2 3 2" xfId="4517"/>
    <cellStyle name="Calculation 10 2 2 4" xfId="4518"/>
    <cellStyle name="Calculation 10 2 2 4 2" xfId="4519"/>
    <cellStyle name="Calculation 10 2 2 5" xfId="4520"/>
    <cellStyle name="Calculation 10 2 2 5 2" xfId="4521"/>
    <cellStyle name="Calculation 10 2 2 6" xfId="4522"/>
    <cellStyle name="Calculation 10 2 2 6 2" xfId="4523"/>
    <cellStyle name="Calculation 10 2 2 7" xfId="4524"/>
    <cellStyle name="Calculation 10 2 3" xfId="4525"/>
    <cellStyle name="Calculation 10 2 3 2" xfId="4526"/>
    <cellStyle name="Calculation 10 2 4" xfId="4527"/>
    <cellStyle name="Calculation 10 2 4 2" xfId="4528"/>
    <cellStyle name="Calculation 10 2 5" xfId="4529"/>
    <cellStyle name="Calculation 10 2 5 2" xfId="4530"/>
    <cellStyle name="Calculation 10 2 6" xfId="4531"/>
    <cellStyle name="Calculation 10 2 6 2" xfId="4532"/>
    <cellStyle name="Calculation 10 2 7" xfId="4533"/>
    <cellStyle name="Calculation 10 2 7 2" xfId="4534"/>
    <cellStyle name="Calculation 10 2 8" xfId="4535"/>
    <cellStyle name="Calculation 10 3" xfId="4536"/>
    <cellStyle name="Calculation 10 3 2" xfId="4537"/>
    <cellStyle name="Calculation 10 3 2 2" xfId="4538"/>
    <cellStyle name="Calculation 10 3 3" xfId="4539"/>
    <cellStyle name="Calculation 10 3 3 2" xfId="4540"/>
    <cellStyle name="Calculation 10 3 4" xfId="4541"/>
    <cellStyle name="Calculation 10 3 4 2" xfId="4542"/>
    <cellStyle name="Calculation 10 3 5" xfId="4543"/>
    <cellStyle name="Calculation 10 3 5 2" xfId="4544"/>
    <cellStyle name="Calculation 10 3 6" xfId="4545"/>
    <cellStyle name="Calculation 10 3 6 2" xfId="4546"/>
    <cellStyle name="Calculation 10 3 7" xfId="4547"/>
    <cellStyle name="Calculation 10 4" xfId="4548"/>
    <cellStyle name="Calculation 10 4 2" xfId="4549"/>
    <cellStyle name="Calculation 10 5" xfId="4550"/>
    <cellStyle name="Calculation 10 5 2" xfId="4551"/>
    <cellStyle name="Calculation 10 6" xfId="4552"/>
    <cellStyle name="Calculation 10 6 2" xfId="4553"/>
    <cellStyle name="Calculation 10 7" xfId="4554"/>
    <cellStyle name="Calculation 10 7 2" xfId="4555"/>
    <cellStyle name="Calculation 10 8" xfId="4556"/>
    <cellStyle name="Calculation 10 8 2" xfId="4557"/>
    <cellStyle name="Calculation 10 9" xfId="4558"/>
    <cellStyle name="Calculation 11" xfId="4559"/>
    <cellStyle name="Calculation 11 2" xfId="4560"/>
    <cellStyle name="Calculation 11 2 2" xfId="4561"/>
    <cellStyle name="Calculation 11 2 2 2" xfId="4562"/>
    <cellStyle name="Calculation 11 2 2 2 2" xfId="4563"/>
    <cellStyle name="Calculation 11 2 2 3" xfId="4564"/>
    <cellStyle name="Calculation 11 2 2 3 2" xfId="4565"/>
    <cellStyle name="Calculation 11 2 2 4" xfId="4566"/>
    <cellStyle name="Calculation 11 2 2 4 2" xfId="4567"/>
    <cellStyle name="Calculation 11 2 2 5" xfId="4568"/>
    <cellStyle name="Calculation 11 2 2 5 2" xfId="4569"/>
    <cellStyle name="Calculation 11 2 2 6" xfId="4570"/>
    <cellStyle name="Calculation 11 2 2 6 2" xfId="4571"/>
    <cellStyle name="Calculation 11 2 2 7" xfId="4572"/>
    <cellStyle name="Calculation 11 2 3" xfId="4573"/>
    <cellStyle name="Calculation 11 2 3 2" xfId="4574"/>
    <cellStyle name="Calculation 11 2 4" xfId="4575"/>
    <cellStyle name="Calculation 11 2 4 2" xfId="4576"/>
    <cellStyle name="Calculation 11 2 5" xfId="4577"/>
    <cellStyle name="Calculation 11 2 5 2" xfId="4578"/>
    <cellStyle name="Calculation 11 2 6" xfId="4579"/>
    <cellStyle name="Calculation 11 2 6 2" xfId="4580"/>
    <cellStyle name="Calculation 11 2 7" xfId="4581"/>
    <cellStyle name="Calculation 11 2 7 2" xfId="4582"/>
    <cellStyle name="Calculation 11 2 8" xfId="4583"/>
    <cellStyle name="Calculation 11 3" xfId="4584"/>
    <cellStyle name="Calculation 11 3 2" xfId="4585"/>
    <cellStyle name="Calculation 11 3 2 2" xfId="4586"/>
    <cellStyle name="Calculation 11 3 3" xfId="4587"/>
    <cellStyle name="Calculation 11 3 3 2" xfId="4588"/>
    <cellStyle name="Calculation 11 3 4" xfId="4589"/>
    <cellStyle name="Calculation 11 3 4 2" xfId="4590"/>
    <cellStyle name="Calculation 11 3 5" xfId="4591"/>
    <cellStyle name="Calculation 11 3 5 2" xfId="4592"/>
    <cellStyle name="Calculation 11 3 6" xfId="4593"/>
    <cellStyle name="Calculation 11 3 6 2" xfId="4594"/>
    <cellStyle name="Calculation 11 3 7" xfId="4595"/>
    <cellStyle name="Calculation 11 4" xfId="4596"/>
    <cellStyle name="Calculation 11 4 2" xfId="4597"/>
    <cellStyle name="Calculation 11 5" xfId="4598"/>
    <cellStyle name="Calculation 11 5 2" xfId="4599"/>
    <cellStyle name="Calculation 11 6" xfId="4600"/>
    <cellStyle name="Calculation 11 6 2" xfId="4601"/>
    <cellStyle name="Calculation 11 7" xfId="4602"/>
    <cellStyle name="Calculation 11 7 2" xfId="4603"/>
    <cellStyle name="Calculation 11 8" xfId="4604"/>
    <cellStyle name="Calculation 11 8 2" xfId="4605"/>
    <cellStyle name="Calculation 11 9" xfId="4606"/>
    <cellStyle name="Calculation 2" xfId="118"/>
    <cellStyle name="Calculation 2 10" xfId="4607"/>
    <cellStyle name="Calculation 2 10 2" xfId="4608"/>
    <cellStyle name="Calculation 2 11" xfId="4609"/>
    <cellStyle name="Calculation 2 12" xfId="4610"/>
    <cellStyle name="Calculation 2 2" xfId="4611"/>
    <cellStyle name="Calculation 2 2 10" xfId="4612"/>
    <cellStyle name="Calculation 2 2 2" xfId="4613"/>
    <cellStyle name="Calculation 2 2 2 2" xfId="4614"/>
    <cellStyle name="Calculation 2 2 2 2 2" xfId="4615"/>
    <cellStyle name="Calculation 2 2 2 2 2 2" xfId="4616"/>
    <cellStyle name="Calculation 2 2 2 2 3" xfId="4617"/>
    <cellStyle name="Calculation 2 2 2 2 3 2" xfId="4618"/>
    <cellStyle name="Calculation 2 2 2 2 4" xfId="4619"/>
    <cellStyle name="Calculation 2 2 2 2 4 2" xfId="4620"/>
    <cellStyle name="Calculation 2 2 2 2 5" xfId="4621"/>
    <cellStyle name="Calculation 2 2 2 2 5 2" xfId="4622"/>
    <cellStyle name="Calculation 2 2 2 2 6" xfId="4623"/>
    <cellStyle name="Calculation 2 2 2 2 6 2" xfId="4624"/>
    <cellStyle name="Calculation 2 2 2 2 7" xfId="4625"/>
    <cellStyle name="Calculation 2 2 2 3" xfId="4626"/>
    <cellStyle name="Calculation 2 2 2 3 2" xfId="4627"/>
    <cellStyle name="Calculation 2 2 2 4" xfId="4628"/>
    <cellStyle name="Calculation 2 2 2 4 2" xfId="4629"/>
    <cellStyle name="Calculation 2 2 2 5" xfId="4630"/>
    <cellStyle name="Calculation 2 2 2 5 2" xfId="4631"/>
    <cellStyle name="Calculation 2 2 2 6" xfId="4632"/>
    <cellStyle name="Calculation 2 2 2 6 2" xfId="4633"/>
    <cellStyle name="Calculation 2 2 2 7" xfId="4634"/>
    <cellStyle name="Calculation 2 2 2 7 2" xfId="4635"/>
    <cellStyle name="Calculation 2 2 2 8" xfId="4636"/>
    <cellStyle name="Calculation 2 2 3" xfId="4637"/>
    <cellStyle name="Calculation 2 2 3 2" xfId="4638"/>
    <cellStyle name="Calculation 2 2 3 2 2" xfId="4639"/>
    <cellStyle name="Calculation 2 2 3 3" xfId="4640"/>
    <cellStyle name="Calculation 2 2 3 3 2" xfId="4641"/>
    <cellStyle name="Calculation 2 2 3 4" xfId="4642"/>
    <cellStyle name="Calculation 2 2 3 4 2" xfId="4643"/>
    <cellStyle name="Calculation 2 2 3 5" xfId="4644"/>
    <cellStyle name="Calculation 2 2 3 5 2" xfId="4645"/>
    <cellStyle name="Calculation 2 2 3 6" xfId="4646"/>
    <cellStyle name="Calculation 2 2 3 6 2" xfId="4647"/>
    <cellStyle name="Calculation 2 2 3 7" xfId="4648"/>
    <cellStyle name="Calculation 2 2 4" xfId="4649"/>
    <cellStyle name="Calculation 2 2 4 2" xfId="4650"/>
    <cellStyle name="Calculation 2 2 5" xfId="4651"/>
    <cellStyle name="Calculation 2 2 5 2" xfId="4652"/>
    <cellStyle name="Calculation 2 2 6" xfId="4653"/>
    <cellStyle name="Calculation 2 2 6 2" xfId="4654"/>
    <cellStyle name="Calculation 2 2 7" xfId="4655"/>
    <cellStyle name="Calculation 2 2 7 2" xfId="4656"/>
    <cellStyle name="Calculation 2 2 8" xfId="4657"/>
    <cellStyle name="Calculation 2 2 8 2" xfId="4658"/>
    <cellStyle name="Calculation 2 2 9" xfId="4659"/>
    <cellStyle name="Calculation 2 3" xfId="4660"/>
    <cellStyle name="Calculation 2 3 2" xfId="4661"/>
    <cellStyle name="Calculation 2 3 2 2" xfId="4662"/>
    <cellStyle name="Calculation 2 3 2 2 2" xfId="4663"/>
    <cellStyle name="Calculation 2 3 2 2 2 2" xfId="4664"/>
    <cellStyle name="Calculation 2 3 2 2 3" xfId="4665"/>
    <cellStyle name="Calculation 2 3 2 2 3 2" xfId="4666"/>
    <cellStyle name="Calculation 2 3 2 2 4" xfId="4667"/>
    <cellStyle name="Calculation 2 3 2 2 4 2" xfId="4668"/>
    <cellStyle name="Calculation 2 3 2 2 5" xfId="4669"/>
    <cellStyle name="Calculation 2 3 2 2 5 2" xfId="4670"/>
    <cellStyle name="Calculation 2 3 2 2 6" xfId="4671"/>
    <cellStyle name="Calculation 2 3 2 2 6 2" xfId="4672"/>
    <cellStyle name="Calculation 2 3 2 2 7" xfId="4673"/>
    <cellStyle name="Calculation 2 3 2 3" xfId="4674"/>
    <cellStyle name="Calculation 2 3 2 3 2" xfId="4675"/>
    <cellStyle name="Calculation 2 3 2 4" xfId="4676"/>
    <cellStyle name="Calculation 2 3 2 4 2" xfId="4677"/>
    <cellStyle name="Calculation 2 3 2 5" xfId="4678"/>
    <cellStyle name="Calculation 2 3 2 5 2" xfId="4679"/>
    <cellStyle name="Calculation 2 3 2 6" xfId="4680"/>
    <cellStyle name="Calculation 2 3 2 6 2" xfId="4681"/>
    <cellStyle name="Calculation 2 3 2 7" xfId="4682"/>
    <cellStyle name="Calculation 2 3 2 7 2" xfId="4683"/>
    <cellStyle name="Calculation 2 3 2 8" xfId="4684"/>
    <cellStyle name="Calculation 2 3 3" xfId="4685"/>
    <cellStyle name="Calculation 2 3 3 2" xfId="4686"/>
    <cellStyle name="Calculation 2 3 3 2 2" xfId="4687"/>
    <cellStyle name="Calculation 2 3 3 3" xfId="4688"/>
    <cellStyle name="Calculation 2 3 3 3 2" xfId="4689"/>
    <cellStyle name="Calculation 2 3 3 4" xfId="4690"/>
    <cellStyle name="Calculation 2 3 3 4 2" xfId="4691"/>
    <cellStyle name="Calculation 2 3 3 5" xfId="4692"/>
    <cellStyle name="Calculation 2 3 3 5 2" xfId="4693"/>
    <cellStyle name="Calculation 2 3 3 6" xfId="4694"/>
    <cellStyle name="Calculation 2 3 3 6 2" xfId="4695"/>
    <cellStyle name="Calculation 2 3 3 7" xfId="4696"/>
    <cellStyle name="Calculation 2 3 4" xfId="4697"/>
    <cellStyle name="Calculation 2 3 4 2" xfId="4698"/>
    <cellStyle name="Calculation 2 3 5" xfId="4699"/>
    <cellStyle name="Calculation 2 3 5 2" xfId="4700"/>
    <cellStyle name="Calculation 2 3 6" xfId="4701"/>
    <cellStyle name="Calculation 2 3 6 2" xfId="4702"/>
    <cellStyle name="Calculation 2 3 7" xfId="4703"/>
    <cellStyle name="Calculation 2 3 7 2" xfId="4704"/>
    <cellStyle name="Calculation 2 3 8" xfId="4705"/>
    <cellStyle name="Calculation 2 3 8 2" xfId="4706"/>
    <cellStyle name="Calculation 2 3 9" xfId="4707"/>
    <cellStyle name="Calculation 2 4" xfId="4708"/>
    <cellStyle name="Calculation 2 4 2" xfId="4709"/>
    <cellStyle name="Calculation 2 4 2 2" xfId="4710"/>
    <cellStyle name="Calculation 2 4 2 2 2" xfId="4711"/>
    <cellStyle name="Calculation 2 4 2 3" xfId="4712"/>
    <cellStyle name="Calculation 2 4 2 3 2" xfId="4713"/>
    <cellStyle name="Calculation 2 4 2 4" xfId="4714"/>
    <cellStyle name="Calculation 2 4 2 4 2" xfId="4715"/>
    <cellStyle name="Calculation 2 4 2 5" xfId="4716"/>
    <cellStyle name="Calculation 2 4 2 5 2" xfId="4717"/>
    <cellStyle name="Calculation 2 4 2 6" xfId="4718"/>
    <cellStyle name="Calculation 2 4 2 6 2" xfId="4719"/>
    <cellStyle name="Calculation 2 4 2 7" xfId="4720"/>
    <cellStyle name="Calculation 2 4 3" xfId="4721"/>
    <cellStyle name="Calculation 2 4 3 2" xfId="4722"/>
    <cellStyle name="Calculation 2 4 4" xfId="4723"/>
    <cellStyle name="Calculation 2 4 4 2" xfId="4724"/>
    <cellStyle name="Calculation 2 4 5" xfId="4725"/>
    <cellStyle name="Calculation 2 4 5 2" xfId="4726"/>
    <cellStyle name="Calculation 2 4 6" xfId="4727"/>
    <cellStyle name="Calculation 2 4 6 2" xfId="4728"/>
    <cellStyle name="Calculation 2 4 7" xfId="4729"/>
    <cellStyle name="Calculation 2 4 7 2" xfId="4730"/>
    <cellStyle name="Calculation 2 4 8" xfId="4731"/>
    <cellStyle name="Calculation 2 5" xfId="4732"/>
    <cellStyle name="Calculation 2 5 2" xfId="4733"/>
    <cellStyle name="Calculation 2 5 2 2" xfId="4734"/>
    <cellStyle name="Calculation 2 5 3" xfId="4735"/>
    <cellStyle name="Calculation 2 5 3 2" xfId="4736"/>
    <cellStyle name="Calculation 2 5 4" xfId="4737"/>
    <cellStyle name="Calculation 2 5 4 2" xfId="4738"/>
    <cellStyle name="Calculation 2 5 5" xfId="4739"/>
    <cellStyle name="Calculation 2 5 5 2" xfId="4740"/>
    <cellStyle name="Calculation 2 5 6" xfId="4741"/>
    <cellStyle name="Calculation 2 5 6 2" xfId="4742"/>
    <cellStyle name="Calculation 2 5 7" xfId="4743"/>
    <cellStyle name="Calculation 2 6" xfId="4744"/>
    <cellStyle name="Calculation 2 6 2" xfId="4745"/>
    <cellStyle name="Calculation 2 7" xfId="4746"/>
    <cellStyle name="Calculation 2 7 2" xfId="4747"/>
    <cellStyle name="Calculation 2 8" xfId="4748"/>
    <cellStyle name="Calculation 2 8 2" xfId="4749"/>
    <cellStyle name="Calculation 2 9" xfId="4750"/>
    <cellStyle name="Calculation 2 9 2" xfId="4751"/>
    <cellStyle name="Calculation 3" xfId="4752"/>
    <cellStyle name="Calculation 3 10" xfId="4753"/>
    <cellStyle name="Calculation 3 10 2" xfId="4754"/>
    <cellStyle name="Calculation 3 11" xfId="4755"/>
    <cellStyle name="Calculation 3 12" xfId="4756"/>
    <cellStyle name="Calculation 3 2" xfId="4757"/>
    <cellStyle name="Calculation 3 2 10" xfId="4758"/>
    <cellStyle name="Calculation 3 2 2" xfId="4759"/>
    <cellStyle name="Calculation 3 2 2 2" xfId="4760"/>
    <cellStyle name="Calculation 3 2 2 2 2" xfId="4761"/>
    <cellStyle name="Calculation 3 2 2 2 2 2" xfId="4762"/>
    <cellStyle name="Calculation 3 2 2 2 3" xfId="4763"/>
    <cellStyle name="Calculation 3 2 2 2 3 2" xfId="4764"/>
    <cellStyle name="Calculation 3 2 2 2 4" xfId="4765"/>
    <cellStyle name="Calculation 3 2 2 2 4 2" xfId="4766"/>
    <cellStyle name="Calculation 3 2 2 2 5" xfId="4767"/>
    <cellStyle name="Calculation 3 2 2 2 5 2" xfId="4768"/>
    <cellStyle name="Calculation 3 2 2 2 6" xfId="4769"/>
    <cellStyle name="Calculation 3 2 2 2 6 2" xfId="4770"/>
    <cellStyle name="Calculation 3 2 2 2 7" xfId="4771"/>
    <cellStyle name="Calculation 3 2 2 3" xfId="4772"/>
    <cellStyle name="Calculation 3 2 2 3 2" xfId="4773"/>
    <cellStyle name="Calculation 3 2 2 4" xfId="4774"/>
    <cellStyle name="Calculation 3 2 2 4 2" xfId="4775"/>
    <cellStyle name="Calculation 3 2 2 5" xfId="4776"/>
    <cellStyle name="Calculation 3 2 2 5 2" xfId="4777"/>
    <cellStyle name="Calculation 3 2 2 6" xfId="4778"/>
    <cellStyle name="Calculation 3 2 2 6 2" xfId="4779"/>
    <cellStyle name="Calculation 3 2 2 7" xfId="4780"/>
    <cellStyle name="Calculation 3 2 2 7 2" xfId="4781"/>
    <cellStyle name="Calculation 3 2 2 8" xfId="4782"/>
    <cellStyle name="Calculation 3 2 3" xfId="4783"/>
    <cellStyle name="Calculation 3 2 3 2" xfId="4784"/>
    <cellStyle name="Calculation 3 2 3 2 2" xfId="4785"/>
    <cellStyle name="Calculation 3 2 3 3" xfId="4786"/>
    <cellStyle name="Calculation 3 2 3 3 2" xfId="4787"/>
    <cellStyle name="Calculation 3 2 3 4" xfId="4788"/>
    <cellStyle name="Calculation 3 2 3 4 2" xfId="4789"/>
    <cellStyle name="Calculation 3 2 3 5" xfId="4790"/>
    <cellStyle name="Calculation 3 2 3 5 2" xfId="4791"/>
    <cellStyle name="Calculation 3 2 3 6" xfId="4792"/>
    <cellStyle name="Calculation 3 2 3 6 2" xfId="4793"/>
    <cellStyle name="Calculation 3 2 3 7" xfId="4794"/>
    <cellStyle name="Calculation 3 2 4" xfId="4795"/>
    <cellStyle name="Calculation 3 2 4 2" xfId="4796"/>
    <cellStyle name="Calculation 3 2 5" xfId="4797"/>
    <cellStyle name="Calculation 3 2 5 2" xfId="4798"/>
    <cellStyle name="Calculation 3 2 6" xfId="4799"/>
    <cellStyle name="Calculation 3 2 6 2" xfId="4800"/>
    <cellStyle name="Calculation 3 2 7" xfId="4801"/>
    <cellStyle name="Calculation 3 2 7 2" xfId="4802"/>
    <cellStyle name="Calculation 3 2 8" xfId="4803"/>
    <cellStyle name="Calculation 3 2 8 2" xfId="4804"/>
    <cellStyle name="Calculation 3 2 9" xfId="4805"/>
    <cellStyle name="Calculation 3 3" xfId="4806"/>
    <cellStyle name="Calculation 3 3 10" xfId="4807"/>
    <cellStyle name="Calculation 3 3 2" xfId="4808"/>
    <cellStyle name="Calculation 3 3 2 2" xfId="4809"/>
    <cellStyle name="Calculation 3 3 2 2 2" xfId="4810"/>
    <cellStyle name="Calculation 3 3 2 2 2 2" xfId="4811"/>
    <cellStyle name="Calculation 3 3 2 2 3" xfId="4812"/>
    <cellStyle name="Calculation 3 3 2 2 3 2" xfId="4813"/>
    <cellStyle name="Calculation 3 3 2 2 4" xfId="4814"/>
    <cellStyle name="Calculation 3 3 2 2 4 2" xfId="4815"/>
    <cellStyle name="Calculation 3 3 2 2 5" xfId="4816"/>
    <cellStyle name="Calculation 3 3 2 2 5 2" xfId="4817"/>
    <cellStyle name="Calculation 3 3 2 2 6" xfId="4818"/>
    <cellStyle name="Calculation 3 3 2 2 6 2" xfId="4819"/>
    <cellStyle name="Calculation 3 3 2 2 7" xfId="4820"/>
    <cellStyle name="Calculation 3 3 2 3" xfId="4821"/>
    <cellStyle name="Calculation 3 3 2 3 2" xfId="4822"/>
    <cellStyle name="Calculation 3 3 2 4" xfId="4823"/>
    <cellStyle name="Calculation 3 3 2 4 2" xfId="4824"/>
    <cellStyle name="Calculation 3 3 2 5" xfId="4825"/>
    <cellStyle name="Calculation 3 3 2 5 2" xfId="4826"/>
    <cellStyle name="Calculation 3 3 2 6" xfId="4827"/>
    <cellStyle name="Calculation 3 3 2 6 2" xfId="4828"/>
    <cellStyle name="Calculation 3 3 2 7" xfId="4829"/>
    <cellStyle name="Calculation 3 3 2 7 2" xfId="4830"/>
    <cellStyle name="Calculation 3 3 2 8" xfId="4831"/>
    <cellStyle name="Calculation 3 3 3" xfId="4832"/>
    <cellStyle name="Calculation 3 3 3 2" xfId="4833"/>
    <cellStyle name="Calculation 3 3 3 2 2" xfId="4834"/>
    <cellStyle name="Calculation 3 3 3 3" xfId="4835"/>
    <cellStyle name="Calculation 3 3 3 3 2" xfId="4836"/>
    <cellStyle name="Calculation 3 3 3 4" xfId="4837"/>
    <cellStyle name="Calculation 3 3 3 4 2" xfId="4838"/>
    <cellStyle name="Calculation 3 3 3 5" xfId="4839"/>
    <cellStyle name="Calculation 3 3 3 5 2" xfId="4840"/>
    <cellStyle name="Calculation 3 3 3 6" xfId="4841"/>
    <cellStyle name="Calculation 3 3 3 6 2" xfId="4842"/>
    <cellStyle name="Calculation 3 3 3 7" xfId="4843"/>
    <cellStyle name="Calculation 3 3 4" xfId="4844"/>
    <cellStyle name="Calculation 3 3 4 2" xfId="4845"/>
    <cellStyle name="Calculation 3 3 5" xfId="4846"/>
    <cellStyle name="Calculation 3 3 5 2" xfId="4847"/>
    <cellStyle name="Calculation 3 3 6" xfId="4848"/>
    <cellStyle name="Calculation 3 3 6 2" xfId="4849"/>
    <cellStyle name="Calculation 3 3 7" xfId="4850"/>
    <cellStyle name="Calculation 3 3 7 2" xfId="4851"/>
    <cellStyle name="Calculation 3 3 8" xfId="4852"/>
    <cellStyle name="Calculation 3 3 8 2" xfId="4853"/>
    <cellStyle name="Calculation 3 3 9" xfId="4854"/>
    <cellStyle name="Calculation 3 4" xfId="4855"/>
    <cellStyle name="Calculation 3 4 2" xfId="4856"/>
    <cellStyle name="Calculation 3 4 2 2" xfId="4857"/>
    <cellStyle name="Calculation 3 4 2 2 2" xfId="4858"/>
    <cellStyle name="Calculation 3 4 2 3" xfId="4859"/>
    <cellStyle name="Calculation 3 4 2 3 2" xfId="4860"/>
    <cellStyle name="Calculation 3 4 2 4" xfId="4861"/>
    <cellStyle name="Calculation 3 4 2 4 2" xfId="4862"/>
    <cellStyle name="Calculation 3 4 2 5" xfId="4863"/>
    <cellStyle name="Calculation 3 4 2 5 2" xfId="4864"/>
    <cellStyle name="Calculation 3 4 2 6" xfId="4865"/>
    <cellStyle name="Calculation 3 4 2 6 2" xfId="4866"/>
    <cellStyle name="Calculation 3 4 2 7" xfId="4867"/>
    <cellStyle name="Calculation 3 4 3" xfId="4868"/>
    <cellStyle name="Calculation 3 4 3 2" xfId="4869"/>
    <cellStyle name="Calculation 3 4 4" xfId="4870"/>
    <cellStyle name="Calculation 3 4 4 2" xfId="4871"/>
    <cellStyle name="Calculation 3 4 5" xfId="4872"/>
    <cellStyle name="Calculation 3 4 5 2" xfId="4873"/>
    <cellStyle name="Calculation 3 4 6" xfId="4874"/>
    <cellStyle name="Calculation 3 4 6 2" xfId="4875"/>
    <cellStyle name="Calculation 3 4 7" xfId="4876"/>
    <cellStyle name="Calculation 3 4 7 2" xfId="4877"/>
    <cellStyle name="Calculation 3 4 8" xfId="4878"/>
    <cellStyle name="Calculation 3 5" xfId="4879"/>
    <cellStyle name="Calculation 3 5 2" xfId="4880"/>
    <cellStyle name="Calculation 3 5 2 2" xfId="4881"/>
    <cellStyle name="Calculation 3 5 3" xfId="4882"/>
    <cellStyle name="Calculation 3 5 3 2" xfId="4883"/>
    <cellStyle name="Calculation 3 5 4" xfId="4884"/>
    <cellStyle name="Calculation 3 5 4 2" xfId="4885"/>
    <cellStyle name="Calculation 3 5 5" xfId="4886"/>
    <cellStyle name="Calculation 3 5 5 2" xfId="4887"/>
    <cellStyle name="Calculation 3 5 6" xfId="4888"/>
    <cellStyle name="Calculation 3 5 6 2" xfId="4889"/>
    <cellStyle name="Calculation 3 5 7" xfId="4890"/>
    <cellStyle name="Calculation 3 6" xfId="4891"/>
    <cellStyle name="Calculation 3 6 2" xfId="4892"/>
    <cellStyle name="Calculation 3 7" xfId="4893"/>
    <cellStyle name="Calculation 3 7 2" xfId="4894"/>
    <cellStyle name="Calculation 3 8" xfId="4895"/>
    <cellStyle name="Calculation 3 8 2" xfId="4896"/>
    <cellStyle name="Calculation 3 9" xfId="4897"/>
    <cellStyle name="Calculation 3 9 2" xfId="4898"/>
    <cellStyle name="Calculation 4" xfId="4899"/>
    <cellStyle name="Calculation 4 10" xfId="4900"/>
    <cellStyle name="Calculation 4 11" xfId="4901"/>
    <cellStyle name="Calculation 4 2" xfId="4902"/>
    <cellStyle name="Calculation 4 2 2" xfId="4903"/>
    <cellStyle name="Calculation 4 2 2 2" xfId="4904"/>
    <cellStyle name="Calculation 4 2 2 2 2" xfId="4905"/>
    <cellStyle name="Calculation 4 2 2 2 2 2" xfId="4906"/>
    <cellStyle name="Calculation 4 2 2 2 3" xfId="4907"/>
    <cellStyle name="Calculation 4 2 2 2 3 2" xfId="4908"/>
    <cellStyle name="Calculation 4 2 2 2 4" xfId="4909"/>
    <cellStyle name="Calculation 4 2 2 2 4 2" xfId="4910"/>
    <cellStyle name="Calculation 4 2 2 2 5" xfId="4911"/>
    <cellStyle name="Calculation 4 2 2 2 5 2" xfId="4912"/>
    <cellStyle name="Calculation 4 2 2 2 6" xfId="4913"/>
    <cellStyle name="Calculation 4 2 2 2 6 2" xfId="4914"/>
    <cellStyle name="Calculation 4 2 2 2 7" xfId="4915"/>
    <cellStyle name="Calculation 4 2 2 3" xfId="4916"/>
    <cellStyle name="Calculation 4 2 2 3 2" xfId="4917"/>
    <cellStyle name="Calculation 4 2 2 4" xfId="4918"/>
    <cellStyle name="Calculation 4 2 2 4 2" xfId="4919"/>
    <cellStyle name="Calculation 4 2 2 5" xfId="4920"/>
    <cellStyle name="Calculation 4 2 2 5 2" xfId="4921"/>
    <cellStyle name="Calculation 4 2 2 6" xfId="4922"/>
    <cellStyle name="Calculation 4 2 2 6 2" xfId="4923"/>
    <cellStyle name="Calculation 4 2 2 7" xfId="4924"/>
    <cellStyle name="Calculation 4 2 2 7 2" xfId="4925"/>
    <cellStyle name="Calculation 4 2 2 8" xfId="4926"/>
    <cellStyle name="Calculation 4 2 3" xfId="4927"/>
    <cellStyle name="Calculation 4 2 3 2" xfId="4928"/>
    <cellStyle name="Calculation 4 2 3 2 2" xfId="4929"/>
    <cellStyle name="Calculation 4 2 3 3" xfId="4930"/>
    <cellStyle name="Calculation 4 2 3 3 2" xfId="4931"/>
    <cellStyle name="Calculation 4 2 3 4" xfId="4932"/>
    <cellStyle name="Calculation 4 2 3 4 2" xfId="4933"/>
    <cellStyle name="Calculation 4 2 3 5" xfId="4934"/>
    <cellStyle name="Calculation 4 2 3 5 2" xfId="4935"/>
    <cellStyle name="Calculation 4 2 3 6" xfId="4936"/>
    <cellStyle name="Calculation 4 2 3 6 2" xfId="4937"/>
    <cellStyle name="Calculation 4 2 3 7" xfId="4938"/>
    <cellStyle name="Calculation 4 2 4" xfId="4939"/>
    <cellStyle name="Calculation 4 2 4 2" xfId="4940"/>
    <cellStyle name="Calculation 4 2 5" xfId="4941"/>
    <cellStyle name="Calculation 4 2 5 2" xfId="4942"/>
    <cellStyle name="Calculation 4 2 6" xfId="4943"/>
    <cellStyle name="Calculation 4 2 6 2" xfId="4944"/>
    <cellStyle name="Calculation 4 2 7" xfId="4945"/>
    <cellStyle name="Calculation 4 2 7 2" xfId="4946"/>
    <cellStyle name="Calculation 4 2 8" xfId="4947"/>
    <cellStyle name="Calculation 4 2 8 2" xfId="4948"/>
    <cellStyle name="Calculation 4 2 9" xfId="4949"/>
    <cellStyle name="Calculation 4 3" xfId="4950"/>
    <cellStyle name="Calculation 4 3 2" xfId="4951"/>
    <cellStyle name="Calculation 4 3 2 2" xfId="4952"/>
    <cellStyle name="Calculation 4 3 2 2 2" xfId="4953"/>
    <cellStyle name="Calculation 4 3 2 3" xfId="4954"/>
    <cellStyle name="Calculation 4 3 2 3 2" xfId="4955"/>
    <cellStyle name="Calculation 4 3 2 4" xfId="4956"/>
    <cellStyle name="Calculation 4 3 2 4 2" xfId="4957"/>
    <cellStyle name="Calculation 4 3 2 5" xfId="4958"/>
    <cellStyle name="Calculation 4 3 2 5 2" xfId="4959"/>
    <cellStyle name="Calculation 4 3 2 6" xfId="4960"/>
    <cellStyle name="Calculation 4 3 2 6 2" xfId="4961"/>
    <cellStyle name="Calculation 4 3 2 7" xfId="4962"/>
    <cellStyle name="Calculation 4 3 3" xfId="4963"/>
    <cellStyle name="Calculation 4 3 3 2" xfId="4964"/>
    <cellStyle name="Calculation 4 3 4" xfId="4965"/>
    <cellStyle name="Calculation 4 3 4 2" xfId="4966"/>
    <cellStyle name="Calculation 4 3 5" xfId="4967"/>
    <cellStyle name="Calculation 4 3 5 2" xfId="4968"/>
    <cellStyle name="Calculation 4 3 6" xfId="4969"/>
    <cellStyle name="Calculation 4 3 6 2" xfId="4970"/>
    <cellStyle name="Calculation 4 3 7" xfId="4971"/>
    <cellStyle name="Calculation 4 3 7 2" xfId="4972"/>
    <cellStyle name="Calculation 4 3 8" xfId="4973"/>
    <cellStyle name="Calculation 4 4" xfId="4974"/>
    <cellStyle name="Calculation 4 4 2" xfId="4975"/>
    <cellStyle name="Calculation 4 4 2 2" xfId="4976"/>
    <cellStyle name="Calculation 4 4 3" xfId="4977"/>
    <cellStyle name="Calculation 4 4 3 2" xfId="4978"/>
    <cellStyle name="Calculation 4 4 4" xfId="4979"/>
    <cellStyle name="Calculation 4 4 4 2" xfId="4980"/>
    <cellStyle name="Calculation 4 4 5" xfId="4981"/>
    <cellStyle name="Calculation 4 4 5 2" xfId="4982"/>
    <cellStyle name="Calculation 4 4 6" xfId="4983"/>
    <cellStyle name="Calculation 4 4 6 2" xfId="4984"/>
    <cellStyle name="Calculation 4 4 7" xfId="4985"/>
    <cellStyle name="Calculation 4 5" xfId="4986"/>
    <cellStyle name="Calculation 4 5 2" xfId="4987"/>
    <cellStyle name="Calculation 4 6" xfId="4988"/>
    <cellStyle name="Calculation 4 6 2" xfId="4989"/>
    <cellStyle name="Calculation 4 7" xfId="4990"/>
    <cellStyle name="Calculation 4 7 2" xfId="4991"/>
    <cellStyle name="Calculation 4 8" xfId="4992"/>
    <cellStyle name="Calculation 4 8 2" xfId="4993"/>
    <cellStyle name="Calculation 4 9" xfId="4994"/>
    <cellStyle name="Calculation 4 9 2" xfId="4995"/>
    <cellStyle name="Calculation 5" xfId="4996"/>
    <cellStyle name="Calculation 5 10" xfId="4997"/>
    <cellStyle name="Calculation 5 11" xfId="4998"/>
    <cellStyle name="Calculation 5 2" xfId="4999"/>
    <cellStyle name="Calculation 5 2 2" xfId="5000"/>
    <cellStyle name="Calculation 5 2 2 2" xfId="5001"/>
    <cellStyle name="Calculation 5 2 2 2 2" xfId="5002"/>
    <cellStyle name="Calculation 5 2 2 2 2 2" xfId="5003"/>
    <cellStyle name="Calculation 5 2 2 2 3" xfId="5004"/>
    <cellStyle name="Calculation 5 2 2 2 3 2" xfId="5005"/>
    <cellStyle name="Calculation 5 2 2 2 4" xfId="5006"/>
    <cellStyle name="Calculation 5 2 2 2 4 2" xfId="5007"/>
    <cellStyle name="Calculation 5 2 2 2 5" xfId="5008"/>
    <cellStyle name="Calculation 5 2 2 2 5 2" xfId="5009"/>
    <cellStyle name="Calculation 5 2 2 2 6" xfId="5010"/>
    <cellStyle name="Calculation 5 2 2 2 6 2" xfId="5011"/>
    <cellStyle name="Calculation 5 2 2 2 7" xfId="5012"/>
    <cellStyle name="Calculation 5 2 2 3" xfId="5013"/>
    <cellStyle name="Calculation 5 2 2 3 2" xfId="5014"/>
    <cellStyle name="Calculation 5 2 2 4" xfId="5015"/>
    <cellStyle name="Calculation 5 2 2 4 2" xfId="5016"/>
    <cellStyle name="Calculation 5 2 2 5" xfId="5017"/>
    <cellStyle name="Calculation 5 2 2 5 2" xfId="5018"/>
    <cellStyle name="Calculation 5 2 2 6" xfId="5019"/>
    <cellStyle name="Calculation 5 2 2 6 2" xfId="5020"/>
    <cellStyle name="Calculation 5 2 2 7" xfId="5021"/>
    <cellStyle name="Calculation 5 2 2 7 2" xfId="5022"/>
    <cellStyle name="Calculation 5 2 2 8" xfId="5023"/>
    <cellStyle name="Calculation 5 2 3" xfId="5024"/>
    <cellStyle name="Calculation 5 2 3 2" xfId="5025"/>
    <cellStyle name="Calculation 5 2 3 2 2" xfId="5026"/>
    <cellStyle name="Calculation 5 2 3 3" xfId="5027"/>
    <cellStyle name="Calculation 5 2 3 3 2" xfId="5028"/>
    <cellStyle name="Calculation 5 2 3 4" xfId="5029"/>
    <cellStyle name="Calculation 5 2 3 4 2" xfId="5030"/>
    <cellStyle name="Calculation 5 2 3 5" xfId="5031"/>
    <cellStyle name="Calculation 5 2 3 5 2" xfId="5032"/>
    <cellStyle name="Calculation 5 2 3 6" xfId="5033"/>
    <cellStyle name="Calculation 5 2 3 6 2" xfId="5034"/>
    <cellStyle name="Calculation 5 2 3 7" xfId="5035"/>
    <cellStyle name="Calculation 5 2 4" xfId="5036"/>
    <cellStyle name="Calculation 5 2 4 2" xfId="5037"/>
    <cellStyle name="Calculation 5 2 5" xfId="5038"/>
    <cellStyle name="Calculation 5 2 5 2" xfId="5039"/>
    <cellStyle name="Calculation 5 2 6" xfId="5040"/>
    <cellStyle name="Calculation 5 2 6 2" xfId="5041"/>
    <cellStyle name="Calculation 5 2 7" xfId="5042"/>
    <cellStyle name="Calculation 5 2 7 2" xfId="5043"/>
    <cellStyle name="Calculation 5 2 8" xfId="5044"/>
    <cellStyle name="Calculation 5 2 8 2" xfId="5045"/>
    <cellStyle name="Calculation 5 2 9" xfId="5046"/>
    <cellStyle name="Calculation 5 3" xfId="5047"/>
    <cellStyle name="Calculation 5 3 2" xfId="5048"/>
    <cellStyle name="Calculation 5 3 2 2" xfId="5049"/>
    <cellStyle name="Calculation 5 3 2 2 2" xfId="5050"/>
    <cellStyle name="Calculation 5 3 2 3" xfId="5051"/>
    <cellStyle name="Calculation 5 3 2 3 2" xfId="5052"/>
    <cellStyle name="Calculation 5 3 2 4" xfId="5053"/>
    <cellStyle name="Calculation 5 3 2 4 2" xfId="5054"/>
    <cellStyle name="Calculation 5 3 2 5" xfId="5055"/>
    <cellStyle name="Calculation 5 3 2 5 2" xfId="5056"/>
    <cellStyle name="Calculation 5 3 2 6" xfId="5057"/>
    <cellStyle name="Calculation 5 3 2 6 2" xfId="5058"/>
    <cellStyle name="Calculation 5 3 2 7" xfId="5059"/>
    <cellStyle name="Calculation 5 3 3" xfId="5060"/>
    <cellStyle name="Calculation 5 3 3 2" xfId="5061"/>
    <cellStyle name="Calculation 5 3 4" xfId="5062"/>
    <cellStyle name="Calculation 5 3 4 2" xfId="5063"/>
    <cellStyle name="Calculation 5 3 5" xfId="5064"/>
    <cellStyle name="Calculation 5 3 5 2" xfId="5065"/>
    <cellStyle name="Calculation 5 3 6" xfId="5066"/>
    <cellStyle name="Calculation 5 3 6 2" xfId="5067"/>
    <cellStyle name="Calculation 5 3 7" xfId="5068"/>
    <cellStyle name="Calculation 5 3 7 2" xfId="5069"/>
    <cellStyle name="Calculation 5 3 8" xfId="5070"/>
    <cellStyle name="Calculation 5 4" xfId="5071"/>
    <cellStyle name="Calculation 5 4 2" xfId="5072"/>
    <cellStyle name="Calculation 5 4 2 2" xfId="5073"/>
    <cellStyle name="Calculation 5 4 3" xfId="5074"/>
    <cellStyle name="Calculation 5 4 3 2" xfId="5075"/>
    <cellStyle name="Calculation 5 4 4" xfId="5076"/>
    <cellStyle name="Calculation 5 4 4 2" xfId="5077"/>
    <cellStyle name="Calculation 5 4 5" xfId="5078"/>
    <cellStyle name="Calculation 5 4 5 2" xfId="5079"/>
    <cellStyle name="Calculation 5 4 6" xfId="5080"/>
    <cellStyle name="Calculation 5 4 6 2" xfId="5081"/>
    <cellStyle name="Calculation 5 4 7" xfId="5082"/>
    <cellStyle name="Calculation 5 5" xfId="5083"/>
    <cellStyle name="Calculation 5 5 2" xfId="5084"/>
    <cellStyle name="Calculation 5 6" xfId="5085"/>
    <cellStyle name="Calculation 5 6 2" xfId="5086"/>
    <cellStyle name="Calculation 5 7" xfId="5087"/>
    <cellStyle name="Calculation 5 7 2" xfId="5088"/>
    <cellStyle name="Calculation 5 8" xfId="5089"/>
    <cellStyle name="Calculation 5 8 2" xfId="5090"/>
    <cellStyle name="Calculation 5 9" xfId="5091"/>
    <cellStyle name="Calculation 5 9 2" xfId="5092"/>
    <cellStyle name="Calculation 6" xfId="5093"/>
    <cellStyle name="Calculation 6 2" xfId="5094"/>
    <cellStyle name="Calculation 6 2 2" xfId="5095"/>
    <cellStyle name="Calculation 6 2 2 2" xfId="5096"/>
    <cellStyle name="Calculation 6 2 2 2 2" xfId="5097"/>
    <cellStyle name="Calculation 6 2 2 2 2 2" xfId="5098"/>
    <cellStyle name="Calculation 6 2 2 2 3" xfId="5099"/>
    <cellStyle name="Calculation 6 2 2 2 3 2" xfId="5100"/>
    <cellStyle name="Calculation 6 2 2 2 4" xfId="5101"/>
    <cellStyle name="Calculation 6 2 2 2 4 2" xfId="5102"/>
    <cellStyle name="Calculation 6 2 2 2 5" xfId="5103"/>
    <cellStyle name="Calculation 6 2 2 2 5 2" xfId="5104"/>
    <cellStyle name="Calculation 6 2 2 2 6" xfId="5105"/>
    <cellStyle name="Calculation 6 2 2 2 6 2" xfId="5106"/>
    <cellStyle name="Calculation 6 2 2 2 7" xfId="5107"/>
    <cellStyle name="Calculation 6 2 2 3" xfId="5108"/>
    <cellStyle name="Calculation 6 2 2 3 2" xfId="5109"/>
    <cellStyle name="Calculation 6 2 2 4" xfId="5110"/>
    <cellStyle name="Calculation 6 2 2 4 2" xfId="5111"/>
    <cellStyle name="Calculation 6 2 2 5" xfId="5112"/>
    <cellStyle name="Calculation 6 2 2 5 2" xfId="5113"/>
    <cellStyle name="Calculation 6 2 2 6" xfId="5114"/>
    <cellStyle name="Calculation 6 2 2 6 2" xfId="5115"/>
    <cellStyle name="Calculation 6 2 2 7" xfId="5116"/>
    <cellStyle name="Calculation 6 2 2 7 2" xfId="5117"/>
    <cellStyle name="Calculation 6 2 2 8" xfId="5118"/>
    <cellStyle name="Calculation 6 2 3" xfId="5119"/>
    <cellStyle name="Calculation 6 2 3 2" xfId="5120"/>
    <cellStyle name="Calculation 6 2 3 2 2" xfId="5121"/>
    <cellStyle name="Calculation 6 2 3 3" xfId="5122"/>
    <cellStyle name="Calculation 6 2 3 3 2" xfId="5123"/>
    <cellStyle name="Calculation 6 2 3 4" xfId="5124"/>
    <cellStyle name="Calculation 6 2 3 4 2" xfId="5125"/>
    <cellStyle name="Calculation 6 2 3 5" xfId="5126"/>
    <cellStyle name="Calculation 6 2 3 5 2" xfId="5127"/>
    <cellStyle name="Calculation 6 2 3 6" xfId="5128"/>
    <cellStyle name="Calculation 6 2 3 6 2" xfId="5129"/>
    <cellStyle name="Calculation 6 2 3 7" xfId="5130"/>
    <cellStyle name="Calculation 6 2 4" xfId="5131"/>
    <cellStyle name="Calculation 6 2 4 2" xfId="5132"/>
    <cellStyle name="Calculation 6 2 5" xfId="5133"/>
    <cellStyle name="Calculation 6 2 5 2" xfId="5134"/>
    <cellStyle name="Calculation 6 2 6" xfId="5135"/>
    <cellStyle name="Calculation 6 2 6 2" xfId="5136"/>
    <cellStyle name="Calculation 6 2 7" xfId="5137"/>
    <cellStyle name="Calculation 6 2 7 2" xfId="5138"/>
    <cellStyle name="Calculation 6 2 8" xfId="5139"/>
    <cellStyle name="Calculation 6 2 8 2" xfId="5140"/>
    <cellStyle name="Calculation 6 2 9" xfId="5141"/>
    <cellStyle name="Calculation 6 3" xfId="5142"/>
    <cellStyle name="Calculation 6 3 2" xfId="5143"/>
    <cellStyle name="Calculation 6 3 2 10" xfId="5144"/>
    <cellStyle name="Calculation 6 3 2 10 2" xfId="5145"/>
    <cellStyle name="Calculation 6 3 2 11" xfId="5146"/>
    <cellStyle name="Calculation 6 3 2 11 2" xfId="5147"/>
    <cellStyle name="Calculation 6 3 2 12" xfId="5148"/>
    <cellStyle name="Calculation 6 3 2 2" xfId="5149"/>
    <cellStyle name="Calculation 6 3 2 2 2" xfId="5150"/>
    <cellStyle name="Calculation 6 3 2 2 2 2" xfId="5151"/>
    <cellStyle name="Calculation 6 3 2 2 2 2 2" xfId="5152"/>
    <cellStyle name="Calculation 6 3 2 2 2 2 2 2" xfId="5153"/>
    <cellStyle name="Calculation 6 3 2 2 2 2 3" xfId="5154"/>
    <cellStyle name="Calculation 6 3 2 2 2 2 3 2" xfId="5155"/>
    <cellStyle name="Calculation 6 3 2 2 2 2 4" xfId="5156"/>
    <cellStyle name="Calculation 6 3 2 2 2 2 4 2" xfId="5157"/>
    <cellStyle name="Calculation 6 3 2 2 2 2 5" xfId="5158"/>
    <cellStyle name="Calculation 6 3 2 2 2 2 5 2" xfId="5159"/>
    <cellStyle name="Calculation 6 3 2 2 2 2 6" xfId="5160"/>
    <cellStyle name="Calculation 6 3 2 2 2 2 6 2" xfId="5161"/>
    <cellStyle name="Calculation 6 3 2 2 2 2 7" xfId="5162"/>
    <cellStyle name="Calculation 6 3 2 2 2 3" xfId="5163"/>
    <cellStyle name="Calculation 6 3 2 2 2 3 2" xfId="5164"/>
    <cellStyle name="Calculation 6 3 2 2 2 4" xfId="5165"/>
    <cellStyle name="Calculation 6 3 2 2 2 4 2" xfId="5166"/>
    <cellStyle name="Calculation 6 3 2 2 2 5" xfId="5167"/>
    <cellStyle name="Calculation 6 3 2 2 2 5 2" xfId="5168"/>
    <cellStyle name="Calculation 6 3 2 2 2 6" xfId="5169"/>
    <cellStyle name="Calculation 6 3 2 2 2 6 2" xfId="5170"/>
    <cellStyle name="Calculation 6 3 2 2 2 7" xfId="5171"/>
    <cellStyle name="Calculation 6 3 2 2 2 7 2" xfId="5172"/>
    <cellStyle name="Calculation 6 3 2 2 2 8" xfId="5173"/>
    <cellStyle name="Calculation 6 3 2 2 3" xfId="5174"/>
    <cellStyle name="Calculation 6 3 2 2 3 2" xfId="5175"/>
    <cellStyle name="Calculation 6 3 2 2 3 2 2" xfId="5176"/>
    <cellStyle name="Calculation 6 3 2 2 3 3" xfId="5177"/>
    <cellStyle name="Calculation 6 3 2 2 3 3 2" xfId="5178"/>
    <cellStyle name="Calculation 6 3 2 2 3 4" xfId="5179"/>
    <cellStyle name="Calculation 6 3 2 2 3 4 2" xfId="5180"/>
    <cellStyle name="Calculation 6 3 2 2 3 5" xfId="5181"/>
    <cellStyle name="Calculation 6 3 2 2 3 5 2" xfId="5182"/>
    <cellStyle name="Calculation 6 3 2 2 3 6" xfId="5183"/>
    <cellStyle name="Calculation 6 3 2 2 3 6 2" xfId="5184"/>
    <cellStyle name="Calculation 6 3 2 2 3 7" xfId="5185"/>
    <cellStyle name="Calculation 6 3 2 2 4" xfId="5186"/>
    <cellStyle name="Calculation 6 3 2 2 4 2" xfId="5187"/>
    <cellStyle name="Calculation 6 3 2 2 5" xfId="5188"/>
    <cellStyle name="Calculation 6 3 2 2 5 2" xfId="5189"/>
    <cellStyle name="Calculation 6 3 2 2 6" xfId="5190"/>
    <cellStyle name="Calculation 6 3 2 2 6 2" xfId="5191"/>
    <cellStyle name="Calculation 6 3 2 2 7" xfId="5192"/>
    <cellStyle name="Calculation 6 3 2 2 7 2" xfId="5193"/>
    <cellStyle name="Calculation 6 3 2 2 8" xfId="5194"/>
    <cellStyle name="Calculation 6 3 2 2 8 2" xfId="5195"/>
    <cellStyle name="Calculation 6 3 2 2 9" xfId="5196"/>
    <cellStyle name="Calculation 6 3 2 3" xfId="5197"/>
    <cellStyle name="Calculation 6 3 2 3 2" xfId="5198"/>
    <cellStyle name="Calculation 6 3 2 3 2 2" xfId="5199"/>
    <cellStyle name="Calculation 6 3 2 3 2 2 2" xfId="5200"/>
    <cellStyle name="Calculation 6 3 2 3 2 2 2 2" xfId="5201"/>
    <cellStyle name="Calculation 6 3 2 3 2 2 3" xfId="5202"/>
    <cellStyle name="Calculation 6 3 2 3 2 2 3 2" xfId="5203"/>
    <cellStyle name="Calculation 6 3 2 3 2 2 4" xfId="5204"/>
    <cellStyle name="Calculation 6 3 2 3 2 2 4 2" xfId="5205"/>
    <cellStyle name="Calculation 6 3 2 3 2 2 5" xfId="5206"/>
    <cellStyle name="Calculation 6 3 2 3 2 2 5 2" xfId="5207"/>
    <cellStyle name="Calculation 6 3 2 3 2 2 6" xfId="5208"/>
    <cellStyle name="Calculation 6 3 2 3 2 2 6 2" xfId="5209"/>
    <cellStyle name="Calculation 6 3 2 3 2 2 7" xfId="5210"/>
    <cellStyle name="Calculation 6 3 2 3 2 3" xfId="5211"/>
    <cellStyle name="Calculation 6 3 2 3 2 3 2" xfId="5212"/>
    <cellStyle name="Calculation 6 3 2 3 2 4" xfId="5213"/>
    <cellStyle name="Calculation 6 3 2 3 2 4 2" xfId="5214"/>
    <cellStyle name="Calculation 6 3 2 3 2 5" xfId="5215"/>
    <cellStyle name="Calculation 6 3 2 3 2 5 2" xfId="5216"/>
    <cellStyle name="Calculation 6 3 2 3 2 6" xfId="5217"/>
    <cellStyle name="Calculation 6 3 2 3 2 6 2" xfId="5218"/>
    <cellStyle name="Calculation 6 3 2 3 2 7" xfId="5219"/>
    <cellStyle name="Calculation 6 3 2 3 2 7 2" xfId="5220"/>
    <cellStyle name="Calculation 6 3 2 3 2 8" xfId="5221"/>
    <cellStyle name="Calculation 6 3 2 3 3" xfId="5222"/>
    <cellStyle name="Calculation 6 3 2 3 3 2" xfId="5223"/>
    <cellStyle name="Calculation 6 3 2 3 3 2 2" xfId="5224"/>
    <cellStyle name="Calculation 6 3 2 3 3 3" xfId="5225"/>
    <cellStyle name="Calculation 6 3 2 3 3 3 2" xfId="5226"/>
    <cellStyle name="Calculation 6 3 2 3 3 4" xfId="5227"/>
    <cellStyle name="Calculation 6 3 2 3 3 4 2" xfId="5228"/>
    <cellStyle name="Calculation 6 3 2 3 3 5" xfId="5229"/>
    <cellStyle name="Calculation 6 3 2 3 3 5 2" xfId="5230"/>
    <cellStyle name="Calculation 6 3 2 3 3 6" xfId="5231"/>
    <cellStyle name="Calculation 6 3 2 3 3 6 2" xfId="5232"/>
    <cellStyle name="Calculation 6 3 2 3 3 7" xfId="5233"/>
    <cellStyle name="Calculation 6 3 2 3 4" xfId="5234"/>
    <cellStyle name="Calculation 6 3 2 3 4 2" xfId="5235"/>
    <cellStyle name="Calculation 6 3 2 3 5" xfId="5236"/>
    <cellStyle name="Calculation 6 3 2 3 5 2" xfId="5237"/>
    <cellStyle name="Calculation 6 3 2 3 6" xfId="5238"/>
    <cellStyle name="Calculation 6 3 2 3 6 2" xfId="5239"/>
    <cellStyle name="Calculation 6 3 2 3 7" xfId="5240"/>
    <cellStyle name="Calculation 6 3 2 3 7 2" xfId="5241"/>
    <cellStyle name="Calculation 6 3 2 3 8" xfId="5242"/>
    <cellStyle name="Calculation 6 3 2 3 8 2" xfId="5243"/>
    <cellStyle name="Calculation 6 3 2 3 9" xfId="5244"/>
    <cellStyle name="Calculation 6 3 2 4" xfId="5245"/>
    <cellStyle name="Calculation 6 3 2 4 2" xfId="5246"/>
    <cellStyle name="Calculation 6 3 2 4 2 2" xfId="5247"/>
    <cellStyle name="Calculation 6 3 2 4 2 2 2" xfId="5248"/>
    <cellStyle name="Calculation 6 3 2 4 2 2 2 2" xfId="5249"/>
    <cellStyle name="Calculation 6 3 2 4 2 2 3" xfId="5250"/>
    <cellStyle name="Calculation 6 3 2 4 2 2 3 2" xfId="5251"/>
    <cellStyle name="Calculation 6 3 2 4 2 2 4" xfId="5252"/>
    <cellStyle name="Calculation 6 3 2 4 2 2 4 2" xfId="5253"/>
    <cellStyle name="Calculation 6 3 2 4 2 2 5" xfId="5254"/>
    <cellStyle name="Calculation 6 3 2 4 2 2 5 2" xfId="5255"/>
    <cellStyle name="Calculation 6 3 2 4 2 2 6" xfId="5256"/>
    <cellStyle name="Calculation 6 3 2 4 2 2 6 2" xfId="5257"/>
    <cellStyle name="Calculation 6 3 2 4 2 2 7" xfId="5258"/>
    <cellStyle name="Calculation 6 3 2 4 2 3" xfId="5259"/>
    <cellStyle name="Calculation 6 3 2 4 2 3 2" xfId="5260"/>
    <cellStyle name="Calculation 6 3 2 4 2 4" xfId="5261"/>
    <cellStyle name="Calculation 6 3 2 4 2 4 2" xfId="5262"/>
    <cellStyle name="Calculation 6 3 2 4 2 5" xfId="5263"/>
    <cellStyle name="Calculation 6 3 2 4 2 5 2" xfId="5264"/>
    <cellStyle name="Calculation 6 3 2 4 2 6" xfId="5265"/>
    <cellStyle name="Calculation 6 3 2 4 2 6 2" xfId="5266"/>
    <cellStyle name="Calculation 6 3 2 4 2 7" xfId="5267"/>
    <cellStyle name="Calculation 6 3 2 4 2 7 2" xfId="5268"/>
    <cellStyle name="Calculation 6 3 2 4 2 8" xfId="5269"/>
    <cellStyle name="Calculation 6 3 2 4 3" xfId="5270"/>
    <cellStyle name="Calculation 6 3 2 4 3 2" xfId="5271"/>
    <cellStyle name="Calculation 6 3 2 4 3 2 2" xfId="5272"/>
    <cellStyle name="Calculation 6 3 2 4 3 3" xfId="5273"/>
    <cellStyle name="Calculation 6 3 2 4 3 3 2" xfId="5274"/>
    <cellStyle name="Calculation 6 3 2 4 3 4" xfId="5275"/>
    <cellStyle name="Calculation 6 3 2 4 3 4 2" xfId="5276"/>
    <cellStyle name="Calculation 6 3 2 4 3 5" xfId="5277"/>
    <cellStyle name="Calculation 6 3 2 4 3 5 2" xfId="5278"/>
    <cellStyle name="Calculation 6 3 2 4 3 6" xfId="5279"/>
    <cellStyle name="Calculation 6 3 2 4 3 6 2" xfId="5280"/>
    <cellStyle name="Calculation 6 3 2 4 3 7" xfId="5281"/>
    <cellStyle name="Calculation 6 3 2 4 4" xfId="5282"/>
    <cellStyle name="Calculation 6 3 2 4 4 2" xfId="5283"/>
    <cellStyle name="Calculation 6 3 2 4 5" xfId="5284"/>
    <cellStyle name="Calculation 6 3 2 4 5 2" xfId="5285"/>
    <cellStyle name="Calculation 6 3 2 4 6" xfId="5286"/>
    <cellStyle name="Calculation 6 3 2 4 6 2" xfId="5287"/>
    <cellStyle name="Calculation 6 3 2 4 7" xfId="5288"/>
    <cellStyle name="Calculation 6 3 2 4 7 2" xfId="5289"/>
    <cellStyle name="Calculation 6 3 2 4 8" xfId="5290"/>
    <cellStyle name="Calculation 6 3 2 4 8 2" xfId="5291"/>
    <cellStyle name="Calculation 6 3 2 4 9" xfId="5292"/>
    <cellStyle name="Calculation 6 3 2 5" xfId="5293"/>
    <cellStyle name="Calculation 6 3 2 5 2" xfId="5294"/>
    <cellStyle name="Calculation 6 3 2 5 2 2" xfId="5295"/>
    <cellStyle name="Calculation 6 3 2 5 2 2 2" xfId="5296"/>
    <cellStyle name="Calculation 6 3 2 5 2 3" xfId="5297"/>
    <cellStyle name="Calculation 6 3 2 5 2 3 2" xfId="5298"/>
    <cellStyle name="Calculation 6 3 2 5 2 4" xfId="5299"/>
    <cellStyle name="Calculation 6 3 2 5 2 4 2" xfId="5300"/>
    <cellStyle name="Calculation 6 3 2 5 2 5" xfId="5301"/>
    <cellStyle name="Calculation 6 3 2 5 2 5 2" xfId="5302"/>
    <cellStyle name="Calculation 6 3 2 5 2 6" xfId="5303"/>
    <cellStyle name="Calculation 6 3 2 5 2 6 2" xfId="5304"/>
    <cellStyle name="Calculation 6 3 2 5 2 7" xfId="5305"/>
    <cellStyle name="Calculation 6 3 2 5 3" xfId="5306"/>
    <cellStyle name="Calculation 6 3 2 5 3 2" xfId="5307"/>
    <cellStyle name="Calculation 6 3 2 5 4" xfId="5308"/>
    <cellStyle name="Calculation 6 3 2 5 4 2" xfId="5309"/>
    <cellStyle name="Calculation 6 3 2 5 5" xfId="5310"/>
    <cellStyle name="Calculation 6 3 2 5 5 2" xfId="5311"/>
    <cellStyle name="Calculation 6 3 2 5 6" xfId="5312"/>
    <cellStyle name="Calculation 6 3 2 5 6 2" xfId="5313"/>
    <cellStyle name="Calculation 6 3 2 5 7" xfId="5314"/>
    <cellStyle name="Calculation 6 3 2 5 7 2" xfId="5315"/>
    <cellStyle name="Calculation 6 3 2 5 8" xfId="5316"/>
    <cellStyle name="Calculation 6 3 2 6" xfId="5317"/>
    <cellStyle name="Calculation 6 3 2 6 2" xfId="5318"/>
    <cellStyle name="Calculation 6 3 2 6 2 2" xfId="5319"/>
    <cellStyle name="Calculation 6 3 2 6 3" xfId="5320"/>
    <cellStyle name="Calculation 6 3 2 6 3 2" xfId="5321"/>
    <cellStyle name="Calculation 6 3 2 6 4" xfId="5322"/>
    <cellStyle name="Calculation 6 3 2 6 4 2" xfId="5323"/>
    <cellStyle name="Calculation 6 3 2 6 5" xfId="5324"/>
    <cellStyle name="Calculation 6 3 2 6 5 2" xfId="5325"/>
    <cellStyle name="Calculation 6 3 2 6 6" xfId="5326"/>
    <cellStyle name="Calculation 6 3 2 6 6 2" xfId="5327"/>
    <cellStyle name="Calculation 6 3 2 6 7" xfId="5328"/>
    <cellStyle name="Calculation 6 3 2 7" xfId="5329"/>
    <cellStyle name="Calculation 6 3 2 7 2" xfId="5330"/>
    <cellStyle name="Calculation 6 3 2 8" xfId="5331"/>
    <cellStyle name="Calculation 6 3 2 8 2" xfId="5332"/>
    <cellStyle name="Calculation 6 3 2 9" xfId="5333"/>
    <cellStyle name="Calculation 6 3 2 9 2" xfId="5334"/>
    <cellStyle name="Calculation 6 3 3" xfId="5335"/>
    <cellStyle name="Calculation 6 3 3 2" xfId="5336"/>
    <cellStyle name="Calculation 6 3 3 2 2" xfId="5337"/>
    <cellStyle name="Calculation 6 3 3 2 2 2" xfId="5338"/>
    <cellStyle name="Calculation 6 3 3 2 2 2 2" xfId="5339"/>
    <cellStyle name="Calculation 6 3 3 2 2 3" xfId="5340"/>
    <cellStyle name="Calculation 6 3 3 2 2 3 2" xfId="5341"/>
    <cellStyle name="Calculation 6 3 3 2 2 4" xfId="5342"/>
    <cellStyle name="Calculation 6 3 3 2 2 4 2" xfId="5343"/>
    <cellStyle name="Calculation 6 3 3 2 2 5" xfId="5344"/>
    <cellStyle name="Calculation 6 3 3 2 2 5 2" xfId="5345"/>
    <cellStyle name="Calculation 6 3 3 2 2 6" xfId="5346"/>
    <cellStyle name="Calculation 6 3 3 2 2 6 2" xfId="5347"/>
    <cellStyle name="Calculation 6 3 3 2 2 7" xfId="5348"/>
    <cellStyle name="Calculation 6 3 3 2 3" xfId="5349"/>
    <cellStyle name="Calculation 6 3 3 2 3 2" xfId="5350"/>
    <cellStyle name="Calculation 6 3 3 2 4" xfId="5351"/>
    <cellStyle name="Calculation 6 3 3 2 4 2" xfId="5352"/>
    <cellStyle name="Calculation 6 3 3 2 5" xfId="5353"/>
    <cellStyle name="Calculation 6 3 3 2 5 2" xfId="5354"/>
    <cellStyle name="Calculation 6 3 3 2 6" xfId="5355"/>
    <cellStyle name="Calculation 6 3 3 2 6 2" xfId="5356"/>
    <cellStyle name="Calculation 6 3 3 2 7" xfId="5357"/>
    <cellStyle name="Calculation 6 3 3 2 7 2" xfId="5358"/>
    <cellStyle name="Calculation 6 3 3 2 8" xfId="5359"/>
    <cellStyle name="Calculation 6 3 3 3" xfId="5360"/>
    <cellStyle name="Calculation 6 3 3 3 2" xfId="5361"/>
    <cellStyle name="Calculation 6 3 3 3 2 2" xfId="5362"/>
    <cellStyle name="Calculation 6 3 3 3 3" xfId="5363"/>
    <cellStyle name="Calculation 6 3 3 3 3 2" xfId="5364"/>
    <cellStyle name="Calculation 6 3 3 3 4" xfId="5365"/>
    <cellStyle name="Calculation 6 3 3 3 4 2" xfId="5366"/>
    <cellStyle name="Calculation 6 3 3 3 5" xfId="5367"/>
    <cellStyle name="Calculation 6 3 3 3 5 2" xfId="5368"/>
    <cellStyle name="Calculation 6 3 3 3 6" xfId="5369"/>
    <cellStyle name="Calculation 6 3 3 3 6 2" xfId="5370"/>
    <cellStyle name="Calculation 6 3 3 3 7" xfId="5371"/>
    <cellStyle name="Calculation 6 3 3 4" xfId="5372"/>
    <cellStyle name="Calculation 6 3 3 4 2" xfId="5373"/>
    <cellStyle name="Calculation 6 3 3 5" xfId="5374"/>
    <cellStyle name="Calculation 6 3 3 5 2" xfId="5375"/>
    <cellStyle name="Calculation 6 3 3 6" xfId="5376"/>
    <cellStyle name="Calculation 6 3 3 6 2" xfId="5377"/>
    <cellStyle name="Calculation 6 3 3 7" xfId="5378"/>
    <cellStyle name="Calculation 6 3 3 7 2" xfId="5379"/>
    <cellStyle name="Calculation 6 3 3 8" xfId="5380"/>
    <cellStyle name="Calculation 6 3 3 8 2" xfId="5381"/>
    <cellStyle name="Calculation 6 3 3 9" xfId="5382"/>
    <cellStyle name="Calculation 6 3 4" xfId="5383"/>
    <cellStyle name="Calculation 6 3 4 10" xfId="5384"/>
    <cellStyle name="Calculation 6 3 4 10 2" xfId="5385"/>
    <cellStyle name="Calculation 6 3 4 11" xfId="5386"/>
    <cellStyle name="Calculation 6 3 4 2" xfId="5387"/>
    <cellStyle name="Calculation 6 3 4 2 2" xfId="5388"/>
    <cellStyle name="Calculation 6 3 4 2 2 2" xfId="5389"/>
    <cellStyle name="Calculation 6 3 4 2 2 2 2" xfId="5390"/>
    <cellStyle name="Calculation 6 3 4 2 2 2 2 2" xfId="5391"/>
    <cellStyle name="Calculation 6 3 4 2 2 2 3" xfId="5392"/>
    <cellStyle name="Calculation 6 3 4 2 2 2 3 2" xfId="5393"/>
    <cellStyle name="Calculation 6 3 4 2 2 2 4" xfId="5394"/>
    <cellStyle name="Calculation 6 3 4 2 2 2 4 2" xfId="5395"/>
    <cellStyle name="Calculation 6 3 4 2 2 2 5" xfId="5396"/>
    <cellStyle name="Calculation 6 3 4 2 2 2 5 2" xfId="5397"/>
    <cellStyle name="Calculation 6 3 4 2 2 2 6" xfId="5398"/>
    <cellStyle name="Calculation 6 3 4 2 2 2 6 2" xfId="5399"/>
    <cellStyle name="Calculation 6 3 4 2 2 2 7" xfId="5400"/>
    <cellStyle name="Calculation 6 3 4 2 2 3" xfId="5401"/>
    <cellStyle name="Calculation 6 3 4 2 2 3 2" xfId="5402"/>
    <cellStyle name="Calculation 6 3 4 2 2 4" xfId="5403"/>
    <cellStyle name="Calculation 6 3 4 2 2 4 2" xfId="5404"/>
    <cellStyle name="Calculation 6 3 4 2 2 5" xfId="5405"/>
    <cellStyle name="Calculation 6 3 4 2 2 5 2" xfId="5406"/>
    <cellStyle name="Calculation 6 3 4 2 2 6" xfId="5407"/>
    <cellStyle name="Calculation 6 3 4 2 2 6 2" xfId="5408"/>
    <cellStyle name="Calculation 6 3 4 2 2 7" xfId="5409"/>
    <cellStyle name="Calculation 6 3 4 2 2 7 2" xfId="5410"/>
    <cellStyle name="Calculation 6 3 4 2 2 8" xfId="5411"/>
    <cellStyle name="Calculation 6 3 4 2 3" xfId="5412"/>
    <cellStyle name="Calculation 6 3 4 2 3 2" xfId="5413"/>
    <cellStyle name="Calculation 6 3 4 2 3 2 2" xfId="5414"/>
    <cellStyle name="Calculation 6 3 4 2 3 3" xfId="5415"/>
    <cellStyle name="Calculation 6 3 4 2 3 3 2" xfId="5416"/>
    <cellStyle name="Calculation 6 3 4 2 3 4" xfId="5417"/>
    <cellStyle name="Calculation 6 3 4 2 3 4 2" xfId="5418"/>
    <cellStyle name="Calculation 6 3 4 2 3 5" xfId="5419"/>
    <cellStyle name="Calculation 6 3 4 2 3 5 2" xfId="5420"/>
    <cellStyle name="Calculation 6 3 4 2 3 6" xfId="5421"/>
    <cellStyle name="Calculation 6 3 4 2 3 6 2" xfId="5422"/>
    <cellStyle name="Calculation 6 3 4 2 3 7" xfId="5423"/>
    <cellStyle name="Calculation 6 3 4 2 4" xfId="5424"/>
    <cellStyle name="Calculation 6 3 4 2 4 2" xfId="5425"/>
    <cellStyle name="Calculation 6 3 4 2 5" xfId="5426"/>
    <cellStyle name="Calculation 6 3 4 2 5 2" xfId="5427"/>
    <cellStyle name="Calculation 6 3 4 2 6" xfId="5428"/>
    <cellStyle name="Calculation 6 3 4 2 6 2" xfId="5429"/>
    <cellStyle name="Calculation 6 3 4 2 7" xfId="5430"/>
    <cellStyle name="Calculation 6 3 4 2 7 2" xfId="5431"/>
    <cellStyle name="Calculation 6 3 4 2 8" xfId="5432"/>
    <cellStyle name="Calculation 6 3 4 2 8 2" xfId="5433"/>
    <cellStyle name="Calculation 6 3 4 2 9" xfId="5434"/>
    <cellStyle name="Calculation 6 3 4 3" xfId="5435"/>
    <cellStyle name="Calculation 6 3 4 3 2" xfId="5436"/>
    <cellStyle name="Calculation 6 3 4 3 2 2" xfId="5437"/>
    <cellStyle name="Calculation 6 3 4 3 2 2 2" xfId="5438"/>
    <cellStyle name="Calculation 6 3 4 3 2 2 2 2" xfId="5439"/>
    <cellStyle name="Calculation 6 3 4 3 2 2 3" xfId="5440"/>
    <cellStyle name="Calculation 6 3 4 3 2 2 3 2" xfId="5441"/>
    <cellStyle name="Calculation 6 3 4 3 2 2 4" xfId="5442"/>
    <cellStyle name="Calculation 6 3 4 3 2 2 4 2" xfId="5443"/>
    <cellStyle name="Calculation 6 3 4 3 2 2 5" xfId="5444"/>
    <cellStyle name="Calculation 6 3 4 3 2 2 5 2" xfId="5445"/>
    <cellStyle name="Calculation 6 3 4 3 2 2 6" xfId="5446"/>
    <cellStyle name="Calculation 6 3 4 3 2 2 6 2" xfId="5447"/>
    <cellStyle name="Calculation 6 3 4 3 2 2 7" xfId="5448"/>
    <cellStyle name="Calculation 6 3 4 3 2 3" xfId="5449"/>
    <cellStyle name="Calculation 6 3 4 3 2 3 2" xfId="5450"/>
    <cellStyle name="Calculation 6 3 4 3 2 4" xfId="5451"/>
    <cellStyle name="Calculation 6 3 4 3 2 4 2" xfId="5452"/>
    <cellStyle name="Calculation 6 3 4 3 2 5" xfId="5453"/>
    <cellStyle name="Calculation 6 3 4 3 2 5 2" xfId="5454"/>
    <cellStyle name="Calculation 6 3 4 3 2 6" xfId="5455"/>
    <cellStyle name="Calculation 6 3 4 3 2 6 2" xfId="5456"/>
    <cellStyle name="Calculation 6 3 4 3 2 7" xfId="5457"/>
    <cellStyle name="Calculation 6 3 4 3 2 7 2" xfId="5458"/>
    <cellStyle name="Calculation 6 3 4 3 2 8" xfId="5459"/>
    <cellStyle name="Calculation 6 3 4 3 3" xfId="5460"/>
    <cellStyle name="Calculation 6 3 4 3 3 2" xfId="5461"/>
    <cellStyle name="Calculation 6 3 4 3 3 2 2" xfId="5462"/>
    <cellStyle name="Calculation 6 3 4 3 3 3" xfId="5463"/>
    <cellStyle name="Calculation 6 3 4 3 3 3 2" xfId="5464"/>
    <cellStyle name="Calculation 6 3 4 3 3 4" xfId="5465"/>
    <cellStyle name="Calculation 6 3 4 3 3 4 2" xfId="5466"/>
    <cellStyle name="Calculation 6 3 4 3 3 5" xfId="5467"/>
    <cellStyle name="Calculation 6 3 4 3 3 5 2" xfId="5468"/>
    <cellStyle name="Calculation 6 3 4 3 3 6" xfId="5469"/>
    <cellStyle name="Calculation 6 3 4 3 3 6 2" xfId="5470"/>
    <cellStyle name="Calculation 6 3 4 3 3 7" xfId="5471"/>
    <cellStyle name="Calculation 6 3 4 3 4" xfId="5472"/>
    <cellStyle name="Calculation 6 3 4 3 4 2" xfId="5473"/>
    <cellStyle name="Calculation 6 3 4 3 5" xfId="5474"/>
    <cellStyle name="Calculation 6 3 4 3 5 2" xfId="5475"/>
    <cellStyle name="Calculation 6 3 4 3 6" xfId="5476"/>
    <cellStyle name="Calculation 6 3 4 3 6 2" xfId="5477"/>
    <cellStyle name="Calculation 6 3 4 3 7" xfId="5478"/>
    <cellStyle name="Calculation 6 3 4 3 7 2" xfId="5479"/>
    <cellStyle name="Calculation 6 3 4 3 8" xfId="5480"/>
    <cellStyle name="Calculation 6 3 4 3 8 2" xfId="5481"/>
    <cellStyle name="Calculation 6 3 4 3 9" xfId="5482"/>
    <cellStyle name="Calculation 6 3 4 4" xfId="5483"/>
    <cellStyle name="Calculation 6 3 4 4 2" xfId="5484"/>
    <cellStyle name="Calculation 6 3 4 4 2 2" xfId="5485"/>
    <cellStyle name="Calculation 6 3 4 4 2 2 2" xfId="5486"/>
    <cellStyle name="Calculation 6 3 4 4 2 3" xfId="5487"/>
    <cellStyle name="Calculation 6 3 4 4 2 3 2" xfId="5488"/>
    <cellStyle name="Calculation 6 3 4 4 2 4" xfId="5489"/>
    <cellStyle name="Calculation 6 3 4 4 2 4 2" xfId="5490"/>
    <cellStyle name="Calculation 6 3 4 4 2 5" xfId="5491"/>
    <cellStyle name="Calculation 6 3 4 4 2 5 2" xfId="5492"/>
    <cellStyle name="Calculation 6 3 4 4 2 6" xfId="5493"/>
    <cellStyle name="Calculation 6 3 4 4 2 6 2" xfId="5494"/>
    <cellStyle name="Calculation 6 3 4 4 2 7" xfId="5495"/>
    <cellStyle name="Calculation 6 3 4 4 3" xfId="5496"/>
    <cellStyle name="Calculation 6 3 4 4 3 2" xfId="5497"/>
    <cellStyle name="Calculation 6 3 4 4 4" xfId="5498"/>
    <cellStyle name="Calculation 6 3 4 4 4 2" xfId="5499"/>
    <cellStyle name="Calculation 6 3 4 4 5" xfId="5500"/>
    <cellStyle name="Calculation 6 3 4 4 5 2" xfId="5501"/>
    <cellStyle name="Calculation 6 3 4 4 6" xfId="5502"/>
    <cellStyle name="Calculation 6 3 4 4 6 2" xfId="5503"/>
    <cellStyle name="Calculation 6 3 4 4 7" xfId="5504"/>
    <cellStyle name="Calculation 6 3 4 4 7 2" xfId="5505"/>
    <cellStyle name="Calculation 6 3 4 4 8" xfId="5506"/>
    <cellStyle name="Calculation 6 3 4 5" xfId="5507"/>
    <cellStyle name="Calculation 6 3 4 5 2" xfId="5508"/>
    <cellStyle name="Calculation 6 3 4 5 2 2" xfId="5509"/>
    <cellStyle name="Calculation 6 3 4 5 3" xfId="5510"/>
    <cellStyle name="Calculation 6 3 4 5 3 2" xfId="5511"/>
    <cellStyle name="Calculation 6 3 4 5 4" xfId="5512"/>
    <cellStyle name="Calculation 6 3 4 5 4 2" xfId="5513"/>
    <cellStyle name="Calculation 6 3 4 5 5" xfId="5514"/>
    <cellStyle name="Calculation 6 3 4 5 5 2" xfId="5515"/>
    <cellStyle name="Calculation 6 3 4 5 6" xfId="5516"/>
    <cellStyle name="Calculation 6 3 4 5 6 2" xfId="5517"/>
    <cellStyle name="Calculation 6 3 4 5 7" xfId="5518"/>
    <cellStyle name="Calculation 6 3 4 6" xfId="5519"/>
    <cellStyle name="Calculation 6 3 4 6 2" xfId="5520"/>
    <cellStyle name="Calculation 6 3 4 7" xfId="5521"/>
    <cellStyle name="Calculation 6 3 4 7 2" xfId="5522"/>
    <cellStyle name="Calculation 6 3 4 8" xfId="5523"/>
    <cellStyle name="Calculation 6 3 4 8 2" xfId="5524"/>
    <cellStyle name="Calculation 6 3 4 9" xfId="5525"/>
    <cellStyle name="Calculation 6 3 4 9 2" xfId="5526"/>
    <cellStyle name="Calculation 6 3 5" xfId="5527"/>
    <cellStyle name="Calculation 6 3 5 2" xfId="5528"/>
    <cellStyle name="Calculation 6 3 5 2 2" xfId="5529"/>
    <cellStyle name="Calculation 6 3 5 2 2 2" xfId="5530"/>
    <cellStyle name="Calculation 6 3 5 2 2 2 2" xfId="5531"/>
    <cellStyle name="Calculation 6 3 5 2 2 3" xfId="5532"/>
    <cellStyle name="Calculation 6 3 5 2 2 3 2" xfId="5533"/>
    <cellStyle name="Calculation 6 3 5 2 2 4" xfId="5534"/>
    <cellStyle name="Calculation 6 3 5 2 2 4 2" xfId="5535"/>
    <cellStyle name="Calculation 6 3 5 2 2 5" xfId="5536"/>
    <cellStyle name="Calculation 6 3 5 2 2 5 2" xfId="5537"/>
    <cellStyle name="Calculation 6 3 5 2 2 6" xfId="5538"/>
    <cellStyle name="Calculation 6 3 5 2 2 6 2" xfId="5539"/>
    <cellStyle name="Calculation 6 3 5 2 2 7" xfId="5540"/>
    <cellStyle name="Calculation 6 3 5 2 3" xfId="5541"/>
    <cellStyle name="Calculation 6 3 5 2 3 2" xfId="5542"/>
    <cellStyle name="Calculation 6 3 5 2 4" xfId="5543"/>
    <cellStyle name="Calculation 6 3 5 2 4 2" xfId="5544"/>
    <cellStyle name="Calculation 6 3 5 2 5" xfId="5545"/>
    <cellStyle name="Calculation 6 3 5 2 5 2" xfId="5546"/>
    <cellStyle name="Calculation 6 3 5 2 6" xfId="5547"/>
    <cellStyle name="Calculation 6 3 5 2 6 2" xfId="5548"/>
    <cellStyle name="Calculation 6 3 5 2 7" xfId="5549"/>
    <cellStyle name="Calculation 6 3 5 2 7 2" xfId="5550"/>
    <cellStyle name="Calculation 6 3 5 2 8" xfId="5551"/>
    <cellStyle name="Calculation 6 3 5 3" xfId="5552"/>
    <cellStyle name="Calculation 6 3 5 3 2" xfId="5553"/>
    <cellStyle name="Calculation 6 3 5 3 2 2" xfId="5554"/>
    <cellStyle name="Calculation 6 3 5 3 3" xfId="5555"/>
    <cellStyle name="Calculation 6 3 5 3 3 2" xfId="5556"/>
    <cellStyle name="Calculation 6 3 5 3 4" xfId="5557"/>
    <cellStyle name="Calculation 6 3 5 3 4 2" xfId="5558"/>
    <cellStyle name="Calculation 6 3 5 3 5" xfId="5559"/>
    <cellStyle name="Calculation 6 3 5 3 5 2" xfId="5560"/>
    <cellStyle name="Calculation 6 3 5 3 6" xfId="5561"/>
    <cellStyle name="Calculation 6 3 5 3 6 2" xfId="5562"/>
    <cellStyle name="Calculation 6 3 5 3 7" xfId="5563"/>
    <cellStyle name="Calculation 6 3 5 4" xfId="5564"/>
    <cellStyle name="Calculation 6 3 5 4 2" xfId="5565"/>
    <cellStyle name="Calculation 6 3 5 5" xfId="5566"/>
    <cellStyle name="Calculation 6 3 5 5 2" xfId="5567"/>
    <cellStyle name="Calculation 6 3 5 6" xfId="5568"/>
    <cellStyle name="Calculation 6 3 5 6 2" xfId="5569"/>
    <cellStyle name="Calculation 6 3 5 7" xfId="5570"/>
    <cellStyle name="Calculation 6 3 5 7 2" xfId="5571"/>
    <cellStyle name="Calculation 6 3 5 8" xfId="5572"/>
    <cellStyle name="Calculation 6 3 5 8 2" xfId="5573"/>
    <cellStyle name="Calculation 6 3 5 9" xfId="5574"/>
    <cellStyle name="Calculation 6 3 6" xfId="5575"/>
    <cellStyle name="Calculation 6 3 6 2" xfId="5576"/>
    <cellStyle name="Calculation 6 3 6 2 2" xfId="5577"/>
    <cellStyle name="Calculation 6 3 6 2 2 2" xfId="5578"/>
    <cellStyle name="Calculation 6 3 6 2 2 2 2" xfId="5579"/>
    <cellStyle name="Calculation 6 3 6 2 2 3" xfId="5580"/>
    <cellStyle name="Calculation 6 3 6 2 2 3 2" xfId="5581"/>
    <cellStyle name="Calculation 6 3 6 2 2 4" xfId="5582"/>
    <cellStyle name="Calculation 6 3 6 2 2 4 2" xfId="5583"/>
    <cellStyle name="Calculation 6 3 6 2 2 5" xfId="5584"/>
    <cellStyle name="Calculation 6 3 6 2 2 5 2" xfId="5585"/>
    <cellStyle name="Calculation 6 3 6 2 2 6" xfId="5586"/>
    <cellStyle name="Calculation 6 3 6 2 2 6 2" xfId="5587"/>
    <cellStyle name="Calculation 6 3 6 2 2 7" xfId="5588"/>
    <cellStyle name="Calculation 6 3 6 2 3" xfId="5589"/>
    <cellStyle name="Calculation 6 3 6 2 3 2" xfId="5590"/>
    <cellStyle name="Calculation 6 3 6 2 4" xfId="5591"/>
    <cellStyle name="Calculation 6 3 6 2 4 2" xfId="5592"/>
    <cellStyle name="Calculation 6 3 6 2 5" xfId="5593"/>
    <cellStyle name="Calculation 6 3 6 2 5 2" xfId="5594"/>
    <cellStyle name="Calculation 6 3 6 2 6" xfId="5595"/>
    <cellStyle name="Calculation 6 3 6 2 6 2" xfId="5596"/>
    <cellStyle name="Calculation 6 3 6 2 7" xfId="5597"/>
    <cellStyle name="Calculation 6 3 6 2 7 2" xfId="5598"/>
    <cellStyle name="Calculation 6 3 6 2 8" xfId="5599"/>
    <cellStyle name="Calculation 6 3 6 3" xfId="5600"/>
    <cellStyle name="Calculation 6 3 6 3 2" xfId="5601"/>
    <cellStyle name="Calculation 6 3 6 3 2 2" xfId="5602"/>
    <cellStyle name="Calculation 6 3 6 3 3" xfId="5603"/>
    <cellStyle name="Calculation 6 3 6 3 3 2" xfId="5604"/>
    <cellStyle name="Calculation 6 3 6 3 4" xfId="5605"/>
    <cellStyle name="Calculation 6 3 6 3 4 2" xfId="5606"/>
    <cellStyle name="Calculation 6 3 6 3 5" xfId="5607"/>
    <cellStyle name="Calculation 6 3 6 3 5 2" xfId="5608"/>
    <cellStyle name="Calculation 6 3 6 3 6" xfId="5609"/>
    <cellStyle name="Calculation 6 3 6 3 6 2" xfId="5610"/>
    <cellStyle name="Calculation 6 3 6 3 7" xfId="5611"/>
    <cellStyle name="Calculation 6 3 6 4" xfId="5612"/>
    <cellStyle name="Calculation 6 3 6 4 2" xfId="5613"/>
    <cellStyle name="Calculation 6 3 6 5" xfId="5614"/>
    <cellStyle name="Calculation 6 3 6 5 2" xfId="5615"/>
    <cellStyle name="Calculation 6 3 6 6" xfId="5616"/>
    <cellStyle name="Calculation 6 3 6 6 2" xfId="5617"/>
    <cellStyle name="Calculation 6 3 6 7" xfId="5618"/>
    <cellStyle name="Calculation 6 3 6 7 2" xfId="5619"/>
    <cellStyle name="Calculation 6 3 6 8" xfId="5620"/>
    <cellStyle name="Calculation 6 3 6 8 2" xfId="5621"/>
    <cellStyle name="Calculation 6 3 6 9" xfId="5622"/>
    <cellStyle name="Calculation 6 3 7" xfId="5623"/>
    <cellStyle name="Calculation 6 3 7 2" xfId="5624"/>
    <cellStyle name="Calculation 6 3 7 2 2" xfId="5625"/>
    <cellStyle name="Calculation 6 3 7 2 2 2" xfId="5626"/>
    <cellStyle name="Calculation 6 3 7 2 2 2 2" xfId="5627"/>
    <cellStyle name="Calculation 6 3 7 2 2 3" xfId="5628"/>
    <cellStyle name="Calculation 6 3 7 2 2 3 2" xfId="5629"/>
    <cellStyle name="Calculation 6 3 7 2 2 4" xfId="5630"/>
    <cellStyle name="Calculation 6 3 7 2 2 4 2" xfId="5631"/>
    <cellStyle name="Calculation 6 3 7 2 2 5" xfId="5632"/>
    <cellStyle name="Calculation 6 3 7 2 2 5 2" xfId="5633"/>
    <cellStyle name="Calculation 6 3 7 2 2 6" xfId="5634"/>
    <cellStyle name="Calculation 6 3 7 2 2 6 2" xfId="5635"/>
    <cellStyle name="Calculation 6 3 7 2 2 7" xfId="5636"/>
    <cellStyle name="Calculation 6 3 7 2 3" xfId="5637"/>
    <cellStyle name="Calculation 6 3 7 2 3 2" xfId="5638"/>
    <cellStyle name="Calculation 6 3 7 2 4" xfId="5639"/>
    <cellStyle name="Calculation 6 3 7 2 4 2" xfId="5640"/>
    <cellStyle name="Calculation 6 3 7 2 5" xfId="5641"/>
    <cellStyle name="Calculation 6 3 7 2 5 2" xfId="5642"/>
    <cellStyle name="Calculation 6 3 7 2 6" xfId="5643"/>
    <cellStyle name="Calculation 6 3 7 2 6 2" xfId="5644"/>
    <cellStyle name="Calculation 6 3 7 2 7" xfId="5645"/>
    <cellStyle name="Calculation 6 3 7 2 7 2" xfId="5646"/>
    <cellStyle name="Calculation 6 3 7 2 8" xfId="5647"/>
    <cellStyle name="Calculation 6 3 7 3" xfId="5648"/>
    <cellStyle name="Calculation 6 3 7 3 2" xfId="5649"/>
    <cellStyle name="Calculation 6 3 7 3 2 2" xfId="5650"/>
    <cellStyle name="Calculation 6 3 7 3 3" xfId="5651"/>
    <cellStyle name="Calculation 6 3 7 3 3 2" xfId="5652"/>
    <cellStyle name="Calculation 6 3 7 3 4" xfId="5653"/>
    <cellStyle name="Calculation 6 3 7 3 4 2" xfId="5654"/>
    <cellStyle name="Calculation 6 3 7 3 5" xfId="5655"/>
    <cellStyle name="Calculation 6 3 7 3 5 2" xfId="5656"/>
    <cellStyle name="Calculation 6 3 7 3 6" xfId="5657"/>
    <cellStyle name="Calculation 6 3 7 3 6 2" xfId="5658"/>
    <cellStyle name="Calculation 6 3 7 3 7" xfId="5659"/>
    <cellStyle name="Calculation 6 3 7 4" xfId="5660"/>
    <cellStyle name="Calculation 6 3 7 4 2" xfId="5661"/>
    <cellStyle name="Calculation 6 3 7 5" xfId="5662"/>
    <cellStyle name="Calculation 6 3 7 5 2" xfId="5663"/>
    <cellStyle name="Calculation 6 3 7 6" xfId="5664"/>
    <cellStyle name="Calculation 6 3 7 6 2" xfId="5665"/>
    <cellStyle name="Calculation 6 3 7 7" xfId="5666"/>
    <cellStyle name="Calculation 6 3 7 7 2" xfId="5667"/>
    <cellStyle name="Calculation 6 3 7 8" xfId="5668"/>
    <cellStyle name="Calculation 6 3 7 8 2" xfId="5669"/>
    <cellStyle name="Calculation 6 3 7 9" xfId="5670"/>
    <cellStyle name="Calculation 6 4" xfId="5671"/>
    <cellStyle name="Calculation 6 4 2" xfId="5672"/>
    <cellStyle name="Calculation 6 4 2 2" xfId="5673"/>
    <cellStyle name="Calculation 6 4 2 2 2" xfId="5674"/>
    <cellStyle name="Calculation 6 4 2 2 2 2" xfId="5675"/>
    <cellStyle name="Calculation 6 4 2 2 3" xfId="5676"/>
    <cellStyle name="Calculation 6 4 2 2 3 2" xfId="5677"/>
    <cellStyle name="Calculation 6 4 2 2 4" xfId="5678"/>
    <cellStyle name="Calculation 6 4 2 2 4 2" xfId="5679"/>
    <cellStyle name="Calculation 6 4 2 2 5" xfId="5680"/>
    <cellStyle name="Calculation 6 4 2 2 5 2" xfId="5681"/>
    <cellStyle name="Calculation 6 4 2 2 6" xfId="5682"/>
    <cellStyle name="Calculation 6 4 2 2 6 2" xfId="5683"/>
    <cellStyle name="Calculation 6 4 2 2 7" xfId="5684"/>
    <cellStyle name="Calculation 6 4 2 3" xfId="5685"/>
    <cellStyle name="Calculation 6 4 2 3 2" xfId="5686"/>
    <cellStyle name="Calculation 6 4 2 4" xfId="5687"/>
    <cellStyle name="Calculation 6 4 2 4 2" xfId="5688"/>
    <cellStyle name="Calculation 6 4 2 5" xfId="5689"/>
    <cellStyle name="Calculation 6 4 2 5 2" xfId="5690"/>
    <cellStyle name="Calculation 6 4 2 6" xfId="5691"/>
    <cellStyle name="Calculation 6 4 2 6 2" xfId="5692"/>
    <cellStyle name="Calculation 6 4 2 7" xfId="5693"/>
    <cellStyle name="Calculation 6 4 2 7 2" xfId="5694"/>
    <cellStyle name="Calculation 6 4 2 8" xfId="5695"/>
    <cellStyle name="Calculation 6 4 3" xfId="5696"/>
    <cellStyle name="Calculation 6 4 3 2" xfId="5697"/>
    <cellStyle name="Calculation 6 4 3 2 2" xfId="5698"/>
    <cellStyle name="Calculation 6 4 3 3" xfId="5699"/>
    <cellStyle name="Calculation 6 4 3 3 2" xfId="5700"/>
    <cellStyle name="Calculation 6 4 3 4" xfId="5701"/>
    <cellStyle name="Calculation 6 4 3 4 2" xfId="5702"/>
    <cellStyle name="Calculation 6 4 3 5" xfId="5703"/>
    <cellStyle name="Calculation 6 4 3 5 2" xfId="5704"/>
    <cellStyle name="Calculation 6 4 3 6" xfId="5705"/>
    <cellStyle name="Calculation 6 4 3 6 2" xfId="5706"/>
    <cellStyle name="Calculation 6 4 3 7" xfId="5707"/>
    <cellStyle name="Calculation 6 4 4" xfId="5708"/>
    <cellStyle name="Calculation 6 4 4 2" xfId="5709"/>
    <cellStyle name="Calculation 6 4 5" xfId="5710"/>
    <cellStyle name="Calculation 6 4 5 2" xfId="5711"/>
    <cellStyle name="Calculation 6 4 6" xfId="5712"/>
    <cellStyle name="Calculation 6 4 6 2" xfId="5713"/>
    <cellStyle name="Calculation 6 4 7" xfId="5714"/>
    <cellStyle name="Calculation 6 4 7 2" xfId="5715"/>
    <cellStyle name="Calculation 6 4 8" xfId="5716"/>
    <cellStyle name="Calculation 6 4 8 2" xfId="5717"/>
    <cellStyle name="Calculation 6 4 9" xfId="5718"/>
    <cellStyle name="Calculation 6 5" xfId="5719"/>
    <cellStyle name="Calculation 7" xfId="5720"/>
    <cellStyle name="Calculation 7 10" xfId="5721"/>
    <cellStyle name="Calculation 7 2" xfId="5722"/>
    <cellStyle name="Calculation 7 2 2" xfId="5723"/>
    <cellStyle name="Calculation 7 2 2 2" xfId="5724"/>
    <cellStyle name="Calculation 7 2 2 2 2" xfId="5725"/>
    <cellStyle name="Calculation 7 2 2 2 2 2" xfId="5726"/>
    <cellStyle name="Calculation 7 2 2 2 3" xfId="5727"/>
    <cellStyle name="Calculation 7 2 2 2 3 2" xfId="5728"/>
    <cellStyle name="Calculation 7 2 2 2 4" xfId="5729"/>
    <cellStyle name="Calculation 7 2 2 2 4 2" xfId="5730"/>
    <cellStyle name="Calculation 7 2 2 2 5" xfId="5731"/>
    <cellStyle name="Calculation 7 2 2 2 5 2" xfId="5732"/>
    <cellStyle name="Calculation 7 2 2 2 6" xfId="5733"/>
    <cellStyle name="Calculation 7 2 2 2 6 2" xfId="5734"/>
    <cellStyle name="Calculation 7 2 2 2 7" xfId="5735"/>
    <cellStyle name="Calculation 7 2 2 3" xfId="5736"/>
    <cellStyle name="Calculation 7 2 2 3 2" xfId="5737"/>
    <cellStyle name="Calculation 7 2 2 4" xfId="5738"/>
    <cellStyle name="Calculation 7 2 2 4 2" xfId="5739"/>
    <cellStyle name="Calculation 7 2 2 5" xfId="5740"/>
    <cellStyle name="Calculation 7 2 2 5 2" xfId="5741"/>
    <cellStyle name="Calculation 7 2 2 6" xfId="5742"/>
    <cellStyle name="Calculation 7 2 2 6 2" xfId="5743"/>
    <cellStyle name="Calculation 7 2 2 7" xfId="5744"/>
    <cellStyle name="Calculation 7 2 2 7 2" xfId="5745"/>
    <cellStyle name="Calculation 7 2 2 8" xfId="5746"/>
    <cellStyle name="Calculation 7 2 3" xfId="5747"/>
    <cellStyle name="Calculation 7 2 3 2" xfId="5748"/>
    <cellStyle name="Calculation 7 2 3 2 2" xfId="5749"/>
    <cellStyle name="Calculation 7 2 3 3" xfId="5750"/>
    <cellStyle name="Calculation 7 2 3 3 2" xfId="5751"/>
    <cellStyle name="Calculation 7 2 3 4" xfId="5752"/>
    <cellStyle name="Calculation 7 2 3 4 2" xfId="5753"/>
    <cellStyle name="Calculation 7 2 3 5" xfId="5754"/>
    <cellStyle name="Calculation 7 2 3 5 2" xfId="5755"/>
    <cellStyle name="Calculation 7 2 3 6" xfId="5756"/>
    <cellStyle name="Calculation 7 2 3 6 2" xfId="5757"/>
    <cellStyle name="Calculation 7 2 3 7" xfId="5758"/>
    <cellStyle name="Calculation 7 2 4" xfId="5759"/>
    <cellStyle name="Calculation 7 2 4 2" xfId="5760"/>
    <cellStyle name="Calculation 7 2 5" xfId="5761"/>
    <cellStyle name="Calculation 7 2 5 2" xfId="5762"/>
    <cellStyle name="Calculation 7 2 6" xfId="5763"/>
    <cellStyle name="Calculation 7 2 6 2" xfId="5764"/>
    <cellStyle name="Calculation 7 2 7" xfId="5765"/>
    <cellStyle name="Calculation 7 2 7 2" xfId="5766"/>
    <cellStyle name="Calculation 7 2 8" xfId="5767"/>
    <cellStyle name="Calculation 7 2 8 2" xfId="5768"/>
    <cellStyle name="Calculation 7 2 9" xfId="5769"/>
    <cellStyle name="Calculation 7 3" xfId="5770"/>
    <cellStyle name="Calculation 7 3 2" xfId="5771"/>
    <cellStyle name="Calculation 7 3 2 2" xfId="5772"/>
    <cellStyle name="Calculation 7 3 2 2 2" xfId="5773"/>
    <cellStyle name="Calculation 7 3 2 3" xfId="5774"/>
    <cellStyle name="Calculation 7 3 2 3 2" xfId="5775"/>
    <cellStyle name="Calculation 7 3 2 4" xfId="5776"/>
    <cellStyle name="Calculation 7 3 2 4 2" xfId="5777"/>
    <cellStyle name="Calculation 7 3 2 5" xfId="5778"/>
    <cellStyle name="Calculation 7 3 2 5 2" xfId="5779"/>
    <cellStyle name="Calculation 7 3 2 6" xfId="5780"/>
    <cellStyle name="Calculation 7 3 2 6 2" xfId="5781"/>
    <cellStyle name="Calculation 7 3 2 7" xfId="5782"/>
    <cellStyle name="Calculation 7 3 3" xfId="5783"/>
    <cellStyle name="Calculation 7 3 3 2" xfId="5784"/>
    <cellStyle name="Calculation 7 3 4" xfId="5785"/>
    <cellStyle name="Calculation 7 3 4 2" xfId="5786"/>
    <cellStyle name="Calculation 7 3 5" xfId="5787"/>
    <cellStyle name="Calculation 7 3 5 2" xfId="5788"/>
    <cellStyle name="Calculation 7 3 6" xfId="5789"/>
    <cellStyle name="Calculation 7 3 6 2" xfId="5790"/>
    <cellStyle name="Calculation 7 3 7" xfId="5791"/>
    <cellStyle name="Calculation 7 3 7 2" xfId="5792"/>
    <cellStyle name="Calculation 7 3 8" xfId="5793"/>
    <cellStyle name="Calculation 7 4" xfId="5794"/>
    <cellStyle name="Calculation 7 4 2" xfId="5795"/>
    <cellStyle name="Calculation 7 4 2 2" xfId="5796"/>
    <cellStyle name="Calculation 7 4 3" xfId="5797"/>
    <cellStyle name="Calculation 7 4 3 2" xfId="5798"/>
    <cellStyle name="Calculation 7 4 4" xfId="5799"/>
    <cellStyle name="Calculation 7 4 4 2" xfId="5800"/>
    <cellStyle name="Calculation 7 4 5" xfId="5801"/>
    <cellStyle name="Calculation 7 4 5 2" xfId="5802"/>
    <cellStyle name="Calculation 7 4 6" xfId="5803"/>
    <cellStyle name="Calculation 7 4 6 2" xfId="5804"/>
    <cellStyle name="Calculation 7 4 7" xfId="5805"/>
    <cellStyle name="Calculation 7 5" xfId="5806"/>
    <cellStyle name="Calculation 7 5 2" xfId="5807"/>
    <cellStyle name="Calculation 7 6" xfId="5808"/>
    <cellStyle name="Calculation 7 6 2" xfId="5809"/>
    <cellStyle name="Calculation 7 7" xfId="5810"/>
    <cellStyle name="Calculation 7 7 2" xfId="5811"/>
    <cellStyle name="Calculation 7 8" xfId="5812"/>
    <cellStyle name="Calculation 7 8 2" xfId="5813"/>
    <cellStyle name="Calculation 7 9" xfId="5814"/>
    <cellStyle name="Calculation 7 9 2" xfId="5815"/>
    <cellStyle name="Calculation 8" xfId="5816"/>
    <cellStyle name="Calculation 8 2" xfId="5817"/>
    <cellStyle name="Calculation 8 2 2" xfId="5818"/>
    <cellStyle name="Calculation 8 2 2 2" xfId="5819"/>
    <cellStyle name="Calculation 8 2 2 2 2" xfId="5820"/>
    <cellStyle name="Calculation 8 2 2 3" xfId="5821"/>
    <cellStyle name="Calculation 8 2 2 3 2" xfId="5822"/>
    <cellStyle name="Calculation 8 2 2 4" xfId="5823"/>
    <cellStyle name="Calculation 8 2 2 4 2" xfId="5824"/>
    <cellStyle name="Calculation 8 2 2 5" xfId="5825"/>
    <cellStyle name="Calculation 8 2 2 5 2" xfId="5826"/>
    <cellStyle name="Calculation 8 2 2 6" xfId="5827"/>
    <cellStyle name="Calculation 8 2 2 6 2" xfId="5828"/>
    <cellStyle name="Calculation 8 2 2 7" xfId="5829"/>
    <cellStyle name="Calculation 8 2 3" xfId="5830"/>
    <cellStyle name="Calculation 8 2 3 2" xfId="5831"/>
    <cellStyle name="Calculation 8 2 4" xfId="5832"/>
    <cellStyle name="Calculation 8 2 4 2" xfId="5833"/>
    <cellStyle name="Calculation 8 2 5" xfId="5834"/>
    <cellStyle name="Calculation 8 2 5 2" xfId="5835"/>
    <cellStyle name="Calculation 8 2 6" xfId="5836"/>
    <cellStyle name="Calculation 8 2 6 2" xfId="5837"/>
    <cellStyle name="Calculation 8 2 7" xfId="5838"/>
    <cellStyle name="Calculation 8 2 7 2" xfId="5839"/>
    <cellStyle name="Calculation 8 2 8" xfId="5840"/>
    <cellStyle name="Calculation 8 3" xfId="5841"/>
    <cellStyle name="Calculation 8 3 2" xfId="5842"/>
    <cellStyle name="Calculation 8 3 2 2" xfId="5843"/>
    <cellStyle name="Calculation 8 3 3" xfId="5844"/>
    <cellStyle name="Calculation 8 3 3 2" xfId="5845"/>
    <cellStyle name="Calculation 8 3 4" xfId="5846"/>
    <cellStyle name="Calculation 8 3 4 2" xfId="5847"/>
    <cellStyle name="Calculation 8 3 5" xfId="5848"/>
    <cellStyle name="Calculation 8 3 5 2" xfId="5849"/>
    <cellStyle name="Calculation 8 3 6" xfId="5850"/>
    <cellStyle name="Calculation 8 3 6 2" xfId="5851"/>
    <cellStyle name="Calculation 8 3 7" xfId="5852"/>
    <cellStyle name="Calculation 8 4" xfId="5853"/>
    <cellStyle name="Calculation 8 4 2" xfId="5854"/>
    <cellStyle name="Calculation 8 5" xfId="5855"/>
    <cellStyle name="Calculation 8 5 2" xfId="5856"/>
    <cellStyle name="Calculation 8 6" xfId="5857"/>
    <cellStyle name="Calculation 8 6 2" xfId="5858"/>
    <cellStyle name="Calculation 8 7" xfId="5859"/>
    <cellStyle name="Calculation 8 7 2" xfId="5860"/>
    <cellStyle name="Calculation 8 8" xfId="5861"/>
    <cellStyle name="Calculation 8 8 2" xfId="5862"/>
    <cellStyle name="Calculation 8 9" xfId="5863"/>
    <cellStyle name="Calculation 9" xfId="5864"/>
    <cellStyle name="Calculation 9 2" xfId="5865"/>
    <cellStyle name="Calculation 9 2 2" xfId="5866"/>
    <cellStyle name="Calculation 9 2 2 2" xfId="5867"/>
    <cellStyle name="Calculation 9 2 2 2 2" xfId="5868"/>
    <cellStyle name="Calculation 9 2 2 3" xfId="5869"/>
    <cellStyle name="Calculation 9 2 2 3 2" xfId="5870"/>
    <cellStyle name="Calculation 9 2 2 4" xfId="5871"/>
    <cellStyle name="Calculation 9 2 2 4 2" xfId="5872"/>
    <cellStyle name="Calculation 9 2 2 5" xfId="5873"/>
    <cellStyle name="Calculation 9 2 2 5 2" xfId="5874"/>
    <cellStyle name="Calculation 9 2 2 6" xfId="5875"/>
    <cellStyle name="Calculation 9 2 2 6 2" xfId="5876"/>
    <cellStyle name="Calculation 9 2 2 7" xfId="5877"/>
    <cellStyle name="Calculation 9 2 3" xfId="5878"/>
    <cellStyle name="Calculation 9 2 3 2" xfId="5879"/>
    <cellStyle name="Calculation 9 2 4" xfId="5880"/>
    <cellStyle name="Calculation 9 2 4 2" xfId="5881"/>
    <cellStyle name="Calculation 9 2 5" xfId="5882"/>
    <cellStyle name="Calculation 9 2 5 2" xfId="5883"/>
    <cellStyle name="Calculation 9 2 6" xfId="5884"/>
    <cellStyle name="Calculation 9 2 6 2" xfId="5885"/>
    <cellStyle name="Calculation 9 2 7" xfId="5886"/>
    <cellStyle name="Calculation 9 2 7 2" xfId="5887"/>
    <cellStyle name="Calculation 9 2 8" xfId="5888"/>
    <cellStyle name="Calculation 9 3" xfId="5889"/>
    <cellStyle name="Calculation 9 3 2" xfId="5890"/>
    <cellStyle name="Calculation 9 3 2 2" xfId="5891"/>
    <cellStyle name="Calculation 9 3 3" xfId="5892"/>
    <cellStyle name="Calculation 9 3 3 2" xfId="5893"/>
    <cellStyle name="Calculation 9 3 4" xfId="5894"/>
    <cellStyle name="Calculation 9 3 4 2" xfId="5895"/>
    <cellStyle name="Calculation 9 3 5" xfId="5896"/>
    <cellStyle name="Calculation 9 3 5 2" xfId="5897"/>
    <cellStyle name="Calculation 9 3 6" xfId="5898"/>
    <cellStyle name="Calculation 9 3 6 2" xfId="5899"/>
    <cellStyle name="Calculation 9 3 7" xfId="5900"/>
    <cellStyle name="Calculation 9 4" xfId="5901"/>
    <cellStyle name="Calculation 9 4 2" xfId="5902"/>
    <cellStyle name="Calculation 9 5" xfId="5903"/>
    <cellStyle name="Calculation 9 5 2" xfId="5904"/>
    <cellStyle name="Calculation 9 6" xfId="5905"/>
    <cellStyle name="Calculation 9 6 2" xfId="5906"/>
    <cellStyle name="Calculation 9 7" xfId="5907"/>
    <cellStyle name="Calculation 9 7 2" xfId="5908"/>
    <cellStyle name="Calculation 9 8" xfId="5909"/>
    <cellStyle name="Calculation 9 8 2" xfId="5910"/>
    <cellStyle name="Calculation 9 9" xfId="5911"/>
    <cellStyle name="Check Cell" xfId="12" builtinId="23" customBuiltin="1"/>
    <cellStyle name="Check Cell 10" xfId="5912"/>
    <cellStyle name="Check Cell 11" xfId="5913"/>
    <cellStyle name="Check Cell 2" xfId="119"/>
    <cellStyle name="Check Cell 2 2" xfId="5914"/>
    <cellStyle name="Check Cell 2 3" xfId="5915"/>
    <cellStyle name="Check Cell 3" xfId="5916"/>
    <cellStyle name="Check Cell 3 2" xfId="5917"/>
    <cellStyle name="Check Cell 3 2 2" xfId="5918"/>
    <cellStyle name="Check Cell 3 2 3" xfId="5919"/>
    <cellStyle name="Check Cell 3 2 4" xfId="5920"/>
    <cellStyle name="Check Cell 3 2 5" xfId="5921"/>
    <cellStyle name="Check Cell 3 2 6" xfId="5922"/>
    <cellStyle name="Check Cell 3 2 7" xfId="5923"/>
    <cellStyle name="Check Cell 3 3" xfId="5924"/>
    <cellStyle name="Check Cell 3 3 2" xfId="5925"/>
    <cellStyle name="Check Cell 3 4" xfId="5926"/>
    <cellStyle name="Check Cell 3 5" xfId="5927"/>
    <cellStyle name="Check Cell 4" xfId="5928"/>
    <cellStyle name="Check Cell 4 2" xfId="5929"/>
    <cellStyle name="Check Cell 5" xfId="5930"/>
    <cellStyle name="Check Cell 5 2" xfId="5931"/>
    <cellStyle name="Check Cell 6" xfId="5932"/>
    <cellStyle name="Check Cell 6 2" xfId="5933"/>
    <cellStyle name="Check Cell 7" xfId="5934"/>
    <cellStyle name="Check Cell 8" xfId="5935"/>
    <cellStyle name="Check Cell 9" xfId="5936"/>
    <cellStyle name="Column 4" xfId="5937"/>
    <cellStyle name="Comma 10" xfId="5938"/>
    <cellStyle name="Comma 10 10" xfId="5939"/>
    <cellStyle name="Comma 10 2" xfId="5940"/>
    <cellStyle name="Comma 10 2 2" xfId="5941"/>
    <cellStyle name="Comma 10 2 2 2" xfId="5942"/>
    <cellStyle name="Comma 10 2 2 2 2" xfId="5943"/>
    <cellStyle name="Comma 10 2 2 3" xfId="5944"/>
    <cellStyle name="Comma 10 2 2 3 2" xfId="5945"/>
    <cellStyle name="Comma 10 2 2 3 2 2" xfId="5946"/>
    <cellStyle name="Comma 10 2 2 3 3" xfId="5947"/>
    <cellStyle name="Comma 10 2 2 3 3 2" xfId="5948"/>
    <cellStyle name="Comma 10 2 2 3 4" xfId="5949"/>
    <cellStyle name="Comma 10 2 2 4" xfId="5950"/>
    <cellStyle name="Comma 10 2 2 4 2" xfId="5951"/>
    <cellStyle name="Comma 10 2 2 4 2 2" xfId="5952"/>
    <cellStyle name="Comma 10 2 2 4 3" xfId="5953"/>
    <cellStyle name="Comma 10 2 2 4 3 2" xfId="5954"/>
    <cellStyle name="Comma 10 2 2 4 4" xfId="5955"/>
    <cellStyle name="Comma 10 2 2 5" xfId="5956"/>
    <cellStyle name="Comma 10 2 2 5 2" xfId="5957"/>
    <cellStyle name="Comma 10 2 2 5 2 2" xfId="5958"/>
    <cellStyle name="Comma 10 2 2 5 3" xfId="5959"/>
    <cellStyle name="Comma 10 2 2 5 3 2" xfId="5960"/>
    <cellStyle name="Comma 10 2 2 5 4" xfId="5961"/>
    <cellStyle name="Comma 10 2 2 6" xfId="5962"/>
    <cellStyle name="Comma 10 2 2 6 2" xfId="5963"/>
    <cellStyle name="Comma 10 2 2 6 2 2" xfId="5964"/>
    <cellStyle name="Comma 10 2 2 6 3" xfId="5965"/>
    <cellStyle name="Comma 10 2 2 6 3 2" xfId="5966"/>
    <cellStyle name="Comma 10 2 2 6 4" xfId="5967"/>
    <cellStyle name="Comma 10 2 2 7" xfId="5968"/>
    <cellStyle name="Comma 10 2 3" xfId="5969"/>
    <cellStyle name="Comma 10 2 3 2" xfId="5970"/>
    <cellStyle name="Comma 10 2 3 2 2" xfId="5971"/>
    <cellStyle name="Comma 10 2 3 2 2 2" xfId="5972"/>
    <cellStyle name="Comma 10 2 3 2 3" xfId="5973"/>
    <cellStyle name="Comma 10 2 3 2 3 2" xfId="5974"/>
    <cellStyle name="Comma 10 2 3 2 4" xfId="5975"/>
    <cellStyle name="Comma 10 2 3 3" xfId="5976"/>
    <cellStyle name="Comma 10 2 4" xfId="5977"/>
    <cellStyle name="Comma 10 2 4 2" xfId="5978"/>
    <cellStyle name="Comma 10 2 4 2 2" xfId="5979"/>
    <cellStyle name="Comma 10 2 4 3" xfId="5980"/>
    <cellStyle name="Comma 10 2 4 3 2" xfId="5981"/>
    <cellStyle name="Comma 10 2 4 4" xfId="5982"/>
    <cellStyle name="Comma 10 2 5" xfId="5983"/>
    <cellStyle name="Comma 10 2 5 2" xfId="5984"/>
    <cellStyle name="Comma 10 2 5 2 2" xfId="5985"/>
    <cellStyle name="Comma 10 2 5 3" xfId="5986"/>
    <cellStyle name="Comma 10 2 5 3 2" xfId="5987"/>
    <cellStyle name="Comma 10 2 5 4" xfId="5988"/>
    <cellStyle name="Comma 10 2 6" xfId="5989"/>
    <cellStyle name="Comma 10 2 6 2" xfId="5990"/>
    <cellStyle name="Comma 10 2 7" xfId="5991"/>
    <cellStyle name="Comma 10 2 7 2" xfId="5992"/>
    <cellStyle name="Comma 10 2 7 2 2" xfId="5993"/>
    <cellStyle name="Comma 10 2 7 3" xfId="5994"/>
    <cellStyle name="Comma 10 2 7 3 2" xfId="5995"/>
    <cellStyle name="Comma 10 2 7 4" xfId="5996"/>
    <cellStyle name="Comma 10 2 8" xfId="5997"/>
    <cellStyle name="Comma 10 2 8 2" xfId="5998"/>
    <cellStyle name="Comma 10 2 8 2 2" xfId="5999"/>
    <cellStyle name="Comma 10 2 8 3" xfId="6000"/>
    <cellStyle name="Comma 10 2 8 3 2" xfId="6001"/>
    <cellStyle name="Comma 10 2 8 4" xfId="6002"/>
    <cellStyle name="Comma 10 2 9" xfId="6003"/>
    <cellStyle name="Comma 10 3" xfId="6004"/>
    <cellStyle name="Comma 10 3 2" xfId="6005"/>
    <cellStyle name="Comma 10 3 2 2" xfId="6006"/>
    <cellStyle name="Comma 10 3 3" xfId="6007"/>
    <cellStyle name="Comma 10 3 3 2" xfId="6008"/>
    <cellStyle name="Comma 10 3 3 2 2" xfId="6009"/>
    <cellStyle name="Comma 10 3 3 3" xfId="6010"/>
    <cellStyle name="Comma 10 3 3 3 2" xfId="6011"/>
    <cellStyle name="Comma 10 3 3 4" xfId="6012"/>
    <cellStyle name="Comma 10 3 4" xfId="6013"/>
    <cellStyle name="Comma 10 3 4 2" xfId="6014"/>
    <cellStyle name="Comma 10 3 4 2 2" xfId="6015"/>
    <cellStyle name="Comma 10 3 4 3" xfId="6016"/>
    <cellStyle name="Comma 10 3 4 3 2" xfId="6017"/>
    <cellStyle name="Comma 10 3 4 4" xfId="6018"/>
    <cellStyle name="Comma 10 3 5" xfId="6019"/>
    <cellStyle name="Comma 10 3 5 2" xfId="6020"/>
    <cellStyle name="Comma 10 3 5 2 2" xfId="6021"/>
    <cellStyle name="Comma 10 3 5 3" xfId="6022"/>
    <cellStyle name="Comma 10 3 5 3 2" xfId="6023"/>
    <cellStyle name="Comma 10 3 5 4" xfId="6024"/>
    <cellStyle name="Comma 10 3 6" xfId="6025"/>
    <cellStyle name="Comma 10 3 6 2" xfId="6026"/>
    <cellStyle name="Comma 10 3 6 2 2" xfId="6027"/>
    <cellStyle name="Comma 10 3 6 3" xfId="6028"/>
    <cellStyle name="Comma 10 3 6 3 2" xfId="6029"/>
    <cellStyle name="Comma 10 3 6 4" xfId="6030"/>
    <cellStyle name="Comma 10 3 7" xfId="6031"/>
    <cellStyle name="Comma 10 4" xfId="6032"/>
    <cellStyle name="Comma 10 4 2" xfId="6033"/>
    <cellStyle name="Comma 10 5" xfId="6034"/>
    <cellStyle name="Comma 10 5 2" xfId="6035"/>
    <cellStyle name="Comma 10 5 2 2" xfId="6036"/>
    <cellStyle name="Comma 10 5 3" xfId="6037"/>
    <cellStyle name="Comma 10 5 3 2" xfId="6038"/>
    <cellStyle name="Comma 10 5 4" xfId="6039"/>
    <cellStyle name="Comma 10 6" xfId="6040"/>
    <cellStyle name="Comma 10 6 2" xfId="6041"/>
    <cellStyle name="Comma 10 6 2 2" xfId="6042"/>
    <cellStyle name="Comma 10 6 3" xfId="6043"/>
    <cellStyle name="Comma 10 6 3 2" xfId="6044"/>
    <cellStyle name="Comma 10 6 4" xfId="6045"/>
    <cellStyle name="Comma 10 7" xfId="6046"/>
    <cellStyle name="Comma 10 7 2" xfId="6047"/>
    <cellStyle name="Comma 10 8" xfId="6048"/>
    <cellStyle name="Comma 10 8 2" xfId="6049"/>
    <cellStyle name="Comma 10 8 2 2" xfId="6050"/>
    <cellStyle name="Comma 10 8 3" xfId="6051"/>
    <cellStyle name="Comma 10 8 3 2" xfId="6052"/>
    <cellStyle name="Comma 10 8 4" xfId="6053"/>
    <cellStyle name="Comma 10 9" xfId="6054"/>
    <cellStyle name="Comma 10 9 2" xfId="6055"/>
    <cellStyle name="Comma 10 9 2 2" xfId="6056"/>
    <cellStyle name="Comma 10 9 3" xfId="6057"/>
    <cellStyle name="Comma 10 9 3 2" xfId="6058"/>
    <cellStyle name="Comma 10 9 4" xfId="6059"/>
    <cellStyle name="Comma 11" xfId="6060"/>
    <cellStyle name="Comma 11 2" xfId="6061"/>
    <cellStyle name="Comma 11 2 2" xfId="6062"/>
    <cellStyle name="Comma 11 2 2 2" xfId="6063"/>
    <cellStyle name="Comma 11 2 3" xfId="6064"/>
    <cellStyle name="Comma 11 2 3 2" xfId="6065"/>
    <cellStyle name="Comma 11 2 4" xfId="6066"/>
    <cellStyle name="Comma 11 3" xfId="6067"/>
    <cellStyle name="Comma 11 3 2" xfId="6068"/>
    <cellStyle name="Comma 11 4" xfId="6069"/>
    <cellStyle name="Comma 11 4 2" xfId="6070"/>
    <cellStyle name="Comma 11 4 2 2" xfId="6071"/>
    <cellStyle name="Comma 11 4 3" xfId="6072"/>
    <cellStyle name="Comma 11 4 3 2" xfId="6073"/>
    <cellStyle name="Comma 11 4 4" xfId="6074"/>
    <cellStyle name="Comma 11 5" xfId="6075"/>
    <cellStyle name="Comma 12" xfId="6076"/>
    <cellStyle name="Comma 12 2" xfId="6077"/>
    <cellStyle name="Comma 12 2 2" xfId="6078"/>
    <cellStyle name="Comma 12 2 2 2" xfId="6079"/>
    <cellStyle name="Comma 12 2 3" xfId="6080"/>
    <cellStyle name="Comma 12 2 3 2" xfId="6081"/>
    <cellStyle name="Comma 12 2 4" xfId="6082"/>
    <cellStyle name="Comma 12 3" xfId="6083"/>
    <cellStyle name="Comma 12 3 2" xfId="6084"/>
    <cellStyle name="Comma 12 4" xfId="6085"/>
    <cellStyle name="Comma 12 4 2" xfId="6086"/>
    <cellStyle name="Comma 12 4 2 2" xfId="6087"/>
    <cellStyle name="Comma 12 4 3" xfId="6088"/>
    <cellStyle name="Comma 12 4 3 2" xfId="6089"/>
    <cellStyle name="Comma 12 4 4" xfId="6090"/>
    <cellStyle name="Comma 12 5" xfId="6091"/>
    <cellStyle name="Comma 13" xfId="6092"/>
    <cellStyle name="Comma 13 2" xfId="6093"/>
    <cellStyle name="Comma 13 2 2" xfId="6094"/>
    <cellStyle name="Comma 13 3" xfId="6095"/>
    <cellStyle name="Comma 13 3 2" xfId="6096"/>
    <cellStyle name="Comma 13 3 2 2" xfId="6097"/>
    <cellStyle name="Comma 13 3 3" xfId="6098"/>
    <cellStyle name="Comma 13 3 3 2" xfId="6099"/>
    <cellStyle name="Comma 13 3 4" xfId="6100"/>
    <cellStyle name="Comma 13 4" xfId="6101"/>
    <cellStyle name="Comma 14" xfId="6102"/>
    <cellStyle name="Comma 14 2" xfId="6103"/>
    <cellStyle name="Comma 15" xfId="6104"/>
    <cellStyle name="Comma 15 2" xfId="6105"/>
    <cellStyle name="Comma 16" xfId="6106"/>
    <cellStyle name="Comma 2" xfId="75"/>
    <cellStyle name="Comma 2 10" xfId="6107"/>
    <cellStyle name="Comma 2 10 2" xfId="6108"/>
    <cellStyle name="Comma 2 10 2 2" xfId="45383"/>
    <cellStyle name="Comma 2 10 3" xfId="45384"/>
    <cellStyle name="Comma 2 10 4" xfId="45385"/>
    <cellStyle name="Comma 2 11" xfId="6109"/>
    <cellStyle name="Comma 2 11 2" xfId="6110"/>
    <cellStyle name="Comma 2 11 2 2" xfId="45386"/>
    <cellStyle name="Comma 2 11 3" xfId="45387"/>
    <cellStyle name="Comma 2 11 4" xfId="45388"/>
    <cellStyle name="Comma 2 12" xfId="6111"/>
    <cellStyle name="Comma 2 12 2" xfId="45389"/>
    <cellStyle name="Comma 2 12 2 2" xfId="45390"/>
    <cellStyle name="Comma 2 12 3" xfId="45391"/>
    <cellStyle name="Comma 2 12 4" xfId="45392"/>
    <cellStyle name="Comma 2 13" xfId="6112"/>
    <cellStyle name="Comma 2 13 2" xfId="45393"/>
    <cellStyle name="Comma 2 13 2 2" xfId="45394"/>
    <cellStyle name="Comma 2 13 3" xfId="45395"/>
    <cellStyle name="Comma 2 13 4" xfId="45396"/>
    <cellStyle name="Comma 2 14" xfId="45397"/>
    <cellStyle name="Comma 2 14 2" xfId="45398"/>
    <cellStyle name="Comma 2 14 3" xfId="45399"/>
    <cellStyle name="Comma 2 15" xfId="45400"/>
    <cellStyle name="Comma 2 15 2" xfId="45401"/>
    <cellStyle name="Comma 2 16" xfId="45402"/>
    <cellStyle name="Comma 2 17" xfId="45403"/>
    <cellStyle name="Comma 2 18" xfId="45404"/>
    <cellStyle name="Comma 2 19" xfId="45405"/>
    <cellStyle name="Comma 2 2" xfId="6113"/>
    <cellStyle name="Comma 2 2 10" xfId="45406"/>
    <cellStyle name="Comma 2 2 10 2" xfId="45407"/>
    <cellStyle name="Comma 2 2 10 3" xfId="45408"/>
    <cellStyle name="Comma 2 2 11" xfId="45409"/>
    <cellStyle name="Comma 2 2 11 2" xfId="45410"/>
    <cellStyle name="Comma 2 2 12" xfId="45411"/>
    <cellStyle name="Comma 2 2 13" xfId="45412"/>
    <cellStyle name="Comma 2 2 14" xfId="45413"/>
    <cellStyle name="Comma 2 2 15" xfId="45414"/>
    <cellStyle name="Comma 2 2 16" xfId="45415"/>
    <cellStyle name="Comma 2 2 17" xfId="45416"/>
    <cellStyle name="Comma 2 2 2" xfId="6114"/>
    <cellStyle name="Comma 2 2 2 10" xfId="45417"/>
    <cellStyle name="Comma 2 2 2 11" xfId="45418"/>
    <cellStyle name="Comma 2 2 2 12" xfId="45419"/>
    <cellStyle name="Comma 2 2 2 13" xfId="45420"/>
    <cellStyle name="Comma 2 2 2 2" xfId="6115"/>
    <cellStyle name="Comma 2 2 2 2 10" xfId="45421"/>
    <cellStyle name="Comma 2 2 2 2 11" xfId="45422"/>
    <cellStyle name="Comma 2 2 2 2 12" xfId="45423"/>
    <cellStyle name="Comma 2 2 2 2 2" xfId="6116"/>
    <cellStyle name="Comma 2 2 2 2 2 2" xfId="45424"/>
    <cellStyle name="Comma 2 2 2 2 2 2 2" xfId="45425"/>
    <cellStyle name="Comma 2 2 2 2 2 2 2 2" xfId="45426"/>
    <cellStyle name="Comma 2 2 2 2 2 2 2 3" xfId="45427"/>
    <cellStyle name="Comma 2 2 2 2 2 2 3" xfId="45428"/>
    <cellStyle name="Comma 2 2 2 2 2 2 4" xfId="45429"/>
    <cellStyle name="Comma 2 2 2 2 2 2 5" xfId="45430"/>
    <cellStyle name="Comma 2 2 2 2 2 3" xfId="45431"/>
    <cellStyle name="Comma 2 2 2 2 2 3 2" xfId="45432"/>
    <cellStyle name="Comma 2 2 2 2 2 3 3" xfId="45433"/>
    <cellStyle name="Comma 2 2 2 2 2 4" xfId="45434"/>
    <cellStyle name="Comma 2 2 2 2 2 5" xfId="45435"/>
    <cellStyle name="Comma 2 2 2 2 2 6" xfId="45436"/>
    <cellStyle name="Comma 2 2 2 2 2 7" xfId="45437"/>
    <cellStyle name="Comma 2 2 2 2 3" xfId="6117"/>
    <cellStyle name="Comma 2 2 2 2 3 2" xfId="45438"/>
    <cellStyle name="Comma 2 2 2 2 3 2 2" xfId="45439"/>
    <cellStyle name="Comma 2 2 2 2 3 2 3" xfId="45440"/>
    <cellStyle name="Comma 2 2 2 2 3 2 4" xfId="45441"/>
    <cellStyle name="Comma 2 2 2 2 3 3" xfId="45442"/>
    <cellStyle name="Comma 2 2 2 2 3 4" xfId="45443"/>
    <cellStyle name="Comma 2 2 2 2 3 5" xfId="45444"/>
    <cellStyle name="Comma 2 2 2 2 3 6" xfId="45445"/>
    <cellStyle name="Comma 2 2 2 2 3 7" xfId="45446"/>
    <cellStyle name="Comma 2 2 2 2 4" xfId="6118"/>
    <cellStyle name="Comma 2 2 2 2 4 2" xfId="45447"/>
    <cellStyle name="Comma 2 2 2 2 4 2 2" xfId="45448"/>
    <cellStyle name="Comma 2 2 2 2 4 3" xfId="45449"/>
    <cellStyle name="Comma 2 2 2 2 4 4" xfId="45450"/>
    <cellStyle name="Comma 2 2 2 2 4 5" xfId="45451"/>
    <cellStyle name="Comma 2 2 2 2 4 6" xfId="45452"/>
    <cellStyle name="Comma 2 2 2 2 5" xfId="45453"/>
    <cellStyle name="Comma 2 2 2 2 5 2" xfId="45454"/>
    <cellStyle name="Comma 2 2 2 2 5 2 2" xfId="45455"/>
    <cellStyle name="Comma 2 2 2 2 5 3" xfId="45456"/>
    <cellStyle name="Comma 2 2 2 2 5 4" xfId="45457"/>
    <cellStyle name="Comma 2 2 2 2 6" xfId="45458"/>
    <cellStyle name="Comma 2 2 2 2 6 2" xfId="45459"/>
    <cellStyle name="Comma 2 2 2 2 6 3" xfId="45460"/>
    <cellStyle name="Comma 2 2 2 2 7" xfId="45461"/>
    <cellStyle name="Comma 2 2 2 2 7 2" xfId="45462"/>
    <cellStyle name="Comma 2 2 2 2 8" xfId="45463"/>
    <cellStyle name="Comma 2 2 2 2 9" xfId="45464"/>
    <cellStyle name="Comma 2 2 2 3" xfId="6119"/>
    <cellStyle name="Comma 2 2 2 3 2" xfId="6120"/>
    <cellStyle name="Comma 2 2 2 3 2 2" xfId="6121"/>
    <cellStyle name="Comma 2 2 2 3 2 2 2" xfId="45465"/>
    <cellStyle name="Comma 2 2 2 3 2 2 3" xfId="45466"/>
    <cellStyle name="Comma 2 2 2 3 2 3" xfId="45467"/>
    <cellStyle name="Comma 2 2 2 3 2 4" xfId="45468"/>
    <cellStyle name="Comma 2 2 2 3 2 5" xfId="45469"/>
    <cellStyle name="Comma 2 2 2 3 3" xfId="6122"/>
    <cellStyle name="Comma 2 2 2 3 3 2" xfId="6123"/>
    <cellStyle name="Comma 2 2 2 3 3 3" xfId="45470"/>
    <cellStyle name="Comma 2 2 2 3 4" xfId="6124"/>
    <cellStyle name="Comma 2 2 2 3 5" xfId="6125"/>
    <cellStyle name="Comma 2 2 2 3 6" xfId="45471"/>
    <cellStyle name="Comma 2 2 2 3 7" xfId="45472"/>
    <cellStyle name="Comma 2 2 2 4" xfId="6126"/>
    <cellStyle name="Comma 2 2 2 4 2" xfId="6127"/>
    <cellStyle name="Comma 2 2 2 4 2 2" xfId="45473"/>
    <cellStyle name="Comma 2 2 2 4 2 3" xfId="45474"/>
    <cellStyle name="Comma 2 2 2 4 2 4" xfId="45475"/>
    <cellStyle name="Comma 2 2 2 4 3" xfId="45476"/>
    <cellStyle name="Comma 2 2 2 4 4" xfId="45477"/>
    <cellStyle name="Comma 2 2 2 4 5" xfId="45478"/>
    <cellStyle name="Comma 2 2 2 4 6" xfId="45479"/>
    <cellStyle name="Comma 2 2 2 4 7" xfId="45480"/>
    <cellStyle name="Comma 2 2 2 5" xfId="6128"/>
    <cellStyle name="Comma 2 2 2 5 2" xfId="45481"/>
    <cellStyle name="Comma 2 2 2 5 2 2" xfId="45482"/>
    <cellStyle name="Comma 2 2 2 5 3" xfId="45483"/>
    <cellStyle name="Comma 2 2 2 5 4" xfId="45484"/>
    <cellStyle name="Comma 2 2 2 5 5" xfId="45485"/>
    <cellStyle name="Comma 2 2 2 5 6" xfId="45486"/>
    <cellStyle name="Comma 2 2 2 6" xfId="6129"/>
    <cellStyle name="Comma 2 2 2 6 2" xfId="45487"/>
    <cellStyle name="Comma 2 2 2 6 2 2" xfId="45488"/>
    <cellStyle name="Comma 2 2 2 6 3" xfId="45489"/>
    <cellStyle name="Comma 2 2 2 6 4" xfId="45490"/>
    <cellStyle name="Comma 2 2 2 7" xfId="45491"/>
    <cellStyle name="Comma 2 2 2 7 2" xfId="45492"/>
    <cellStyle name="Comma 2 2 2 7 3" xfId="45493"/>
    <cellStyle name="Comma 2 2 2 8" xfId="45494"/>
    <cellStyle name="Comma 2 2 2 8 2" xfId="45495"/>
    <cellStyle name="Comma 2 2 2 9" xfId="45496"/>
    <cellStyle name="Comma 2 2 3" xfId="6130"/>
    <cellStyle name="Comma 2 2 3 10" xfId="45497"/>
    <cellStyle name="Comma 2 2 3 11" xfId="45498"/>
    <cellStyle name="Comma 2 2 3 12" xfId="45499"/>
    <cellStyle name="Comma 2 2 3 13" xfId="45500"/>
    <cellStyle name="Comma 2 2 3 2" xfId="6131"/>
    <cellStyle name="Comma 2 2 3 2 10" xfId="45501"/>
    <cellStyle name="Comma 2 2 3 2 11" xfId="45502"/>
    <cellStyle name="Comma 2 2 3 2 12" xfId="45503"/>
    <cellStyle name="Comma 2 2 3 2 2" xfId="45504"/>
    <cellStyle name="Comma 2 2 3 2 2 2" xfId="45505"/>
    <cellStyle name="Comma 2 2 3 2 2 2 2" xfId="45506"/>
    <cellStyle name="Comma 2 2 3 2 2 2 3" xfId="45507"/>
    <cellStyle name="Comma 2 2 3 2 2 2 4" xfId="45508"/>
    <cellStyle name="Comma 2 2 3 2 2 3" xfId="45509"/>
    <cellStyle name="Comma 2 2 3 2 2 4" xfId="45510"/>
    <cellStyle name="Comma 2 2 3 2 2 5" xfId="45511"/>
    <cellStyle name="Comma 2 2 3 2 2 6" xfId="45512"/>
    <cellStyle name="Comma 2 2 3 2 2 7" xfId="45513"/>
    <cellStyle name="Comma 2 2 3 2 3" xfId="45514"/>
    <cellStyle name="Comma 2 2 3 2 3 2" xfId="45515"/>
    <cellStyle name="Comma 2 2 3 2 3 2 2" xfId="45516"/>
    <cellStyle name="Comma 2 2 3 2 3 3" xfId="45517"/>
    <cellStyle name="Comma 2 2 3 2 3 4" xfId="45518"/>
    <cellStyle name="Comma 2 2 3 2 3 5" xfId="45519"/>
    <cellStyle name="Comma 2 2 3 2 3 6" xfId="45520"/>
    <cellStyle name="Comma 2 2 3 2 4" xfId="45521"/>
    <cellStyle name="Comma 2 2 3 2 4 2" xfId="45522"/>
    <cellStyle name="Comma 2 2 3 2 4 2 2" xfId="45523"/>
    <cellStyle name="Comma 2 2 3 2 4 3" xfId="45524"/>
    <cellStyle name="Comma 2 2 3 2 4 4" xfId="45525"/>
    <cellStyle name="Comma 2 2 3 2 5" xfId="45526"/>
    <cellStyle name="Comma 2 2 3 2 5 2" xfId="45527"/>
    <cellStyle name="Comma 2 2 3 2 5 2 2" xfId="45528"/>
    <cellStyle name="Comma 2 2 3 2 5 3" xfId="45529"/>
    <cellStyle name="Comma 2 2 3 2 5 4" xfId="45530"/>
    <cellStyle name="Comma 2 2 3 2 6" xfId="45531"/>
    <cellStyle name="Comma 2 2 3 2 6 2" xfId="45532"/>
    <cellStyle name="Comma 2 2 3 2 6 3" xfId="45533"/>
    <cellStyle name="Comma 2 2 3 2 7" xfId="45534"/>
    <cellStyle name="Comma 2 2 3 2 7 2" xfId="45535"/>
    <cellStyle name="Comma 2 2 3 2 8" xfId="45536"/>
    <cellStyle name="Comma 2 2 3 2 9" xfId="45537"/>
    <cellStyle name="Comma 2 2 3 3" xfId="6132"/>
    <cellStyle name="Comma 2 2 3 3 2" xfId="45538"/>
    <cellStyle name="Comma 2 2 3 3 2 2" xfId="45539"/>
    <cellStyle name="Comma 2 2 3 3 2 3" xfId="45540"/>
    <cellStyle name="Comma 2 2 3 3 2 4" xfId="45541"/>
    <cellStyle name="Comma 2 2 3 3 3" xfId="45542"/>
    <cellStyle name="Comma 2 2 3 3 4" xfId="45543"/>
    <cellStyle name="Comma 2 2 3 3 5" xfId="45544"/>
    <cellStyle name="Comma 2 2 3 3 6" xfId="45545"/>
    <cellStyle name="Comma 2 2 3 3 7" xfId="45546"/>
    <cellStyle name="Comma 2 2 3 4" xfId="6133"/>
    <cellStyle name="Comma 2 2 3 4 2" xfId="45547"/>
    <cellStyle name="Comma 2 2 3 4 2 2" xfId="45548"/>
    <cellStyle name="Comma 2 2 3 4 3" xfId="45549"/>
    <cellStyle name="Comma 2 2 3 4 4" xfId="45550"/>
    <cellStyle name="Comma 2 2 3 4 5" xfId="45551"/>
    <cellStyle name="Comma 2 2 3 4 6" xfId="45552"/>
    <cellStyle name="Comma 2 2 3 5" xfId="45553"/>
    <cellStyle name="Comma 2 2 3 5 2" xfId="45554"/>
    <cellStyle name="Comma 2 2 3 5 2 2" xfId="45555"/>
    <cellStyle name="Comma 2 2 3 5 3" xfId="45556"/>
    <cellStyle name="Comma 2 2 3 5 4" xfId="45557"/>
    <cellStyle name="Comma 2 2 3 6" xfId="45558"/>
    <cellStyle name="Comma 2 2 3 6 2" xfId="45559"/>
    <cellStyle name="Comma 2 2 3 6 2 2" xfId="45560"/>
    <cellStyle name="Comma 2 2 3 6 3" xfId="45561"/>
    <cellStyle name="Comma 2 2 3 6 4" xfId="45562"/>
    <cellStyle name="Comma 2 2 3 7" xfId="45563"/>
    <cellStyle name="Comma 2 2 3 7 2" xfId="45564"/>
    <cellStyle name="Comma 2 2 3 7 3" xfId="45565"/>
    <cellStyle name="Comma 2 2 3 8" xfId="45566"/>
    <cellStyle name="Comma 2 2 3 8 2" xfId="45567"/>
    <cellStyle name="Comma 2 2 3 9" xfId="45568"/>
    <cellStyle name="Comma 2 2 4" xfId="6134"/>
    <cellStyle name="Comma 2 2 4 10" xfId="45569"/>
    <cellStyle name="Comma 2 2 4 11" xfId="45570"/>
    <cellStyle name="Comma 2 2 4 12" xfId="45571"/>
    <cellStyle name="Comma 2 2 4 13" xfId="45572"/>
    <cellStyle name="Comma 2 2 4 2" xfId="6135"/>
    <cellStyle name="Comma 2 2 4 2 10" xfId="45573"/>
    <cellStyle name="Comma 2 2 4 2 11" xfId="45574"/>
    <cellStyle name="Comma 2 2 4 2 12" xfId="45575"/>
    <cellStyle name="Comma 2 2 4 2 2" xfId="45576"/>
    <cellStyle name="Comma 2 2 4 2 2 2" xfId="45577"/>
    <cellStyle name="Comma 2 2 4 2 2 2 2" xfId="45578"/>
    <cellStyle name="Comma 2 2 4 2 2 3" xfId="45579"/>
    <cellStyle name="Comma 2 2 4 2 2 4" xfId="45580"/>
    <cellStyle name="Comma 2 2 4 2 2 5" xfId="45581"/>
    <cellStyle name="Comma 2 2 4 2 2 6" xfId="45582"/>
    <cellStyle name="Comma 2 2 4 2 3" xfId="45583"/>
    <cellStyle name="Comma 2 2 4 2 3 2" xfId="45584"/>
    <cellStyle name="Comma 2 2 4 2 3 2 2" xfId="45585"/>
    <cellStyle name="Comma 2 2 4 2 3 3" xfId="45586"/>
    <cellStyle name="Comma 2 2 4 2 3 4" xfId="45587"/>
    <cellStyle name="Comma 2 2 4 2 4" xfId="45588"/>
    <cellStyle name="Comma 2 2 4 2 4 2" xfId="45589"/>
    <cellStyle name="Comma 2 2 4 2 4 2 2" xfId="45590"/>
    <cellStyle name="Comma 2 2 4 2 4 3" xfId="45591"/>
    <cellStyle name="Comma 2 2 4 2 4 4" xfId="45592"/>
    <cellStyle name="Comma 2 2 4 2 5" xfId="45593"/>
    <cellStyle name="Comma 2 2 4 2 5 2" xfId="45594"/>
    <cellStyle name="Comma 2 2 4 2 5 2 2" xfId="45595"/>
    <cellStyle name="Comma 2 2 4 2 5 3" xfId="45596"/>
    <cellStyle name="Comma 2 2 4 2 5 4" xfId="45597"/>
    <cellStyle name="Comma 2 2 4 2 6" xfId="45598"/>
    <cellStyle name="Comma 2 2 4 2 6 2" xfId="45599"/>
    <cellStyle name="Comma 2 2 4 2 6 3" xfId="45600"/>
    <cellStyle name="Comma 2 2 4 2 7" xfId="45601"/>
    <cellStyle name="Comma 2 2 4 2 7 2" xfId="45602"/>
    <cellStyle name="Comma 2 2 4 2 8" xfId="45603"/>
    <cellStyle name="Comma 2 2 4 2 9" xfId="45604"/>
    <cellStyle name="Comma 2 2 4 3" xfId="6136"/>
    <cellStyle name="Comma 2 2 4 3 2" xfId="45605"/>
    <cellStyle name="Comma 2 2 4 3 2 2" xfId="45606"/>
    <cellStyle name="Comma 2 2 4 3 3" xfId="45607"/>
    <cellStyle name="Comma 2 2 4 3 4" xfId="45608"/>
    <cellStyle name="Comma 2 2 4 3 5" xfId="45609"/>
    <cellStyle name="Comma 2 2 4 3 6" xfId="45610"/>
    <cellStyle name="Comma 2 2 4 4" xfId="45611"/>
    <cellStyle name="Comma 2 2 4 4 2" xfId="45612"/>
    <cellStyle name="Comma 2 2 4 4 2 2" xfId="45613"/>
    <cellStyle name="Comma 2 2 4 4 3" xfId="45614"/>
    <cellStyle name="Comma 2 2 4 4 4" xfId="45615"/>
    <cellStyle name="Comma 2 2 4 5" xfId="45616"/>
    <cellStyle name="Comma 2 2 4 5 2" xfId="45617"/>
    <cellStyle name="Comma 2 2 4 5 2 2" xfId="45618"/>
    <cellStyle name="Comma 2 2 4 5 3" xfId="45619"/>
    <cellStyle name="Comma 2 2 4 5 4" xfId="45620"/>
    <cellStyle name="Comma 2 2 4 6" xfId="45621"/>
    <cellStyle name="Comma 2 2 4 6 2" xfId="45622"/>
    <cellStyle name="Comma 2 2 4 6 2 2" xfId="45623"/>
    <cellStyle name="Comma 2 2 4 6 3" xfId="45624"/>
    <cellStyle name="Comma 2 2 4 6 4" xfId="45625"/>
    <cellStyle name="Comma 2 2 4 7" xfId="45626"/>
    <cellStyle name="Comma 2 2 4 7 2" xfId="45627"/>
    <cellStyle name="Comma 2 2 4 7 3" xfId="45628"/>
    <cellStyle name="Comma 2 2 4 8" xfId="45629"/>
    <cellStyle name="Comma 2 2 4 8 2" xfId="45630"/>
    <cellStyle name="Comma 2 2 4 9" xfId="45631"/>
    <cellStyle name="Comma 2 2 5" xfId="6137"/>
    <cellStyle name="Comma 2 2 5 10" xfId="45632"/>
    <cellStyle name="Comma 2 2 5 11" xfId="45633"/>
    <cellStyle name="Comma 2 2 5 12" xfId="45634"/>
    <cellStyle name="Comma 2 2 5 2" xfId="45635"/>
    <cellStyle name="Comma 2 2 5 2 2" xfId="45636"/>
    <cellStyle name="Comma 2 2 5 2 2 2" xfId="45637"/>
    <cellStyle name="Comma 2 2 5 2 3" xfId="45638"/>
    <cellStyle name="Comma 2 2 5 2 4" xfId="45639"/>
    <cellStyle name="Comma 2 2 5 2 5" xfId="45640"/>
    <cellStyle name="Comma 2 2 5 2 6" xfId="45641"/>
    <cellStyle name="Comma 2 2 5 3" xfId="45642"/>
    <cellStyle name="Comma 2 2 5 3 2" xfId="45643"/>
    <cellStyle name="Comma 2 2 5 3 2 2" xfId="45644"/>
    <cellStyle name="Comma 2 2 5 3 3" xfId="45645"/>
    <cellStyle name="Comma 2 2 5 3 4" xfId="45646"/>
    <cellStyle name="Comma 2 2 5 4" xfId="45647"/>
    <cellStyle name="Comma 2 2 5 4 2" xfId="45648"/>
    <cellStyle name="Comma 2 2 5 4 2 2" xfId="45649"/>
    <cellStyle name="Comma 2 2 5 4 3" xfId="45650"/>
    <cellStyle name="Comma 2 2 5 4 4" xfId="45651"/>
    <cellStyle name="Comma 2 2 5 5" xfId="45652"/>
    <cellStyle name="Comma 2 2 5 5 2" xfId="45653"/>
    <cellStyle name="Comma 2 2 5 5 2 2" xfId="45654"/>
    <cellStyle name="Comma 2 2 5 5 3" xfId="45655"/>
    <cellStyle name="Comma 2 2 5 5 4" xfId="45656"/>
    <cellStyle name="Comma 2 2 5 6" xfId="45657"/>
    <cellStyle name="Comma 2 2 5 6 2" xfId="45658"/>
    <cellStyle name="Comma 2 2 5 6 3" xfId="45659"/>
    <cellStyle name="Comma 2 2 5 7" xfId="45660"/>
    <cellStyle name="Comma 2 2 5 7 2" xfId="45661"/>
    <cellStyle name="Comma 2 2 5 8" xfId="45662"/>
    <cellStyle name="Comma 2 2 5 9" xfId="45663"/>
    <cellStyle name="Comma 2 2 6" xfId="6138"/>
    <cellStyle name="Comma 2 2 6 2" xfId="45664"/>
    <cellStyle name="Comma 2 2 6 2 2" xfId="45665"/>
    <cellStyle name="Comma 2 2 6 3" xfId="45666"/>
    <cellStyle name="Comma 2 2 6 4" xfId="45667"/>
    <cellStyle name="Comma 2 2 6 5" xfId="45668"/>
    <cellStyle name="Comma 2 2 6 6" xfId="45669"/>
    <cellStyle name="Comma 2 2 7" xfId="45670"/>
    <cellStyle name="Comma 2 2 7 2" xfId="45671"/>
    <cellStyle name="Comma 2 2 7 2 2" xfId="45672"/>
    <cellStyle name="Comma 2 2 7 3" xfId="45673"/>
    <cellStyle name="Comma 2 2 7 4" xfId="45674"/>
    <cellStyle name="Comma 2 2 8" xfId="45675"/>
    <cellStyle name="Comma 2 2 8 2" xfId="45676"/>
    <cellStyle name="Comma 2 2 8 2 2" xfId="45677"/>
    <cellStyle name="Comma 2 2 8 3" xfId="45678"/>
    <cellStyle name="Comma 2 2 8 4" xfId="45679"/>
    <cellStyle name="Comma 2 2 9" xfId="45680"/>
    <cellStyle name="Comma 2 2 9 2" xfId="45681"/>
    <cellStyle name="Comma 2 2 9 2 2" xfId="45682"/>
    <cellStyle name="Comma 2 2 9 3" xfId="45683"/>
    <cellStyle name="Comma 2 2 9 4" xfId="45684"/>
    <cellStyle name="Comma 2 20" xfId="45685"/>
    <cellStyle name="Comma 2 21" xfId="45686"/>
    <cellStyle name="Comma 2 3" xfId="6139"/>
    <cellStyle name="Comma 2 3 10" xfId="6140"/>
    <cellStyle name="Comma 2 3 10 2" xfId="45687"/>
    <cellStyle name="Comma 2 3 10 3" xfId="45688"/>
    <cellStyle name="Comma 2 3 11" xfId="6141"/>
    <cellStyle name="Comma 2 3 11 2" xfId="45689"/>
    <cellStyle name="Comma 2 3 12" xfId="6142"/>
    <cellStyle name="Comma 2 3 13" xfId="45690"/>
    <cellStyle name="Comma 2 3 14" xfId="45691"/>
    <cellStyle name="Comma 2 3 15" xfId="45692"/>
    <cellStyle name="Comma 2 3 16" xfId="45693"/>
    <cellStyle name="Comma 2 3 2" xfId="6143"/>
    <cellStyle name="Comma 2 3 2 10" xfId="6144"/>
    <cellStyle name="Comma 2 3 2 11" xfId="45694"/>
    <cellStyle name="Comma 2 3 2 12" xfId="45695"/>
    <cellStyle name="Comma 2 3 2 13" xfId="45696"/>
    <cellStyle name="Comma 2 3 2 2" xfId="6145"/>
    <cellStyle name="Comma 2 3 2 2 10" xfId="45697"/>
    <cellStyle name="Comma 2 3 2 2 11" xfId="45698"/>
    <cellStyle name="Comma 2 3 2 2 12" xfId="45699"/>
    <cellStyle name="Comma 2 3 2 2 2" xfId="6146"/>
    <cellStyle name="Comma 2 3 2 2 2 2" xfId="6147"/>
    <cellStyle name="Comma 2 3 2 2 2 2 2" xfId="45700"/>
    <cellStyle name="Comma 2 3 2 2 2 2 3" xfId="45701"/>
    <cellStyle name="Comma 2 3 2 2 2 2 4" xfId="45702"/>
    <cellStyle name="Comma 2 3 2 2 2 3" xfId="45703"/>
    <cellStyle name="Comma 2 3 2 2 2 4" xfId="45704"/>
    <cellStyle name="Comma 2 3 2 2 2 5" xfId="45705"/>
    <cellStyle name="Comma 2 3 2 2 2 6" xfId="45706"/>
    <cellStyle name="Comma 2 3 2 2 2 7" xfId="45707"/>
    <cellStyle name="Comma 2 3 2 2 3" xfId="6148"/>
    <cellStyle name="Comma 2 3 2 2 3 2" xfId="6149"/>
    <cellStyle name="Comma 2 3 2 2 3 2 2" xfId="6150"/>
    <cellStyle name="Comma 2 3 2 2 3 3" xfId="6151"/>
    <cellStyle name="Comma 2 3 2 2 3 3 2" xfId="6152"/>
    <cellStyle name="Comma 2 3 2 2 3 4" xfId="6153"/>
    <cellStyle name="Comma 2 3 2 2 3 5" xfId="45708"/>
    <cellStyle name="Comma 2 3 2 2 3 6" xfId="45709"/>
    <cellStyle name="Comma 2 3 2 2 4" xfId="6154"/>
    <cellStyle name="Comma 2 3 2 2 4 2" xfId="6155"/>
    <cellStyle name="Comma 2 3 2 2 4 2 2" xfId="6156"/>
    <cellStyle name="Comma 2 3 2 2 4 3" xfId="6157"/>
    <cellStyle name="Comma 2 3 2 2 4 3 2" xfId="6158"/>
    <cellStyle name="Comma 2 3 2 2 4 4" xfId="6159"/>
    <cellStyle name="Comma 2 3 2 2 5" xfId="6160"/>
    <cellStyle name="Comma 2 3 2 2 5 2" xfId="6161"/>
    <cellStyle name="Comma 2 3 2 2 5 2 2" xfId="6162"/>
    <cellStyle name="Comma 2 3 2 2 5 3" xfId="6163"/>
    <cellStyle name="Comma 2 3 2 2 5 3 2" xfId="6164"/>
    <cellStyle name="Comma 2 3 2 2 5 4" xfId="6165"/>
    <cellStyle name="Comma 2 3 2 2 6" xfId="6166"/>
    <cellStyle name="Comma 2 3 2 2 6 2" xfId="6167"/>
    <cellStyle name="Comma 2 3 2 2 6 2 2" xfId="6168"/>
    <cellStyle name="Comma 2 3 2 2 6 3" xfId="6169"/>
    <cellStyle name="Comma 2 3 2 2 6 3 2" xfId="6170"/>
    <cellStyle name="Comma 2 3 2 2 6 4" xfId="6171"/>
    <cellStyle name="Comma 2 3 2 2 7" xfId="6172"/>
    <cellStyle name="Comma 2 3 2 2 7 2" xfId="45710"/>
    <cellStyle name="Comma 2 3 2 2 8" xfId="6173"/>
    <cellStyle name="Comma 2 3 2 2 9" xfId="45711"/>
    <cellStyle name="Comma 2 3 2 3" xfId="6174"/>
    <cellStyle name="Comma 2 3 2 3 2" xfId="6175"/>
    <cellStyle name="Comma 2 3 2 3 2 2" xfId="6176"/>
    <cellStyle name="Comma 2 3 2 3 2 2 2" xfId="6177"/>
    <cellStyle name="Comma 2 3 2 3 2 3" xfId="6178"/>
    <cellStyle name="Comma 2 3 2 3 2 3 2" xfId="6179"/>
    <cellStyle name="Comma 2 3 2 3 2 4" xfId="6180"/>
    <cellStyle name="Comma 2 3 2 3 3" xfId="6181"/>
    <cellStyle name="Comma 2 3 2 3 4" xfId="45712"/>
    <cellStyle name="Comma 2 3 2 3 5" xfId="45713"/>
    <cellStyle name="Comma 2 3 2 3 6" xfId="45714"/>
    <cellStyle name="Comma 2 3 2 3 7" xfId="45715"/>
    <cellStyle name="Comma 2 3 2 4" xfId="6182"/>
    <cellStyle name="Comma 2 3 2 4 2" xfId="6183"/>
    <cellStyle name="Comma 2 3 2 4 2 2" xfId="6184"/>
    <cellStyle name="Comma 2 3 2 4 3" xfId="6185"/>
    <cellStyle name="Comma 2 3 2 4 3 2" xfId="6186"/>
    <cellStyle name="Comma 2 3 2 4 4" xfId="6187"/>
    <cellStyle name="Comma 2 3 2 4 5" xfId="45716"/>
    <cellStyle name="Comma 2 3 2 4 6" xfId="45717"/>
    <cellStyle name="Comma 2 3 2 5" xfId="6188"/>
    <cellStyle name="Comma 2 3 2 5 2" xfId="6189"/>
    <cellStyle name="Comma 2 3 2 5 2 2" xfId="6190"/>
    <cellStyle name="Comma 2 3 2 5 3" xfId="6191"/>
    <cellStyle name="Comma 2 3 2 5 3 2" xfId="6192"/>
    <cellStyle name="Comma 2 3 2 5 4" xfId="6193"/>
    <cellStyle name="Comma 2 3 2 6" xfId="6194"/>
    <cellStyle name="Comma 2 3 2 6 2" xfId="6195"/>
    <cellStyle name="Comma 2 3 2 6 2 2" xfId="45718"/>
    <cellStyle name="Comma 2 3 2 6 3" xfId="45719"/>
    <cellStyle name="Comma 2 3 2 6 4" xfId="45720"/>
    <cellStyle name="Comma 2 3 2 7" xfId="6196"/>
    <cellStyle name="Comma 2 3 2 7 2" xfId="6197"/>
    <cellStyle name="Comma 2 3 2 7 2 2" xfId="6198"/>
    <cellStyle name="Comma 2 3 2 7 3" xfId="6199"/>
    <cellStyle name="Comma 2 3 2 7 3 2" xfId="6200"/>
    <cellStyle name="Comma 2 3 2 7 4" xfId="6201"/>
    <cellStyle name="Comma 2 3 2 8" xfId="6202"/>
    <cellStyle name="Comma 2 3 2 8 2" xfId="6203"/>
    <cellStyle name="Comma 2 3 2 8 2 2" xfId="6204"/>
    <cellStyle name="Comma 2 3 2 8 3" xfId="6205"/>
    <cellStyle name="Comma 2 3 2 8 3 2" xfId="6206"/>
    <cellStyle name="Comma 2 3 2 8 4" xfId="6207"/>
    <cellStyle name="Comma 2 3 2 9" xfId="6208"/>
    <cellStyle name="Comma 2 3 3" xfId="6209"/>
    <cellStyle name="Comma 2 3 3 10" xfId="45721"/>
    <cellStyle name="Comma 2 3 3 11" xfId="45722"/>
    <cellStyle name="Comma 2 3 3 12" xfId="45723"/>
    <cellStyle name="Comma 2 3 3 13" xfId="45724"/>
    <cellStyle name="Comma 2 3 3 2" xfId="6210"/>
    <cellStyle name="Comma 2 3 3 2 10" xfId="45725"/>
    <cellStyle name="Comma 2 3 3 2 11" xfId="45726"/>
    <cellStyle name="Comma 2 3 3 2 12" xfId="45727"/>
    <cellStyle name="Comma 2 3 3 2 2" xfId="6211"/>
    <cellStyle name="Comma 2 3 3 2 2 2" xfId="45728"/>
    <cellStyle name="Comma 2 3 3 2 2 2 2" xfId="45729"/>
    <cellStyle name="Comma 2 3 3 2 2 3" xfId="45730"/>
    <cellStyle name="Comma 2 3 3 2 2 4" xfId="45731"/>
    <cellStyle name="Comma 2 3 3 2 2 5" xfId="45732"/>
    <cellStyle name="Comma 2 3 3 2 2 6" xfId="45733"/>
    <cellStyle name="Comma 2 3 3 2 3" xfId="45734"/>
    <cellStyle name="Comma 2 3 3 2 3 2" xfId="45735"/>
    <cellStyle name="Comma 2 3 3 2 3 2 2" xfId="45736"/>
    <cellStyle name="Comma 2 3 3 2 3 3" xfId="45737"/>
    <cellStyle name="Comma 2 3 3 2 3 4" xfId="45738"/>
    <cellStyle name="Comma 2 3 3 2 4" xfId="45739"/>
    <cellStyle name="Comma 2 3 3 2 4 2" xfId="45740"/>
    <cellStyle name="Comma 2 3 3 2 4 2 2" xfId="45741"/>
    <cellStyle name="Comma 2 3 3 2 4 3" xfId="45742"/>
    <cellStyle name="Comma 2 3 3 2 4 4" xfId="45743"/>
    <cellStyle name="Comma 2 3 3 2 5" xfId="45744"/>
    <cellStyle name="Comma 2 3 3 2 5 2" xfId="45745"/>
    <cellStyle name="Comma 2 3 3 2 5 2 2" xfId="45746"/>
    <cellStyle name="Comma 2 3 3 2 5 3" xfId="45747"/>
    <cellStyle name="Comma 2 3 3 2 5 4" xfId="45748"/>
    <cellStyle name="Comma 2 3 3 2 6" xfId="45749"/>
    <cellStyle name="Comma 2 3 3 2 6 2" xfId="45750"/>
    <cellStyle name="Comma 2 3 3 2 6 3" xfId="45751"/>
    <cellStyle name="Comma 2 3 3 2 7" xfId="45752"/>
    <cellStyle name="Comma 2 3 3 2 7 2" xfId="45753"/>
    <cellStyle name="Comma 2 3 3 2 8" xfId="45754"/>
    <cellStyle name="Comma 2 3 3 2 9" xfId="45755"/>
    <cellStyle name="Comma 2 3 3 3" xfId="6212"/>
    <cellStyle name="Comma 2 3 3 3 2" xfId="6213"/>
    <cellStyle name="Comma 2 3 3 3 2 2" xfId="6214"/>
    <cellStyle name="Comma 2 3 3 3 3" xfId="6215"/>
    <cellStyle name="Comma 2 3 3 3 3 2" xfId="6216"/>
    <cellStyle name="Comma 2 3 3 3 4" xfId="6217"/>
    <cellStyle name="Comma 2 3 3 3 5" xfId="45756"/>
    <cellStyle name="Comma 2 3 3 3 6" xfId="45757"/>
    <cellStyle name="Comma 2 3 3 4" xfId="6218"/>
    <cellStyle name="Comma 2 3 3 4 2" xfId="6219"/>
    <cellStyle name="Comma 2 3 3 4 2 2" xfId="6220"/>
    <cellStyle name="Comma 2 3 3 4 3" xfId="6221"/>
    <cellStyle name="Comma 2 3 3 4 3 2" xfId="6222"/>
    <cellStyle name="Comma 2 3 3 4 4" xfId="6223"/>
    <cellStyle name="Comma 2 3 3 5" xfId="6224"/>
    <cellStyle name="Comma 2 3 3 5 2" xfId="6225"/>
    <cellStyle name="Comma 2 3 3 5 2 2" xfId="6226"/>
    <cellStyle name="Comma 2 3 3 5 3" xfId="6227"/>
    <cellStyle name="Comma 2 3 3 5 3 2" xfId="6228"/>
    <cellStyle name="Comma 2 3 3 5 4" xfId="6229"/>
    <cellStyle name="Comma 2 3 3 6" xfId="6230"/>
    <cellStyle name="Comma 2 3 3 6 2" xfId="6231"/>
    <cellStyle name="Comma 2 3 3 6 2 2" xfId="6232"/>
    <cellStyle name="Comma 2 3 3 6 3" xfId="6233"/>
    <cellStyle name="Comma 2 3 3 6 3 2" xfId="6234"/>
    <cellStyle name="Comma 2 3 3 6 4" xfId="6235"/>
    <cellStyle name="Comma 2 3 3 7" xfId="6236"/>
    <cellStyle name="Comma 2 3 3 7 2" xfId="45758"/>
    <cellStyle name="Comma 2 3 3 7 3" xfId="45759"/>
    <cellStyle name="Comma 2 3 3 8" xfId="6237"/>
    <cellStyle name="Comma 2 3 3 8 2" xfId="45760"/>
    <cellStyle name="Comma 2 3 3 9" xfId="45761"/>
    <cellStyle name="Comma 2 3 4" xfId="6238"/>
    <cellStyle name="Comma 2 3 4 10" xfId="45762"/>
    <cellStyle name="Comma 2 3 4 11" xfId="45763"/>
    <cellStyle name="Comma 2 3 4 12" xfId="45764"/>
    <cellStyle name="Comma 2 3 4 13" xfId="45765"/>
    <cellStyle name="Comma 2 3 4 2" xfId="6239"/>
    <cellStyle name="Comma 2 3 4 2 10" xfId="45766"/>
    <cellStyle name="Comma 2 3 4 2 11" xfId="45767"/>
    <cellStyle name="Comma 2 3 4 2 2" xfId="45768"/>
    <cellStyle name="Comma 2 3 4 2 2 2" xfId="45769"/>
    <cellStyle name="Comma 2 3 4 2 2 2 2" xfId="45770"/>
    <cellStyle name="Comma 2 3 4 2 2 3" xfId="45771"/>
    <cellStyle name="Comma 2 3 4 2 2 4" xfId="45772"/>
    <cellStyle name="Comma 2 3 4 2 3" xfId="45773"/>
    <cellStyle name="Comma 2 3 4 2 3 2" xfId="45774"/>
    <cellStyle name="Comma 2 3 4 2 3 2 2" xfId="45775"/>
    <cellStyle name="Comma 2 3 4 2 3 3" xfId="45776"/>
    <cellStyle name="Comma 2 3 4 2 3 4" xfId="45777"/>
    <cellStyle name="Comma 2 3 4 2 4" xfId="45778"/>
    <cellStyle name="Comma 2 3 4 2 4 2" xfId="45779"/>
    <cellStyle name="Comma 2 3 4 2 4 2 2" xfId="45780"/>
    <cellStyle name="Comma 2 3 4 2 4 3" xfId="45781"/>
    <cellStyle name="Comma 2 3 4 2 4 4" xfId="45782"/>
    <cellStyle name="Comma 2 3 4 2 5" xfId="45783"/>
    <cellStyle name="Comma 2 3 4 2 5 2" xfId="45784"/>
    <cellStyle name="Comma 2 3 4 2 5 2 2" xfId="45785"/>
    <cellStyle name="Comma 2 3 4 2 5 3" xfId="45786"/>
    <cellStyle name="Comma 2 3 4 2 5 4" xfId="45787"/>
    <cellStyle name="Comma 2 3 4 2 6" xfId="45788"/>
    <cellStyle name="Comma 2 3 4 2 6 2" xfId="45789"/>
    <cellStyle name="Comma 2 3 4 2 6 3" xfId="45790"/>
    <cellStyle name="Comma 2 3 4 2 7" xfId="45791"/>
    <cellStyle name="Comma 2 3 4 2 7 2" xfId="45792"/>
    <cellStyle name="Comma 2 3 4 2 8" xfId="45793"/>
    <cellStyle name="Comma 2 3 4 2 9" xfId="45794"/>
    <cellStyle name="Comma 2 3 4 3" xfId="45795"/>
    <cellStyle name="Comma 2 3 4 3 2" xfId="45796"/>
    <cellStyle name="Comma 2 3 4 3 2 2" xfId="45797"/>
    <cellStyle name="Comma 2 3 4 3 3" xfId="45798"/>
    <cellStyle name="Comma 2 3 4 3 4" xfId="45799"/>
    <cellStyle name="Comma 2 3 4 4" xfId="45800"/>
    <cellStyle name="Comma 2 3 4 4 2" xfId="45801"/>
    <cellStyle name="Comma 2 3 4 4 2 2" xfId="45802"/>
    <cellStyle name="Comma 2 3 4 4 3" xfId="45803"/>
    <cellStyle name="Comma 2 3 4 4 4" xfId="45804"/>
    <cellStyle name="Comma 2 3 4 5" xfId="45805"/>
    <cellStyle name="Comma 2 3 4 5 2" xfId="45806"/>
    <cellStyle name="Comma 2 3 4 5 2 2" xfId="45807"/>
    <cellStyle name="Comma 2 3 4 5 3" xfId="45808"/>
    <cellStyle name="Comma 2 3 4 5 4" xfId="45809"/>
    <cellStyle name="Comma 2 3 4 6" xfId="45810"/>
    <cellStyle name="Comma 2 3 4 6 2" xfId="45811"/>
    <cellStyle name="Comma 2 3 4 6 2 2" xfId="45812"/>
    <cellStyle name="Comma 2 3 4 6 3" xfId="45813"/>
    <cellStyle name="Comma 2 3 4 6 4" xfId="45814"/>
    <cellStyle name="Comma 2 3 4 7" xfId="45815"/>
    <cellStyle name="Comma 2 3 4 7 2" xfId="45816"/>
    <cellStyle name="Comma 2 3 4 7 3" xfId="45817"/>
    <cellStyle name="Comma 2 3 4 8" xfId="45818"/>
    <cellStyle name="Comma 2 3 4 8 2" xfId="45819"/>
    <cellStyle name="Comma 2 3 4 9" xfId="45820"/>
    <cellStyle name="Comma 2 3 5" xfId="6240"/>
    <cellStyle name="Comma 2 3 5 10" xfId="45821"/>
    <cellStyle name="Comma 2 3 5 11" xfId="45822"/>
    <cellStyle name="Comma 2 3 5 2" xfId="6241"/>
    <cellStyle name="Comma 2 3 5 2 2" xfId="6242"/>
    <cellStyle name="Comma 2 3 5 2 2 2" xfId="45823"/>
    <cellStyle name="Comma 2 3 5 2 3" xfId="45824"/>
    <cellStyle name="Comma 2 3 5 2 4" xfId="45825"/>
    <cellStyle name="Comma 2 3 5 3" xfId="6243"/>
    <cellStyle name="Comma 2 3 5 3 2" xfId="6244"/>
    <cellStyle name="Comma 2 3 5 3 2 2" xfId="45826"/>
    <cellStyle name="Comma 2 3 5 3 3" xfId="45827"/>
    <cellStyle name="Comma 2 3 5 3 4" xfId="45828"/>
    <cellStyle name="Comma 2 3 5 4" xfId="6245"/>
    <cellStyle name="Comma 2 3 5 4 2" xfId="45829"/>
    <cellStyle name="Comma 2 3 5 4 2 2" xfId="45830"/>
    <cellStyle name="Comma 2 3 5 4 3" xfId="45831"/>
    <cellStyle name="Comma 2 3 5 4 4" xfId="45832"/>
    <cellStyle name="Comma 2 3 5 5" xfId="45833"/>
    <cellStyle name="Comma 2 3 5 5 2" xfId="45834"/>
    <cellStyle name="Comma 2 3 5 5 2 2" xfId="45835"/>
    <cellStyle name="Comma 2 3 5 5 3" xfId="45836"/>
    <cellStyle name="Comma 2 3 5 5 4" xfId="45837"/>
    <cellStyle name="Comma 2 3 5 6" xfId="45838"/>
    <cellStyle name="Comma 2 3 5 6 2" xfId="45839"/>
    <cellStyle name="Comma 2 3 5 6 3" xfId="45840"/>
    <cellStyle name="Comma 2 3 5 7" xfId="45841"/>
    <cellStyle name="Comma 2 3 5 7 2" xfId="45842"/>
    <cellStyle name="Comma 2 3 5 8" xfId="45843"/>
    <cellStyle name="Comma 2 3 5 9" xfId="45844"/>
    <cellStyle name="Comma 2 3 6" xfId="6246"/>
    <cellStyle name="Comma 2 3 6 2" xfId="6247"/>
    <cellStyle name="Comma 2 3 6 2 2" xfId="6248"/>
    <cellStyle name="Comma 2 3 6 3" xfId="6249"/>
    <cellStyle name="Comma 2 3 6 3 2" xfId="6250"/>
    <cellStyle name="Comma 2 3 6 4" xfId="6251"/>
    <cellStyle name="Comma 2 3 7" xfId="6252"/>
    <cellStyle name="Comma 2 3 7 2" xfId="6253"/>
    <cellStyle name="Comma 2 3 7 2 2" xfId="45845"/>
    <cellStyle name="Comma 2 3 7 3" xfId="45846"/>
    <cellStyle name="Comma 2 3 7 4" xfId="45847"/>
    <cellStyle name="Comma 2 3 8" xfId="6254"/>
    <cellStyle name="Comma 2 3 8 2" xfId="6255"/>
    <cellStyle name="Comma 2 3 8 2 2" xfId="6256"/>
    <cellStyle name="Comma 2 3 8 3" xfId="6257"/>
    <cellStyle name="Comma 2 3 8 3 2" xfId="6258"/>
    <cellStyle name="Comma 2 3 8 4" xfId="6259"/>
    <cellStyle name="Comma 2 3 9" xfId="6260"/>
    <cellStyle name="Comma 2 3 9 2" xfId="6261"/>
    <cellStyle name="Comma 2 3 9 2 2" xfId="6262"/>
    <cellStyle name="Comma 2 3 9 3" xfId="6263"/>
    <cellStyle name="Comma 2 3 9 3 2" xfId="6264"/>
    <cellStyle name="Comma 2 3 9 4" xfId="6265"/>
    <cellStyle name="Comma 2 4" xfId="6266"/>
    <cellStyle name="Comma 2 4 10" xfId="45848"/>
    <cellStyle name="Comma 2 4 10 2" xfId="45849"/>
    <cellStyle name="Comma 2 4 10 3" xfId="45850"/>
    <cellStyle name="Comma 2 4 11" xfId="45851"/>
    <cellStyle name="Comma 2 4 11 2" xfId="45852"/>
    <cellStyle name="Comma 2 4 12" xfId="45853"/>
    <cellStyle name="Comma 2 4 13" xfId="45854"/>
    <cellStyle name="Comma 2 4 14" xfId="45855"/>
    <cellStyle name="Comma 2 4 15" xfId="45856"/>
    <cellStyle name="Comma 2 4 16" xfId="45857"/>
    <cellStyle name="Comma 2 4 2" xfId="6267"/>
    <cellStyle name="Comma 2 4 2 10" xfId="45858"/>
    <cellStyle name="Comma 2 4 2 11" xfId="45859"/>
    <cellStyle name="Comma 2 4 2 12" xfId="45860"/>
    <cellStyle name="Comma 2 4 2 13" xfId="45861"/>
    <cellStyle name="Comma 2 4 2 2" xfId="6268"/>
    <cellStyle name="Comma 2 4 2 2 10" xfId="45862"/>
    <cellStyle name="Comma 2 4 2 2 11" xfId="45863"/>
    <cellStyle name="Comma 2 4 2 2 12" xfId="45864"/>
    <cellStyle name="Comma 2 4 2 2 2" xfId="6269"/>
    <cellStyle name="Comma 2 4 2 2 2 2" xfId="45865"/>
    <cellStyle name="Comma 2 4 2 2 2 2 2" xfId="45866"/>
    <cellStyle name="Comma 2 4 2 2 2 3" xfId="45867"/>
    <cellStyle name="Comma 2 4 2 2 2 4" xfId="45868"/>
    <cellStyle name="Comma 2 4 2 2 2 5" xfId="45869"/>
    <cellStyle name="Comma 2 4 2 2 2 6" xfId="45870"/>
    <cellStyle name="Comma 2 4 2 2 3" xfId="45871"/>
    <cellStyle name="Comma 2 4 2 2 3 2" xfId="45872"/>
    <cellStyle name="Comma 2 4 2 2 3 2 2" xfId="45873"/>
    <cellStyle name="Comma 2 4 2 2 3 3" xfId="45874"/>
    <cellStyle name="Comma 2 4 2 2 3 4" xfId="45875"/>
    <cellStyle name="Comma 2 4 2 2 4" xfId="45876"/>
    <cellStyle name="Comma 2 4 2 2 4 2" xfId="45877"/>
    <cellStyle name="Comma 2 4 2 2 4 2 2" xfId="45878"/>
    <cellStyle name="Comma 2 4 2 2 4 3" xfId="45879"/>
    <cellStyle name="Comma 2 4 2 2 4 4" xfId="45880"/>
    <cellStyle name="Comma 2 4 2 2 5" xfId="45881"/>
    <cellStyle name="Comma 2 4 2 2 5 2" xfId="45882"/>
    <cellStyle name="Comma 2 4 2 2 5 2 2" xfId="45883"/>
    <cellStyle name="Comma 2 4 2 2 5 3" xfId="45884"/>
    <cellStyle name="Comma 2 4 2 2 5 4" xfId="45885"/>
    <cellStyle name="Comma 2 4 2 2 6" xfId="45886"/>
    <cellStyle name="Comma 2 4 2 2 6 2" xfId="45887"/>
    <cellStyle name="Comma 2 4 2 2 6 3" xfId="45888"/>
    <cellStyle name="Comma 2 4 2 2 7" xfId="45889"/>
    <cellStyle name="Comma 2 4 2 2 7 2" xfId="45890"/>
    <cellStyle name="Comma 2 4 2 2 8" xfId="45891"/>
    <cellStyle name="Comma 2 4 2 2 9" xfId="45892"/>
    <cellStyle name="Comma 2 4 2 3" xfId="6270"/>
    <cellStyle name="Comma 2 4 2 3 2" xfId="6271"/>
    <cellStyle name="Comma 2 4 2 3 2 2" xfId="6272"/>
    <cellStyle name="Comma 2 4 2 3 3" xfId="6273"/>
    <cellStyle name="Comma 2 4 2 3 3 2" xfId="6274"/>
    <cellStyle name="Comma 2 4 2 3 4" xfId="6275"/>
    <cellStyle name="Comma 2 4 2 3 5" xfId="45893"/>
    <cellStyle name="Comma 2 4 2 3 6" xfId="45894"/>
    <cellStyle name="Comma 2 4 2 4" xfId="6276"/>
    <cellStyle name="Comma 2 4 2 4 2" xfId="6277"/>
    <cellStyle name="Comma 2 4 2 4 2 2" xfId="45895"/>
    <cellStyle name="Comma 2 4 2 4 3" xfId="45896"/>
    <cellStyle name="Comma 2 4 2 4 4" xfId="45897"/>
    <cellStyle name="Comma 2 4 2 5" xfId="6278"/>
    <cellStyle name="Comma 2 4 2 5 2" xfId="45898"/>
    <cellStyle name="Comma 2 4 2 5 2 2" xfId="45899"/>
    <cellStyle name="Comma 2 4 2 5 3" xfId="45900"/>
    <cellStyle name="Comma 2 4 2 5 4" xfId="45901"/>
    <cellStyle name="Comma 2 4 2 6" xfId="6279"/>
    <cellStyle name="Comma 2 4 2 6 2" xfId="45902"/>
    <cellStyle name="Comma 2 4 2 6 2 2" xfId="45903"/>
    <cellStyle name="Comma 2 4 2 6 3" xfId="45904"/>
    <cellStyle name="Comma 2 4 2 6 4" xfId="45905"/>
    <cellStyle name="Comma 2 4 2 7" xfId="45906"/>
    <cellStyle name="Comma 2 4 2 7 2" xfId="45907"/>
    <cellStyle name="Comma 2 4 2 7 3" xfId="45908"/>
    <cellStyle name="Comma 2 4 2 8" xfId="45909"/>
    <cellStyle name="Comma 2 4 2 8 2" xfId="45910"/>
    <cellStyle name="Comma 2 4 2 9" xfId="45911"/>
    <cellStyle name="Comma 2 4 3" xfId="6280"/>
    <cellStyle name="Comma 2 4 3 10" xfId="45912"/>
    <cellStyle name="Comma 2 4 3 11" xfId="45913"/>
    <cellStyle name="Comma 2 4 3 12" xfId="45914"/>
    <cellStyle name="Comma 2 4 3 13" xfId="45915"/>
    <cellStyle name="Comma 2 4 3 2" xfId="6281"/>
    <cellStyle name="Comma 2 4 3 2 10" xfId="45916"/>
    <cellStyle name="Comma 2 4 3 2 11" xfId="45917"/>
    <cellStyle name="Comma 2 4 3 2 2" xfId="45918"/>
    <cellStyle name="Comma 2 4 3 2 2 2" xfId="45919"/>
    <cellStyle name="Comma 2 4 3 2 2 2 2" xfId="45920"/>
    <cellStyle name="Comma 2 4 3 2 2 3" xfId="45921"/>
    <cellStyle name="Comma 2 4 3 2 2 4" xfId="45922"/>
    <cellStyle name="Comma 2 4 3 2 3" xfId="45923"/>
    <cellStyle name="Comma 2 4 3 2 3 2" xfId="45924"/>
    <cellStyle name="Comma 2 4 3 2 3 2 2" xfId="45925"/>
    <cellStyle name="Comma 2 4 3 2 3 3" xfId="45926"/>
    <cellStyle name="Comma 2 4 3 2 3 4" xfId="45927"/>
    <cellStyle name="Comma 2 4 3 2 4" xfId="45928"/>
    <cellStyle name="Comma 2 4 3 2 4 2" xfId="45929"/>
    <cellStyle name="Comma 2 4 3 2 4 2 2" xfId="45930"/>
    <cellStyle name="Comma 2 4 3 2 4 3" xfId="45931"/>
    <cellStyle name="Comma 2 4 3 2 4 4" xfId="45932"/>
    <cellStyle name="Comma 2 4 3 2 5" xfId="45933"/>
    <cellStyle name="Comma 2 4 3 2 5 2" xfId="45934"/>
    <cellStyle name="Comma 2 4 3 2 5 2 2" xfId="45935"/>
    <cellStyle name="Comma 2 4 3 2 5 3" xfId="45936"/>
    <cellStyle name="Comma 2 4 3 2 5 4" xfId="45937"/>
    <cellStyle name="Comma 2 4 3 2 6" xfId="45938"/>
    <cellStyle name="Comma 2 4 3 2 6 2" xfId="45939"/>
    <cellStyle name="Comma 2 4 3 2 6 3" xfId="45940"/>
    <cellStyle name="Comma 2 4 3 2 7" xfId="45941"/>
    <cellStyle name="Comma 2 4 3 2 7 2" xfId="45942"/>
    <cellStyle name="Comma 2 4 3 2 8" xfId="45943"/>
    <cellStyle name="Comma 2 4 3 2 9" xfId="45944"/>
    <cellStyle name="Comma 2 4 3 3" xfId="45945"/>
    <cellStyle name="Comma 2 4 3 3 2" xfId="45946"/>
    <cellStyle name="Comma 2 4 3 3 2 2" xfId="45947"/>
    <cellStyle name="Comma 2 4 3 3 3" xfId="45948"/>
    <cellStyle name="Comma 2 4 3 3 4" xfId="45949"/>
    <cellStyle name="Comma 2 4 3 4" xfId="45950"/>
    <cellStyle name="Comma 2 4 3 4 2" xfId="45951"/>
    <cellStyle name="Comma 2 4 3 4 2 2" xfId="45952"/>
    <cellStyle name="Comma 2 4 3 4 3" xfId="45953"/>
    <cellStyle name="Comma 2 4 3 4 4" xfId="45954"/>
    <cellStyle name="Comma 2 4 3 5" xfId="45955"/>
    <cellStyle name="Comma 2 4 3 5 2" xfId="45956"/>
    <cellStyle name="Comma 2 4 3 5 2 2" xfId="45957"/>
    <cellStyle name="Comma 2 4 3 5 3" xfId="45958"/>
    <cellStyle name="Comma 2 4 3 5 4" xfId="45959"/>
    <cellStyle name="Comma 2 4 3 6" xfId="45960"/>
    <cellStyle name="Comma 2 4 3 6 2" xfId="45961"/>
    <cellStyle name="Comma 2 4 3 6 2 2" xfId="45962"/>
    <cellStyle name="Comma 2 4 3 6 3" xfId="45963"/>
    <cellStyle name="Comma 2 4 3 6 4" xfId="45964"/>
    <cellStyle name="Comma 2 4 3 7" xfId="45965"/>
    <cellStyle name="Comma 2 4 3 7 2" xfId="45966"/>
    <cellStyle name="Comma 2 4 3 7 3" xfId="45967"/>
    <cellStyle name="Comma 2 4 3 8" xfId="45968"/>
    <cellStyle name="Comma 2 4 3 8 2" xfId="45969"/>
    <cellStyle name="Comma 2 4 3 9" xfId="45970"/>
    <cellStyle name="Comma 2 4 4" xfId="6282"/>
    <cellStyle name="Comma 2 4 4 10" xfId="45971"/>
    <cellStyle name="Comma 2 4 4 11" xfId="45972"/>
    <cellStyle name="Comma 2 4 4 12" xfId="45973"/>
    <cellStyle name="Comma 2 4 4 2" xfId="6283"/>
    <cellStyle name="Comma 2 4 4 2 2" xfId="45974"/>
    <cellStyle name="Comma 2 4 4 2 2 2" xfId="45975"/>
    <cellStyle name="Comma 2 4 4 2 2 2 2" xfId="45976"/>
    <cellStyle name="Comma 2 4 4 2 2 3" xfId="45977"/>
    <cellStyle name="Comma 2 4 4 2 2 4" xfId="45978"/>
    <cellStyle name="Comma 2 4 4 2 3" xfId="45979"/>
    <cellStyle name="Comma 2 4 4 2 3 2" xfId="45980"/>
    <cellStyle name="Comma 2 4 4 2 3 2 2" xfId="45981"/>
    <cellStyle name="Comma 2 4 4 2 3 3" xfId="45982"/>
    <cellStyle name="Comma 2 4 4 2 3 4" xfId="45983"/>
    <cellStyle name="Comma 2 4 4 2 4" xfId="45984"/>
    <cellStyle name="Comma 2 4 4 2 4 2" xfId="45985"/>
    <cellStyle name="Comma 2 4 4 2 4 2 2" xfId="45986"/>
    <cellStyle name="Comma 2 4 4 2 4 3" xfId="45987"/>
    <cellStyle name="Comma 2 4 4 2 4 4" xfId="45988"/>
    <cellStyle name="Comma 2 4 4 2 5" xfId="45989"/>
    <cellStyle name="Comma 2 4 4 2 5 2" xfId="45990"/>
    <cellStyle name="Comma 2 4 4 2 5 2 2" xfId="45991"/>
    <cellStyle name="Comma 2 4 4 2 5 3" xfId="45992"/>
    <cellStyle name="Comma 2 4 4 2 5 4" xfId="45993"/>
    <cellStyle name="Comma 2 4 4 2 6" xfId="45994"/>
    <cellStyle name="Comma 2 4 4 2 6 2" xfId="45995"/>
    <cellStyle name="Comma 2 4 4 2 6 3" xfId="45996"/>
    <cellStyle name="Comma 2 4 4 2 7" xfId="45997"/>
    <cellStyle name="Comma 2 4 4 2 7 2" xfId="45998"/>
    <cellStyle name="Comma 2 4 4 2 8" xfId="45999"/>
    <cellStyle name="Comma 2 4 4 2 9" xfId="46000"/>
    <cellStyle name="Comma 2 4 4 3" xfId="46001"/>
    <cellStyle name="Comma 2 4 4 3 2" xfId="46002"/>
    <cellStyle name="Comma 2 4 4 3 2 2" xfId="46003"/>
    <cellStyle name="Comma 2 4 4 3 3" xfId="46004"/>
    <cellStyle name="Comma 2 4 4 3 4" xfId="46005"/>
    <cellStyle name="Comma 2 4 4 4" xfId="46006"/>
    <cellStyle name="Comma 2 4 4 4 2" xfId="46007"/>
    <cellStyle name="Comma 2 4 4 4 2 2" xfId="46008"/>
    <cellStyle name="Comma 2 4 4 4 3" xfId="46009"/>
    <cellStyle name="Comma 2 4 4 4 4" xfId="46010"/>
    <cellStyle name="Comma 2 4 4 5" xfId="46011"/>
    <cellStyle name="Comma 2 4 4 5 2" xfId="46012"/>
    <cellStyle name="Comma 2 4 4 5 2 2" xfId="46013"/>
    <cellStyle name="Comma 2 4 4 5 3" xfId="46014"/>
    <cellStyle name="Comma 2 4 4 5 4" xfId="46015"/>
    <cellStyle name="Comma 2 4 4 6" xfId="46016"/>
    <cellStyle name="Comma 2 4 4 6 2" xfId="46017"/>
    <cellStyle name="Comma 2 4 4 6 2 2" xfId="46018"/>
    <cellStyle name="Comma 2 4 4 6 3" xfId="46019"/>
    <cellStyle name="Comma 2 4 4 6 4" xfId="46020"/>
    <cellStyle name="Comma 2 4 4 7" xfId="46021"/>
    <cellStyle name="Comma 2 4 4 7 2" xfId="46022"/>
    <cellStyle name="Comma 2 4 4 7 3" xfId="46023"/>
    <cellStyle name="Comma 2 4 4 8" xfId="46024"/>
    <cellStyle name="Comma 2 4 4 8 2" xfId="46025"/>
    <cellStyle name="Comma 2 4 4 9" xfId="46026"/>
    <cellStyle name="Comma 2 4 5" xfId="6284"/>
    <cellStyle name="Comma 2 4 5 2" xfId="46027"/>
    <cellStyle name="Comma 2 4 5 2 2" xfId="46028"/>
    <cellStyle name="Comma 2 4 5 2 2 2" xfId="46029"/>
    <cellStyle name="Comma 2 4 5 2 3" xfId="46030"/>
    <cellStyle name="Comma 2 4 5 2 4" xfId="46031"/>
    <cellStyle name="Comma 2 4 5 3" xfId="46032"/>
    <cellStyle name="Comma 2 4 5 3 2" xfId="46033"/>
    <cellStyle name="Comma 2 4 5 3 2 2" xfId="46034"/>
    <cellStyle name="Comma 2 4 5 3 3" xfId="46035"/>
    <cellStyle name="Comma 2 4 5 3 4" xfId="46036"/>
    <cellStyle name="Comma 2 4 5 4" xfId="46037"/>
    <cellStyle name="Comma 2 4 5 4 2" xfId="46038"/>
    <cellStyle name="Comma 2 4 5 4 2 2" xfId="46039"/>
    <cellStyle name="Comma 2 4 5 4 3" xfId="46040"/>
    <cellStyle name="Comma 2 4 5 4 4" xfId="46041"/>
    <cellStyle name="Comma 2 4 5 5" xfId="46042"/>
    <cellStyle name="Comma 2 4 5 5 2" xfId="46043"/>
    <cellStyle name="Comma 2 4 5 5 2 2" xfId="46044"/>
    <cellStyle name="Comma 2 4 5 5 3" xfId="46045"/>
    <cellStyle name="Comma 2 4 5 5 4" xfId="46046"/>
    <cellStyle name="Comma 2 4 5 6" xfId="46047"/>
    <cellStyle name="Comma 2 4 5 6 2" xfId="46048"/>
    <cellStyle name="Comma 2 4 5 6 3" xfId="46049"/>
    <cellStyle name="Comma 2 4 5 7" xfId="46050"/>
    <cellStyle name="Comma 2 4 5 7 2" xfId="46051"/>
    <cellStyle name="Comma 2 4 5 8" xfId="46052"/>
    <cellStyle name="Comma 2 4 5 9" xfId="46053"/>
    <cellStyle name="Comma 2 4 6" xfId="6285"/>
    <cellStyle name="Comma 2 4 6 2" xfId="46054"/>
    <cellStyle name="Comma 2 4 6 2 2" xfId="46055"/>
    <cellStyle name="Comma 2 4 6 3" xfId="46056"/>
    <cellStyle name="Comma 2 4 6 4" xfId="46057"/>
    <cellStyle name="Comma 2 4 7" xfId="46058"/>
    <cellStyle name="Comma 2 4 7 2" xfId="46059"/>
    <cellStyle name="Comma 2 4 7 2 2" xfId="46060"/>
    <cellStyle name="Comma 2 4 7 3" xfId="46061"/>
    <cellStyle name="Comma 2 4 7 4" xfId="46062"/>
    <cellStyle name="Comma 2 4 8" xfId="46063"/>
    <cellStyle name="Comma 2 4 8 2" xfId="46064"/>
    <cellStyle name="Comma 2 4 8 2 2" xfId="46065"/>
    <cellStyle name="Comma 2 4 8 3" xfId="46066"/>
    <cellStyle name="Comma 2 4 8 4" xfId="46067"/>
    <cellStyle name="Comma 2 4 9" xfId="46068"/>
    <cellStyle name="Comma 2 4 9 2" xfId="46069"/>
    <cellStyle name="Comma 2 4 9 2 2" xfId="46070"/>
    <cellStyle name="Comma 2 4 9 3" xfId="46071"/>
    <cellStyle name="Comma 2 4 9 4" xfId="46072"/>
    <cellStyle name="Comma 2 5" xfId="6286"/>
    <cellStyle name="Comma 2 5 10" xfId="6287"/>
    <cellStyle name="Comma 2 5 10 2" xfId="46073"/>
    <cellStyle name="Comma 2 5 10 3" xfId="46074"/>
    <cellStyle name="Comma 2 5 11" xfId="6288"/>
    <cellStyle name="Comma 2 5 11 2" xfId="46075"/>
    <cellStyle name="Comma 2 5 12" xfId="6289"/>
    <cellStyle name="Comma 2 5 13" xfId="46076"/>
    <cellStyle name="Comma 2 5 14" xfId="46077"/>
    <cellStyle name="Comma 2 5 15" xfId="46078"/>
    <cellStyle name="Comma 2 5 16" xfId="46079"/>
    <cellStyle name="Comma 2 5 2" xfId="6290"/>
    <cellStyle name="Comma 2 5 2 10" xfId="46080"/>
    <cellStyle name="Comma 2 5 2 11" xfId="46081"/>
    <cellStyle name="Comma 2 5 2 12" xfId="46082"/>
    <cellStyle name="Comma 2 5 2 13" xfId="46083"/>
    <cellStyle name="Comma 2 5 2 2" xfId="6291"/>
    <cellStyle name="Comma 2 5 2 2 10" xfId="46084"/>
    <cellStyle name="Comma 2 5 2 2 11" xfId="46085"/>
    <cellStyle name="Comma 2 5 2 2 2" xfId="6292"/>
    <cellStyle name="Comma 2 5 2 2 2 2" xfId="6293"/>
    <cellStyle name="Comma 2 5 2 2 2 2 2" xfId="46086"/>
    <cellStyle name="Comma 2 5 2 2 2 3" xfId="46087"/>
    <cellStyle name="Comma 2 5 2 2 2 4" xfId="46088"/>
    <cellStyle name="Comma 2 5 2 2 3" xfId="6294"/>
    <cellStyle name="Comma 2 5 2 2 3 2" xfId="6295"/>
    <cellStyle name="Comma 2 5 2 2 3 2 2" xfId="6296"/>
    <cellStyle name="Comma 2 5 2 2 3 3" xfId="6297"/>
    <cellStyle name="Comma 2 5 2 2 3 3 2" xfId="6298"/>
    <cellStyle name="Comma 2 5 2 2 3 4" xfId="6299"/>
    <cellStyle name="Comma 2 5 2 2 4" xfId="6300"/>
    <cellStyle name="Comma 2 5 2 2 4 2" xfId="6301"/>
    <cellStyle name="Comma 2 5 2 2 4 2 2" xfId="6302"/>
    <cellStyle name="Comma 2 5 2 2 4 3" xfId="6303"/>
    <cellStyle name="Comma 2 5 2 2 4 3 2" xfId="6304"/>
    <cellStyle name="Comma 2 5 2 2 4 4" xfId="6305"/>
    <cellStyle name="Comma 2 5 2 2 5" xfId="6306"/>
    <cellStyle name="Comma 2 5 2 2 5 2" xfId="6307"/>
    <cellStyle name="Comma 2 5 2 2 5 2 2" xfId="6308"/>
    <cellStyle name="Comma 2 5 2 2 5 3" xfId="6309"/>
    <cellStyle name="Comma 2 5 2 2 5 3 2" xfId="6310"/>
    <cellStyle name="Comma 2 5 2 2 5 4" xfId="6311"/>
    <cellStyle name="Comma 2 5 2 2 6" xfId="6312"/>
    <cellStyle name="Comma 2 5 2 2 6 2" xfId="6313"/>
    <cellStyle name="Comma 2 5 2 2 6 2 2" xfId="6314"/>
    <cellStyle name="Comma 2 5 2 2 6 3" xfId="6315"/>
    <cellStyle name="Comma 2 5 2 2 6 3 2" xfId="6316"/>
    <cellStyle name="Comma 2 5 2 2 6 4" xfId="6317"/>
    <cellStyle name="Comma 2 5 2 2 7" xfId="6318"/>
    <cellStyle name="Comma 2 5 2 2 7 2" xfId="46089"/>
    <cellStyle name="Comma 2 5 2 2 8" xfId="46090"/>
    <cellStyle name="Comma 2 5 2 2 9" xfId="46091"/>
    <cellStyle name="Comma 2 5 2 3" xfId="6319"/>
    <cellStyle name="Comma 2 5 2 3 2" xfId="6320"/>
    <cellStyle name="Comma 2 5 2 3 2 2" xfId="6321"/>
    <cellStyle name="Comma 2 5 2 3 2 2 2" xfId="6322"/>
    <cellStyle name="Comma 2 5 2 3 2 3" xfId="6323"/>
    <cellStyle name="Comma 2 5 2 3 2 3 2" xfId="6324"/>
    <cellStyle name="Comma 2 5 2 3 2 4" xfId="6325"/>
    <cellStyle name="Comma 2 5 2 3 3" xfId="6326"/>
    <cellStyle name="Comma 2 5 2 3 4" xfId="46092"/>
    <cellStyle name="Comma 2 5 2 4" xfId="6327"/>
    <cellStyle name="Comma 2 5 2 4 2" xfId="6328"/>
    <cellStyle name="Comma 2 5 2 4 2 2" xfId="6329"/>
    <cellStyle name="Comma 2 5 2 4 3" xfId="6330"/>
    <cellStyle name="Comma 2 5 2 4 3 2" xfId="6331"/>
    <cellStyle name="Comma 2 5 2 4 4" xfId="6332"/>
    <cellStyle name="Comma 2 5 2 5" xfId="6333"/>
    <cellStyle name="Comma 2 5 2 5 2" xfId="6334"/>
    <cellStyle name="Comma 2 5 2 5 2 2" xfId="6335"/>
    <cellStyle name="Comma 2 5 2 5 3" xfId="6336"/>
    <cellStyle name="Comma 2 5 2 5 3 2" xfId="6337"/>
    <cellStyle name="Comma 2 5 2 5 4" xfId="6338"/>
    <cellStyle name="Comma 2 5 2 6" xfId="6339"/>
    <cellStyle name="Comma 2 5 2 6 2" xfId="6340"/>
    <cellStyle name="Comma 2 5 2 6 2 2" xfId="46093"/>
    <cellStyle name="Comma 2 5 2 6 3" xfId="46094"/>
    <cellStyle name="Comma 2 5 2 6 4" xfId="46095"/>
    <cellStyle name="Comma 2 5 2 7" xfId="6341"/>
    <cellStyle name="Comma 2 5 2 7 2" xfId="6342"/>
    <cellStyle name="Comma 2 5 2 7 2 2" xfId="6343"/>
    <cellStyle name="Comma 2 5 2 7 3" xfId="6344"/>
    <cellStyle name="Comma 2 5 2 7 3 2" xfId="6345"/>
    <cellStyle name="Comma 2 5 2 7 4" xfId="6346"/>
    <cellStyle name="Comma 2 5 2 8" xfId="6347"/>
    <cellStyle name="Comma 2 5 2 8 2" xfId="6348"/>
    <cellStyle name="Comma 2 5 2 8 2 2" xfId="6349"/>
    <cellStyle name="Comma 2 5 2 8 3" xfId="6350"/>
    <cellStyle name="Comma 2 5 2 8 3 2" xfId="6351"/>
    <cellStyle name="Comma 2 5 2 8 4" xfId="6352"/>
    <cellStyle name="Comma 2 5 2 9" xfId="6353"/>
    <cellStyle name="Comma 2 5 3" xfId="6354"/>
    <cellStyle name="Comma 2 5 3 10" xfId="46096"/>
    <cellStyle name="Comma 2 5 3 11" xfId="46097"/>
    <cellStyle name="Comma 2 5 3 12" xfId="46098"/>
    <cellStyle name="Comma 2 5 3 2" xfId="6355"/>
    <cellStyle name="Comma 2 5 3 2 2" xfId="6356"/>
    <cellStyle name="Comma 2 5 3 2 2 2" xfId="46099"/>
    <cellStyle name="Comma 2 5 3 2 2 2 2" xfId="46100"/>
    <cellStyle name="Comma 2 5 3 2 2 3" xfId="46101"/>
    <cellStyle name="Comma 2 5 3 2 2 4" xfId="46102"/>
    <cellStyle name="Comma 2 5 3 2 3" xfId="46103"/>
    <cellStyle name="Comma 2 5 3 2 3 2" xfId="46104"/>
    <cellStyle name="Comma 2 5 3 2 3 2 2" xfId="46105"/>
    <cellStyle name="Comma 2 5 3 2 3 3" xfId="46106"/>
    <cellStyle name="Comma 2 5 3 2 3 4" xfId="46107"/>
    <cellStyle name="Comma 2 5 3 2 4" xfId="46108"/>
    <cellStyle name="Comma 2 5 3 2 4 2" xfId="46109"/>
    <cellStyle name="Comma 2 5 3 2 4 2 2" xfId="46110"/>
    <cellStyle name="Comma 2 5 3 2 4 3" xfId="46111"/>
    <cellStyle name="Comma 2 5 3 2 4 4" xfId="46112"/>
    <cellStyle name="Comma 2 5 3 2 5" xfId="46113"/>
    <cellStyle name="Comma 2 5 3 2 5 2" xfId="46114"/>
    <cellStyle name="Comma 2 5 3 2 5 2 2" xfId="46115"/>
    <cellStyle name="Comma 2 5 3 2 5 3" xfId="46116"/>
    <cellStyle name="Comma 2 5 3 2 5 4" xfId="46117"/>
    <cellStyle name="Comma 2 5 3 2 6" xfId="46118"/>
    <cellStyle name="Comma 2 5 3 2 6 2" xfId="46119"/>
    <cellStyle name="Comma 2 5 3 2 6 3" xfId="46120"/>
    <cellStyle name="Comma 2 5 3 2 7" xfId="46121"/>
    <cellStyle name="Comma 2 5 3 2 7 2" xfId="46122"/>
    <cellStyle name="Comma 2 5 3 2 8" xfId="46123"/>
    <cellStyle name="Comma 2 5 3 2 9" xfId="46124"/>
    <cellStyle name="Comma 2 5 3 3" xfId="6357"/>
    <cellStyle name="Comma 2 5 3 3 2" xfId="6358"/>
    <cellStyle name="Comma 2 5 3 3 2 2" xfId="6359"/>
    <cellStyle name="Comma 2 5 3 3 3" xfId="6360"/>
    <cellStyle name="Comma 2 5 3 3 3 2" xfId="6361"/>
    <cellStyle name="Comma 2 5 3 3 4" xfId="6362"/>
    <cellStyle name="Comma 2 5 3 4" xfId="6363"/>
    <cellStyle name="Comma 2 5 3 4 2" xfId="6364"/>
    <cellStyle name="Comma 2 5 3 4 2 2" xfId="6365"/>
    <cellStyle name="Comma 2 5 3 4 3" xfId="6366"/>
    <cellStyle name="Comma 2 5 3 4 3 2" xfId="6367"/>
    <cellStyle name="Comma 2 5 3 4 4" xfId="6368"/>
    <cellStyle name="Comma 2 5 3 5" xfId="6369"/>
    <cellStyle name="Comma 2 5 3 5 2" xfId="6370"/>
    <cellStyle name="Comma 2 5 3 5 2 2" xfId="6371"/>
    <cellStyle name="Comma 2 5 3 5 3" xfId="6372"/>
    <cellStyle name="Comma 2 5 3 5 3 2" xfId="6373"/>
    <cellStyle name="Comma 2 5 3 5 4" xfId="6374"/>
    <cellStyle name="Comma 2 5 3 6" xfId="6375"/>
    <cellStyle name="Comma 2 5 3 6 2" xfId="6376"/>
    <cellStyle name="Comma 2 5 3 6 2 2" xfId="6377"/>
    <cellStyle name="Comma 2 5 3 6 3" xfId="6378"/>
    <cellStyle name="Comma 2 5 3 6 3 2" xfId="6379"/>
    <cellStyle name="Comma 2 5 3 6 4" xfId="6380"/>
    <cellStyle name="Comma 2 5 3 7" xfId="6381"/>
    <cellStyle name="Comma 2 5 3 7 2" xfId="46125"/>
    <cellStyle name="Comma 2 5 3 7 3" xfId="46126"/>
    <cellStyle name="Comma 2 5 3 8" xfId="46127"/>
    <cellStyle name="Comma 2 5 3 8 2" xfId="46128"/>
    <cellStyle name="Comma 2 5 3 9" xfId="46129"/>
    <cellStyle name="Comma 2 5 4" xfId="6382"/>
    <cellStyle name="Comma 2 5 4 10" xfId="46130"/>
    <cellStyle name="Comma 2 5 4 2" xfId="6383"/>
    <cellStyle name="Comma 2 5 4 2 2" xfId="46131"/>
    <cellStyle name="Comma 2 5 4 2 2 2" xfId="46132"/>
    <cellStyle name="Comma 2 5 4 2 2 2 2" xfId="46133"/>
    <cellStyle name="Comma 2 5 4 2 2 3" xfId="46134"/>
    <cellStyle name="Comma 2 5 4 2 2 4" xfId="46135"/>
    <cellStyle name="Comma 2 5 4 2 3" xfId="46136"/>
    <cellStyle name="Comma 2 5 4 2 3 2" xfId="46137"/>
    <cellStyle name="Comma 2 5 4 2 3 2 2" xfId="46138"/>
    <cellStyle name="Comma 2 5 4 2 3 3" xfId="46139"/>
    <cellStyle name="Comma 2 5 4 2 3 4" xfId="46140"/>
    <cellStyle name="Comma 2 5 4 2 4" xfId="46141"/>
    <cellStyle name="Comma 2 5 4 2 4 2" xfId="46142"/>
    <cellStyle name="Comma 2 5 4 2 4 2 2" xfId="46143"/>
    <cellStyle name="Comma 2 5 4 2 4 3" xfId="46144"/>
    <cellStyle name="Comma 2 5 4 2 4 4" xfId="46145"/>
    <cellStyle name="Comma 2 5 4 2 5" xfId="46146"/>
    <cellStyle name="Comma 2 5 4 2 5 2" xfId="46147"/>
    <cellStyle name="Comma 2 5 4 2 5 2 2" xfId="46148"/>
    <cellStyle name="Comma 2 5 4 2 5 3" xfId="46149"/>
    <cellStyle name="Comma 2 5 4 2 5 4" xfId="46150"/>
    <cellStyle name="Comma 2 5 4 2 6" xfId="46151"/>
    <cellStyle name="Comma 2 5 4 2 6 2" xfId="46152"/>
    <cellStyle name="Comma 2 5 4 2 6 3" xfId="46153"/>
    <cellStyle name="Comma 2 5 4 2 7" xfId="46154"/>
    <cellStyle name="Comma 2 5 4 2 7 2" xfId="46155"/>
    <cellStyle name="Comma 2 5 4 2 8" xfId="46156"/>
    <cellStyle name="Comma 2 5 4 2 9" xfId="46157"/>
    <cellStyle name="Comma 2 5 4 3" xfId="46158"/>
    <cellStyle name="Comma 2 5 4 3 2" xfId="46159"/>
    <cellStyle name="Comma 2 5 4 3 2 2" xfId="46160"/>
    <cellStyle name="Comma 2 5 4 3 3" xfId="46161"/>
    <cellStyle name="Comma 2 5 4 3 4" xfId="46162"/>
    <cellStyle name="Comma 2 5 4 4" xfId="46163"/>
    <cellStyle name="Comma 2 5 4 4 2" xfId="46164"/>
    <cellStyle name="Comma 2 5 4 4 2 2" xfId="46165"/>
    <cellStyle name="Comma 2 5 4 4 3" xfId="46166"/>
    <cellStyle name="Comma 2 5 4 4 4" xfId="46167"/>
    <cellStyle name="Comma 2 5 4 5" xfId="46168"/>
    <cellStyle name="Comma 2 5 4 5 2" xfId="46169"/>
    <cellStyle name="Comma 2 5 4 5 2 2" xfId="46170"/>
    <cellStyle name="Comma 2 5 4 5 3" xfId="46171"/>
    <cellStyle name="Comma 2 5 4 5 4" xfId="46172"/>
    <cellStyle name="Comma 2 5 4 6" xfId="46173"/>
    <cellStyle name="Comma 2 5 4 6 2" xfId="46174"/>
    <cellStyle name="Comma 2 5 4 6 2 2" xfId="46175"/>
    <cellStyle name="Comma 2 5 4 6 3" xfId="46176"/>
    <cellStyle name="Comma 2 5 4 6 4" xfId="46177"/>
    <cellStyle name="Comma 2 5 4 7" xfId="46178"/>
    <cellStyle name="Comma 2 5 4 7 2" xfId="46179"/>
    <cellStyle name="Comma 2 5 4 7 3" xfId="46180"/>
    <cellStyle name="Comma 2 5 4 8" xfId="46181"/>
    <cellStyle name="Comma 2 5 4 8 2" xfId="46182"/>
    <cellStyle name="Comma 2 5 4 9" xfId="46183"/>
    <cellStyle name="Comma 2 5 5" xfId="6384"/>
    <cellStyle name="Comma 2 5 5 2" xfId="6385"/>
    <cellStyle name="Comma 2 5 5 2 2" xfId="6386"/>
    <cellStyle name="Comma 2 5 5 2 2 2" xfId="46184"/>
    <cellStyle name="Comma 2 5 5 2 3" xfId="46185"/>
    <cellStyle name="Comma 2 5 5 2 4" xfId="46186"/>
    <cellStyle name="Comma 2 5 5 3" xfId="6387"/>
    <cellStyle name="Comma 2 5 5 3 2" xfId="6388"/>
    <cellStyle name="Comma 2 5 5 3 2 2" xfId="46187"/>
    <cellStyle name="Comma 2 5 5 3 3" xfId="46188"/>
    <cellStyle name="Comma 2 5 5 3 4" xfId="46189"/>
    <cellStyle name="Comma 2 5 5 4" xfId="6389"/>
    <cellStyle name="Comma 2 5 5 4 2" xfId="46190"/>
    <cellStyle name="Comma 2 5 5 4 2 2" xfId="46191"/>
    <cellStyle name="Comma 2 5 5 4 3" xfId="46192"/>
    <cellStyle name="Comma 2 5 5 4 4" xfId="46193"/>
    <cellStyle name="Comma 2 5 5 5" xfId="46194"/>
    <cellStyle name="Comma 2 5 5 5 2" xfId="46195"/>
    <cellStyle name="Comma 2 5 5 5 2 2" xfId="46196"/>
    <cellStyle name="Comma 2 5 5 5 3" xfId="46197"/>
    <cellStyle name="Comma 2 5 5 5 4" xfId="46198"/>
    <cellStyle name="Comma 2 5 5 6" xfId="46199"/>
    <cellStyle name="Comma 2 5 5 6 2" xfId="46200"/>
    <cellStyle name="Comma 2 5 5 6 3" xfId="46201"/>
    <cellStyle name="Comma 2 5 5 7" xfId="46202"/>
    <cellStyle name="Comma 2 5 5 7 2" xfId="46203"/>
    <cellStyle name="Comma 2 5 5 8" xfId="46204"/>
    <cellStyle name="Comma 2 5 5 9" xfId="46205"/>
    <cellStyle name="Comma 2 5 6" xfId="6390"/>
    <cellStyle name="Comma 2 5 6 2" xfId="6391"/>
    <cellStyle name="Comma 2 5 6 2 2" xfId="6392"/>
    <cellStyle name="Comma 2 5 6 3" xfId="6393"/>
    <cellStyle name="Comma 2 5 6 3 2" xfId="6394"/>
    <cellStyle name="Comma 2 5 6 4" xfId="6395"/>
    <cellStyle name="Comma 2 5 7" xfId="6396"/>
    <cellStyle name="Comma 2 5 7 2" xfId="6397"/>
    <cellStyle name="Comma 2 5 7 2 2" xfId="46206"/>
    <cellStyle name="Comma 2 5 7 3" xfId="46207"/>
    <cellStyle name="Comma 2 5 7 4" xfId="46208"/>
    <cellStyle name="Comma 2 5 8" xfId="6398"/>
    <cellStyle name="Comma 2 5 8 2" xfId="6399"/>
    <cellStyle name="Comma 2 5 8 2 2" xfId="6400"/>
    <cellStyle name="Comma 2 5 8 3" xfId="6401"/>
    <cellStyle name="Comma 2 5 8 3 2" xfId="6402"/>
    <cellStyle name="Comma 2 5 8 4" xfId="6403"/>
    <cellStyle name="Comma 2 5 9" xfId="6404"/>
    <cellStyle name="Comma 2 5 9 2" xfId="6405"/>
    <cellStyle name="Comma 2 5 9 2 2" xfId="6406"/>
    <cellStyle name="Comma 2 5 9 3" xfId="6407"/>
    <cellStyle name="Comma 2 5 9 3 2" xfId="6408"/>
    <cellStyle name="Comma 2 5 9 4" xfId="6409"/>
    <cellStyle name="Comma 2 6" xfId="6410"/>
    <cellStyle name="Comma 2 6 10" xfId="6411"/>
    <cellStyle name="Comma 2 6 10 2" xfId="6412"/>
    <cellStyle name="Comma 2 6 11" xfId="6413"/>
    <cellStyle name="Comma 2 6 12" xfId="46209"/>
    <cellStyle name="Comma 2 6 13" xfId="46210"/>
    <cellStyle name="Comma 2 6 2" xfId="6414"/>
    <cellStyle name="Comma 2 6 2 10" xfId="46211"/>
    <cellStyle name="Comma 2 6 2 11" xfId="46212"/>
    <cellStyle name="Comma 2 6 2 2" xfId="6415"/>
    <cellStyle name="Comma 2 6 2 2 2" xfId="6416"/>
    <cellStyle name="Comma 2 6 2 2 2 2" xfId="6417"/>
    <cellStyle name="Comma 2 6 2 2 3" xfId="6418"/>
    <cellStyle name="Comma 2 6 2 2 3 2" xfId="6419"/>
    <cellStyle name="Comma 2 6 2 2 3 2 2" xfId="6420"/>
    <cellStyle name="Comma 2 6 2 2 3 3" xfId="6421"/>
    <cellStyle name="Comma 2 6 2 2 3 3 2" xfId="6422"/>
    <cellStyle name="Comma 2 6 2 2 3 4" xfId="6423"/>
    <cellStyle name="Comma 2 6 2 2 4" xfId="6424"/>
    <cellStyle name="Comma 2 6 2 2 4 2" xfId="6425"/>
    <cellStyle name="Comma 2 6 2 2 4 2 2" xfId="6426"/>
    <cellStyle name="Comma 2 6 2 2 4 3" xfId="6427"/>
    <cellStyle name="Comma 2 6 2 2 4 3 2" xfId="6428"/>
    <cellStyle name="Comma 2 6 2 2 4 4" xfId="6429"/>
    <cellStyle name="Comma 2 6 2 2 5" xfId="6430"/>
    <cellStyle name="Comma 2 6 2 2 5 2" xfId="6431"/>
    <cellStyle name="Comma 2 6 2 2 5 2 2" xfId="6432"/>
    <cellStyle name="Comma 2 6 2 2 5 3" xfId="6433"/>
    <cellStyle name="Comma 2 6 2 2 5 3 2" xfId="6434"/>
    <cellStyle name="Comma 2 6 2 2 5 4" xfId="6435"/>
    <cellStyle name="Comma 2 6 2 2 6" xfId="6436"/>
    <cellStyle name="Comma 2 6 2 2 6 2" xfId="6437"/>
    <cellStyle name="Comma 2 6 2 2 6 2 2" xfId="6438"/>
    <cellStyle name="Comma 2 6 2 2 6 3" xfId="6439"/>
    <cellStyle name="Comma 2 6 2 2 6 3 2" xfId="6440"/>
    <cellStyle name="Comma 2 6 2 2 6 4" xfId="6441"/>
    <cellStyle name="Comma 2 6 2 2 7" xfId="6442"/>
    <cellStyle name="Comma 2 6 2 3" xfId="6443"/>
    <cellStyle name="Comma 2 6 2 3 2" xfId="6444"/>
    <cellStyle name="Comma 2 6 2 3 2 2" xfId="6445"/>
    <cellStyle name="Comma 2 6 2 3 2 2 2" xfId="6446"/>
    <cellStyle name="Comma 2 6 2 3 2 3" xfId="6447"/>
    <cellStyle name="Comma 2 6 2 3 2 3 2" xfId="6448"/>
    <cellStyle name="Comma 2 6 2 3 2 4" xfId="6449"/>
    <cellStyle name="Comma 2 6 2 3 3" xfId="6450"/>
    <cellStyle name="Comma 2 6 2 3 4" xfId="46213"/>
    <cellStyle name="Comma 2 6 2 4" xfId="6451"/>
    <cellStyle name="Comma 2 6 2 4 2" xfId="6452"/>
    <cellStyle name="Comma 2 6 2 4 2 2" xfId="6453"/>
    <cellStyle name="Comma 2 6 2 4 3" xfId="6454"/>
    <cellStyle name="Comma 2 6 2 4 3 2" xfId="6455"/>
    <cellStyle name="Comma 2 6 2 4 4" xfId="6456"/>
    <cellStyle name="Comma 2 6 2 5" xfId="6457"/>
    <cellStyle name="Comma 2 6 2 5 2" xfId="6458"/>
    <cellStyle name="Comma 2 6 2 5 2 2" xfId="6459"/>
    <cellStyle name="Comma 2 6 2 5 3" xfId="6460"/>
    <cellStyle name="Comma 2 6 2 5 3 2" xfId="6461"/>
    <cellStyle name="Comma 2 6 2 5 4" xfId="6462"/>
    <cellStyle name="Comma 2 6 2 6" xfId="6463"/>
    <cellStyle name="Comma 2 6 2 6 2" xfId="6464"/>
    <cellStyle name="Comma 2 6 2 6 3" xfId="46214"/>
    <cellStyle name="Comma 2 6 2 7" xfId="6465"/>
    <cellStyle name="Comma 2 6 2 7 2" xfId="6466"/>
    <cellStyle name="Comma 2 6 2 7 2 2" xfId="6467"/>
    <cellStyle name="Comma 2 6 2 7 3" xfId="6468"/>
    <cellStyle name="Comma 2 6 2 7 3 2" xfId="6469"/>
    <cellStyle name="Comma 2 6 2 7 4" xfId="6470"/>
    <cellStyle name="Comma 2 6 2 8" xfId="6471"/>
    <cellStyle name="Comma 2 6 2 8 2" xfId="6472"/>
    <cellStyle name="Comma 2 6 2 8 2 2" xfId="6473"/>
    <cellStyle name="Comma 2 6 2 8 3" xfId="6474"/>
    <cellStyle name="Comma 2 6 2 8 3 2" xfId="6475"/>
    <cellStyle name="Comma 2 6 2 8 4" xfId="6476"/>
    <cellStyle name="Comma 2 6 2 9" xfId="6477"/>
    <cellStyle name="Comma 2 6 3" xfId="6478"/>
    <cellStyle name="Comma 2 6 3 2" xfId="6479"/>
    <cellStyle name="Comma 2 6 3 2 2" xfId="6480"/>
    <cellStyle name="Comma 2 6 3 3" xfId="6481"/>
    <cellStyle name="Comma 2 6 3 3 2" xfId="6482"/>
    <cellStyle name="Comma 2 6 3 3 2 2" xfId="6483"/>
    <cellStyle name="Comma 2 6 3 3 3" xfId="6484"/>
    <cellStyle name="Comma 2 6 3 3 3 2" xfId="6485"/>
    <cellStyle name="Comma 2 6 3 3 4" xfId="6486"/>
    <cellStyle name="Comma 2 6 3 4" xfId="6487"/>
    <cellStyle name="Comma 2 6 3 4 2" xfId="6488"/>
    <cellStyle name="Comma 2 6 3 4 2 2" xfId="6489"/>
    <cellStyle name="Comma 2 6 3 4 3" xfId="6490"/>
    <cellStyle name="Comma 2 6 3 4 3 2" xfId="6491"/>
    <cellStyle name="Comma 2 6 3 4 4" xfId="6492"/>
    <cellStyle name="Comma 2 6 3 5" xfId="6493"/>
    <cellStyle name="Comma 2 6 3 5 2" xfId="6494"/>
    <cellStyle name="Comma 2 6 3 5 2 2" xfId="6495"/>
    <cellStyle name="Comma 2 6 3 5 3" xfId="6496"/>
    <cellStyle name="Comma 2 6 3 5 3 2" xfId="6497"/>
    <cellStyle name="Comma 2 6 3 5 4" xfId="6498"/>
    <cellStyle name="Comma 2 6 3 6" xfId="6499"/>
    <cellStyle name="Comma 2 6 3 6 2" xfId="6500"/>
    <cellStyle name="Comma 2 6 3 6 2 2" xfId="6501"/>
    <cellStyle name="Comma 2 6 3 6 3" xfId="6502"/>
    <cellStyle name="Comma 2 6 3 6 3 2" xfId="6503"/>
    <cellStyle name="Comma 2 6 3 6 4" xfId="6504"/>
    <cellStyle name="Comma 2 6 3 7" xfId="6505"/>
    <cellStyle name="Comma 2 6 4" xfId="6506"/>
    <cellStyle name="Comma 2 6 4 2" xfId="6507"/>
    <cellStyle name="Comma 2 6 4 2 2" xfId="46215"/>
    <cellStyle name="Comma 2 6 4 3" xfId="46216"/>
    <cellStyle name="Comma 2 6 4 4" xfId="46217"/>
    <cellStyle name="Comma 2 6 5" xfId="6508"/>
    <cellStyle name="Comma 2 6 5 2" xfId="6509"/>
    <cellStyle name="Comma 2 6 5 2 2" xfId="6510"/>
    <cellStyle name="Comma 2 6 5 3" xfId="6511"/>
    <cellStyle name="Comma 2 6 5 3 2" xfId="6512"/>
    <cellStyle name="Comma 2 6 5 4" xfId="6513"/>
    <cellStyle name="Comma 2 6 6" xfId="6514"/>
    <cellStyle name="Comma 2 6 6 2" xfId="6515"/>
    <cellStyle name="Comma 2 6 6 2 2" xfId="6516"/>
    <cellStyle name="Comma 2 6 6 3" xfId="6517"/>
    <cellStyle name="Comma 2 6 6 3 2" xfId="6518"/>
    <cellStyle name="Comma 2 6 6 4" xfId="6519"/>
    <cellStyle name="Comma 2 6 7" xfId="6520"/>
    <cellStyle name="Comma 2 6 7 2" xfId="6521"/>
    <cellStyle name="Comma 2 6 7 3" xfId="46218"/>
    <cellStyle name="Comma 2 6 8" xfId="6522"/>
    <cellStyle name="Comma 2 6 8 2" xfId="6523"/>
    <cellStyle name="Comma 2 6 8 2 2" xfId="6524"/>
    <cellStyle name="Comma 2 6 8 3" xfId="6525"/>
    <cellStyle name="Comma 2 6 8 3 2" xfId="6526"/>
    <cellStyle name="Comma 2 6 8 4" xfId="6527"/>
    <cellStyle name="Comma 2 6 9" xfId="6528"/>
    <cellStyle name="Comma 2 6 9 2" xfId="6529"/>
    <cellStyle name="Comma 2 6 9 2 2" xfId="6530"/>
    <cellStyle name="Comma 2 6 9 3" xfId="6531"/>
    <cellStyle name="Comma 2 6 9 3 2" xfId="6532"/>
    <cellStyle name="Comma 2 6 9 4" xfId="6533"/>
    <cellStyle name="Comma 2 7" xfId="6534"/>
    <cellStyle name="Comma 2 7 10" xfId="46219"/>
    <cellStyle name="Comma 2 7 11" xfId="46220"/>
    <cellStyle name="Comma 2 7 12" xfId="46221"/>
    <cellStyle name="Comma 2 7 2" xfId="6535"/>
    <cellStyle name="Comma 2 7 2 2" xfId="46222"/>
    <cellStyle name="Comma 2 7 2 2 2" xfId="46223"/>
    <cellStyle name="Comma 2 7 2 2 2 2" xfId="46224"/>
    <cellStyle name="Comma 2 7 2 2 3" xfId="46225"/>
    <cellStyle name="Comma 2 7 2 2 4" xfId="46226"/>
    <cellStyle name="Comma 2 7 2 3" xfId="46227"/>
    <cellStyle name="Comma 2 7 2 3 2" xfId="46228"/>
    <cellStyle name="Comma 2 7 2 3 2 2" xfId="46229"/>
    <cellStyle name="Comma 2 7 2 3 3" xfId="46230"/>
    <cellStyle name="Comma 2 7 2 3 4" xfId="46231"/>
    <cellStyle name="Comma 2 7 2 4" xfId="46232"/>
    <cellStyle name="Comma 2 7 2 4 2" xfId="46233"/>
    <cellStyle name="Comma 2 7 2 4 2 2" xfId="46234"/>
    <cellStyle name="Comma 2 7 2 4 3" xfId="46235"/>
    <cellStyle name="Comma 2 7 2 4 4" xfId="46236"/>
    <cellStyle name="Comma 2 7 2 5" xfId="46237"/>
    <cellStyle name="Comma 2 7 2 5 2" xfId="46238"/>
    <cellStyle name="Comma 2 7 2 5 2 2" xfId="46239"/>
    <cellStyle name="Comma 2 7 2 5 3" xfId="46240"/>
    <cellStyle name="Comma 2 7 2 5 4" xfId="46241"/>
    <cellStyle name="Comma 2 7 2 6" xfId="46242"/>
    <cellStyle name="Comma 2 7 2 6 2" xfId="46243"/>
    <cellStyle name="Comma 2 7 2 6 3" xfId="46244"/>
    <cellStyle name="Comma 2 7 2 7" xfId="46245"/>
    <cellStyle name="Comma 2 7 2 7 2" xfId="46246"/>
    <cellStyle name="Comma 2 7 2 8" xfId="46247"/>
    <cellStyle name="Comma 2 7 2 9" xfId="46248"/>
    <cellStyle name="Comma 2 7 3" xfId="46249"/>
    <cellStyle name="Comma 2 7 3 2" xfId="46250"/>
    <cellStyle name="Comma 2 7 3 2 2" xfId="46251"/>
    <cellStyle name="Comma 2 7 3 3" xfId="46252"/>
    <cellStyle name="Comma 2 7 3 4" xfId="46253"/>
    <cellStyle name="Comma 2 7 4" xfId="46254"/>
    <cellStyle name="Comma 2 7 4 2" xfId="46255"/>
    <cellStyle name="Comma 2 7 4 2 2" xfId="46256"/>
    <cellStyle name="Comma 2 7 4 3" xfId="46257"/>
    <cellStyle name="Comma 2 7 4 4" xfId="46258"/>
    <cellStyle name="Comma 2 7 5" xfId="46259"/>
    <cellStyle name="Comma 2 7 5 2" xfId="46260"/>
    <cellStyle name="Comma 2 7 5 2 2" xfId="46261"/>
    <cellStyle name="Comma 2 7 5 3" xfId="46262"/>
    <cellStyle name="Comma 2 7 5 4" xfId="46263"/>
    <cellStyle name="Comma 2 7 6" xfId="46264"/>
    <cellStyle name="Comma 2 7 6 2" xfId="46265"/>
    <cellStyle name="Comma 2 7 6 2 2" xfId="46266"/>
    <cellStyle name="Comma 2 7 6 3" xfId="46267"/>
    <cellStyle name="Comma 2 7 6 4" xfId="46268"/>
    <cellStyle name="Comma 2 7 7" xfId="46269"/>
    <cellStyle name="Comma 2 7 7 2" xfId="46270"/>
    <cellStyle name="Comma 2 7 7 3" xfId="46271"/>
    <cellStyle name="Comma 2 7 8" xfId="46272"/>
    <cellStyle name="Comma 2 7 8 2" xfId="46273"/>
    <cellStyle name="Comma 2 7 9" xfId="46274"/>
    <cellStyle name="Comma 2 8" xfId="6536"/>
    <cellStyle name="Comma 2 8 10" xfId="46275"/>
    <cellStyle name="Comma 2 8 2" xfId="6537"/>
    <cellStyle name="Comma 2 8 2 2" xfId="6538"/>
    <cellStyle name="Comma 2 8 2 2 2" xfId="46276"/>
    <cellStyle name="Comma 2 8 2 2 2 2" xfId="46277"/>
    <cellStyle name="Comma 2 8 2 2 3" xfId="46278"/>
    <cellStyle name="Comma 2 8 2 2 4" xfId="46279"/>
    <cellStyle name="Comma 2 8 2 3" xfId="46280"/>
    <cellStyle name="Comma 2 8 2 3 2" xfId="46281"/>
    <cellStyle name="Comma 2 8 2 3 2 2" xfId="46282"/>
    <cellStyle name="Comma 2 8 2 3 3" xfId="46283"/>
    <cellStyle name="Comma 2 8 2 3 4" xfId="46284"/>
    <cellStyle name="Comma 2 8 2 4" xfId="46285"/>
    <cellStyle name="Comma 2 8 2 4 2" xfId="46286"/>
    <cellStyle name="Comma 2 8 2 4 2 2" xfId="46287"/>
    <cellStyle name="Comma 2 8 2 4 3" xfId="46288"/>
    <cellStyle name="Comma 2 8 2 4 4" xfId="46289"/>
    <cellStyle name="Comma 2 8 2 5" xfId="46290"/>
    <cellStyle name="Comma 2 8 2 5 2" xfId="46291"/>
    <cellStyle name="Comma 2 8 2 5 2 2" xfId="46292"/>
    <cellStyle name="Comma 2 8 2 5 3" xfId="46293"/>
    <cellStyle name="Comma 2 8 2 5 4" xfId="46294"/>
    <cellStyle name="Comma 2 8 2 6" xfId="46295"/>
    <cellStyle name="Comma 2 8 2 6 2" xfId="46296"/>
    <cellStyle name="Comma 2 8 2 6 3" xfId="46297"/>
    <cellStyle name="Comma 2 8 2 7" xfId="46298"/>
    <cellStyle name="Comma 2 8 2 7 2" xfId="46299"/>
    <cellStyle name="Comma 2 8 2 8" xfId="46300"/>
    <cellStyle name="Comma 2 8 2 9" xfId="46301"/>
    <cellStyle name="Comma 2 8 3" xfId="6539"/>
    <cellStyle name="Comma 2 8 3 2" xfId="6540"/>
    <cellStyle name="Comma 2 8 3 2 2" xfId="46302"/>
    <cellStyle name="Comma 2 8 3 3" xfId="46303"/>
    <cellStyle name="Comma 2 8 3 4" xfId="46304"/>
    <cellStyle name="Comma 2 8 4" xfId="6541"/>
    <cellStyle name="Comma 2 8 4 2" xfId="46305"/>
    <cellStyle name="Comma 2 8 4 2 2" xfId="46306"/>
    <cellStyle name="Comma 2 8 4 3" xfId="46307"/>
    <cellStyle name="Comma 2 8 4 4" xfId="46308"/>
    <cellStyle name="Comma 2 8 5" xfId="46309"/>
    <cellStyle name="Comma 2 8 5 2" xfId="46310"/>
    <cellStyle name="Comma 2 8 5 2 2" xfId="46311"/>
    <cellStyle name="Comma 2 8 5 3" xfId="46312"/>
    <cellStyle name="Comma 2 8 5 4" xfId="46313"/>
    <cellStyle name="Comma 2 8 6" xfId="46314"/>
    <cellStyle name="Comma 2 8 6 2" xfId="46315"/>
    <cellStyle name="Comma 2 8 6 2 2" xfId="46316"/>
    <cellStyle name="Comma 2 8 6 3" xfId="46317"/>
    <cellStyle name="Comma 2 8 6 4" xfId="46318"/>
    <cellStyle name="Comma 2 8 7" xfId="46319"/>
    <cellStyle name="Comma 2 8 7 2" xfId="46320"/>
    <cellStyle name="Comma 2 8 7 3" xfId="46321"/>
    <cellStyle name="Comma 2 8 8" xfId="46322"/>
    <cellStyle name="Comma 2 8 8 2" xfId="46323"/>
    <cellStyle name="Comma 2 8 9" xfId="46324"/>
    <cellStyle name="Comma 2 9" xfId="6542"/>
    <cellStyle name="Comma 2 9 2" xfId="6543"/>
    <cellStyle name="Comma 2 9 2 2" xfId="46325"/>
    <cellStyle name="Comma 2 9 2 2 2" xfId="46326"/>
    <cellStyle name="Comma 2 9 2 3" xfId="46327"/>
    <cellStyle name="Comma 2 9 2 4" xfId="46328"/>
    <cellStyle name="Comma 2 9 3" xfId="46329"/>
    <cellStyle name="Comma 2 9 3 2" xfId="46330"/>
    <cellStyle name="Comma 2 9 3 2 2" xfId="46331"/>
    <cellStyle name="Comma 2 9 3 3" xfId="46332"/>
    <cellStyle name="Comma 2 9 3 4" xfId="46333"/>
    <cellStyle name="Comma 2 9 4" xfId="46334"/>
    <cellStyle name="Comma 2 9 4 2" xfId="46335"/>
    <cellStyle name="Comma 2 9 4 2 2" xfId="46336"/>
    <cellStyle name="Comma 2 9 4 3" xfId="46337"/>
    <cellStyle name="Comma 2 9 4 4" xfId="46338"/>
    <cellStyle name="Comma 2 9 5" xfId="46339"/>
    <cellStyle name="Comma 2 9 5 2" xfId="46340"/>
    <cellStyle name="Comma 2 9 5 2 2" xfId="46341"/>
    <cellStyle name="Comma 2 9 5 3" xfId="46342"/>
    <cellStyle name="Comma 2 9 5 4" xfId="46343"/>
    <cellStyle name="Comma 2 9 6" xfId="46344"/>
    <cellStyle name="Comma 2 9 6 2" xfId="46345"/>
    <cellStyle name="Comma 2 9 6 3" xfId="46346"/>
    <cellStyle name="Comma 2 9 7" xfId="46347"/>
    <cellStyle name="Comma 2 9 7 2" xfId="46348"/>
    <cellStyle name="Comma 2 9 8" xfId="46349"/>
    <cellStyle name="Comma 2 9 9" xfId="46350"/>
    <cellStyle name="Comma 3" xfId="76"/>
    <cellStyle name="Comma 3 10" xfId="6544"/>
    <cellStyle name="Comma 3 10 2" xfId="6545"/>
    <cellStyle name="Comma 3 10 3" xfId="46351"/>
    <cellStyle name="Comma 3 11" xfId="6546"/>
    <cellStyle name="Comma 3 11 2" xfId="46352"/>
    <cellStyle name="Comma 3 12" xfId="6547"/>
    <cellStyle name="Comma 3 13" xfId="6548"/>
    <cellStyle name="Comma 3 14" xfId="46353"/>
    <cellStyle name="Comma 3 15" xfId="46354"/>
    <cellStyle name="Comma 3 16" xfId="46355"/>
    <cellStyle name="Comma 3 17" xfId="46356"/>
    <cellStyle name="Comma 3 2" xfId="120"/>
    <cellStyle name="Comma 3 2 10" xfId="46357"/>
    <cellStyle name="Comma 3 2 11" xfId="46358"/>
    <cellStyle name="Comma 3 2 12" xfId="46359"/>
    <cellStyle name="Comma 3 2 13" xfId="46360"/>
    <cellStyle name="Comma 3 2 2" xfId="121"/>
    <cellStyle name="Comma 3 2 2 10" xfId="46361"/>
    <cellStyle name="Comma 3 2 2 11" xfId="46362"/>
    <cellStyle name="Comma 3 2 2 12" xfId="46363"/>
    <cellStyle name="Comma 3 2 2 2" xfId="6549"/>
    <cellStyle name="Comma 3 2 2 2 2" xfId="6550"/>
    <cellStyle name="Comma 3 2 2 2 2 2" xfId="46364"/>
    <cellStyle name="Comma 3 2 2 2 3" xfId="46365"/>
    <cellStyle name="Comma 3 2 2 2 4" xfId="46366"/>
    <cellStyle name="Comma 3 2 2 2 5" xfId="46367"/>
    <cellStyle name="Comma 3 2 2 2 6" xfId="46368"/>
    <cellStyle name="Comma 3 2 2 3" xfId="6551"/>
    <cellStyle name="Comma 3 2 2 3 2" xfId="6552"/>
    <cellStyle name="Comma 3 2 2 3 2 2" xfId="6553"/>
    <cellStyle name="Comma 3 2 2 3 3" xfId="6554"/>
    <cellStyle name="Comma 3 2 2 3 3 2" xfId="6555"/>
    <cellStyle name="Comma 3 2 2 3 4" xfId="6556"/>
    <cellStyle name="Comma 3 2 2 4" xfId="6557"/>
    <cellStyle name="Comma 3 2 2 4 2" xfId="6558"/>
    <cellStyle name="Comma 3 2 2 4 2 2" xfId="46369"/>
    <cellStyle name="Comma 3 2 2 4 3" xfId="46370"/>
    <cellStyle name="Comma 3 2 2 4 4" xfId="46371"/>
    <cellStyle name="Comma 3 2 2 5" xfId="6559"/>
    <cellStyle name="Comma 3 2 2 5 2" xfId="6560"/>
    <cellStyle name="Comma 3 2 2 5 2 2" xfId="46372"/>
    <cellStyle name="Comma 3 2 2 5 3" xfId="46373"/>
    <cellStyle name="Comma 3 2 2 5 4" xfId="46374"/>
    <cellStyle name="Comma 3 2 2 6" xfId="6561"/>
    <cellStyle name="Comma 3 2 2 6 2" xfId="46375"/>
    <cellStyle name="Comma 3 2 2 6 3" xfId="46376"/>
    <cellStyle name="Comma 3 2 2 7" xfId="6562"/>
    <cellStyle name="Comma 3 2 2 7 2" xfId="46377"/>
    <cellStyle name="Comma 3 2 2 8" xfId="46378"/>
    <cellStyle name="Comma 3 2 2 9" xfId="46379"/>
    <cellStyle name="Comma 3 2 3" xfId="6563"/>
    <cellStyle name="Comma 3 2 3 2" xfId="6564"/>
    <cellStyle name="Comma 3 2 3 2 2" xfId="46380"/>
    <cellStyle name="Comma 3 2 3 3" xfId="46381"/>
    <cellStyle name="Comma 3 2 3 4" xfId="46382"/>
    <cellStyle name="Comma 3 2 3 5" xfId="46383"/>
    <cellStyle name="Comma 3 2 3 6" xfId="46384"/>
    <cellStyle name="Comma 3 2 4" xfId="6565"/>
    <cellStyle name="Comma 3 2 4 2" xfId="6566"/>
    <cellStyle name="Comma 3 2 4 2 2" xfId="46385"/>
    <cellStyle name="Comma 3 2 4 3" xfId="46386"/>
    <cellStyle name="Comma 3 2 4 4" xfId="46387"/>
    <cellStyle name="Comma 3 2 5" xfId="6567"/>
    <cellStyle name="Comma 3 2 5 2" xfId="6568"/>
    <cellStyle name="Comma 3 2 5 2 2" xfId="46388"/>
    <cellStyle name="Comma 3 2 5 3" xfId="46389"/>
    <cellStyle name="Comma 3 2 5 4" xfId="46390"/>
    <cellStyle name="Comma 3 2 6" xfId="6569"/>
    <cellStyle name="Comma 3 2 6 2" xfId="46391"/>
    <cellStyle name="Comma 3 2 6 2 2" xfId="46392"/>
    <cellStyle name="Comma 3 2 6 3" xfId="46393"/>
    <cellStyle name="Comma 3 2 6 4" xfId="46394"/>
    <cellStyle name="Comma 3 2 7" xfId="6570"/>
    <cellStyle name="Comma 3 2 7 2" xfId="46395"/>
    <cellStyle name="Comma 3 2 7 3" xfId="46396"/>
    <cellStyle name="Comma 3 2 8" xfId="46397"/>
    <cellStyle name="Comma 3 2 8 2" xfId="46398"/>
    <cellStyle name="Comma 3 2 9" xfId="46399"/>
    <cellStyle name="Comma 3 3" xfId="122"/>
    <cellStyle name="Comma 3 3 10" xfId="46400"/>
    <cellStyle name="Comma 3 3 11" xfId="46401"/>
    <cellStyle name="Comma 3 3 12" xfId="46402"/>
    <cellStyle name="Comma 3 3 13" xfId="46403"/>
    <cellStyle name="Comma 3 3 2" xfId="6571"/>
    <cellStyle name="Comma 3 3 2 10" xfId="46404"/>
    <cellStyle name="Comma 3 3 2 11" xfId="46405"/>
    <cellStyle name="Comma 3 3 2 2" xfId="6572"/>
    <cellStyle name="Comma 3 3 2 2 2" xfId="46406"/>
    <cellStyle name="Comma 3 3 2 2 2 2" xfId="46407"/>
    <cellStyle name="Comma 3 3 2 2 3" xfId="46408"/>
    <cellStyle name="Comma 3 3 2 2 4" xfId="46409"/>
    <cellStyle name="Comma 3 3 2 3" xfId="46410"/>
    <cellStyle name="Comma 3 3 2 3 2" xfId="46411"/>
    <cellStyle name="Comma 3 3 2 3 2 2" xfId="46412"/>
    <cellStyle name="Comma 3 3 2 3 3" xfId="46413"/>
    <cellStyle name="Comma 3 3 2 3 4" xfId="46414"/>
    <cellStyle name="Comma 3 3 2 4" xfId="46415"/>
    <cellStyle name="Comma 3 3 2 4 2" xfId="46416"/>
    <cellStyle name="Comma 3 3 2 4 2 2" xfId="46417"/>
    <cellStyle name="Comma 3 3 2 4 3" xfId="46418"/>
    <cellStyle name="Comma 3 3 2 4 4" xfId="46419"/>
    <cellStyle name="Comma 3 3 2 5" xfId="46420"/>
    <cellStyle name="Comma 3 3 2 5 2" xfId="46421"/>
    <cellStyle name="Comma 3 3 2 5 2 2" xfId="46422"/>
    <cellStyle name="Comma 3 3 2 5 3" xfId="46423"/>
    <cellStyle name="Comma 3 3 2 5 4" xfId="46424"/>
    <cellStyle name="Comma 3 3 2 6" xfId="46425"/>
    <cellStyle name="Comma 3 3 2 6 2" xfId="46426"/>
    <cellStyle name="Comma 3 3 2 6 3" xfId="46427"/>
    <cellStyle name="Comma 3 3 2 7" xfId="46428"/>
    <cellStyle name="Comma 3 3 2 7 2" xfId="46429"/>
    <cellStyle name="Comma 3 3 2 8" xfId="46430"/>
    <cellStyle name="Comma 3 3 2 9" xfId="46431"/>
    <cellStyle name="Comma 3 3 3" xfId="6573"/>
    <cellStyle name="Comma 3 3 3 2" xfId="6574"/>
    <cellStyle name="Comma 3 3 3 2 2" xfId="6575"/>
    <cellStyle name="Comma 3 3 3 3" xfId="6576"/>
    <cellStyle name="Comma 3 3 3 3 2" xfId="6577"/>
    <cellStyle name="Comma 3 3 3 4" xfId="6578"/>
    <cellStyle name="Comma 3 3 4" xfId="6579"/>
    <cellStyle name="Comma 3 3 4 2" xfId="6580"/>
    <cellStyle name="Comma 3 3 4 2 2" xfId="6581"/>
    <cellStyle name="Comma 3 3 4 3" xfId="6582"/>
    <cellStyle name="Comma 3 3 4 3 2" xfId="6583"/>
    <cellStyle name="Comma 3 3 4 4" xfId="6584"/>
    <cellStyle name="Comma 3 3 5" xfId="6585"/>
    <cellStyle name="Comma 3 3 5 2" xfId="6586"/>
    <cellStyle name="Comma 3 3 5 2 2" xfId="6587"/>
    <cellStyle name="Comma 3 3 5 3" xfId="6588"/>
    <cellStyle name="Comma 3 3 5 3 2" xfId="6589"/>
    <cellStyle name="Comma 3 3 5 4" xfId="6590"/>
    <cellStyle name="Comma 3 3 6" xfId="6591"/>
    <cellStyle name="Comma 3 3 6 2" xfId="6592"/>
    <cellStyle name="Comma 3 3 6 2 2" xfId="6593"/>
    <cellStyle name="Comma 3 3 6 3" xfId="6594"/>
    <cellStyle name="Comma 3 3 6 3 2" xfId="6595"/>
    <cellStyle name="Comma 3 3 6 4" xfId="6596"/>
    <cellStyle name="Comma 3 3 7" xfId="6597"/>
    <cellStyle name="Comma 3 3 7 2" xfId="46432"/>
    <cellStyle name="Comma 3 3 7 3" xfId="46433"/>
    <cellStyle name="Comma 3 3 8" xfId="6598"/>
    <cellStyle name="Comma 3 3 8 2" xfId="46434"/>
    <cellStyle name="Comma 3 3 9" xfId="46435"/>
    <cellStyle name="Comma 3 4" xfId="6599"/>
    <cellStyle name="Comma 3 4 10" xfId="46436"/>
    <cellStyle name="Comma 3 4 11" xfId="46437"/>
    <cellStyle name="Comma 3 4 12" xfId="46438"/>
    <cellStyle name="Comma 3 4 2" xfId="6600"/>
    <cellStyle name="Comma 3 4 2 2" xfId="46439"/>
    <cellStyle name="Comma 3 4 2 2 2" xfId="46440"/>
    <cellStyle name="Comma 3 4 2 2 2 2" xfId="46441"/>
    <cellStyle name="Comma 3 4 2 2 3" xfId="46442"/>
    <cellStyle name="Comma 3 4 2 2 4" xfId="46443"/>
    <cellStyle name="Comma 3 4 2 3" xfId="46444"/>
    <cellStyle name="Comma 3 4 2 3 2" xfId="46445"/>
    <cellStyle name="Comma 3 4 2 3 2 2" xfId="46446"/>
    <cellStyle name="Comma 3 4 2 3 3" xfId="46447"/>
    <cellStyle name="Comma 3 4 2 3 4" xfId="46448"/>
    <cellStyle name="Comma 3 4 2 4" xfId="46449"/>
    <cellStyle name="Comma 3 4 2 4 2" xfId="46450"/>
    <cellStyle name="Comma 3 4 2 4 2 2" xfId="46451"/>
    <cellStyle name="Comma 3 4 2 4 3" xfId="46452"/>
    <cellStyle name="Comma 3 4 2 4 4" xfId="46453"/>
    <cellStyle name="Comma 3 4 2 5" xfId="46454"/>
    <cellStyle name="Comma 3 4 2 5 2" xfId="46455"/>
    <cellStyle name="Comma 3 4 2 5 2 2" xfId="46456"/>
    <cellStyle name="Comma 3 4 2 5 3" xfId="46457"/>
    <cellStyle name="Comma 3 4 2 5 4" xfId="46458"/>
    <cellStyle name="Comma 3 4 2 6" xfId="46459"/>
    <cellStyle name="Comma 3 4 2 6 2" xfId="46460"/>
    <cellStyle name="Comma 3 4 2 6 3" xfId="46461"/>
    <cellStyle name="Comma 3 4 2 7" xfId="46462"/>
    <cellStyle name="Comma 3 4 2 7 2" xfId="46463"/>
    <cellStyle name="Comma 3 4 2 8" xfId="46464"/>
    <cellStyle name="Comma 3 4 2 9" xfId="46465"/>
    <cellStyle name="Comma 3 4 3" xfId="6601"/>
    <cellStyle name="Comma 3 4 3 2" xfId="46466"/>
    <cellStyle name="Comma 3 4 3 2 2" xfId="46467"/>
    <cellStyle name="Comma 3 4 3 3" xfId="46468"/>
    <cellStyle name="Comma 3 4 3 4" xfId="46469"/>
    <cellStyle name="Comma 3 4 4" xfId="46470"/>
    <cellStyle name="Comma 3 4 4 2" xfId="46471"/>
    <cellStyle name="Comma 3 4 4 2 2" xfId="46472"/>
    <cellStyle name="Comma 3 4 4 3" xfId="46473"/>
    <cellStyle name="Comma 3 4 4 4" xfId="46474"/>
    <cellStyle name="Comma 3 4 5" xfId="46475"/>
    <cellStyle name="Comma 3 4 5 2" xfId="46476"/>
    <cellStyle name="Comma 3 4 5 2 2" xfId="46477"/>
    <cellStyle name="Comma 3 4 5 3" xfId="46478"/>
    <cellStyle name="Comma 3 4 5 4" xfId="46479"/>
    <cellStyle name="Comma 3 4 6" xfId="46480"/>
    <cellStyle name="Comma 3 4 6 2" xfId="46481"/>
    <cellStyle name="Comma 3 4 6 2 2" xfId="46482"/>
    <cellStyle name="Comma 3 4 6 3" xfId="46483"/>
    <cellStyle name="Comma 3 4 6 4" xfId="46484"/>
    <cellStyle name="Comma 3 4 7" xfId="46485"/>
    <cellStyle name="Comma 3 4 7 2" xfId="46486"/>
    <cellStyle name="Comma 3 4 7 3" xfId="46487"/>
    <cellStyle name="Comma 3 4 8" xfId="46488"/>
    <cellStyle name="Comma 3 4 8 2" xfId="46489"/>
    <cellStyle name="Comma 3 4 9" xfId="46490"/>
    <cellStyle name="Comma 3 5" xfId="6602"/>
    <cellStyle name="Comma 3 5 2" xfId="6603"/>
    <cellStyle name="Comma 3 5 2 2" xfId="6604"/>
    <cellStyle name="Comma 3 5 2 2 2" xfId="46491"/>
    <cellStyle name="Comma 3 5 2 3" xfId="46492"/>
    <cellStyle name="Comma 3 5 2 4" xfId="46493"/>
    <cellStyle name="Comma 3 5 3" xfId="6605"/>
    <cellStyle name="Comma 3 5 3 2" xfId="6606"/>
    <cellStyle name="Comma 3 5 3 2 2" xfId="46494"/>
    <cellStyle name="Comma 3 5 3 3" xfId="46495"/>
    <cellStyle name="Comma 3 5 3 4" xfId="46496"/>
    <cellStyle name="Comma 3 5 4" xfId="6607"/>
    <cellStyle name="Comma 3 5 4 2" xfId="46497"/>
    <cellStyle name="Comma 3 5 4 2 2" xfId="46498"/>
    <cellStyle name="Comma 3 5 4 3" xfId="46499"/>
    <cellStyle name="Comma 3 5 4 4" xfId="46500"/>
    <cellStyle name="Comma 3 5 5" xfId="6608"/>
    <cellStyle name="Comma 3 5 5 2" xfId="46501"/>
    <cellStyle name="Comma 3 5 5 2 2" xfId="46502"/>
    <cellStyle name="Comma 3 5 5 3" xfId="46503"/>
    <cellStyle name="Comma 3 5 5 4" xfId="46504"/>
    <cellStyle name="Comma 3 5 6" xfId="46505"/>
    <cellStyle name="Comma 3 5 6 2" xfId="46506"/>
    <cellStyle name="Comma 3 5 6 3" xfId="46507"/>
    <cellStyle name="Comma 3 5 7" xfId="46508"/>
    <cellStyle name="Comma 3 5 7 2" xfId="46509"/>
    <cellStyle name="Comma 3 5 8" xfId="46510"/>
    <cellStyle name="Comma 3 5 9" xfId="46511"/>
    <cellStyle name="Comma 3 6" xfId="6609"/>
    <cellStyle name="Comma 3 6 2" xfId="6610"/>
    <cellStyle name="Comma 3 6 2 2" xfId="6611"/>
    <cellStyle name="Comma 3 6 3" xfId="6612"/>
    <cellStyle name="Comma 3 6 3 2" xfId="6613"/>
    <cellStyle name="Comma 3 6 4" xfId="6614"/>
    <cellStyle name="Comma 3 6 5" xfId="6615"/>
    <cellStyle name="Comma 3 7" xfId="6616"/>
    <cellStyle name="Comma 3 7 2" xfId="6617"/>
    <cellStyle name="Comma 3 7 2 2" xfId="6618"/>
    <cellStyle name="Comma 3 7 3" xfId="6619"/>
    <cellStyle name="Comma 3 7 3 2" xfId="6620"/>
    <cellStyle name="Comma 3 7 4" xfId="6621"/>
    <cellStyle name="Comma 3 8" xfId="6622"/>
    <cellStyle name="Comma 3 8 2" xfId="6623"/>
    <cellStyle name="Comma 3 8 2 2" xfId="6624"/>
    <cellStyle name="Comma 3 8 3" xfId="6625"/>
    <cellStyle name="Comma 3 8 3 2" xfId="6626"/>
    <cellStyle name="Comma 3 8 4" xfId="6627"/>
    <cellStyle name="Comma 3 9" xfId="6628"/>
    <cellStyle name="Comma 3 9 2" xfId="6629"/>
    <cellStyle name="Comma 3 9 2 2" xfId="6630"/>
    <cellStyle name="Comma 3 9 3" xfId="6631"/>
    <cellStyle name="Comma 3 9 3 2" xfId="6632"/>
    <cellStyle name="Comma 3 9 4" xfId="6633"/>
    <cellStyle name="Comma 4" xfId="123"/>
    <cellStyle name="Comma 4 10" xfId="46512"/>
    <cellStyle name="Comma 4 10 2" xfId="46513"/>
    <cellStyle name="Comma 4 10 3" xfId="46514"/>
    <cellStyle name="Comma 4 11" xfId="46515"/>
    <cellStyle name="Comma 4 11 2" xfId="46516"/>
    <cellStyle name="Comma 4 12" xfId="46517"/>
    <cellStyle name="Comma 4 13" xfId="46518"/>
    <cellStyle name="Comma 4 14" xfId="46519"/>
    <cellStyle name="Comma 4 15" xfId="46520"/>
    <cellStyle name="Comma 4 16" xfId="46521"/>
    <cellStyle name="Comma 4 2" xfId="6634"/>
    <cellStyle name="Comma 4 2 10" xfId="46522"/>
    <cellStyle name="Comma 4 2 10 2" xfId="46523"/>
    <cellStyle name="Comma 4 2 11" xfId="46524"/>
    <cellStyle name="Comma 4 2 12" xfId="46525"/>
    <cellStyle name="Comma 4 2 13" xfId="46526"/>
    <cellStyle name="Comma 4 2 14" xfId="46527"/>
    <cellStyle name="Comma 4 2 15" xfId="46528"/>
    <cellStyle name="Comma 4 2 16" xfId="46529"/>
    <cellStyle name="Comma 4 2 2" xfId="6635"/>
    <cellStyle name="Comma 4 2 2 10" xfId="46530"/>
    <cellStyle name="Comma 4 2 2 11" xfId="46531"/>
    <cellStyle name="Comma 4 2 2 12" xfId="46532"/>
    <cellStyle name="Comma 4 2 2 13" xfId="46533"/>
    <cellStyle name="Comma 4 2 2 2" xfId="6636"/>
    <cellStyle name="Comma 4 2 2 2 10" xfId="46534"/>
    <cellStyle name="Comma 4 2 2 2 11" xfId="46535"/>
    <cellStyle name="Comma 4 2 2 2 12" xfId="46536"/>
    <cellStyle name="Comma 4 2 2 2 2" xfId="6637"/>
    <cellStyle name="Comma 4 2 2 2 2 2" xfId="6638"/>
    <cellStyle name="Comma 4 2 2 2 2 2 2" xfId="46537"/>
    <cellStyle name="Comma 4 2 2 2 2 2 2 2" xfId="46538"/>
    <cellStyle name="Comma 4 2 2 2 2 2 2 3" xfId="46539"/>
    <cellStyle name="Comma 4 2 2 2 2 2 3" xfId="46540"/>
    <cellStyle name="Comma 4 2 2 2 2 2 4" xfId="46541"/>
    <cellStyle name="Comma 4 2 2 2 2 2 5" xfId="46542"/>
    <cellStyle name="Comma 4 2 2 2 2 3" xfId="6639"/>
    <cellStyle name="Comma 4 2 2 2 2 3 2" xfId="46543"/>
    <cellStyle name="Comma 4 2 2 2 2 3 3" xfId="46544"/>
    <cellStyle name="Comma 4 2 2 2 2 4" xfId="46545"/>
    <cellStyle name="Comma 4 2 2 2 2 5" xfId="46546"/>
    <cellStyle name="Comma 4 2 2 2 2 6" xfId="46547"/>
    <cellStyle name="Comma 4 2 2 2 2 7" xfId="46548"/>
    <cellStyle name="Comma 4 2 2 2 3" xfId="6640"/>
    <cellStyle name="Comma 4 2 2 2 3 2" xfId="6641"/>
    <cellStyle name="Comma 4 2 2 2 3 2 2" xfId="6642"/>
    <cellStyle name="Comma 4 2 2 2 3 2 3" xfId="46549"/>
    <cellStyle name="Comma 4 2 2 2 3 2 4" xfId="46550"/>
    <cellStyle name="Comma 4 2 2 2 3 3" xfId="6643"/>
    <cellStyle name="Comma 4 2 2 2 3 3 2" xfId="6644"/>
    <cellStyle name="Comma 4 2 2 2 3 4" xfId="6645"/>
    <cellStyle name="Comma 4 2 2 2 3 5" xfId="46551"/>
    <cellStyle name="Comma 4 2 2 2 3 6" xfId="46552"/>
    <cellStyle name="Comma 4 2 2 2 3 7" xfId="46553"/>
    <cellStyle name="Comma 4 2 2 2 4" xfId="6646"/>
    <cellStyle name="Comma 4 2 2 2 4 2" xfId="6647"/>
    <cellStyle name="Comma 4 2 2 2 4 2 2" xfId="46554"/>
    <cellStyle name="Comma 4 2 2 2 4 3" xfId="46555"/>
    <cellStyle name="Comma 4 2 2 2 4 4" xfId="46556"/>
    <cellStyle name="Comma 4 2 2 2 4 5" xfId="46557"/>
    <cellStyle name="Comma 4 2 2 2 4 6" xfId="46558"/>
    <cellStyle name="Comma 4 2 2 2 5" xfId="6648"/>
    <cellStyle name="Comma 4 2 2 2 5 2" xfId="6649"/>
    <cellStyle name="Comma 4 2 2 2 5 2 2" xfId="46559"/>
    <cellStyle name="Comma 4 2 2 2 5 3" xfId="46560"/>
    <cellStyle name="Comma 4 2 2 2 5 4" xfId="46561"/>
    <cellStyle name="Comma 4 2 2 2 6" xfId="6650"/>
    <cellStyle name="Comma 4 2 2 2 6 2" xfId="46562"/>
    <cellStyle name="Comma 4 2 2 2 6 3" xfId="46563"/>
    <cellStyle name="Comma 4 2 2 2 7" xfId="46564"/>
    <cellStyle name="Comma 4 2 2 2 7 2" xfId="46565"/>
    <cellStyle name="Comma 4 2 2 2 8" xfId="46566"/>
    <cellStyle name="Comma 4 2 2 2 9" xfId="46567"/>
    <cellStyle name="Comma 4 2 2 3" xfId="6651"/>
    <cellStyle name="Comma 4 2 2 3 2" xfId="6652"/>
    <cellStyle name="Comma 4 2 2 3 2 2" xfId="46568"/>
    <cellStyle name="Comma 4 2 2 3 2 2 2" xfId="46569"/>
    <cellStyle name="Comma 4 2 2 3 2 2 3" xfId="46570"/>
    <cellStyle name="Comma 4 2 2 3 2 3" xfId="46571"/>
    <cellStyle name="Comma 4 2 2 3 2 4" xfId="46572"/>
    <cellStyle name="Comma 4 2 2 3 2 5" xfId="46573"/>
    <cellStyle name="Comma 4 2 2 3 3" xfId="6653"/>
    <cellStyle name="Comma 4 2 2 3 3 2" xfId="46574"/>
    <cellStyle name="Comma 4 2 2 3 3 3" xfId="46575"/>
    <cellStyle name="Comma 4 2 2 3 4" xfId="46576"/>
    <cellStyle name="Comma 4 2 2 3 5" xfId="46577"/>
    <cellStyle name="Comma 4 2 2 3 6" xfId="46578"/>
    <cellStyle name="Comma 4 2 2 3 7" xfId="46579"/>
    <cellStyle name="Comma 4 2 2 4" xfId="6654"/>
    <cellStyle name="Comma 4 2 2 4 2" xfId="6655"/>
    <cellStyle name="Comma 4 2 2 4 2 2" xfId="46580"/>
    <cellStyle name="Comma 4 2 2 4 2 3" xfId="46581"/>
    <cellStyle name="Comma 4 2 2 4 2 4" xfId="46582"/>
    <cellStyle name="Comma 4 2 2 4 3" xfId="46583"/>
    <cellStyle name="Comma 4 2 2 4 4" xfId="46584"/>
    <cellStyle name="Comma 4 2 2 4 5" xfId="46585"/>
    <cellStyle name="Comma 4 2 2 4 6" xfId="46586"/>
    <cellStyle name="Comma 4 2 2 4 7" xfId="46587"/>
    <cellStyle name="Comma 4 2 2 5" xfId="6656"/>
    <cellStyle name="Comma 4 2 2 5 2" xfId="6657"/>
    <cellStyle name="Comma 4 2 2 5 2 2" xfId="46588"/>
    <cellStyle name="Comma 4 2 2 5 3" xfId="46589"/>
    <cellStyle name="Comma 4 2 2 5 4" xfId="46590"/>
    <cellStyle name="Comma 4 2 2 5 5" xfId="46591"/>
    <cellStyle name="Comma 4 2 2 5 6" xfId="46592"/>
    <cellStyle name="Comma 4 2 2 6" xfId="6658"/>
    <cellStyle name="Comma 4 2 2 6 2" xfId="46593"/>
    <cellStyle name="Comma 4 2 2 6 2 2" xfId="46594"/>
    <cellStyle name="Comma 4 2 2 6 3" xfId="46595"/>
    <cellStyle name="Comma 4 2 2 6 4" xfId="46596"/>
    <cellStyle name="Comma 4 2 2 7" xfId="46597"/>
    <cellStyle name="Comma 4 2 2 7 2" xfId="46598"/>
    <cellStyle name="Comma 4 2 2 7 3" xfId="46599"/>
    <cellStyle name="Comma 4 2 2 8" xfId="46600"/>
    <cellStyle name="Comma 4 2 2 8 2" xfId="46601"/>
    <cellStyle name="Comma 4 2 2 9" xfId="46602"/>
    <cellStyle name="Comma 4 2 3" xfId="6659"/>
    <cellStyle name="Comma 4 2 3 10" xfId="46603"/>
    <cellStyle name="Comma 4 2 3 11" xfId="46604"/>
    <cellStyle name="Comma 4 2 3 12" xfId="46605"/>
    <cellStyle name="Comma 4 2 3 13" xfId="46606"/>
    <cellStyle name="Comma 4 2 3 2" xfId="6660"/>
    <cellStyle name="Comma 4 2 3 2 10" xfId="46607"/>
    <cellStyle name="Comma 4 2 3 2 11" xfId="46608"/>
    <cellStyle name="Comma 4 2 3 2 12" xfId="46609"/>
    <cellStyle name="Comma 4 2 3 2 2" xfId="6661"/>
    <cellStyle name="Comma 4 2 3 2 2 2" xfId="6662"/>
    <cellStyle name="Comma 4 2 3 2 2 2 2" xfId="46610"/>
    <cellStyle name="Comma 4 2 3 2 2 2 3" xfId="46611"/>
    <cellStyle name="Comma 4 2 3 2 2 2 4" xfId="46612"/>
    <cellStyle name="Comma 4 2 3 2 2 3" xfId="46613"/>
    <cellStyle name="Comma 4 2 3 2 2 4" xfId="46614"/>
    <cellStyle name="Comma 4 2 3 2 2 5" xfId="46615"/>
    <cellStyle name="Comma 4 2 3 2 2 6" xfId="46616"/>
    <cellStyle name="Comma 4 2 3 2 2 7" xfId="46617"/>
    <cellStyle name="Comma 4 2 3 2 3" xfId="6663"/>
    <cellStyle name="Comma 4 2 3 2 3 2" xfId="6664"/>
    <cellStyle name="Comma 4 2 3 2 3 2 2" xfId="46618"/>
    <cellStyle name="Comma 4 2 3 2 3 3" xfId="46619"/>
    <cellStyle name="Comma 4 2 3 2 3 4" xfId="46620"/>
    <cellStyle name="Comma 4 2 3 2 3 5" xfId="46621"/>
    <cellStyle name="Comma 4 2 3 2 3 6" xfId="46622"/>
    <cellStyle name="Comma 4 2 3 2 4" xfId="6665"/>
    <cellStyle name="Comma 4 2 3 2 4 2" xfId="46623"/>
    <cellStyle name="Comma 4 2 3 2 4 2 2" xfId="46624"/>
    <cellStyle name="Comma 4 2 3 2 4 3" xfId="46625"/>
    <cellStyle name="Comma 4 2 3 2 4 4" xfId="46626"/>
    <cellStyle name="Comma 4 2 3 2 5" xfId="6666"/>
    <cellStyle name="Comma 4 2 3 2 5 2" xfId="46627"/>
    <cellStyle name="Comma 4 2 3 2 5 2 2" xfId="46628"/>
    <cellStyle name="Comma 4 2 3 2 5 3" xfId="46629"/>
    <cellStyle name="Comma 4 2 3 2 5 4" xfId="46630"/>
    <cellStyle name="Comma 4 2 3 2 6" xfId="46631"/>
    <cellStyle name="Comma 4 2 3 2 6 2" xfId="46632"/>
    <cellStyle name="Comma 4 2 3 2 6 3" xfId="46633"/>
    <cellStyle name="Comma 4 2 3 2 7" xfId="46634"/>
    <cellStyle name="Comma 4 2 3 2 7 2" xfId="46635"/>
    <cellStyle name="Comma 4 2 3 2 8" xfId="46636"/>
    <cellStyle name="Comma 4 2 3 2 9" xfId="46637"/>
    <cellStyle name="Comma 4 2 3 3" xfId="6667"/>
    <cellStyle name="Comma 4 2 3 3 2" xfId="46638"/>
    <cellStyle name="Comma 4 2 3 3 2 2" xfId="46639"/>
    <cellStyle name="Comma 4 2 3 3 2 3" xfId="46640"/>
    <cellStyle name="Comma 4 2 3 3 2 4" xfId="46641"/>
    <cellStyle name="Comma 4 2 3 3 3" xfId="46642"/>
    <cellStyle name="Comma 4 2 3 3 4" xfId="46643"/>
    <cellStyle name="Comma 4 2 3 3 5" xfId="46644"/>
    <cellStyle name="Comma 4 2 3 3 6" xfId="46645"/>
    <cellStyle name="Comma 4 2 3 3 7" xfId="46646"/>
    <cellStyle name="Comma 4 2 3 4" xfId="6668"/>
    <cellStyle name="Comma 4 2 3 4 2" xfId="46647"/>
    <cellStyle name="Comma 4 2 3 4 2 2" xfId="46648"/>
    <cellStyle name="Comma 4 2 3 4 3" xfId="46649"/>
    <cellStyle name="Comma 4 2 3 4 4" xfId="46650"/>
    <cellStyle name="Comma 4 2 3 4 5" xfId="46651"/>
    <cellStyle name="Comma 4 2 3 4 6" xfId="46652"/>
    <cellStyle name="Comma 4 2 3 5" xfId="6669"/>
    <cellStyle name="Comma 4 2 3 5 2" xfId="46653"/>
    <cellStyle name="Comma 4 2 3 5 2 2" xfId="46654"/>
    <cellStyle name="Comma 4 2 3 5 3" xfId="46655"/>
    <cellStyle name="Comma 4 2 3 5 4" xfId="46656"/>
    <cellStyle name="Comma 4 2 3 6" xfId="46657"/>
    <cellStyle name="Comma 4 2 3 6 2" xfId="46658"/>
    <cellStyle name="Comma 4 2 3 6 2 2" xfId="46659"/>
    <cellStyle name="Comma 4 2 3 6 3" xfId="46660"/>
    <cellStyle name="Comma 4 2 3 6 4" xfId="46661"/>
    <cellStyle name="Comma 4 2 3 7" xfId="46662"/>
    <cellStyle name="Comma 4 2 3 7 2" xfId="46663"/>
    <cellStyle name="Comma 4 2 3 7 3" xfId="46664"/>
    <cellStyle name="Comma 4 2 3 8" xfId="46665"/>
    <cellStyle name="Comma 4 2 3 8 2" xfId="46666"/>
    <cellStyle name="Comma 4 2 3 9" xfId="46667"/>
    <cellStyle name="Comma 4 2 4" xfId="6670"/>
    <cellStyle name="Comma 4 2 4 10" xfId="46668"/>
    <cellStyle name="Comma 4 2 4 11" xfId="46669"/>
    <cellStyle name="Comma 4 2 4 12" xfId="46670"/>
    <cellStyle name="Comma 4 2 4 2" xfId="6671"/>
    <cellStyle name="Comma 4 2 4 2 2" xfId="6672"/>
    <cellStyle name="Comma 4 2 4 2 2 2" xfId="46671"/>
    <cellStyle name="Comma 4 2 4 2 2 3" xfId="46672"/>
    <cellStyle name="Comma 4 2 4 2 2 4" xfId="46673"/>
    <cellStyle name="Comma 4 2 4 2 3" xfId="46674"/>
    <cellStyle name="Comma 4 2 4 2 4" xfId="46675"/>
    <cellStyle name="Comma 4 2 4 2 5" xfId="46676"/>
    <cellStyle name="Comma 4 2 4 2 6" xfId="46677"/>
    <cellStyle name="Comma 4 2 4 2 7" xfId="46678"/>
    <cellStyle name="Comma 4 2 4 3" xfId="6673"/>
    <cellStyle name="Comma 4 2 4 3 2" xfId="6674"/>
    <cellStyle name="Comma 4 2 4 3 2 2" xfId="6675"/>
    <cellStyle name="Comma 4 2 4 3 3" xfId="6676"/>
    <cellStyle name="Comma 4 2 4 3 3 2" xfId="6677"/>
    <cellStyle name="Comma 4 2 4 3 4" xfId="6678"/>
    <cellStyle name="Comma 4 2 4 3 5" xfId="46679"/>
    <cellStyle name="Comma 4 2 4 3 6" xfId="46680"/>
    <cellStyle name="Comma 4 2 4 4" xfId="6679"/>
    <cellStyle name="Comma 4 2 4 4 2" xfId="46681"/>
    <cellStyle name="Comma 4 2 4 4 2 2" xfId="46682"/>
    <cellStyle name="Comma 4 2 4 4 3" xfId="46683"/>
    <cellStyle name="Comma 4 2 4 4 4" xfId="46684"/>
    <cellStyle name="Comma 4 2 4 5" xfId="6680"/>
    <cellStyle name="Comma 4 2 4 5 2" xfId="46685"/>
    <cellStyle name="Comma 4 2 4 5 2 2" xfId="46686"/>
    <cellStyle name="Comma 4 2 4 5 3" xfId="46687"/>
    <cellStyle name="Comma 4 2 4 5 4" xfId="46688"/>
    <cellStyle name="Comma 4 2 4 6" xfId="6681"/>
    <cellStyle name="Comma 4 2 4 6 2" xfId="46689"/>
    <cellStyle name="Comma 4 2 4 6 3" xfId="46690"/>
    <cellStyle name="Comma 4 2 4 7" xfId="46691"/>
    <cellStyle name="Comma 4 2 4 7 2" xfId="46692"/>
    <cellStyle name="Comma 4 2 4 8" xfId="46693"/>
    <cellStyle name="Comma 4 2 4 9" xfId="46694"/>
    <cellStyle name="Comma 4 2 5" xfId="6682"/>
    <cellStyle name="Comma 4 2 5 2" xfId="6683"/>
    <cellStyle name="Comma 4 2 5 2 2" xfId="46695"/>
    <cellStyle name="Comma 4 2 5 2 3" xfId="46696"/>
    <cellStyle name="Comma 4 2 5 2 4" xfId="46697"/>
    <cellStyle name="Comma 4 2 5 3" xfId="46698"/>
    <cellStyle name="Comma 4 2 5 4" xfId="46699"/>
    <cellStyle name="Comma 4 2 5 5" xfId="46700"/>
    <cellStyle name="Comma 4 2 5 6" xfId="46701"/>
    <cellStyle name="Comma 4 2 5 7" xfId="46702"/>
    <cellStyle name="Comma 4 2 6" xfId="6684"/>
    <cellStyle name="Comma 4 2 6 2" xfId="6685"/>
    <cellStyle name="Comma 4 2 6 2 2" xfId="46703"/>
    <cellStyle name="Comma 4 2 6 3" xfId="46704"/>
    <cellStyle name="Comma 4 2 6 4" xfId="46705"/>
    <cellStyle name="Comma 4 2 6 5" xfId="46706"/>
    <cellStyle name="Comma 4 2 6 6" xfId="46707"/>
    <cellStyle name="Comma 4 2 7" xfId="6686"/>
    <cellStyle name="Comma 4 2 7 2" xfId="6687"/>
    <cellStyle name="Comma 4 2 7 2 2" xfId="46708"/>
    <cellStyle name="Comma 4 2 7 3" xfId="46709"/>
    <cellStyle name="Comma 4 2 7 4" xfId="46710"/>
    <cellStyle name="Comma 4 2 8" xfId="6688"/>
    <cellStyle name="Comma 4 2 8 2" xfId="6689"/>
    <cellStyle name="Comma 4 2 8 2 2" xfId="46711"/>
    <cellStyle name="Comma 4 2 8 3" xfId="46712"/>
    <cellStyle name="Comma 4 2 8 4" xfId="46713"/>
    <cellStyle name="Comma 4 2 9" xfId="6690"/>
    <cellStyle name="Comma 4 2 9 2" xfId="46714"/>
    <cellStyle name="Comma 4 2 9 3" xfId="46715"/>
    <cellStyle name="Comma 4 3" xfId="6691"/>
    <cellStyle name="Comma 4 3 10" xfId="46716"/>
    <cellStyle name="Comma 4 3 11" xfId="46717"/>
    <cellStyle name="Comma 4 3 12" xfId="46718"/>
    <cellStyle name="Comma 4 3 2" xfId="6692"/>
    <cellStyle name="Comma 4 3 2 2" xfId="6693"/>
    <cellStyle name="Comma 4 3 2 2 2" xfId="6694"/>
    <cellStyle name="Comma 4 3 2 2 2 2" xfId="46719"/>
    <cellStyle name="Comma 4 3 2 2 3" xfId="46720"/>
    <cellStyle name="Comma 4 3 2 2 4" xfId="46721"/>
    <cellStyle name="Comma 4 3 2 3" xfId="6695"/>
    <cellStyle name="Comma 4 3 2 3 2" xfId="6696"/>
    <cellStyle name="Comma 4 3 2 3 2 2" xfId="46722"/>
    <cellStyle name="Comma 4 3 2 3 3" xfId="46723"/>
    <cellStyle name="Comma 4 3 2 3 4" xfId="46724"/>
    <cellStyle name="Comma 4 3 2 4" xfId="6697"/>
    <cellStyle name="Comma 4 3 2 4 2" xfId="46725"/>
    <cellStyle name="Comma 4 3 2 4 2 2" xfId="46726"/>
    <cellStyle name="Comma 4 3 2 4 3" xfId="46727"/>
    <cellStyle name="Comma 4 3 2 4 4" xfId="46728"/>
    <cellStyle name="Comma 4 3 2 5" xfId="46729"/>
    <cellStyle name="Comma 4 3 2 5 2" xfId="46730"/>
    <cellStyle name="Comma 4 3 2 5 2 2" xfId="46731"/>
    <cellStyle name="Comma 4 3 2 5 3" xfId="46732"/>
    <cellStyle name="Comma 4 3 2 5 4" xfId="46733"/>
    <cellStyle name="Comma 4 3 2 6" xfId="46734"/>
    <cellStyle name="Comma 4 3 2 6 2" xfId="46735"/>
    <cellStyle name="Comma 4 3 2 6 3" xfId="46736"/>
    <cellStyle name="Comma 4 3 2 7" xfId="46737"/>
    <cellStyle name="Comma 4 3 2 7 2" xfId="46738"/>
    <cellStyle name="Comma 4 3 2 8" xfId="46739"/>
    <cellStyle name="Comma 4 3 2 9" xfId="46740"/>
    <cellStyle name="Comma 4 3 3" xfId="6698"/>
    <cellStyle name="Comma 4 3 3 2" xfId="46741"/>
    <cellStyle name="Comma 4 3 3 2 2" xfId="46742"/>
    <cellStyle name="Comma 4 3 3 3" xfId="46743"/>
    <cellStyle name="Comma 4 3 3 4" xfId="46744"/>
    <cellStyle name="Comma 4 3 4" xfId="46745"/>
    <cellStyle name="Comma 4 3 4 2" xfId="46746"/>
    <cellStyle name="Comma 4 3 4 2 2" xfId="46747"/>
    <cellStyle name="Comma 4 3 4 3" xfId="46748"/>
    <cellStyle name="Comma 4 3 4 4" xfId="46749"/>
    <cellStyle name="Comma 4 3 5" xfId="46750"/>
    <cellStyle name="Comma 4 3 5 2" xfId="46751"/>
    <cellStyle name="Comma 4 3 5 2 2" xfId="46752"/>
    <cellStyle name="Comma 4 3 5 3" xfId="46753"/>
    <cellStyle name="Comma 4 3 5 4" xfId="46754"/>
    <cellStyle name="Comma 4 3 6" xfId="46755"/>
    <cellStyle name="Comma 4 3 6 2" xfId="46756"/>
    <cellStyle name="Comma 4 3 6 2 2" xfId="46757"/>
    <cellStyle name="Comma 4 3 6 3" xfId="46758"/>
    <cellStyle name="Comma 4 3 6 4" xfId="46759"/>
    <cellStyle name="Comma 4 3 7" xfId="46760"/>
    <cellStyle name="Comma 4 3 7 2" xfId="46761"/>
    <cellStyle name="Comma 4 3 7 3" xfId="46762"/>
    <cellStyle name="Comma 4 3 8" xfId="46763"/>
    <cellStyle name="Comma 4 3 8 2" xfId="46764"/>
    <cellStyle name="Comma 4 3 9" xfId="46765"/>
    <cellStyle name="Comma 4 4" xfId="6699"/>
    <cellStyle name="Comma 4 4 10" xfId="46766"/>
    <cellStyle name="Comma 4 4 2" xfId="6700"/>
    <cellStyle name="Comma 4 4 2 2" xfId="6701"/>
    <cellStyle name="Comma 4 4 2 2 2" xfId="6702"/>
    <cellStyle name="Comma 4 4 2 2 2 2" xfId="46767"/>
    <cellStyle name="Comma 4 4 2 2 3" xfId="46768"/>
    <cellStyle name="Comma 4 4 2 2 4" xfId="46769"/>
    <cellStyle name="Comma 4 4 2 3" xfId="6703"/>
    <cellStyle name="Comma 4 4 2 3 2" xfId="6704"/>
    <cellStyle name="Comma 4 4 2 3 2 2" xfId="6705"/>
    <cellStyle name="Comma 4 4 2 3 3" xfId="6706"/>
    <cellStyle name="Comma 4 4 2 3 3 2" xfId="6707"/>
    <cellStyle name="Comma 4 4 2 3 4" xfId="6708"/>
    <cellStyle name="Comma 4 4 2 4" xfId="6709"/>
    <cellStyle name="Comma 4 4 2 4 2" xfId="6710"/>
    <cellStyle name="Comma 4 4 2 4 2 2" xfId="46770"/>
    <cellStyle name="Comma 4 4 2 4 3" xfId="46771"/>
    <cellStyle name="Comma 4 4 2 4 4" xfId="46772"/>
    <cellStyle name="Comma 4 4 2 5" xfId="6711"/>
    <cellStyle name="Comma 4 4 2 5 2" xfId="46773"/>
    <cellStyle name="Comma 4 4 2 5 2 2" xfId="46774"/>
    <cellStyle name="Comma 4 4 2 5 3" xfId="46775"/>
    <cellStyle name="Comma 4 4 2 5 4" xfId="46776"/>
    <cellStyle name="Comma 4 4 2 6" xfId="46777"/>
    <cellStyle name="Comma 4 4 2 6 2" xfId="46778"/>
    <cellStyle name="Comma 4 4 2 6 3" xfId="46779"/>
    <cellStyle name="Comma 4 4 2 7" xfId="46780"/>
    <cellStyle name="Comma 4 4 2 7 2" xfId="46781"/>
    <cellStyle name="Comma 4 4 2 8" xfId="46782"/>
    <cellStyle name="Comma 4 4 2 9" xfId="46783"/>
    <cellStyle name="Comma 4 4 3" xfId="6712"/>
    <cellStyle name="Comma 4 4 3 2" xfId="6713"/>
    <cellStyle name="Comma 4 4 3 2 2" xfId="46784"/>
    <cellStyle name="Comma 4 4 3 3" xfId="46785"/>
    <cellStyle name="Comma 4 4 3 4" xfId="46786"/>
    <cellStyle name="Comma 4 4 4" xfId="6714"/>
    <cellStyle name="Comma 4 4 4 2" xfId="6715"/>
    <cellStyle name="Comma 4 4 4 2 2" xfId="46787"/>
    <cellStyle name="Comma 4 4 4 3" xfId="46788"/>
    <cellStyle name="Comma 4 4 4 4" xfId="46789"/>
    <cellStyle name="Comma 4 4 5" xfId="6716"/>
    <cellStyle name="Comma 4 4 5 2" xfId="46790"/>
    <cellStyle name="Comma 4 4 5 2 2" xfId="46791"/>
    <cellStyle name="Comma 4 4 5 3" xfId="46792"/>
    <cellStyle name="Comma 4 4 5 4" xfId="46793"/>
    <cellStyle name="Comma 4 4 6" xfId="46794"/>
    <cellStyle name="Comma 4 4 6 2" xfId="46795"/>
    <cellStyle name="Comma 4 4 6 2 2" xfId="46796"/>
    <cellStyle name="Comma 4 4 6 3" xfId="46797"/>
    <cellStyle name="Comma 4 4 6 4" xfId="46798"/>
    <cellStyle name="Comma 4 4 7" xfId="46799"/>
    <cellStyle name="Comma 4 4 7 2" xfId="46800"/>
    <cellStyle name="Comma 4 4 7 3" xfId="46801"/>
    <cellStyle name="Comma 4 4 8" xfId="46802"/>
    <cellStyle name="Comma 4 4 8 2" xfId="46803"/>
    <cellStyle name="Comma 4 4 9" xfId="46804"/>
    <cellStyle name="Comma 4 5" xfId="6717"/>
    <cellStyle name="Comma 4 5 2" xfId="6718"/>
    <cellStyle name="Comma 4 5 2 2" xfId="6719"/>
    <cellStyle name="Comma 4 5 2 2 2" xfId="46805"/>
    <cellStyle name="Comma 4 5 2 3" xfId="46806"/>
    <cellStyle name="Comma 4 5 2 4" xfId="46807"/>
    <cellStyle name="Comma 4 5 3" xfId="6720"/>
    <cellStyle name="Comma 4 5 3 2" xfId="6721"/>
    <cellStyle name="Comma 4 5 3 2 2" xfId="6722"/>
    <cellStyle name="Comma 4 5 3 3" xfId="6723"/>
    <cellStyle name="Comma 4 5 3 3 2" xfId="6724"/>
    <cellStyle name="Comma 4 5 3 4" xfId="6725"/>
    <cellStyle name="Comma 4 5 4" xfId="6726"/>
    <cellStyle name="Comma 4 5 4 2" xfId="46808"/>
    <cellStyle name="Comma 4 5 4 2 2" xfId="46809"/>
    <cellStyle name="Comma 4 5 4 3" xfId="46810"/>
    <cellStyle name="Comma 4 5 4 4" xfId="46811"/>
    <cellStyle name="Comma 4 5 5" xfId="46812"/>
    <cellStyle name="Comma 4 5 5 2" xfId="46813"/>
    <cellStyle name="Comma 4 5 5 2 2" xfId="46814"/>
    <cellStyle name="Comma 4 5 5 3" xfId="46815"/>
    <cellStyle name="Comma 4 5 5 4" xfId="46816"/>
    <cellStyle name="Comma 4 5 6" xfId="46817"/>
    <cellStyle name="Comma 4 5 6 2" xfId="46818"/>
    <cellStyle name="Comma 4 5 6 3" xfId="46819"/>
    <cellStyle name="Comma 4 5 7" xfId="46820"/>
    <cellStyle name="Comma 4 5 7 2" xfId="46821"/>
    <cellStyle name="Comma 4 5 8" xfId="46822"/>
    <cellStyle name="Comma 4 5 9" xfId="46823"/>
    <cellStyle name="Comma 4 6" xfId="6727"/>
    <cellStyle name="Comma 4 6 2" xfId="6728"/>
    <cellStyle name="Comma 4 6 2 2" xfId="46824"/>
    <cellStyle name="Comma 4 6 3" xfId="46825"/>
    <cellStyle name="Comma 4 6 4" xfId="46826"/>
    <cellStyle name="Comma 4 7" xfId="6729"/>
    <cellStyle name="Comma 4 7 2" xfId="6730"/>
    <cellStyle name="Comma 4 7 2 2" xfId="46827"/>
    <cellStyle name="Comma 4 7 3" xfId="46828"/>
    <cellStyle name="Comma 4 7 4" xfId="46829"/>
    <cellStyle name="Comma 4 8" xfId="6731"/>
    <cellStyle name="Comma 4 8 2" xfId="46830"/>
    <cellStyle name="Comma 4 8 2 2" xfId="46831"/>
    <cellStyle name="Comma 4 8 3" xfId="46832"/>
    <cellStyle name="Comma 4 8 4" xfId="46833"/>
    <cellStyle name="Comma 4 9" xfId="6732"/>
    <cellStyle name="Comma 4 9 2" xfId="46834"/>
    <cellStyle name="Comma 4 9 2 2" xfId="46835"/>
    <cellStyle name="Comma 4 9 3" xfId="46836"/>
    <cellStyle name="Comma 4 9 4" xfId="46837"/>
    <cellStyle name="Comma 5" xfId="77"/>
    <cellStyle name="Comma 5 10" xfId="46838"/>
    <cellStyle name="Comma 5 10 2" xfId="46839"/>
    <cellStyle name="Comma 5 10 3" xfId="46840"/>
    <cellStyle name="Comma 5 11" xfId="46841"/>
    <cellStyle name="Comma 5 11 2" xfId="46842"/>
    <cellStyle name="Comma 5 12" xfId="46843"/>
    <cellStyle name="Comma 5 13" xfId="46844"/>
    <cellStyle name="Comma 5 14" xfId="46845"/>
    <cellStyle name="Comma 5 15" xfId="46846"/>
    <cellStyle name="Comma 5 2" xfId="6733"/>
    <cellStyle name="Comma 5 2 10" xfId="46847"/>
    <cellStyle name="Comma 5 2 2" xfId="6734"/>
    <cellStyle name="Comma 5 2 2 2" xfId="6735"/>
    <cellStyle name="Comma 5 2 2 2 2" xfId="6736"/>
    <cellStyle name="Comma 5 2 2 2 2 2" xfId="46848"/>
    <cellStyle name="Comma 5 2 2 2 3" xfId="46849"/>
    <cellStyle name="Comma 5 2 2 2 4" xfId="46850"/>
    <cellStyle name="Comma 5 2 2 3" xfId="6737"/>
    <cellStyle name="Comma 5 2 2 3 2" xfId="6738"/>
    <cellStyle name="Comma 5 2 2 3 2 2" xfId="6739"/>
    <cellStyle name="Comma 5 2 2 3 3" xfId="6740"/>
    <cellStyle name="Comma 5 2 2 3 3 2" xfId="6741"/>
    <cellStyle name="Comma 5 2 2 3 4" xfId="6742"/>
    <cellStyle name="Comma 5 2 2 4" xfId="6743"/>
    <cellStyle name="Comma 5 2 2 4 2" xfId="6744"/>
    <cellStyle name="Comma 5 2 2 4 2 2" xfId="46851"/>
    <cellStyle name="Comma 5 2 2 4 3" xfId="46852"/>
    <cellStyle name="Comma 5 2 2 4 4" xfId="46853"/>
    <cellStyle name="Comma 5 2 2 5" xfId="6745"/>
    <cellStyle name="Comma 5 2 2 5 2" xfId="46854"/>
    <cellStyle name="Comma 5 2 2 5 2 2" xfId="46855"/>
    <cellStyle name="Comma 5 2 2 5 3" xfId="46856"/>
    <cellStyle name="Comma 5 2 2 5 4" xfId="46857"/>
    <cellStyle name="Comma 5 2 2 6" xfId="46858"/>
    <cellStyle name="Comma 5 2 2 6 2" xfId="46859"/>
    <cellStyle name="Comma 5 2 2 6 3" xfId="46860"/>
    <cellStyle name="Comma 5 2 2 7" xfId="46861"/>
    <cellStyle name="Comma 5 2 2 7 2" xfId="46862"/>
    <cellStyle name="Comma 5 2 2 8" xfId="46863"/>
    <cellStyle name="Comma 5 2 2 9" xfId="46864"/>
    <cellStyle name="Comma 5 2 3" xfId="6746"/>
    <cellStyle name="Comma 5 2 3 2" xfId="6747"/>
    <cellStyle name="Comma 5 2 3 2 2" xfId="46865"/>
    <cellStyle name="Comma 5 2 3 3" xfId="46866"/>
    <cellStyle name="Comma 5 2 3 4" xfId="46867"/>
    <cellStyle name="Comma 5 2 4" xfId="6748"/>
    <cellStyle name="Comma 5 2 4 2" xfId="6749"/>
    <cellStyle name="Comma 5 2 4 2 2" xfId="46868"/>
    <cellStyle name="Comma 5 2 4 3" xfId="46869"/>
    <cellStyle name="Comma 5 2 4 4" xfId="46870"/>
    <cellStyle name="Comma 5 2 5" xfId="6750"/>
    <cellStyle name="Comma 5 2 5 2" xfId="46871"/>
    <cellStyle name="Comma 5 2 5 2 2" xfId="46872"/>
    <cellStyle name="Comma 5 2 5 3" xfId="46873"/>
    <cellStyle name="Comma 5 2 5 4" xfId="46874"/>
    <cellStyle name="Comma 5 2 6" xfId="46875"/>
    <cellStyle name="Comma 5 2 6 2" xfId="46876"/>
    <cellStyle name="Comma 5 2 6 2 2" xfId="46877"/>
    <cellStyle name="Comma 5 2 6 3" xfId="46878"/>
    <cellStyle name="Comma 5 2 6 4" xfId="46879"/>
    <cellStyle name="Comma 5 2 7" xfId="46880"/>
    <cellStyle name="Comma 5 2 7 2" xfId="46881"/>
    <cellStyle name="Comma 5 2 7 3" xfId="46882"/>
    <cellStyle name="Comma 5 2 8" xfId="46883"/>
    <cellStyle name="Comma 5 2 8 2" xfId="46884"/>
    <cellStyle name="Comma 5 2 9" xfId="46885"/>
    <cellStyle name="Comma 5 3" xfId="6751"/>
    <cellStyle name="Comma 5 3 10" xfId="46886"/>
    <cellStyle name="Comma 5 3 2" xfId="6752"/>
    <cellStyle name="Comma 5 3 2 2" xfId="6753"/>
    <cellStyle name="Comma 5 3 2 2 2" xfId="46887"/>
    <cellStyle name="Comma 5 3 2 2 2 2" xfId="46888"/>
    <cellStyle name="Comma 5 3 2 2 3" xfId="46889"/>
    <cellStyle name="Comma 5 3 2 2 4" xfId="46890"/>
    <cellStyle name="Comma 5 3 2 3" xfId="46891"/>
    <cellStyle name="Comma 5 3 2 3 2" xfId="46892"/>
    <cellStyle name="Comma 5 3 2 3 2 2" xfId="46893"/>
    <cellStyle name="Comma 5 3 2 3 3" xfId="46894"/>
    <cellStyle name="Comma 5 3 2 3 4" xfId="46895"/>
    <cellStyle name="Comma 5 3 2 4" xfId="46896"/>
    <cellStyle name="Comma 5 3 2 4 2" xfId="46897"/>
    <cellStyle name="Comma 5 3 2 4 2 2" xfId="46898"/>
    <cellStyle name="Comma 5 3 2 4 3" xfId="46899"/>
    <cellStyle name="Comma 5 3 2 4 4" xfId="46900"/>
    <cellStyle name="Comma 5 3 2 5" xfId="46901"/>
    <cellStyle name="Comma 5 3 2 5 2" xfId="46902"/>
    <cellStyle name="Comma 5 3 2 5 2 2" xfId="46903"/>
    <cellStyle name="Comma 5 3 2 5 3" xfId="46904"/>
    <cellStyle name="Comma 5 3 2 5 4" xfId="46905"/>
    <cellStyle name="Comma 5 3 2 6" xfId="46906"/>
    <cellStyle name="Comma 5 3 2 6 2" xfId="46907"/>
    <cellStyle name="Comma 5 3 2 6 3" xfId="46908"/>
    <cellStyle name="Comma 5 3 2 7" xfId="46909"/>
    <cellStyle name="Comma 5 3 2 7 2" xfId="46910"/>
    <cellStyle name="Comma 5 3 2 8" xfId="46911"/>
    <cellStyle name="Comma 5 3 2 9" xfId="46912"/>
    <cellStyle name="Comma 5 3 3" xfId="6754"/>
    <cellStyle name="Comma 5 3 3 2" xfId="6755"/>
    <cellStyle name="Comma 5 3 3 2 2" xfId="46913"/>
    <cellStyle name="Comma 5 3 3 3" xfId="46914"/>
    <cellStyle name="Comma 5 3 3 4" xfId="46915"/>
    <cellStyle name="Comma 5 3 4" xfId="6756"/>
    <cellStyle name="Comma 5 3 4 2" xfId="46916"/>
    <cellStyle name="Comma 5 3 4 2 2" xfId="46917"/>
    <cellStyle name="Comma 5 3 4 3" xfId="46918"/>
    <cellStyle name="Comma 5 3 4 4" xfId="46919"/>
    <cellStyle name="Comma 5 3 5" xfId="46920"/>
    <cellStyle name="Comma 5 3 5 2" xfId="46921"/>
    <cellStyle name="Comma 5 3 5 2 2" xfId="46922"/>
    <cellStyle name="Comma 5 3 5 3" xfId="46923"/>
    <cellStyle name="Comma 5 3 5 4" xfId="46924"/>
    <cellStyle name="Comma 5 3 6" xfId="46925"/>
    <cellStyle name="Comma 5 3 6 2" xfId="46926"/>
    <cellStyle name="Comma 5 3 6 2 2" xfId="46927"/>
    <cellStyle name="Comma 5 3 6 3" xfId="46928"/>
    <cellStyle name="Comma 5 3 6 4" xfId="46929"/>
    <cellStyle name="Comma 5 3 7" xfId="46930"/>
    <cellStyle name="Comma 5 3 7 2" xfId="46931"/>
    <cellStyle name="Comma 5 3 7 3" xfId="46932"/>
    <cellStyle name="Comma 5 3 8" xfId="46933"/>
    <cellStyle name="Comma 5 3 8 2" xfId="46934"/>
    <cellStyle name="Comma 5 3 9" xfId="46935"/>
    <cellStyle name="Comma 5 4" xfId="6757"/>
    <cellStyle name="Comma 5 4 10" xfId="46936"/>
    <cellStyle name="Comma 5 4 2" xfId="6758"/>
    <cellStyle name="Comma 5 4 2 2" xfId="6759"/>
    <cellStyle name="Comma 5 4 2 2 2" xfId="46937"/>
    <cellStyle name="Comma 5 4 2 2 2 2" xfId="46938"/>
    <cellStyle name="Comma 5 4 2 2 3" xfId="46939"/>
    <cellStyle name="Comma 5 4 2 2 4" xfId="46940"/>
    <cellStyle name="Comma 5 4 2 3" xfId="46941"/>
    <cellStyle name="Comma 5 4 2 3 2" xfId="46942"/>
    <cellStyle name="Comma 5 4 2 3 2 2" xfId="46943"/>
    <cellStyle name="Comma 5 4 2 3 3" xfId="46944"/>
    <cellStyle name="Comma 5 4 2 3 4" xfId="46945"/>
    <cellStyle name="Comma 5 4 2 4" xfId="46946"/>
    <cellStyle name="Comma 5 4 2 4 2" xfId="46947"/>
    <cellStyle name="Comma 5 4 2 4 2 2" xfId="46948"/>
    <cellStyle name="Comma 5 4 2 4 3" xfId="46949"/>
    <cellStyle name="Comma 5 4 2 4 4" xfId="46950"/>
    <cellStyle name="Comma 5 4 2 5" xfId="46951"/>
    <cellStyle name="Comma 5 4 2 5 2" xfId="46952"/>
    <cellStyle name="Comma 5 4 2 5 2 2" xfId="46953"/>
    <cellStyle name="Comma 5 4 2 5 3" xfId="46954"/>
    <cellStyle name="Comma 5 4 2 5 4" xfId="46955"/>
    <cellStyle name="Comma 5 4 2 6" xfId="46956"/>
    <cellStyle name="Comma 5 4 2 6 2" xfId="46957"/>
    <cellStyle name="Comma 5 4 2 6 3" xfId="46958"/>
    <cellStyle name="Comma 5 4 2 7" xfId="46959"/>
    <cellStyle name="Comma 5 4 2 7 2" xfId="46960"/>
    <cellStyle name="Comma 5 4 2 8" xfId="46961"/>
    <cellStyle name="Comma 5 4 2 9" xfId="46962"/>
    <cellStyle name="Comma 5 4 3" xfId="6760"/>
    <cellStyle name="Comma 5 4 3 2" xfId="6761"/>
    <cellStyle name="Comma 5 4 3 2 2" xfId="6762"/>
    <cellStyle name="Comma 5 4 3 3" xfId="6763"/>
    <cellStyle name="Comma 5 4 3 3 2" xfId="6764"/>
    <cellStyle name="Comma 5 4 3 4" xfId="6765"/>
    <cellStyle name="Comma 5 4 4" xfId="6766"/>
    <cellStyle name="Comma 5 4 4 2" xfId="46963"/>
    <cellStyle name="Comma 5 4 4 2 2" xfId="46964"/>
    <cellStyle name="Comma 5 4 4 3" xfId="46965"/>
    <cellStyle name="Comma 5 4 4 4" xfId="46966"/>
    <cellStyle name="Comma 5 4 5" xfId="46967"/>
    <cellStyle name="Comma 5 4 5 2" xfId="46968"/>
    <cellStyle name="Comma 5 4 5 2 2" xfId="46969"/>
    <cellStyle name="Comma 5 4 5 3" xfId="46970"/>
    <cellStyle name="Comma 5 4 5 4" xfId="46971"/>
    <cellStyle name="Comma 5 4 6" xfId="46972"/>
    <cellStyle name="Comma 5 4 6 2" xfId="46973"/>
    <cellStyle name="Comma 5 4 6 2 2" xfId="46974"/>
    <cellStyle name="Comma 5 4 6 3" xfId="46975"/>
    <cellStyle name="Comma 5 4 6 4" xfId="46976"/>
    <cellStyle name="Comma 5 4 7" xfId="46977"/>
    <cellStyle name="Comma 5 4 7 2" xfId="46978"/>
    <cellStyle name="Comma 5 4 7 3" xfId="46979"/>
    <cellStyle name="Comma 5 4 8" xfId="46980"/>
    <cellStyle name="Comma 5 4 8 2" xfId="46981"/>
    <cellStyle name="Comma 5 4 9" xfId="46982"/>
    <cellStyle name="Comma 5 5" xfId="6767"/>
    <cellStyle name="Comma 5 5 2" xfId="6768"/>
    <cellStyle name="Comma 5 5 2 2" xfId="46983"/>
    <cellStyle name="Comma 5 5 2 2 2" xfId="46984"/>
    <cellStyle name="Comma 5 5 2 3" xfId="46985"/>
    <cellStyle name="Comma 5 5 2 4" xfId="46986"/>
    <cellStyle name="Comma 5 5 3" xfId="46987"/>
    <cellStyle name="Comma 5 5 3 2" xfId="46988"/>
    <cellStyle name="Comma 5 5 3 2 2" xfId="46989"/>
    <cellStyle name="Comma 5 5 3 3" xfId="46990"/>
    <cellStyle name="Comma 5 5 3 4" xfId="46991"/>
    <cellStyle name="Comma 5 5 4" xfId="46992"/>
    <cellStyle name="Comma 5 5 4 2" xfId="46993"/>
    <cellStyle name="Comma 5 5 4 2 2" xfId="46994"/>
    <cellStyle name="Comma 5 5 4 3" xfId="46995"/>
    <cellStyle name="Comma 5 5 4 4" xfId="46996"/>
    <cellStyle name="Comma 5 5 5" xfId="46997"/>
    <cellStyle name="Comma 5 5 5 2" xfId="46998"/>
    <cellStyle name="Comma 5 5 5 2 2" xfId="46999"/>
    <cellStyle name="Comma 5 5 5 3" xfId="47000"/>
    <cellStyle name="Comma 5 5 5 4" xfId="47001"/>
    <cellStyle name="Comma 5 5 6" xfId="47002"/>
    <cellStyle name="Comma 5 5 6 2" xfId="47003"/>
    <cellStyle name="Comma 5 5 6 3" xfId="47004"/>
    <cellStyle name="Comma 5 5 7" xfId="47005"/>
    <cellStyle name="Comma 5 5 7 2" xfId="47006"/>
    <cellStyle name="Comma 5 5 8" xfId="47007"/>
    <cellStyle name="Comma 5 5 9" xfId="47008"/>
    <cellStyle name="Comma 5 6" xfId="6769"/>
    <cellStyle name="Comma 5 6 2" xfId="47009"/>
    <cellStyle name="Comma 5 6 2 2" xfId="47010"/>
    <cellStyle name="Comma 5 6 3" xfId="47011"/>
    <cellStyle name="Comma 5 6 4" xfId="47012"/>
    <cellStyle name="Comma 5 7" xfId="47013"/>
    <cellStyle name="Comma 5 7 2" xfId="47014"/>
    <cellStyle name="Comma 5 7 2 2" xfId="47015"/>
    <cellStyle name="Comma 5 7 3" xfId="47016"/>
    <cellStyle name="Comma 5 7 4" xfId="47017"/>
    <cellStyle name="Comma 5 8" xfId="47018"/>
    <cellStyle name="Comma 5 8 2" xfId="47019"/>
    <cellStyle name="Comma 5 8 2 2" xfId="47020"/>
    <cellStyle name="Comma 5 8 3" xfId="47021"/>
    <cellStyle name="Comma 5 8 4" xfId="47022"/>
    <cellStyle name="Comma 5 9" xfId="47023"/>
    <cellStyle name="Comma 5 9 2" xfId="47024"/>
    <cellStyle name="Comma 5 9 2 2" xfId="47025"/>
    <cellStyle name="Comma 5 9 3" xfId="47026"/>
    <cellStyle name="Comma 5 9 4" xfId="47027"/>
    <cellStyle name="Comma 6" xfId="124"/>
    <cellStyle name="Comma 6 10" xfId="47028"/>
    <cellStyle name="Comma 6 10 2" xfId="47029"/>
    <cellStyle name="Comma 6 10 3" xfId="47030"/>
    <cellStyle name="Comma 6 11" xfId="47031"/>
    <cellStyle name="Comma 6 11 2" xfId="47032"/>
    <cellStyle name="Comma 6 12" xfId="47033"/>
    <cellStyle name="Comma 6 13" xfId="47034"/>
    <cellStyle name="Comma 6 2" xfId="6770"/>
    <cellStyle name="Comma 6 2 10" xfId="47035"/>
    <cellStyle name="Comma 6 2 2" xfId="6771"/>
    <cellStyle name="Comma 6 2 2 2" xfId="6772"/>
    <cellStyle name="Comma 6 2 2 2 2" xfId="6773"/>
    <cellStyle name="Comma 6 2 2 2 2 2" xfId="47036"/>
    <cellStyle name="Comma 6 2 2 2 3" xfId="47037"/>
    <cellStyle name="Comma 6 2 2 2 4" xfId="47038"/>
    <cellStyle name="Comma 6 2 2 3" xfId="6774"/>
    <cellStyle name="Comma 6 2 2 3 2" xfId="6775"/>
    <cellStyle name="Comma 6 2 2 3 2 2" xfId="6776"/>
    <cellStyle name="Comma 6 2 2 3 3" xfId="6777"/>
    <cellStyle name="Comma 6 2 2 3 3 2" xfId="6778"/>
    <cellStyle name="Comma 6 2 2 3 4" xfId="6779"/>
    <cellStyle name="Comma 6 2 2 4" xfId="6780"/>
    <cellStyle name="Comma 6 2 2 4 2" xfId="6781"/>
    <cellStyle name="Comma 6 2 2 4 2 2" xfId="47039"/>
    <cellStyle name="Comma 6 2 2 4 3" xfId="47040"/>
    <cellStyle name="Comma 6 2 2 4 4" xfId="47041"/>
    <cellStyle name="Comma 6 2 2 5" xfId="6782"/>
    <cellStyle name="Comma 6 2 2 5 2" xfId="47042"/>
    <cellStyle name="Comma 6 2 2 5 2 2" xfId="47043"/>
    <cellStyle name="Comma 6 2 2 5 3" xfId="47044"/>
    <cellStyle name="Comma 6 2 2 5 4" xfId="47045"/>
    <cellStyle name="Comma 6 2 2 6" xfId="47046"/>
    <cellStyle name="Comma 6 2 2 6 2" xfId="47047"/>
    <cellStyle name="Comma 6 2 2 6 3" xfId="47048"/>
    <cellStyle name="Comma 6 2 2 7" xfId="47049"/>
    <cellStyle name="Comma 6 2 2 7 2" xfId="47050"/>
    <cellStyle name="Comma 6 2 2 8" xfId="47051"/>
    <cellStyle name="Comma 6 2 2 9" xfId="47052"/>
    <cellStyle name="Comma 6 2 3" xfId="6783"/>
    <cellStyle name="Comma 6 2 3 2" xfId="6784"/>
    <cellStyle name="Comma 6 2 3 2 2" xfId="47053"/>
    <cellStyle name="Comma 6 2 3 3" xfId="47054"/>
    <cellStyle name="Comma 6 2 3 4" xfId="47055"/>
    <cellStyle name="Comma 6 2 4" xfId="6785"/>
    <cellStyle name="Comma 6 2 4 2" xfId="6786"/>
    <cellStyle name="Comma 6 2 4 2 2" xfId="47056"/>
    <cellStyle name="Comma 6 2 4 3" xfId="47057"/>
    <cellStyle name="Comma 6 2 4 4" xfId="47058"/>
    <cellStyle name="Comma 6 2 5" xfId="6787"/>
    <cellStyle name="Comma 6 2 5 2" xfId="6788"/>
    <cellStyle name="Comma 6 2 5 2 2" xfId="47059"/>
    <cellStyle name="Comma 6 2 5 3" xfId="47060"/>
    <cellStyle name="Comma 6 2 5 4" xfId="47061"/>
    <cellStyle name="Comma 6 2 6" xfId="6789"/>
    <cellStyle name="Comma 6 2 6 2" xfId="47062"/>
    <cellStyle name="Comma 6 2 6 2 2" xfId="47063"/>
    <cellStyle name="Comma 6 2 6 3" xfId="47064"/>
    <cellStyle name="Comma 6 2 6 4" xfId="47065"/>
    <cellStyle name="Comma 6 2 7" xfId="47066"/>
    <cellStyle name="Comma 6 2 7 2" xfId="47067"/>
    <cellStyle name="Comma 6 2 7 3" xfId="47068"/>
    <cellStyle name="Comma 6 2 8" xfId="47069"/>
    <cellStyle name="Comma 6 2 8 2" xfId="47070"/>
    <cellStyle name="Comma 6 2 9" xfId="47071"/>
    <cellStyle name="Comma 6 3" xfId="6790"/>
    <cellStyle name="Comma 6 3 10" xfId="47072"/>
    <cellStyle name="Comma 6 3 2" xfId="6791"/>
    <cellStyle name="Comma 6 3 2 2" xfId="6792"/>
    <cellStyle name="Comma 6 3 2 2 2" xfId="47073"/>
    <cellStyle name="Comma 6 3 2 2 2 2" xfId="47074"/>
    <cellStyle name="Comma 6 3 2 2 3" xfId="47075"/>
    <cellStyle name="Comma 6 3 2 2 4" xfId="47076"/>
    <cellStyle name="Comma 6 3 2 3" xfId="47077"/>
    <cellStyle name="Comma 6 3 2 3 2" xfId="47078"/>
    <cellStyle name="Comma 6 3 2 3 2 2" xfId="47079"/>
    <cellStyle name="Comma 6 3 2 3 3" xfId="47080"/>
    <cellStyle name="Comma 6 3 2 3 4" xfId="47081"/>
    <cellStyle name="Comma 6 3 2 4" xfId="47082"/>
    <cellStyle name="Comma 6 3 2 4 2" xfId="47083"/>
    <cellStyle name="Comma 6 3 2 4 2 2" xfId="47084"/>
    <cellStyle name="Comma 6 3 2 4 3" xfId="47085"/>
    <cellStyle name="Comma 6 3 2 4 4" xfId="47086"/>
    <cellStyle name="Comma 6 3 2 5" xfId="47087"/>
    <cellStyle name="Comma 6 3 2 5 2" xfId="47088"/>
    <cellStyle name="Comma 6 3 2 5 2 2" xfId="47089"/>
    <cellStyle name="Comma 6 3 2 5 3" xfId="47090"/>
    <cellStyle name="Comma 6 3 2 5 4" xfId="47091"/>
    <cellStyle name="Comma 6 3 2 6" xfId="47092"/>
    <cellStyle name="Comma 6 3 2 6 2" xfId="47093"/>
    <cellStyle name="Comma 6 3 2 6 3" xfId="47094"/>
    <cellStyle name="Comma 6 3 2 7" xfId="47095"/>
    <cellStyle name="Comma 6 3 2 7 2" xfId="47096"/>
    <cellStyle name="Comma 6 3 2 8" xfId="47097"/>
    <cellStyle name="Comma 6 3 2 9" xfId="47098"/>
    <cellStyle name="Comma 6 3 3" xfId="6793"/>
    <cellStyle name="Comma 6 3 3 2" xfId="6794"/>
    <cellStyle name="Comma 6 3 3 2 2" xfId="47099"/>
    <cellStyle name="Comma 6 3 3 3" xfId="47100"/>
    <cellStyle name="Comma 6 3 3 4" xfId="47101"/>
    <cellStyle name="Comma 6 3 4" xfId="6795"/>
    <cellStyle name="Comma 6 3 4 2" xfId="47102"/>
    <cellStyle name="Comma 6 3 4 2 2" xfId="47103"/>
    <cellStyle name="Comma 6 3 4 3" xfId="47104"/>
    <cellStyle name="Comma 6 3 4 4" xfId="47105"/>
    <cellStyle name="Comma 6 3 5" xfId="47106"/>
    <cellStyle name="Comma 6 3 5 2" xfId="47107"/>
    <cellStyle name="Comma 6 3 5 2 2" xfId="47108"/>
    <cellStyle name="Comma 6 3 5 3" xfId="47109"/>
    <cellStyle name="Comma 6 3 5 4" xfId="47110"/>
    <cellStyle name="Comma 6 3 6" xfId="47111"/>
    <cellStyle name="Comma 6 3 6 2" xfId="47112"/>
    <cellStyle name="Comma 6 3 6 2 2" xfId="47113"/>
    <cellStyle name="Comma 6 3 6 3" xfId="47114"/>
    <cellStyle name="Comma 6 3 6 4" xfId="47115"/>
    <cellStyle name="Comma 6 3 7" xfId="47116"/>
    <cellStyle name="Comma 6 3 7 2" xfId="47117"/>
    <cellStyle name="Comma 6 3 7 3" xfId="47118"/>
    <cellStyle name="Comma 6 3 8" xfId="47119"/>
    <cellStyle name="Comma 6 3 8 2" xfId="47120"/>
    <cellStyle name="Comma 6 3 9" xfId="47121"/>
    <cellStyle name="Comma 6 4" xfId="6796"/>
    <cellStyle name="Comma 6 4 10" xfId="47122"/>
    <cellStyle name="Comma 6 4 2" xfId="6797"/>
    <cellStyle name="Comma 6 4 2 2" xfId="6798"/>
    <cellStyle name="Comma 6 4 2 2 2" xfId="47123"/>
    <cellStyle name="Comma 6 4 2 2 2 2" xfId="47124"/>
    <cellStyle name="Comma 6 4 2 2 3" xfId="47125"/>
    <cellStyle name="Comma 6 4 2 2 4" xfId="47126"/>
    <cellStyle name="Comma 6 4 2 3" xfId="47127"/>
    <cellStyle name="Comma 6 4 2 3 2" xfId="47128"/>
    <cellStyle name="Comma 6 4 2 3 2 2" xfId="47129"/>
    <cellStyle name="Comma 6 4 2 3 3" xfId="47130"/>
    <cellStyle name="Comma 6 4 2 3 4" xfId="47131"/>
    <cellStyle name="Comma 6 4 2 4" xfId="47132"/>
    <cellStyle name="Comma 6 4 2 4 2" xfId="47133"/>
    <cellStyle name="Comma 6 4 2 4 2 2" xfId="47134"/>
    <cellStyle name="Comma 6 4 2 4 3" xfId="47135"/>
    <cellStyle name="Comma 6 4 2 4 4" xfId="47136"/>
    <cellStyle name="Comma 6 4 2 5" xfId="47137"/>
    <cellStyle name="Comma 6 4 2 5 2" xfId="47138"/>
    <cellStyle name="Comma 6 4 2 5 2 2" xfId="47139"/>
    <cellStyle name="Comma 6 4 2 5 3" xfId="47140"/>
    <cellStyle name="Comma 6 4 2 5 4" xfId="47141"/>
    <cellStyle name="Comma 6 4 2 6" xfId="47142"/>
    <cellStyle name="Comma 6 4 2 6 2" xfId="47143"/>
    <cellStyle name="Comma 6 4 2 6 3" xfId="47144"/>
    <cellStyle name="Comma 6 4 2 7" xfId="47145"/>
    <cellStyle name="Comma 6 4 2 7 2" xfId="47146"/>
    <cellStyle name="Comma 6 4 2 8" xfId="47147"/>
    <cellStyle name="Comma 6 4 2 9" xfId="47148"/>
    <cellStyle name="Comma 6 4 3" xfId="6799"/>
    <cellStyle name="Comma 6 4 3 2" xfId="6800"/>
    <cellStyle name="Comma 6 4 3 2 2" xfId="6801"/>
    <cellStyle name="Comma 6 4 3 3" xfId="6802"/>
    <cellStyle name="Comma 6 4 3 3 2" xfId="6803"/>
    <cellStyle name="Comma 6 4 3 4" xfId="6804"/>
    <cellStyle name="Comma 6 4 4" xfId="6805"/>
    <cellStyle name="Comma 6 4 4 2" xfId="47149"/>
    <cellStyle name="Comma 6 4 4 2 2" xfId="47150"/>
    <cellStyle name="Comma 6 4 4 3" xfId="47151"/>
    <cellStyle name="Comma 6 4 4 4" xfId="47152"/>
    <cellStyle name="Comma 6 4 5" xfId="47153"/>
    <cellStyle name="Comma 6 4 5 2" xfId="47154"/>
    <cellStyle name="Comma 6 4 5 2 2" xfId="47155"/>
    <cellStyle name="Comma 6 4 5 3" xfId="47156"/>
    <cellStyle name="Comma 6 4 5 4" xfId="47157"/>
    <cellStyle name="Comma 6 4 6" xfId="47158"/>
    <cellStyle name="Comma 6 4 6 2" xfId="47159"/>
    <cellStyle name="Comma 6 4 6 2 2" xfId="47160"/>
    <cellStyle name="Comma 6 4 6 3" xfId="47161"/>
    <cellStyle name="Comma 6 4 6 4" xfId="47162"/>
    <cellStyle name="Comma 6 4 7" xfId="47163"/>
    <cellStyle name="Comma 6 4 7 2" xfId="47164"/>
    <cellStyle name="Comma 6 4 7 3" xfId="47165"/>
    <cellStyle name="Comma 6 4 8" xfId="47166"/>
    <cellStyle name="Comma 6 4 8 2" xfId="47167"/>
    <cellStyle name="Comma 6 4 9" xfId="47168"/>
    <cellStyle name="Comma 6 5" xfId="6806"/>
    <cellStyle name="Comma 6 5 2" xfId="6807"/>
    <cellStyle name="Comma 6 5 2 2" xfId="6808"/>
    <cellStyle name="Comma 6 5 2 2 2" xfId="6809"/>
    <cellStyle name="Comma 6 5 2 3" xfId="6810"/>
    <cellStyle name="Comma 6 5 2 3 2" xfId="6811"/>
    <cellStyle name="Comma 6 5 2 3 2 2" xfId="6812"/>
    <cellStyle name="Comma 6 5 2 3 3" xfId="6813"/>
    <cellStyle name="Comma 6 5 2 3 3 2" xfId="6814"/>
    <cellStyle name="Comma 6 5 2 3 4" xfId="6815"/>
    <cellStyle name="Comma 6 5 2 4" xfId="6816"/>
    <cellStyle name="Comma 6 5 3" xfId="6817"/>
    <cellStyle name="Comma 6 5 3 2" xfId="6818"/>
    <cellStyle name="Comma 6 5 3 2 2" xfId="47169"/>
    <cellStyle name="Comma 6 5 3 3" xfId="47170"/>
    <cellStyle name="Comma 6 5 3 4" xfId="47171"/>
    <cellStyle name="Comma 6 5 4" xfId="6819"/>
    <cellStyle name="Comma 6 5 4 2" xfId="6820"/>
    <cellStyle name="Comma 6 5 4 2 2" xfId="6821"/>
    <cellStyle name="Comma 6 5 4 3" xfId="6822"/>
    <cellStyle name="Comma 6 5 4 3 2" xfId="6823"/>
    <cellStyle name="Comma 6 5 4 4" xfId="6824"/>
    <cellStyle name="Comma 6 5 5" xfId="6825"/>
    <cellStyle name="Comma 6 5 5 2" xfId="47172"/>
    <cellStyle name="Comma 6 5 5 2 2" xfId="47173"/>
    <cellStyle name="Comma 6 5 5 3" xfId="47174"/>
    <cellStyle name="Comma 6 5 5 4" xfId="47175"/>
    <cellStyle name="Comma 6 5 6" xfId="47176"/>
    <cellStyle name="Comma 6 5 6 2" xfId="47177"/>
    <cellStyle name="Comma 6 5 6 3" xfId="47178"/>
    <cellStyle name="Comma 6 5 7" xfId="47179"/>
    <cellStyle name="Comma 6 5 7 2" xfId="47180"/>
    <cellStyle name="Comma 6 5 8" xfId="47181"/>
    <cellStyle name="Comma 6 5 9" xfId="47182"/>
    <cellStyle name="Comma 6 6" xfId="6826"/>
    <cellStyle name="Comma 6 6 2" xfId="6827"/>
    <cellStyle name="Comma 6 6 2 2" xfId="47183"/>
    <cellStyle name="Comma 6 6 3" xfId="47184"/>
    <cellStyle name="Comma 6 6 4" xfId="47185"/>
    <cellStyle name="Comma 6 7" xfId="6828"/>
    <cellStyle name="Comma 6 7 2" xfId="6829"/>
    <cellStyle name="Comma 6 7 2 2" xfId="47186"/>
    <cellStyle name="Comma 6 7 3" xfId="47187"/>
    <cellStyle name="Comma 6 7 4" xfId="47188"/>
    <cellStyle name="Comma 6 8" xfId="6830"/>
    <cellStyle name="Comma 6 8 2" xfId="47189"/>
    <cellStyle name="Comma 6 8 2 2" xfId="47190"/>
    <cellStyle name="Comma 6 8 3" xfId="47191"/>
    <cellStyle name="Comma 6 8 4" xfId="47192"/>
    <cellStyle name="Comma 6 9" xfId="6831"/>
    <cellStyle name="Comma 6 9 2" xfId="47193"/>
    <cellStyle name="Comma 6 9 2 2" xfId="47194"/>
    <cellStyle name="Comma 6 9 3" xfId="47195"/>
    <cellStyle name="Comma 6 9 4" xfId="47196"/>
    <cellStyle name="Comma 7" xfId="125"/>
    <cellStyle name="Comma 7 10" xfId="47197"/>
    <cellStyle name="Comma 7 10 2" xfId="47198"/>
    <cellStyle name="Comma 7 10 3" xfId="47199"/>
    <cellStyle name="Comma 7 11" xfId="47200"/>
    <cellStyle name="Comma 7 11 2" xfId="47201"/>
    <cellStyle name="Comma 7 12" xfId="47202"/>
    <cellStyle name="Comma 7 13" xfId="47203"/>
    <cellStyle name="Comma 7 2" xfId="6832"/>
    <cellStyle name="Comma 7 2 10" xfId="47204"/>
    <cellStyle name="Comma 7 2 2" xfId="6833"/>
    <cellStyle name="Comma 7 2 2 2" xfId="6834"/>
    <cellStyle name="Comma 7 2 2 2 2" xfId="6835"/>
    <cellStyle name="Comma 7 2 2 2 2 2" xfId="47205"/>
    <cellStyle name="Comma 7 2 2 2 3" xfId="47206"/>
    <cellStyle name="Comma 7 2 2 2 4" xfId="47207"/>
    <cellStyle name="Comma 7 2 2 3" xfId="6836"/>
    <cellStyle name="Comma 7 2 2 3 2" xfId="6837"/>
    <cellStyle name="Comma 7 2 2 3 2 2" xfId="6838"/>
    <cellStyle name="Comma 7 2 2 3 3" xfId="6839"/>
    <cellStyle name="Comma 7 2 2 3 3 2" xfId="6840"/>
    <cellStyle name="Comma 7 2 2 3 4" xfId="6841"/>
    <cellStyle name="Comma 7 2 2 4" xfId="6842"/>
    <cellStyle name="Comma 7 2 2 4 2" xfId="6843"/>
    <cellStyle name="Comma 7 2 2 4 2 2" xfId="47208"/>
    <cellStyle name="Comma 7 2 2 4 3" xfId="47209"/>
    <cellStyle name="Comma 7 2 2 4 4" xfId="47210"/>
    <cellStyle name="Comma 7 2 2 5" xfId="6844"/>
    <cellStyle name="Comma 7 2 2 5 2" xfId="6845"/>
    <cellStyle name="Comma 7 2 2 5 2 2" xfId="47211"/>
    <cellStyle name="Comma 7 2 2 5 3" xfId="47212"/>
    <cellStyle name="Comma 7 2 2 5 4" xfId="47213"/>
    <cellStyle name="Comma 7 2 2 6" xfId="6846"/>
    <cellStyle name="Comma 7 2 2 6 2" xfId="47214"/>
    <cellStyle name="Comma 7 2 2 6 3" xfId="47215"/>
    <cellStyle name="Comma 7 2 2 7" xfId="47216"/>
    <cellStyle name="Comma 7 2 2 7 2" xfId="47217"/>
    <cellStyle name="Comma 7 2 2 8" xfId="47218"/>
    <cellStyle name="Comma 7 2 2 9" xfId="47219"/>
    <cellStyle name="Comma 7 2 3" xfId="6847"/>
    <cellStyle name="Comma 7 2 3 2" xfId="6848"/>
    <cellStyle name="Comma 7 2 3 2 2" xfId="47220"/>
    <cellStyle name="Comma 7 2 3 3" xfId="47221"/>
    <cellStyle name="Comma 7 2 3 4" xfId="47222"/>
    <cellStyle name="Comma 7 2 4" xfId="6849"/>
    <cellStyle name="Comma 7 2 4 2" xfId="6850"/>
    <cellStyle name="Comma 7 2 4 2 2" xfId="47223"/>
    <cellStyle name="Comma 7 2 4 3" xfId="47224"/>
    <cellStyle name="Comma 7 2 4 4" xfId="47225"/>
    <cellStyle name="Comma 7 2 5" xfId="6851"/>
    <cellStyle name="Comma 7 2 5 2" xfId="6852"/>
    <cellStyle name="Comma 7 2 5 2 2" xfId="47226"/>
    <cellStyle name="Comma 7 2 5 3" xfId="47227"/>
    <cellStyle name="Comma 7 2 5 4" xfId="47228"/>
    <cellStyle name="Comma 7 2 6" xfId="6853"/>
    <cellStyle name="Comma 7 2 6 2" xfId="47229"/>
    <cellStyle name="Comma 7 2 6 2 2" xfId="47230"/>
    <cellStyle name="Comma 7 2 6 3" xfId="47231"/>
    <cellStyle name="Comma 7 2 6 4" xfId="47232"/>
    <cellStyle name="Comma 7 2 7" xfId="47233"/>
    <cellStyle name="Comma 7 2 7 2" xfId="47234"/>
    <cellStyle name="Comma 7 2 7 3" xfId="47235"/>
    <cellStyle name="Comma 7 2 8" xfId="47236"/>
    <cellStyle name="Comma 7 2 8 2" xfId="47237"/>
    <cellStyle name="Comma 7 2 9" xfId="47238"/>
    <cellStyle name="Comma 7 3" xfId="6854"/>
    <cellStyle name="Comma 7 3 10" xfId="47239"/>
    <cellStyle name="Comma 7 3 2" xfId="6855"/>
    <cellStyle name="Comma 7 3 2 2" xfId="6856"/>
    <cellStyle name="Comma 7 3 2 2 2" xfId="47240"/>
    <cellStyle name="Comma 7 3 2 2 2 2" xfId="47241"/>
    <cellStyle name="Comma 7 3 2 2 3" xfId="47242"/>
    <cellStyle name="Comma 7 3 2 2 4" xfId="47243"/>
    <cellStyle name="Comma 7 3 2 3" xfId="47244"/>
    <cellStyle name="Comma 7 3 2 3 2" xfId="47245"/>
    <cellStyle name="Comma 7 3 2 3 2 2" xfId="47246"/>
    <cellStyle name="Comma 7 3 2 3 3" xfId="47247"/>
    <cellStyle name="Comma 7 3 2 3 4" xfId="47248"/>
    <cellStyle name="Comma 7 3 2 4" xfId="47249"/>
    <cellStyle name="Comma 7 3 2 4 2" xfId="47250"/>
    <cellStyle name="Comma 7 3 2 4 2 2" xfId="47251"/>
    <cellStyle name="Comma 7 3 2 4 3" xfId="47252"/>
    <cellStyle name="Comma 7 3 2 4 4" xfId="47253"/>
    <cellStyle name="Comma 7 3 2 5" xfId="47254"/>
    <cellStyle name="Comma 7 3 2 5 2" xfId="47255"/>
    <cellStyle name="Comma 7 3 2 5 2 2" xfId="47256"/>
    <cellStyle name="Comma 7 3 2 5 3" xfId="47257"/>
    <cellStyle name="Comma 7 3 2 5 4" xfId="47258"/>
    <cellStyle name="Comma 7 3 2 6" xfId="47259"/>
    <cellStyle name="Comma 7 3 2 6 2" xfId="47260"/>
    <cellStyle name="Comma 7 3 2 6 3" xfId="47261"/>
    <cellStyle name="Comma 7 3 2 7" xfId="47262"/>
    <cellStyle name="Comma 7 3 2 7 2" xfId="47263"/>
    <cellStyle name="Comma 7 3 2 8" xfId="47264"/>
    <cellStyle name="Comma 7 3 2 9" xfId="47265"/>
    <cellStyle name="Comma 7 3 3" xfId="6857"/>
    <cellStyle name="Comma 7 3 3 2" xfId="6858"/>
    <cellStyle name="Comma 7 3 3 2 2" xfId="6859"/>
    <cellStyle name="Comma 7 3 3 3" xfId="6860"/>
    <cellStyle name="Comma 7 3 3 3 2" xfId="6861"/>
    <cellStyle name="Comma 7 3 3 4" xfId="6862"/>
    <cellStyle name="Comma 7 3 4" xfId="6863"/>
    <cellStyle name="Comma 7 3 4 2" xfId="6864"/>
    <cellStyle name="Comma 7 3 4 2 2" xfId="47266"/>
    <cellStyle name="Comma 7 3 4 3" xfId="47267"/>
    <cellStyle name="Comma 7 3 4 4" xfId="47268"/>
    <cellStyle name="Comma 7 3 5" xfId="6865"/>
    <cellStyle name="Comma 7 3 5 2" xfId="6866"/>
    <cellStyle name="Comma 7 3 5 2 2" xfId="47269"/>
    <cellStyle name="Comma 7 3 5 3" xfId="47270"/>
    <cellStyle name="Comma 7 3 5 4" xfId="47271"/>
    <cellStyle name="Comma 7 3 6" xfId="6867"/>
    <cellStyle name="Comma 7 3 6 2" xfId="47272"/>
    <cellStyle name="Comma 7 3 6 2 2" xfId="47273"/>
    <cellStyle name="Comma 7 3 6 3" xfId="47274"/>
    <cellStyle name="Comma 7 3 6 4" xfId="47275"/>
    <cellStyle name="Comma 7 3 7" xfId="47276"/>
    <cellStyle name="Comma 7 3 7 2" xfId="47277"/>
    <cellStyle name="Comma 7 3 7 3" xfId="47278"/>
    <cellStyle name="Comma 7 3 8" xfId="47279"/>
    <cellStyle name="Comma 7 3 8 2" xfId="47280"/>
    <cellStyle name="Comma 7 3 9" xfId="47281"/>
    <cellStyle name="Comma 7 4" xfId="6868"/>
    <cellStyle name="Comma 7 4 10" xfId="47282"/>
    <cellStyle name="Comma 7 4 2" xfId="6869"/>
    <cellStyle name="Comma 7 4 2 2" xfId="6870"/>
    <cellStyle name="Comma 7 4 2 2 2" xfId="47283"/>
    <cellStyle name="Comma 7 4 2 2 2 2" xfId="47284"/>
    <cellStyle name="Comma 7 4 2 2 3" xfId="47285"/>
    <cellStyle name="Comma 7 4 2 2 4" xfId="47286"/>
    <cellStyle name="Comma 7 4 2 3" xfId="47287"/>
    <cellStyle name="Comma 7 4 2 3 2" xfId="47288"/>
    <cellStyle name="Comma 7 4 2 3 2 2" xfId="47289"/>
    <cellStyle name="Comma 7 4 2 3 3" xfId="47290"/>
    <cellStyle name="Comma 7 4 2 3 4" xfId="47291"/>
    <cellStyle name="Comma 7 4 2 4" xfId="47292"/>
    <cellStyle name="Comma 7 4 2 4 2" xfId="47293"/>
    <cellStyle name="Comma 7 4 2 4 2 2" xfId="47294"/>
    <cellStyle name="Comma 7 4 2 4 3" xfId="47295"/>
    <cellStyle name="Comma 7 4 2 4 4" xfId="47296"/>
    <cellStyle name="Comma 7 4 2 5" xfId="47297"/>
    <cellStyle name="Comma 7 4 2 5 2" xfId="47298"/>
    <cellStyle name="Comma 7 4 2 5 2 2" xfId="47299"/>
    <cellStyle name="Comma 7 4 2 5 3" xfId="47300"/>
    <cellStyle name="Comma 7 4 2 5 4" xfId="47301"/>
    <cellStyle name="Comma 7 4 2 6" xfId="47302"/>
    <cellStyle name="Comma 7 4 2 6 2" xfId="47303"/>
    <cellStyle name="Comma 7 4 2 6 3" xfId="47304"/>
    <cellStyle name="Comma 7 4 2 7" xfId="47305"/>
    <cellStyle name="Comma 7 4 2 7 2" xfId="47306"/>
    <cellStyle name="Comma 7 4 2 8" xfId="47307"/>
    <cellStyle name="Comma 7 4 2 9" xfId="47308"/>
    <cellStyle name="Comma 7 4 3" xfId="6871"/>
    <cellStyle name="Comma 7 4 3 2" xfId="6872"/>
    <cellStyle name="Comma 7 4 3 2 2" xfId="6873"/>
    <cellStyle name="Comma 7 4 3 3" xfId="6874"/>
    <cellStyle name="Comma 7 4 3 3 2" xfId="6875"/>
    <cellStyle name="Comma 7 4 3 4" xfId="6876"/>
    <cellStyle name="Comma 7 4 4" xfId="6877"/>
    <cellStyle name="Comma 7 4 4 2" xfId="6878"/>
    <cellStyle name="Comma 7 4 4 2 2" xfId="47309"/>
    <cellStyle name="Comma 7 4 4 3" xfId="47310"/>
    <cellStyle name="Comma 7 4 4 4" xfId="47311"/>
    <cellStyle name="Comma 7 4 5" xfId="6879"/>
    <cellStyle name="Comma 7 4 5 2" xfId="47312"/>
    <cellStyle name="Comma 7 4 5 2 2" xfId="47313"/>
    <cellStyle name="Comma 7 4 5 3" xfId="47314"/>
    <cellStyle name="Comma 7 4 5 4" xfId="47315"/>
    <cellStyle name="Comma 7 4 6" xfId="47316"/>
    <cellStyle name="Comma 7 4 6 2" xfId="47317"/>
    <cellStyle name="Comma 7 4 6 2 2" xfId="47318"/>
    <cellStyle name="Comma 7 4 6 3" xfId="47319"/>
    <cellStyle name="Comma 7 4 6 4" xfId="47320"/>
    <cellStyle name="Comma 7 4 7" xfId="47321"/>
    <cellStyle name="Comma 7 4 7 2" xfId="47322"/>
    <cellStyle name="Comma 7 4 7 3" xfId="47323"/>
    <cellStyle name="Comma 7 4 8" xfId="47324"/>
    <cellStyle name="Comma 7 4 8 2" xfId="47325"/>
    <cellStyle name="Comma 7 4 9" xfId="47326"/>
    <cellStyle name="Comma 7 5" xfId="6880"/>
    <cellStyle name="Comma 7 5 2" xfId="6881"/>
    <cellStyle name="Comma 7 5 2 2" xfId="6882"/>
    <cellStyle name="Comma 7 5 2 2 2" xfId="6883"/>
    <cellStyle name="Comma 7 5 2 3" xfId="6884"/>
    <cellStyle name="Comma 7 5 2 3 2" xfId="6885"/>
    <cellStyle name="Comma 7 5 2 3 2 2" xfId="6886"/>
    <cellStyle name="Comma 7 5 2 3 3" xfId="6887"/>
    <cellStyle name="Comma 7 5 2 3 3 2" xfId="6888"/>
    <cellStyle name="Comma 7 5 2 3 4" xfId="6889"/>
    <cellStyle name="Comma 7 5 2 4" xfId="6890"/>
    <cellStyle name="Comma 7 5 3" xfId="6891"/>
    <cellStyle name="Comma 7 5 3 2" xfId="6892"/>
    <cellStyle name="Comma 7 5 3 2 2" xfId="47327"/>
    <cellStyle name="Comma 7 5 3 3" xfId="47328"/>
    <cellStyle name="Comma 7 5 3 4" xfId="47329"/>
    <cellStyle name="Comma 7 5 4" xfId="6893"/>
    <cellStyle name="Comma 7 5 4 2" xfId="6894"/>
    <cellStyle name="Comma 7 5 4 2 2" xfId="6895"/>
    <cellStyle name="Comma 7 5 4 3" xfId="6896"/>
    <cellStyle name="Comma 7 5 4 3 2" xfId="6897"/>
    <cellStyle name="Comma 7 5 4 4" xfId="6898"/>
    <cellStyle name="Comma 7 5 5" xfId="6899"/>
    <cellStyle name="Comma 7 5 5 2" xfId="47330"/>
    <cellStyle name="Comma 7 5 5 2 2" xfId="47331"/>
    <cellStyle name="Comma 7 5 5 3" xfId="47332"/>
    <cellStyle name="Comma 7 5 5 4" xfId="47333"/>
    <cellStyle name="Comma 7 5 6" xfId="47334"/>
    <cellStyle name="Comma 7 5 6 2" xfId="47335"/>
    <cellStyle name="Comma 7 5 6 3" xfId="47336"/>
    <cellStyle name="Comma 7 5 7" xfId="47337"/>
    <cellStyle name="Comma 7 5 7 2" xfId="47338"/>
    <cellStyle name="Comma 7 5 8" xfId="47339"/>
    <cellStyle name="Comma 7 5 9" xfId="47340"/>
    <cellStyle name="Comma 7 6" xfId="6900"/>
    <cellStyle name="Comma 7 6 2" xfId="6901"/>
    <cellStyle name="Comma 7 6 2 2" xfId="47341"/>
    <cellStyle name="Comma 7 6 3" xfId="47342"/>
    <cellStyle name="Comma 7 6 4" xfId="47343"/>
    <cellStyle name="Comma 7 7" xfId="6902"/>
    <cellStyle name="Comma 7 7 2" xfId="6903"/>
    <cellStyle name="Comma 7 7 2 2" xfId="47344"/>
    <cellStyle name="Comma 7 7 3" xfId="47345"/>
    <cellStyle name="Comma 7 7 4" xfId="47346"/>
    <cellStyle name="Comma 7 8" xfId="6904"/>
    <cellStyle name="Comma 7 8 2" xfId="47347"/>
    <cellStyle name="Comma 7 8 2 2" xfId="47348"/>
    <cellStyle name="Comma 7 8 3" xfId="47349"/>
    <cellStyle name="Comma 7 8 4" xfId="47350"/>
    <cellStyle name="Comma 7 9" xfId="6905"/>
    <cellStyle name="Comma 7 9 2" xfId="47351"/>
    <cellStyle name="Comma 7 9 2 2" xfId="47352"/>
    <cellStyle name="Comma 7 9 3" xfId="47353"/>
    <cellStyle name="Comma 7 9 4" xfId="47354"/>
    <cellStyle name="Comma 8" xfId="6906"/>
    <cellStyle name="Comma 8 2" xfId="6907"/>
    <cellStyle name="Comma 8 2 2" xfId="6908"/>
    <cellStyle name="Comma 8 2 2 2" xfId="6909"/>
    <cellStyle name="Comma 8 2 3" xfId="6910"/>
    <cellStyle name="Comma 8 2 3 2" xfId="6911"/>
    <cellStyle name="Comma 8 2 3 2 2" xfId="6912"/>
    <cellStyle name="Comma 8 2 3 3" xfId="6913"/>
    <cellStyle name="Comma 8 2 3 3 2" xfId="6914"/>
    <cellStyle name="Comma 8 2 3 4" xfId="6915"/>
    <cellStyle name="Comma 8 2 4" xfId="6916"/>
    <cellStyle name="Comma 8 2 4 2" xfId="6917"/>
    <cellStyle name="Comma 8 2 5" xfId="6918"/>
    <cellStyle name="Comma 8 3" xfId="6919"/>
    <cellStyle name="Comma 8 3 2" xfId="6920"/>
    <cellStyle name="Comma 8 4" xfId="6921"/>
    <cellStyle name="Comma 8 4 2" xfId="6922"/>
    <cellStyle name="Comma 8 5" xfId="6923"/>
    <cellStyle name="Comma 8 5 2" xfId="6924"/>
    <cellStyle name="Comma 8 6" xfId="6925"/>
    <cellStyle name="Comma 8 7" xfId="6926"/>
    <cellStyle name="Comma 9" xfId="6927"/>
    <cellStyle name="Comma 9 2" xfId="6928"/>
    <cellStyle name="Comma 9 2 2" xfId="6929"/>
    <cellStyle name="Comma 9 2 2 2" xfId="6930"/>
    <cellStyle name="Comma 9 2 3" xfId="6931"/>
    <cellStyle name="Comma 9 2 3 2" xfId="6932"/>
    <cellStyle name="Comma 9 2 3 2 2" xfId="6933"/>
    <cellStyle name="Comma 9 2 3 3" xfId="6934"/>
    <cellStyle name="Comma 9 2 3 3 2" xfId="6935"/>
    <cellStyle name="Comma 9 2 3 4" xfId="6936"/>
    <cellStyle name="Comma 9 2 4" xfId="6937"/>
    <cellStyle name="Comma 9 2 4 2" xfId="6938"/>
    <cellStyle name="Comma 9 2 5" xfId="6939"/>
    <cellStyle name="Comma 9 3" xfId="6940"/>
    <cellStyle name="Comma 9 3 2" xfId="6941"/>
    <cellStyle name="Comma 9 4" xfId="6942"/>
    <cellStyle name="Comma 9 4 2" xfId="6943"/>
    <cellStyle name="Comma 9 5" xfId="6944"/>
    <cellStyle name="Comma 9 6" xfId="6945"/>
    <cellStyle name="Currency 2" xfId="6946"/>
    <cellStyle name="Currency 2 10" xfId="6947"/>
    <cellStyle name="Currency 2 10 2" xfId="6948"/>
    <cellStyle name="Currency 2 11" xfId="6949"/>
    <cellStyle name="Currency 2 2" xfId="6950"/>
    <cellStyle name="Currency 2 2 10" xfId="6951"/>
    <cellStyle name="Currency 2 2 2" xfId="6952"/>
    <cellStyle name="Currency 2 2 2 2" xfId="6953"/>
    <cellStyle name="Currency 2 2 2 2 2" xfId="6954"/>
    <cellStyle name="Currency 2 2 2 3" xfId="6955"/>
    <cellStyle name="Currency 2 2 2 3 2" xfId="6956"/>
    <cellStyle name="Currency 2 2 2 3 2 2" xfId="6957"/>
    <cellStyle name="Currency 2 2 2 3 3" xfId="6958"/>
    <cellStyle name="Currency 2 2 2 3 3 2" xfId="6959"/>
    <cellStyle name="Currency 2 2 2 3 4" xfId="6960"/>
    <cellStyle name="Currency 2 2 2 4" xfId="6961"/>
    <cellStyle name="Currency 2 2 2 4 2" xfId="6962"/>
    <cellStyle name="Currency 2 2 2 4 2 2" xfId="6963"/>
    <cellStyle name="Currency 2 2 2 4 3" xfId="6964"/>
    <cellStyle name="Currency 2 2 2 4 3 2" xfId="6965"/>
    <cellStyle name="Currency 2 2 2 4 4" xfId="6966"/>
    <cellStyle name="Currency 2 2 2 5" xfId="6967"/>
    <cellStyle name="Currency 2 2 2 5 2" xfId="6968"/>
    <cellStyle name="Currency 2 2 2 5 2 2" xfId="6969"/>
    <cellStyle name="Currency 2 2 2 5 3" xfId="6970"/>
    <cellStyle name="Currency 2 2 2 5 3 2" xfId="6971"/>
    <cellStyle name="Currency 2 2 2 5 4" xfId="6972"/>
    <cellStyle name="Currency 2 2 2 6" xfId="6973"/>
    <cellStyle name="Currency 2 2 2 6 2" xfId="6974"/>
    <cellStyle name="Currency 2 2 2 6 2 2" xfId="6975"/>
    <cellStyle name="Currency 2 2 2 6 3" xfId="6976"/>
    <cellStyle name="Currency 2 2 2 6 3 2" xfId="6977"/>
    <cellStyle name="Currency 2 2 2 6 4" xfId="6978"/>
    <cellStyle name="Currency 2 2 2 7" xfId="6979"/>
    <cellStyle name="Currency 2 2 2 7 2" xfId="6980"/>
    <cellStyle name="Currency 2 2 2 8" xfId="6981"/>
    <cellStyle name="Currency 2 2 3" xfId="6982"/>
    <cellStyle name="Currency 2 2 3 2" xfId="6983"/>
    <cellStyle name="Currency 2 2 3 2 2" xfId="6984"/>
    <cellStyle name="Currency 2 2 3 2 2 2" xfId="6985"/>
    <cellStyle name="Currency 2 2 3 2 3" xfId="6986"/>
    <cellStyle name="Currency 2 2 3 2 3 2" xfId="6987"/>
    <cellStyle name="Currency 2 2 3 2 4" xfId="6988"/>
    <cellStyle name="Currency 2 2 3 3" xfId="6989"/>
    <cellStyle name="Currency 2 2 4" xfId="6990"/>
    <cellStyle name="Currency 2 2 4 2" xfId="6991"/>
    <cellStyle name="Currency 2 2 4 2 2" xfId="6992"/>
    <cellStyle name="Currency 2 2 4 3" xfId="6993"/>
    <cellStyle name="Currency 2 2 4 3 2" xfId="6994"/>
    <cellStyle name="Currency 2 2 4 4" xfId="6995"/>
    <cellStyle name="Currency 2 2 5" xfId="6996"/>
    <cellStyle name="Currency 2 2 5 2" xfId="6997"/>
    <cellStyle name="Currency 2 2 5 2 2" xfId="6998"/>
    <cellStyle name="Currency 2 2 5 3" xfId="6999"/>
    <cellStyle name="Currency 2 2 5 3 2" xfId="7000"/>
    <cellStyle name="Currency 2 2 5 4" xfId="7001"/>
    <cellStyle name="Currency 2 2 6" xfId="7002"/>
    <cellStyle name="Currency 2 2 6 2" xfId="7003"/>
    <cellStyle name="Currency 2 2 7" xfId="7004"/>
    <cellStyle name="Currency 2 2 7 2" xfId="7005"/>
    <cellStyle name="Currency 2 2 7 2 2" xfId="7006"/>
    <cellStyle name="Currency 2 2 7 3" xfId="7007"/>
    <cellStyle name="Currency 2 2 7 3 2" xfId="7008"/>
    <cellStyle name="Currency 2 2 7 4" xfId="7009"/>
    <cellStyle name="Currency 2 2 8" xfId="7010"/>
    <cellStyle name="Currency 2 2 8 2" xfId="7011"/>
    <cellStyle name="Currency 2 2 8 2 2" xfId="7012"/>
    <cellStyle name="Currency 2 2 8 3" xfId="7013"/>
    <cellStyle name="Currency 2 2 8 3 2" xfId="7014"/>
    <cellStyle name="Currency 2 2 8 4" xfId="7015"/>
    <cellStyle name="Currency 2 2 9" xfId="7016"/>
    <cellStyle name="Currency 2 2 9 2" xfId="7017"/>
    <cellStyle name="Currency 2 3" xfId="7018"/>
    <cellStyle name="Currency 2 3 2" xfId="7019"/>
    <cellStyle name="Currency 2 3 2 2" xfId="7020"/>
    <cellStyle name="Currency 2 3 3" xfId="7021"/>
    <cellStyle name="Currency 2 3 3 2" xfId="7022"/>
    <cellStyle name="Currency 2 3 3 2 2" xfId="7023"/>
    <cellStyle name="Currency 2 3 3 3" xfId="7024"/>
    <cellStyle name="Currency 2 3 3 3 2" xfId="7025"/>
    <cellStyle name="Currency 2 3 3 4" xfId="7026"/>
    <cellStyle name="Currency 2 3 4" xfId="7027"/>
    <cellStyle name="Currency 2 3 4 2" xfId="7028"/>
    <cellStyle name="Currency 2 3 4 2 2" xfId="7029"/>
    <cellStyle name="Currency 2 3 4 3" xfId="7030"/>
    <cellStyle name="Currency 2 3 4 3 2" xfId="7031"/>
    <cellStyle name="Currency 2 3 4 4" xfId="7032"/>
    <cellStyle name="Currency 2 3 5" xfId="7033"/>
    <cellStyle name="Currency 2 3 5 2" xfId="7034"/>
    <cellStyle name="Currency 2 3 5 2 2" xfId="7035"/>
    <cellStyle name="Currency 2 3 5 3" xfId="7036"/>
    <cellStyle name="Currency 2 3 5 3 2" xfId="7037"/>
    <cellStyle name="Currency 2 3 5 4" xfId="7038"/>
    <cellStyle name="Currency 2 3 6" xfId="7039"/>
    <cellStyle name="Currency 2 3 6 2" xfId="7040"/>
    <cellStyle name="Currency 2 3 6 2 2" xfId="7041"/>
    <cellStyle name="Currency 2 3 6 3" xfId="7042"/>
    <cellStyle name="Currency 2 3 6 3 2" xfId="7043"/>
    <cellStyle name="Currency 2 3 6 4" xfId="7044"/>
    <cellStyle name="Currency 2 3 7" xfId="7045"/>
    <cellStyle name="Currency 2 3 7 2" xfId="7046"/>
    <cellStyle name="Currency 2 3 8" xfId="7047"/>
    <cellStyle name="Currency 2 4" xfId="7048"/>
    <cellStyle name="Currency 2 4 2" xfId="7049"/>
    <cellStyle name="Currency 2 5" xfId="7050"/>
    <cellStyle name="Currency 2 5 2" xfId="7051"/>
    <cellStyle name="Currency 2 5 2 2" xfId="7052"/>
    <cellStyle name="Currency 2 5 3" xfId="7053"/>
    <cellStyle name="Currency 2 5 3 2" xfId="7054"/>
    <cellStyle name="Currency 2 5 4" xfId="7055"/>
    <cellStyle name="Currency 2 6" xfId="7056"/>
    <cellStyle name="Currency 2 6 2" xfId="7057"/>
    <cellStyle name="Currency 2 6 2 2" xfId="7058"/>
    <cellStyle name="Currency 2 6 3" xfId="7059"/>
    <cellStyle name="Currency 2 6 3 2" xfId="7060"/>
    <cellStyle name="Currency 2 6 4" xfId="7061"/>
    <cellStyle name="Currency 2 7" xfId="7062"/>
    <cellStyle name="Currency 2 7 2" xfId="7063"/>
    <cellStyle name="Currency 2 8" xfId="7064"/>
    <cellStyle name="Currency 2 8 2" xfId="7065"/>
    <cellStyle name="Currency 2 8 2 2" xfId="7066"/>
    <cellStyle name="Currency 2 8 3" xfId="7067"/>
    <cellStyle name="Currency 2 8 3 2" xfId="7068"/>
    <cellStyle name="Currency 2 8 4" xfId="7069"/>
    <cellStyle name="Currency 2 9" xfId="7070"/>
    <cellStyle name="Currency 2 9 2" xfId="7071"/>
    <cellStyle name="Currency 2 9 2 2" xfId="7072"/>
    <cellStyle name="Currency 2 9 3" xfId="7073"/>
    <cellStyle name="Currency 2 9 3 2" xfId="7074"/>
    <cellStyle name="Currency 2 9 4" xfId="7075"/>
    <cellStyle name="Currency 3" xfId="7076"/>
    <cellStyle name="Currency 3 2" xfId="7077"/>
    <cellStyle name="Currency 3 2 2" xfId="7078"/>
    <cellStyle name="Currency 3 2 2 2" xfId="7079"/>
    <cellStyle name="Currency 3 2 3" xfId="7080"/>
    <cellStyle name="Currency 3 3" xfId="7081"/>
    <cellStyle name="Currency 3 3 2" xfId="7082"/>
    <cellStyle name="Currency 3 3 2 2" xfId="7083"/>
    <cellStyle name="Currency 3 3 3" xfId="7084"/>
    <cellStyle name="Currency 3 3 3 2" xfId="7085"/>
    <cellStyle name="Currency 3 3 4" xfId="7086"/>
    <cellStyle name="Currency 3 4" xfId="7087"/>
    <cellStyle name="Currency 3 4 2" xfId="7088"/>
    <cellStyle name="Currency 3 5" xfId="7089"/>
    <cellStyle name="Currency 4" xfId="7090"/>
    <cellStyle name="Currency 4 2" xfId="7091"/>
    <cellStyle name="Currency 4 2 2" xfId="7092"/>
    <cellStyle name="Currency 4 3" xfId="7093"/>
    <cellStyle name="Currency 4 3 2" xfId="7094"/>
    <cellStyle name="Currency 4 3 2 2" xfId="7095"/>
    <cellStyle name="Currency 4 3 3" xfId="7096"/>
    <cellStyle name="Currency 4 3 3 2" xfId="7097"/>
    <cellStyle name="Currency 4 3 4" xfId="7098"/>
    <cellStyle name="Currency 4 4" xfId="7099"/>
    <cellStyle name="Date Year Header" xfId="7100"/>
    <cellStyle name="DateLong" xfId="7101"/>
    <cellStyle name="DateShort" xfId="7102"/>
    <cellStyle name="Descriptor text" xfId="7103"/>
    <cellStyle name="Emphasis 1" xfId="7104"/>
    <cellStyle name="Emphasis 2" xfId="7105"/>
    <cellStyle name="Emphasis 3" xfId="7106"/>
    <cellStyle name="EPMUnrecognizedMember" xfId="7107"/>
    <cellStyle name="Error" xfId="61"/>
    <cellStyle name="Excel Built-in Normal" xfId="7108"/>
    <cellStyle name="Excel Built-in Normal 1" xfId="7109"/>
    <cellStyle name="Explanatory Text" xfId="14" builtinId="53" customBuiltin="1"/>
    <cellStyle name="Explanatory Text 2" xfId="126"/>
    <cellStyle name="Explanatory Text 2 2" xfId="7110"/>
    <cellStyle name="Explanatory Text 2 2 2" xfId="7111"/>
    <cellStyle name="Explanatory Text 2 2 3" xfId="7112"/>
    <cellStyle name="Explanatory Text 2 2 4" xfId="7113"/>
    <cellStyle name="Explanatory Text 2 2 5" xfId="7114"/>
    <cellStyle name="Explanatory Text 2 3" xfId="7115"/>
    <cellStyle name="Explanatory Text 2 4" xfId="7116"/>
    <cellStyle name="Explanatory Text 2 4 2" xfId="7117"/>
    <cellStyle name="Explanatory Text 2 4 3" xfId="7118"/>
    <cellStyle name="Explanatory Text 2 5" xfId="7119"/>
    <cellStyle name="Explanatory Text 2 6" xfId="7120"/>
    <cellStyle name="Explanatory Text 2 7" xfId="7121"/>
    <cellStyle name="Explanatory Text 3" xfId="7122"/>
    <cellStyle name="Explanatory Text 3 2" xfId="7123"/>
    <cellStyle name="Explanatory Text 3 3" xfId="7124"/>
    <cellStyle name="Explanatory Text 4" xfId="7125"/>
    <cellStyle name="Explanatory Text 5" xfId="7126"/>
    <cellStyle name="Explanatory Text 6" xfId="7127"/>
    <cellStyle name="Factor" xfId="7128"/>
    <cellStyle name="False" xfId="62"/>
    <cellStyle name="Fountain Col Header" xfId="127"/>
    <cellStyle name="Fountain Error" xfId="128"/>
    <cellStyle name="Fountain Input" xfId="129"/>
    <cellStyle name="Fountain Input 2" xfId="160"/>
    <cellStyle name="Fountain Table Header" xfId="130"/>
    <cellStyle name="Fountain Text" xfId="131"/>
    <cellStyle name="Fountain Text 2" xfId="161"/>
    <cellStyle name="Fountain Text 4" xfId="162"/>
    <cellStyle name="Good" xfId="5" builtinId="26" customBuiltin="1"/>
    <cellStyle name="Good 10" xfId="7129"/>
    <cellStyle name="Good 11" xfId="7130"/>
    <cellStyle name="Good 12" xfId="7131"/>
    <cellStyle name="Good 13" xfId="7132"/>
    <cellStyle name="Good 2" xfId="132"/>
    <cellStyle name="Good 2 2" xfId="7133"/>
    <cellStyle name="Good 2 3" xfId="7134"/>
    <cellStyle name="Good 3" xfId="7135"/>
    <cellStyle name="Good 3 2" xfId="7136"/>
    <cellStyle name="Good 3 3" xfId="7137"/>
    <cellStyle name="Good 3 4" xfId="7138"/>
    <cellStyle name="Good 4" xfId="7139"/>
    <cellStyle name="Good 4 2" xfId="7140"/>
    <cellStyle name="Good 4 2 2" xfId="7141"/>
    <cellStyle name="Good 4 2 2 2" xfId="7142"/>
    <cellStyle name="Good 4 2 2 3" xfId="7143"/>
    <cellStyle name="Good 4 2 2 4" xfId="7144"/>
    <cellStyle name="Good 4 2 3" xfId="7145"/>
    <cellStyle name="Good 4 2 4" xfId="7146"/>
    <cellStyle name="Good 4 2 4 2" xfId="7147"/>
    <cellStyle name="Good 4 2 4 3" xfId="7148"/>
    <cellStyle name="Good 4 2 5" xfId="7149"/>
    <cellStyle name="Good 4 2 6" xfId="7150"/>
    <cellStyle name="Good 4 2 7" xfId="7151"/>
    <cellStyle name="Good 4 3" xfId="7152"/>
    <cellStyle name="Good 4 4" xfId="7153"/>
    <cellStyle name="Good 4 5" xfId="7154"/>
    <cellStyle name="Good 5" xfId="7155"/>
    <cellStyle name="Good 5 2" xfId="7156"/>
    <cellStyle name="Good 6" xfId="7157"/>
    <cellStyle name="Good 6 2" xfId="7158"/>
    <cellStyle name="Good 7" xfId="7159"/>
    <cellStyle name="Good 8" xfId="7160"/>
    <cellStyle name="Good 9" xfId="7161"/>
    <cellStyle name="Header" xfId="133"/>
    <cellStyle name="Header3rdlevel" xfId="134"/>
    <cellStyle name="Header3rdlevel 2" xfId="135"/>
    <cellStyle name="Header3rdlevel 3" xfId="136"/>
    <cellStyle name="headerStyle" xfId="47355"/>
    <cellStyle name="Heading" xfId="7162"/>
    <cellStyle name="Heading 1" xfId="1" builtinId="16" customBuiltin="1"/>
    <cellStyle name="Heading 1 10" xfId="7163"/>
    <cellStyle name="Heading 1 11" xfId="7164"/>
    <cellStyle name="Heading 1 2" xfId="137"/>
    <cellStyle name="Heading 1 2 2" xfId="7165"/>
    <cellStyle name="Heading 1 2 3" xfId="7166"/>
    <cellStyle name="Heading 1 3" xfId="7167"/>
    <cellStyle name="Heading 1 3 2" xfId="7168"/>
    <cellStyle name="Heading 1 3 3" xfId="7169"/>
    <cellStyle name="Heading 1 3 4" xfId="7170"/>
    <cellStyle name="Heading 1 4" xfId="7171"/>
    <cellStyle name="Heading 1 4 2" xfId="7172"/>
    <cellStyle name="Heading 1 5" xfId="7173"/>
    <cellStyle name="Heading 1 5 2" xfId="7174"/>
    <cellStyle name="Heading 1 6" xfId="7175"/>
    <cellStyle name="Heading 1 6 2" xfId="7176"/>
    <cellStyle name="Heading 1 6 3" xfId="7177"/>
    <cellStyle name="Heading 1 6 3 2" xfId="7178"/>
    <cellStyle name="Heading 1 6 3 3" xfId="7179"/>
    <cellStyle name="Heading 1 6 3 4" xfId="7180"/>
    <cellStyle name="Heading 1 6 3 5" xfId="7181"/>
    <cellStyle name="Heading 1 6 3 6" xfId="7182"/>
    <cellStyle name="Heading 1 6 4" xfId="7183"/>
    <cellStyle name="Heading 1 6 5" xfId="7184"/>
    <cellStyle name="Heading 1 7" xfId="7185"/>
    <cellStyle name="Heading 1 8" xfId="7186"/>
    <cellStyle name="Heading 1 9" xfId="7187"/>
    <cellStyle name="Heading 2" xfId="2" builtinId="17" customBuiltin="1"/>
    <cellStyle name="Heading 2 10" xfId="7188"/>
    <cellStyle name="Heading 2 11" xfId="7189"/>
    <cellStyle name="Heading 2 2" xfId="138"/>
    <cellStyle name="Heading 2 2 2" xfId="7190"/>
    <cellStyle name="Heading 2 2 3" xfId="7191"/>
    <cellStyle name="Heading 2 3" xfId="7192"/>
    <cellStyle name="Heading 2 3 2" xfId="7193"/>
    <cellStyle name="Heading 2 3 3" xfId="7194"/>
    <cellStyle name="Heading 2 3 4" xfId="7195"/>
    <cellStyle name="Heading 2 4" xfId="7196"/>
    <cellStyle name="Heading 2 4 2" xfId="7197"/>
    <cellStyle name="Heading 2 5" xfId="7198"/>
    <cellStyle name="Heading 2 5 2" xfId="7199"/>
    <cellStyle name="Heading 2 6" xfId="7200"/>
    <cellStyle name="Heading 2 6 2" xfId="7201"/>
    <cellStyle name="Heading 2 6 3" xfId="7202"/>
    <cellStyle name="Heading 2 6 3 2" xfId="7203"/>
    <cellStyle name="Heading 2 6 3 3" xfId="7204"/>
    <cellStyle name="Heading 2 6 3 4" xfId="7205"/>
    <cellStyle name="Heading 2 6 3 5" xfId="7206"/>
    <cellStyle name="Heading 2 6 3 6" xfId="7207"/>
    <cellStyle name="Heading 2 6 4" xfId="7208"/>
    <cellStyle name="Heading 2 6 5" xfId="7209"/>
    <cellStyle name="Heading 2 7" xfId="7210"/>
    <cellStyle name="Heading 2 8" xfId="7211"/>
    <cellStyle name="Heading 2 9" xfId="7212"/>
    <cellStyle name="Heading 3" xfId="3" builtinId="18" customBuiltin="1"/>
    <cellStyle name="Heading 3 10" xfId="7213"/>
    <cellStyle name="Heading 3 11" xfId="7214"/>
    <cellStyle name="Heading 3 2" xfId="139"/>
    <cellStyle name="Heading 3 2 2" xfId="7215"/>
    <cellStyle name="Heading 3 2 3" xfId="7216"/>
    <cellStyle name="Heading 3 3" xfId="7217"/>
    <cellStyle name="Heading 3 3 2" xfId="7218"/>
    <cellStyle name="Heading 3 3 3" xfId="7219"/>
    <cellStyle name="Heading 3 3 4" xfId="7220"/>
    <cellStyle name="Heading 3 4" xfId="7221"/>
    <cellStyle name="Heading 3 4 2" xfId="7222"/>
    <cellStyle name="Heading 3 5" xfId="7223"/>
    <cellStyle name="Heading 3 5 2" xfId="7224"/>
    <cellStyle name="Heading 3 6" xfId="7225"/>
    <cellStyle name="Heading 3 6 2" xfId="7226"/>
    <cellStyle name="Heading 3 6 3" xfId="7227"/>
    <cellStyle name="Heading 3 6 3 2" xfId="7228"/>
    <cellStyle name="Heading 3 6 3 2 2" xfId="7229"/>
    <cellStyle name="Heading 3 6 3 2 3" xfId="7230"/>
    <cellStyle name="Heading 3 6 3 2 4" xfId="7231"/>
    <cellStyle name="Heading 3 6 3 3" xfId="7232"/>
    <cellStyle name="Heading 3 6 3 4" xfId="7233"/>
    <cellStyle name="Heading 3 6 3 4 2" xfId="7234"/>
    <cellStyle name="Heading 3 6 3 4 3" xfId="7235"/>
    <cellStyle name="Heading 3 6 3 5" xfId="7236"/>
    <cellStyle name="Heading 3 6 3 6" xfId="7237"/>
    <cellStyle name="Heading 3 6 3 7" xfId="7238"/>
    <cellStyle name="Heading 3 6 4" xfId="7239"/>
    <cellStyle name="Heading 3 6 5" xfId="7240"/>
    <cellStyle name="Heading 3 7" xfId="7241"/>
    <cellStyle name="Heading 3 8" xfId="7242"/>
    <cellStyle name="Heading 3 9" xfId="7243"/>
    <cellStyle name="Heading 4" xfId="4" builtinId="19" customBuiltin="1"/>
    <cellStyle name="Heading 4 10" xfId="7244"/>
    <cellStyle name="Heading 4 11" xfId="7245"/>
    <cellStyle name="Heading 4 2" xfId="140"/>
    <cellStyle name="Heading 4 2 2" xfId="7246"/>
    <cellStyle name="Heading 4 2 3" xfId="7247"/>
    <cellStyle name="Heading 4 3" xfId="7248"/>
    <cellStyle name="Heading 4 3 2" xfId="7249"/>
    <cellStyle name="Heading 4 3 3" xfId="7250"/>
    <cellStyle name="Heading 4 3 4" xfId="7251"/>
    <cellStyle name="Heading 4 4" xfId="7252"/>
    <cellStyle name="Heading 4 4 2" xfId="7253"/>
    <cellStyle name="Heading 4 5" xfId="7254"/>
    <cellStyle name="Heading 4 5 2" xfId="7255"/>
    <cellStyle name="Heading 4 6" xfId="7256"/>
    <cellStyle name="Heading 4 6 2" xfId="7257"/>
    <cellStyle name="Heading 4 6 3" xfId="7258"/>
    <cellStyle name="Heading 4 6 3 2" xfId="7259"/>
    <cellStyle name="Heading 4 6 3 2 2" xfId="7260"/>
    <cellStyle name="Heading 4 6 3 2 3" xfId="7261"/>
    <cellStyle name="Heading 4 6 3 2 4" xfId="7262"/>
    <cellStyle name="Heading 4 6 3 3" xfId="7263"/>
    <cellStyle name="Heading 4 6 3 4" xfId="7264"/>
    <cellStyle name="Heading 4 6 3 4 2" xfId="7265"/>
    <cellStyle name="Heading 4 6 3 4 3" xfId="7266"/>
    <cellStyle name="Heading 4 6 3 5" xfId="7267"/>
    <cellStyle name="Heading 4 6 3 6" xfId="7268"/>
    <cellStyle name="Heading 4 6 3 7" xfId="7269"/>
    <cellStyle name="Heading 4 6 4" xfId="7270"/>
    <cellStyle name="Heading 4 6 5" xfId="7271"/>
    <cellStyle name="Heading 4 7" xfId="7272"/>
    <cellStyle name="Heading 4 8" xfId="7273"/>
    <cellStyle name="Heading 4 9" xfId="7274"/>
    <cellStyle name="Hyperlink 2" xfId="141"/>
    <cellStyle name="Hyperlink 2 2" xfId="7275"/>
    <cellStyle name="Hyperlink 3" xfId="142"/>
    <cellStyle name="In Development" xfId="63"/>
    <cellStyle name="Indices" xfId="7276"/>
    <cellStyle name="Input" xfId="8" builtinId="20" customBuiltin="1"/>
    <cellStyle name="Input 10" xfId="7277"/>
    <cellStyle name="Input 10 2" xfId="7278"/>
    <cellStyle name="Input 10 2 2" xfId="7279"/>
    <cellStyle name="Input 10 2 2 2" xfId="7280"/>
    <cellStyle name="Input 10 2 2 2 2" xfId="7281"/>
    <cellStyle name="Input 10 2 2 3" xfId="7282"/>
    <cellStyle name="Input 10 2 2 3 2" xfId="7283"/>
    <cellStyle name="Input 10 2 2 4" xfId="7284"/>
    <cellStyle name="Input 10 2 2 4 2" xfId="7285"/>
    <cellStyle name="Input 10 2 2 5" xfId="7286"/>
    <cellStyle name="Input 10 2 2 5 2" xfId="7287"/>
    <cellStyle name="Input 10 2 2 6" xfId="7288"/>
    <cellStyle name="Input 10 2 2 6 2" xfId="7289"/>
    <cellStyle name="Input 10 2 2 7" xfId="7290"/>
    <cellStyle name="Input 10 2 3" xfId="7291"/>
    <cellStyle name="Input 10 2 3 2" xfId="7292"/>
    <cellStyle name="Input 10 2 4" xfId="7293"/>
    <cellStyle name="Input 10 2 4 2" xfId="7294"/>
    <cellStyle name="Input 10 2 5" xfId="7295"/>
    <cellStyle name="Input 10 2 5 2" xfId="7296"/>
    <cellStyle name="Input 10 2 6" xfId="7297"/>
    <cellStyle name="Input 10 2 6 2" xfId="7298"/>
    <cellStyle name="Input 10 2 7" xfId="7299"/>
    <cellStyle name="Input 10 2 7 2" xfId="7300"/>
    <cellStyle name="Input 10 2 8" xfId="7301"/>
    <cellStyle name="Input 10 3" xfId="7302"/>
    <cellStyle name="Input 10 3 2" xfId="7303"/>
    <cellStyle name="Input 10 3 2 2" xfId="7304"/>
    <cellStyle name="Input 10 3 3" xfId="7305"/>
    <cellStyle name="Input 10 3 3 2" xfId="7306"/>
    <cellStyle name="Input 10 3 4" xfId="7307"/>
    <cellStyle name="Input 10 3 4 2" xfId="7308"/>
    <cellStyle name="Input 10 3 5" xfId="7309"/>
    <cellStyle name="Input 10 3 5 2" xfId="7310"/>
    <cellStyle name="Input 10 3 6" xfId="7311"/>
    <cellStyle name="Input 10 3 6 2" xfId="7312"/>
    <cellStyle name="Input 10 3 7" xfId="7313"/>
    <cellStyle name="Input 10 4" xfId="7314"/>
    <cellStyle name="Input 10 4 2" xfId="7315"/>
    <cellStyle name="Input 10 5" xfId="7316"/>
    <cellStyle name="Input 10 5 2" xfId="7317"/>
    <cellStyle name="Input 10 6" xfId="7318"/>
    <cellStyle name="Input 10 6 2" xfId="7319"/>
    <cellStyle name="Input 10 7" xfId="7320"/>
    <cellStyle name="Input 10 7 2" xfId="7321"/>
    <cellStyle name="Input 10 8" xfId="7322"/>
    <cellStyle name="Input 10 8 2" xfId="7323"/>
    <cellStyle name="Input 10 9" xfId="7324"/>
    <cellStyle name="Input 11" xfId="7325"/>
    <cellStyle name="Input 11 2" xfId="7326"/>
    <cellStyle name="Input 11 2 2" xfId="7327"/>
    <cellStyle name="Input 11 2 2 2" xfId="7328"/>
    <cellStyle name="Input 11 2 2 2 2" xfId="7329"/>
    <cellStyle name="Input 11 2 2 3" xfId="7330"/>
    <cellStyle name="Input 11 2 2 3 2" xfId="7331"/>
    <cellStyle name="Input 11 2 2 4" xfId="7332"/>
    <cellStyle name="Input 11 2 2 4 2" xfId="7333"/>
    <cellStyle name="Input 11 2 2 5" xfId="7334"/>
    <cellStyle name="Input 11 2 2 5 2" xfId="7335"/>
    <cellStyle name="Input 11 2 2 6" xfId="7336"/>
    <cellStyle name="Input 11 2 2 6 2" xfId="7337"/>
    <cellStyle name="Input 11 2 2 7" xfId="7338"/>
    <cellStyle name="Input 11 2 3" xfId="7339"/>
    <cellStyle name="Input 11 2 3 2" xfId="7340"/>
    <cellStyle name="Input 11 2 4" xfId="7341"/>
    <cellStyle name="Input 11 2 4 2" xfId="7342"/>
    <cellStyle name="Input 11 2 5" xfId="7343"/>
    <cellStyle name="Input 11 2 5 2" xfId="7344"/>
    <cellStyle name="Input 11 2 6" xfId="7345"/>
    <cellStyle name="Input 11 2 6 2" xfId="7346"/>
    <cellStyle name="Input 11 2 7" xfId="7347"/>
    <cellStyle name="Input 11 2 7 2" xfId="7348"/>
    <cellStyle name="Input 11 2 8" xfId="7349"/>
    <cellStyle name="Input 11 3" xfId="7350"/>
    <cellStyle name="Input 11 3 2" xfId="7351"/>
    <cellStyle name="Input 11 3 2 2" xfId="7352"/>
    <cellStyle name="Input 11 3 3" xfId="7353"/>
    <cellStyle name="Input 11 3 3 2" xfId="7354"/>
    <cellStyle name="Input 11 3 4" xfId="7355"/>
    <cellStyle name="Input 11 3 4 2" xfId="7356"/>
    <cellStyle name="Input 11 3 5" xfId="7357"/>
    <cellStyle name="Input 11 3 5 2" xfId="7358"/>
    <cellStyle name="Input 11 3 6" xfId="7359"/>
    <cellStyle name="Input 11 3 6 2" xfId="7360"/>
    <cellStyle name="Input 11 3 7" xfId="7361"/>
    <cellStyle name="Input 11 4" xfId="7362"/>
    <cellStyle name="Input 11 4 2" xfId="7363"/>
    <cellStyle name="Input 11 5" xfId="7364"/>
    <cellStyle name="Input 11 5 2" xfId="7365"/>
    <cellStyle name="Input 11 6" xfId="7366"/>
    <cellStyle name="Input 11 6 2" xfId="7367"/>
    <cellStyle name="Input 11 7" xfId="7368"/>
    <cellStyle name="Input 11 7 2" xfId="7369"/>
    <cellStyle name="Input 11 8" xfId="7370"/>
    <cellStyle name="Input 11 8 2" xfId="7371"/>
    <cellStyle name="Input 11 9" xfId="7372"/>
    <cellStyle name="Input 2" xfId="143"/>
    <cellStyle name="Input 2 10" xfId="7373"/>
    <cellStyle name="Input 2 11" xfId="7374"/>
    <cellStyle name="Input 2 2" xfId="7375"/>
    <cellStyle name="Input 2 2 10" xfId="7376"/>
    <cellStyle name="Input 2 2 10 2" xfId="7377"/>
    <cellStyle name="Input 2 2 11" xfId="7378"/>
    <cellStyle name="Input 2 2 12" xfId="7379"/>
    <cellStyle name="Input 2 2 2" xfId="7380"/>
    <cellStyle name="Input 2 2 2 2" xfId="7381"/>
    <cellStyle name="Input 2 2 2 2 2" xfId="7382"/>
    <cellStyle name="Input 2 2 2 2 2 2" xfId="7383"/>
    <cellStyle name="Input 2 2 2 2 2 2 2" xfId="7384"/>
    <cellStyle name="Input 2 2 2 2 2 3" xfId="7385"/>
    <cellStyle name="Input 2 2 2 2 2 3 2" xfId="7386"/>
    <cellStyle name="Input 2 2 2 2 2 4" xfId="7387"/>
    <cellStyle name="Input 2 2 2 2 2 4 2" xfId="7388"/>
    <cellStyle name="Input 2 2 2 2 2 5" xfId="7389"/>
    <cellStyle name="Input 2 2 2 2 2 5 2" xfId="7390"/>
    <cellStyle name="Input 2 2 2 2 2 6" xfId="7391"/>
    <cellStyle name="Input 2 2 2 2 2 6 2" xfId="7392"/>
    <cellStyle name="Input 2 2 2 2 2 7" xfId="7393"/>
    <cellStyle name="Input 2 2 2 2 3" xfId="7394"/>
    <cellStyle name="Input 2 2 2 2 3 2" xfId="7395"/>
    <cellStyle name="Input 2 2 2 2 4" xfId="7396"/>
    <cellStyle name="Input 2 2 2 2 4 2" xfId="7397"/>
    <cellStyle name="Input 2 2 2 2 5" xfId="7398"/>
    <cellStyle name="Input 2 2 2 2 5 2" xfId="7399"/>
    <cellStyle name="Input 2 2 2 2 6" xfId="7400"/>
    <cellStyle name="Input 2 2 2 2 6 2" xfId="7401"/>
    <cellStyle name="Input 2 2 2 2 7" xfId="7402"/>
    <cellStyle name="Input 2 2 2 2 7 2" xfId="7403"/>
    <cellStyle name="Input 2 2 2 2 8" xfId="7404"/>
    <cellStyle name="Input 2 2 2 3" xfId="7405"/>
    <cellStyle name="Input 2 2 2 3 2" xfId="7406"/>
    <cellStyle name="Input 2 2 2 3 2 2" xfId="7407"/>
    <cellStyle name="Input 2 2 2 3 3" xfId="7408"/>
    <cellStyle name="Input 2 2 2 3 3 2" xfId="7409"/>
    <cellStyle name="Input 2 2 2 3 4" xfId="7410"/>
    <cellStyle name="Input 2 2 2 3 4 2" xfId="7411"/>
    <cellStyle name="Input 2 2 2 3 5" xfId="7412"/>
    <cellStyle name="Input 2 2 2 3 5 2" xfId="7413"/>
    <cellStyle name="Input 2 2 2 3 6" xfId="7414"/>
    <cellStyle name="Input 2 2 2 3 6 2" xfId="7415"/>
    <cellStyle name="Input 2 2 2 3 7" xfId="7416"/>
    <cellStyle name="Input 2 2 2 4" xfId="7417"/>
    <cellStyle name="Input 2 2 2 4 2" xfId="7418"/>
    <cellStyle name="Input 2 2 2 5" xfId="7419"/>
    <cellStyle name="Input 2 2 2 5 2" xfId="7420"/>
    <cellStyle name="Input 2 2 2 6" xfId="7421"/>
    <cellStyle name="Input 2 2 2 6 2" xfId="7422"/>
    <cellStyle name="Input 2 2 2 7" xfId="7423"/>
    <cellStyle name="Input 2 2 2 7 2" xfId="7424"/>
    <cellStyle name="Input 2 2 2 8" xfId="7425"/>
    <cellStyle name="Input 2 2 2 8 2" xfId="7426"/>
    <cellStyle name="Input 2 2 2 9" xfId="7427"/>
    <cellStyle name="Input 2 2 3" xfId="7428"/>
    <cellStyle name="Input 2 2 3 2" xfId="7429"/>
    <cellStyle name="Input 2 2 3 2 2" xfId="7430"/>
    <cellStyle name="Input 2 2 3 2 2 2" xfId="7431"/>
    <cellStyle name="Input 2 2 3 2 2 2 2" xfId="7432"/>
    <cellStyle name="Input 2 2 3 2 2 3" xfId="7433"/>
    <cellStyle name="Input 2 2 3 2 2 3 2" xfId="7434"/>
    <cellStyle name="Input 2 2 3 2 2 4" xfId="7435"/>
    <cellStyle name="Input 2 2 3 2 2 4 2" xfId="7436"/>
    <cellStyle name="Input 2 2 3 2 2 5" xfId="7437"/>
    <cellStyle name="Input 2 2 3 2 2 5 2" xfId="7438"/>
    <cellStyle name="Input 2 2 3 2 2 6" xfId="7439"/>
    <cellStyle name="Input 2 2 3 2 2 6 2" xfId="7440"/>
    <cellStyle name="Input 2 2 3 2 2 7" xfId="7441"/>
    <cellStyle name="Input 2 2 3 2 3" xfId="7442"/>
    <cellStyle name="Input 2 2 3 2 3 2" xfId="7443"/>
    <cellStyle name="Input 2 2 3 2 4" xfId="7444"/>
    <cellStyle name="Input 2 2 3 2 4 2" xfId="7445"/>
    <cellStyle name="Input 2 2 3 2 5" xfId="7446"/>
    <cellStyle name="Input 2 2 3 2 5 2" xfId="7447"/>
    <cellStyle name="Input 2 2 3 2 6" xfId="7448"/>
    <cellStyle name="Input 2 2 3 2 6 2" xfId="7449"/>
    <cellStyle name="Input 2 2 3 2 7" xfId="7450"/>
    <cellStyle name="Input 2 2 3 2 7 2" xfId="7451"/>
    <cellStyle name="Input 2 2 3 2 8" xfId="7452"/>
    <cellStyle name="Input 2 2 3 3" xfId="7453"/>
    <cellStyle name="Input 2 2 3 3 2" xfId="7454"/>
    <cellStyle name="Input 2 2 3 3 2 2" xfId="7455"/>
    <cellStyle name="Input 2 2 3 3 3" xfId="7456"/>
    <cellStyle name="Input 2 2 3 3 3 2" xfId="7457"/>
    <cellStyle name="Input 2 2 3 3 4" xfId="7458"/>
    <cellStyle name="Input 2 2 3 3 4 2" xfId="7459"/>
    <cellStyle name="Input 2 2 3 3 5" xfId="7460"/>
    <cellStyle name="Input 2 2 3 3 5 2" xfId="7461"/>
    <cellStyle name="Input 2 2 3 3 6" xfId="7462"/>
    <cellStyle name="Input 2 2 3 3 6 2" xfId="7463"/>
    <cellStyle name="Input 2 2 3 3 7" xfId="7464"/>
    <cellStyle name="Input 2 2 3 4" xfId="7465"/>
    <cellStyle name="Input 2 2 3 4 2" xfId="7466"/>
    <cellStyle name="Input 2 2 3 5" xfId="7467"/>
    <cellStyle name="Input 2 2 3 5 2" xfId="7468"/>
    <cellStyle name="Input 2 2 3 6" xfId="7469"/>
    <cellStyle name="Input 2 2 3 6 2" xfId="7470"/>
    <cellStyle name="Input 2 2 3 7" xfId="7471"/>
    <cellStyle name="Input 2 2 3 7 2" xfId="7472"/>
    <cellStyle name="Input 2 2 3 8" xfId="7473"/>
    <cellStyle name="Input 2 2 3 8 2" xfId="7474"/>
    <cellStyle name="Input 2 2 3 9" xfId="7475"/>
    <cellStyle name="Input 2 2 4" xfId="7476"/>
    <cellStyle name="Input 2 2 4 2" xfId="7477"/>
    <cellStyle name="Input 2 2 4 2 2" xfId="7478"/>
    <cellStyle name="Input 2 2 4 2 2 2" xfId="7479"/>
    <cellStyle name="Input 2 2 4 2 3" xfId="7480"/>
    <cellStyle name="Input 2 2 4 2 3 2" xfId="7481"/>
    <cellStyle name="Input 2 2 4 2 4" xfId="7482"/>
    <cellStyle name="Input 2 2 4 2 4 2" xfId="7483"/>
    <cellStyle name="Input 2 2 4 2 5" xfId="7484"/>
    <cellStyle name="Input 2 2 4 2 5 2" xfId="7485"/>
    <cellStyle name="Input 2 2 4 2 6" xfId="7486"/>
    <cellStyle name="Input 2 2 4 2 6 2" xfId="7487"/>
    <cellStyle name="Input 2 2 4 2 7" xfId="7488"/>
    <cellStyle name="Input 2 2 4 3" xfId="7489"/>
    <cellStyle name="Input 2 2 4 3 2" xfId="7490"/>
    <cellStyle name="Input 2 2 4 4" xfId="7491"/>
    <cellStyle name="Input 2 2 4 4 2" xfId="7492"/>
    <cellStyle name="Input 2 2 4 5" xfId="7493"/>
    <cellStyle name="Input 2 2 4 5 2" xfId="7494"/>
    <cellStyle name="Input 2 2 4 6" xfId="7495"/>
    <cellStyle name="Input 2 2 4 6 2" xfId="7496"/>
    <cellStyle name="Input 2 2 4 7" xfId="7497"/>
    <cellStyle name="Input 2 2 4 7 2" xfId="7498"/>
    <cellStyle name="Input 2 2 4 8" xfId="7499"/>
    <cellStyle name="Input 2 2 5" xfId="7500"/>
    <cellStyle name="Input 2 2 5 2" xfId="7501"/>
    <cellStyle name="Input 2 2 5 2 2" xfId="7502"/>
    <cellStyle name="Input 2 2 5 3" xfId="7503"/>
    <cellStyle name="Input 2 2 5 3 2" xfId="7504"/>
    <cellStyle name="Input 2 2 5 4" xfId="7505"/>
    <cellStyle name="Input 2 2 5 4 2" xfId="7506"/>
    <cellStyle name="Input 2 2 5 5" xfId="7507"/>
    <cellStyle name="Input 2 2 5 5 2" xfId="7508"/>
    <cellStyle name="Input 2 2 5 6" xfId="7509"/>
    <cellStyle name="Input 2 2 5 6 2" xfId="7510"/>
    <cellStyle name="Input 2 2 5 7" xfId="7511"/>
    <cellStyle name="Input 2 2 6" xfId="7512"/>
    <cellStyle name="Input 2 2 6 2" xfId="7513"/>
    <cellStyle name="Input 2 2 7" xfId="7514"/>
    <cellStyle name="Input 2 2 7 2" xfId="7515"/>
    <cellStyle name="Input 2 2 8" xfId="7516"/>
    <cellStyle name="Input 2 2 8 2" xfId="7517"/>
    <cellStyle name="Input 2 2 9" xfId="7518"/>
    <cellStyle name="Input 2 2 9 2" xfId="7519"/>
    <cellStyle name="Input 2 3" xfId="7520"/>
    <cellStyle name="Input 2 3 2" xfId="7521"/>
    <cellStyle name="Input 2 3 2 2" xfId="7522"/>
    <cellStyle name="Input 2 3 2 2 2" xfId="7523"/>
    <cellStyle name="Input 2 3 2 3" xfId="7524"/>
    <cellStyle name="Input 2 3 2 3 2" xfId="7525"/>
    <cellStyle name="Input 2 3 2 4" xfId="7526"/>
    <cellStyle name="Input 2 3 2 4 2" xfId="7527"/>
    <cellStyle name="Input 2 3 2 5" xfId="7528"/>
    <cellStyle name="Input 2 3 2 5 2" xfId="7529"/>
    <cellStyle name="Input 2 3 2 6" xfId="7530"/>
    <cellStyle name="Input 2 3 2 6 2" xfId="7531"/>
    <cellStyle name="Input 2 3 2 7" xfId="7532"/>
    <cellStyle name="Input 2 3 3" xfId="7533"/>
    <cellStyle name="Input 2 3 3 2" xfId="7534"/>
    <cellStyle name="Input 2 3 4" xfId="7535"/>
    <cellStyle name="Input 2 3 4 2" xfId="7536"/>
    <cellStyle name="Input 2 3 5" xfId="7537"/>
    <cellStyle name="Input 2 3 5 2" xfId="7538"/>
    <cellStyle name="Input 2 3 6" xfId="7539"/>
    <cellStyle name="Input 2 3 6 2" xfId="7540"/>
    <cellStyle name="Input 2 3 7" xfId="7541"/>
    <cellStyle name="Input 2 3 7 2" xfId="7542"/>
    <cellStyle name="Input 2 3 8" xfId="7543"/>
    <cellStyle name="Input 2 4" xfId="7544"/>
    <cellStyle name="Input 2 4 2" xfId="7545"/>
    <cellStyle name="Input 2 4 2 2" xfId="7546"/>
    <cellStyle name="Input 2 4 3" xfId="7547"/>
    <cellStyle name="Input 2 4 3 2" xfId="7548"/>
    <cellStyle name="Input 2 4 4" xfId="7549"/>
    <cellStyle name="Input 2 4 4 2" xfId="7550"/>
    <cellStyle name="Input 2 4 5" xfId="7551"/>
    <cellStyle name="Input 2 4 5 2" xfId="7552"/>
    <cellStyle name="Input 2 4 6" xfId="7553"/>
    <cellStyle name="Input 2 4 6 2" xfId="7554"/>
    <cellStyle name="Input 2 4 7" xfId="7555"/>
    <cellStyle name="Input 2 5" xfId="7556"/>
    <cellStyle name="Input 2 5 2" xfId="7557"/>
    <cellStyle name="Input 2 6" xfId="7558"/>
    <cellStyle name="Input 2 6 2" xfId="7559"/>
    <cellStyle name="Input 2 7" xfId="7560"/>
    <cellStyle name="Input 2 7 2" xfId="7561"/>
    <cellStyle name="Input 2 8" xfId="7562"/>
    <cellStyle name="Input 2 8 2" xfId="7563"/>
    <cellStyle name="Input 2 9" xfId="7564"/>
    <cellStyle name="Input 2 9 2" xfId="7565"/>
    <cellStyle name="Input 3" xfId="7566"/>
    <cellStyle name="Input 3 10" xfId="7567"/>
    <cellStyle name="Input 3 10 2" xfId="7568"/>
    <cellStyle name="Input 3 11" xfId="7569"/>
    <cellStyle name="Input 3 12" xfId="7570"/>
    <cellStyle name="Input 3 2" xfId="7571"/>
    <cellStyle name="Input 3 2 10" xfId="7572"/>
    <cellStyle name="Input 3 2 2" xfId="7573"/>
    <cellStyle name="Input 3 2 2 2" xfId="7574"/>
    <cellStyle name="Input 3 2 2 2 2" xfId="7575"/>
    <cellStyle name="Input 3 2 2 2 2 2" xfId="7576"/>
    <cellStyle name="Input 3 2 2 2 3" xfId="7577"/>
    <cellStyle name="Input 3 2 2 2 3 2" xfId="7578"/>
    <cellStyle name="Input 3 2 2 2 4" xfId="7579"/>
    <cellStyle name="Input 3 2 2 2 4 2" xfId="7580"/>
    <cellStyle name="Input 3 2 2 2 5" xfId="7581"/>
    <cellStyle name="Input 3 2 2 2 5 2" xfId="7582"/>
    <cellStyle name="Input 3 2 2 2 6" xfId="7583"/>
    <cellStyle name="Input 3 2 2 2 6 2" xfId="7584"/>
    <cellStyle name="Input 3 2 2 2 7" xfId="7585"/>
    <cellStyle name="Input 3 2 2 3" xfId="7586"/>
    <cellStyle name="Input 3 2 2 3 2" xfId="7587"/>
    <cellStyle name="Input 3 2 2 4" xfId="7588"/>
    <cellStyle name="Input 3 2 2 4 2" xfId="7589"/>
    <cellStyle name="Input 3 2 2 5" xfId="7590"/>
    <cellStyle name="Input 3 2 2 5 2" xfId="7591"/>
    <cellStyle name="Input 3 2 2 6" xfId="7592"/>
    <cellStyle name="Input 3 2 2 6 2" xfId="7593"/>
    <cellStyle name="Input 3 2 2 7" xfId="7594"/>
    <cellStyle name="Input 3 2 2 7 2" xfId="7595"/>
    <cellStyle name="Input 3 2 2 8" xfId="7596"/>
    <cellStyle name="Input 3 2 3" xfId="7597"/>
    <cellStyle name="Input 3 2 3 2" xfId="7598"/>
    <cellStyle name="Input 3 2 3 2 2" xfId="7599"/>
    <cellStyle name="Input 3 2 3 3" xfId="7600"/>
    <cellStyle name="Input 3 2 3 3 2" xfId="7601"/>
    <cellStyle name="Input 3 2 3 4" xfId="7602"/>
    <cellStyle name="Input 3 2 3 4 2" xfId="7603"/>
    <cellStyle name="Input 3 2 3 5" xfId="7604"/>
    <cellStyle name="Input 3 2 3 5 2" xfId="7605"/>
    <cellStyle name="Input 3 2 3 6" xfId="7606"/>
    <cellStyle name="Input 3 2 3 6 2" xfId="7607"/>
    <cellStyle name="Input 3 2 3 7" xfId="7608"/>
    <cellStyle name="Input 3 2 4" xfId="7609"/>
    <cellStyle name="Input 3 2 4 2" xfId="7610"/>
    <cellStyle name="Input 3 2 5" xfId="7611"/>
    <cellStyle name="Input 3 2 5 2" xfId="7612"/>
    <cellStyle name="Input 3 2 6" xfId="7613"/>
    <cellStyle name="Input 3 2 6 2" xfId="7614"/>
    <cellStyle name="Input 3 2 7" xfId="7615"/>
    <cellStyle name="Input 3 2 7 2" xfId="7616"/>
    <cellStyle name="Input 3 2 8" xfId="7617"/>
    <cellStyle name="Input 3 2 8 2" xfId="7618"/>
    <cellStyle name="Input 3 2 9" xfId="7619"/>
    <cellStyle name="Input 3 3" xfId="7620"/>
    <cellStyle name="Input 3 3 10" xfId="7621"/>
    <cellStyle name="Input 3 3 2" xfId="7622"/>
    <cellStyle name="Input 3 3 2 2" xfId="7623"/>
    <cellStyle name="Input 3 3 2 2 2" xfId="7624"/>
    <cellStyle name="Input 3 3 2 2 2 2" xfId="7625"/>
    <cellStyle name="Input 3 3 2 2 3" xfId="7626"/>
    <cellStyle name="Input 3 3 2 2 3 2" xfId="7627"/>
    <cellStyle name="Input 3 3 2 2 4" xfId="7628"/>
    <cellStyle name="Input 3 3 2 2 4 2" xfId="7629"/>
    <cellStyle name="Input 3 3 2 2 5" xfId="7630"/>
    <cellStyle name="Input 3 3 2 2 5 2" xfId="7631"/>
    <cellStyle name="Input 3 3 2 2 6" xfId="7632"/>
    <cellStyle name="Input 3 3 2 2 6 2" xfId="7633"/>
    <cellStyle name="Input 3 3 2 2 7" xfId="7634"/>
    <cellStyle name="Input 3 3 2 3" xfId="7635"/>
    <cellStyle name="Input 3 3 2 3 2" xfId="7636"/>
    <cellStyle name="Input 3 3 2 4" xfId="7637"/>
    <cellStyle name="Input 3 3 2 4 2" xfId="7638"/>
    <cellStyle name="Input 3 3 2 5" xfId="7639"/>
    <cellStyle name="Input 3 3 2 5 2" xfId="7640"/>
    <cellStyle name="Input 3 3 2 6" xfId="7641"/>
    <cellStyle name="Input 3 3 2 6 2" xfId="7642"/>
    <cellStyle name="Input 3 3 2 7" xfId="7643"/>
    <cellStyle name="Input 3 3 2 7 2" xfId="7644"/>
    <cellStyle name="Input 3 3 2 8" xfId="7645"/>
    <cellStyle name="Input 3 3 3" xfId="7646"/>
    <cellStyle name="Input 3 3 3 2" xfId="7647"/>
    <cellStyle name="Input 3 3 3 2 2" xfId="7648"/>
    <cellStyle name="Input 3 3 3 3" xfId="7649"/>
    <cellStyle name="Input 3 3 3 3 2" xfId="7650"/>
    <cellStyle name="Input 3 3 3 4" xfId="7651"/>
    <cellStyle name="Input 3 3 3 4 2" xfId="7652"/>
    <cellStyle name="Input 3 3 3 5" xfId="7653"/>
    <cellStyle name="Input 3 3 3 5 2" xfId="7654"/>
    <cellStyle name="Input 3 3 3 6" xfId="7655"/>
    <cellStyle name="Input 3 3 3 6 2" xfId="7656"/>
    <cellStyle name="Input 3 3 3 7" xfId="7657"/>
    <cellStyle name="Input 3 3 4" xfId="7658"/>
    <cellStyle name="Input 3 3 4 2" xfId="7659"/>
    <cellStyle name="Input 3 3 5" xfId="7660"/>
    <cellStyle name="Input 3 3 5 2" xfId="7661"/>
    <cellStyle name="Input 3 3 6" xfId="7662"/>
    <cellStyle name="Input 3 3 6 2" xfId="7663"/>
    <cellStyle name="Input 3 3 7" xfId="7664"/>
    <cellStyle name="Input 3 3 7 2" xfId="7665"/>
    <cellStyle name="Input 3 3 8" xfId="7666"/>
    <cellStyle name="Input 3 3 8 2" xfId="7667"/>
    <cellStyle name="Input 3 3 9" xfId="7668"/>
    <cellStyle name="Input 3 4" xfId="7669"/>
    <cellStyle name="Input 3 4 2" xfId="7670"/>
    <cellStyle name="Input 3 4 2 2" xfId="7671"/>
    <cellStyle name="Input 3 4 2 2 2" xfId="7672"/>
    <cellStyle name="Input 3 4 2 3" xfId="7673"/>
    <cellStyle name="Input 3 4 2 3 2" xfId="7674"/>
    <cellStyle name="Input 3 4 2 4" xfId="7675"/>
    <cellStyle name="Input 3 4 2 4 2" xfId="7676"/>
    <cellStyle name="Input 3 4 2 5" xfId="7677"/>
    <cellStyle name="Input 3 4 2 5 2" xfId="7678"/>
    <cellStyle name="Input 3 4 2 6" xfId="7679"/>
    <cellStyle name="Input 3 4 2 6 2" xfId="7680"/>
    <cellStyle name="Input 3 4 2 7" xfId="7681"/>
    <cellStyle name="Input 3 4 3" xfId="7682"/>
    <cellStyle name="Input 3 4 3 2" xfId="7683"/>
    <cellStyle name="Input 3 4 4" xfId="7684"/>
    <cellStyle name="Input 3 4 4 2" xfId="7685"/>
    <cellStyle name="Input 3 4 5" xfId="7686"/>
    <cellStyle name="Input 3 4 5 2" xfId="7687"/>
    <cellStyle name="Input 3 4 6" xfId="7688"/>
    <cellStyle name="Input 3 4 6 2" xfId="7689"/>
    <cellStyle name="Input 3 4 7" xfId="7690"/>
    <cellStyle name="Input 3 4 7 2" xfId="7691"/>
    <cellStyle name="Input 3 4 8" xfId="7692"/>
    <cellStyle name="Input 3 5" xfId="7693"/>
    <cellStyle name="Input 3 5 2" xfId="7694"/>
    <cellStyle name="Input 3 5 2 2" xfId="7695"/>
    <cellStyle name="Input 3 5 3" xfId="7696"/>
    <cellStyle name="Input 3 5 3 2" xfId="7697"/>
    <cellStyle name="Input 3 5 4" xfId="7698"/>
    <cellStyle name="Input 3 5 4 2" xfId="7699"/>
    <cellStyle name="Input 3 5 5" xfId="7700"/>
    <cellStyle name="Input 3 5 5 2" xfId="7701"/>
    <cellStyle name="Input 3 5 6" xfId="7702"/>
    <cellStyle name="Input 3 5 6 2" xfId="7703"/>
    <cellStyle name="Input 3 5 7" xfId="7704"/>
    <cellStyle name="Input 3 6" xfId="7705"/>
    <cellStyle name="Input 3 6 2" xfId="7706"/>
    <cellStyle name="Input 3 7" xfId="7707"/>
    <cellStyle name="Input 3 7 2" xfId="7708"/>
    <cellStyle name="Input 3 8" xfId="7709"/>
    <cellStyle name="Input 3 8 2" xfId="7710"/>
    <cellStyle name="Input 3 9" xfId="7711"/>
    <cellStyle name="Input 3 9 2" xfId="7712"/>
    <cellStyle name="Input 4" xfId="7713"/>
    <cellStyle name="Input 4 10" xfId="7714"/>
    <cellStyle name="Input 4 11" xfId="7715"/>
    <cellStyle name="Input 4 2" xfId="7716"/>
    <cellStyle name="Input 4 2 2" xfId="7717"/>
    <cellStyle name="Input 4 2 2 2" xfId="7718"/>
    <cellStyle name="Input 4 2 2 2 2" xfId="7719"/>
    <cellStyle name="Input 4 2 2 2 2 2" xfId="7720"/>
    <cellStyle name="Input 4 2 2 2 3" xfId="7721"/>
    <cellStyle name="Input 4 2 2 2 3 2" xfId="7722"/>
    <cellStyle name="Input 4 2 2 2 4" xfId="7723"/>
    <cellStyle name="Input 4 2 2 2 4 2" xfId="7724"/>
    <cellStyle name="Input 4 2 2 2 5" xfId="7725"/>
    <cellStyle name="Input 4 2 2 2 5 2" xfId="7726"/>
    <cellStyle name="Input 4 2 2 2 6" xfId="7727"/>
    <cellStyle name="Input 4 2 2 2 6 2" xfId="7728"/>
    <cellStyle name="Input 4 2 2 2 7" xfId="7729"/>
    <cellStyle name="Input 4 2 2 3" xfId="7730"/>
    <cellStyle name="Input 4 2 2 3 2" xfId="7731"/>
    <cellStyle name="Input 4 2 2 4" xfId="7732"/>
    <cellStyle name="Input 4 2 2 4 2" xfId="7733"/>
    <cellStyle name="Input 4 2 2 5" xfId="7734"/>
    <cellStyle name="Input 4 2 2 5 2" xfId="7735"/>
    <cellStyle name="Input 4 2 2 6" xfId="7736"/>
    <cellStyle name="Input 4 2 2 6 2" xfId="7737"/>
    <cellStyle name="Input 4 2 2 7" xfId="7738"/>
    <cellStyle name="Input 4 2 2 7 2" xfId="7739"/>
    <cellStyle name="Input 4 2 2 8" xfId="7740"/>
    <cellStyle name="Input 4 2 3" xfId="7741"/>
    <cellStyle name="Input 4 2 3 2" xfId="7742"/>
    <cellStyle name="Input 4 2 3 2 2" xfId="7743"/>
    <cellStyle name="Input 4 2 3 3" xfId="7744"/>
    <cellStyle name="Input 4 2 3 3 2" xfId="7745"/>
    <cellStyle name="Input 4 2 3 4" xfId="7746"/>
    <cellStyle name="Input 4 2 3 4 2" xfId="7747"/>
    <cellStyle name="Input 4 2 3 5" xfId="7748"/>
    <cellStyle name="Input 4 2 3 5 2" xfId="7749"/>
    <cellStyle name="Input 4 2 3 6" xfId="7750"/>
    <cellStyle name="Input 4 2 3 6 2" xfId="7751"/>
    <cellStyle name="Input 4 2 3 7" xfId="7752"/>
    <cellStyle name="Input 4 2 4" xfId="7753"/>
    <cellStyle name="Input 4 2 4 2" xfId="7754"/>
    <cellStyle name="Input 4 2 5" xfId="7755"/>
    <cellStyle name="Input 4 2 5 2" xfId="7756"/>
    <cellStyle name="Input 4 2 6" xfId="7757"/>
    <cellStyle name="Input 4 2 6 2" xfId="7758"/>
    <cellStyle name="Input 4 2 7" xfId="7759"/>
    <cellStyle name="Input 4 2 7 2" xfId="7760"/>
    <cellStyle name="Input 4 2 8" xfId="7761"/>
    <cellStyle name="Input 4 2 8 2" xfId="7762"/>
    <cellStyle name="Input 4 2 9" xfId="7763"/>
    <cellStyle name="Input 4 3" xfId="7764"/>
    <cellStyle name="Input 4 3 2" xfId="7765"/>
    <cellStyle name="Input 4 3 2 2" xfId="7766"/>
    <cellStyle name="Input 4 3 2 2 2" xfId="7767"/>
    <cellStyle name="Input 4 3 2 3" xfId="7768"/>
    <cellStyle name="Input 4 3 2 3 2" xfId="7769"/>
    <cellStyle name="Input 4 3 2 4" xfId="7770"/>
    <cellStyle name="Input 4 3 2 4 2" xfId="7771"/>
    <cellStyle name="Input 4 3 2 5" xfId="7772"/>
    <cellStyle name="Input 4 3 2 5 2" xfId="7773"/>
    <cellStyle name="Input 4 3 2 6" xfId="7774"/>
    <cellStyle name="Input 4 3 2 6 2" xfId="7775"/>
    <cellStyle name="Input 4 3 2 7" xfId="7776"/>
    <cellStyle name="Input 4 3 3" xfId="7777"/>
    <cellStyle name="Input 4 3 3 2" xfId="7778"/>
    <cellStyle name="Input 4 3 4" xfId="7779"/>
    <cellStyle name="Input 4 3 4 2" xfId="7780"/>
    <cellStyle name="Input 4 3 5" xfId="7781"/>
    <cellStyle name="Input 4 3 5 2" xfId="7782"/>
    <cellStyle name="Input 4 3 6" xfId="7783"/>
    <cellStyle name="Input 4 3 6 2" xfId="7784"/>
    <cellStyle name="Input 4 3 7" xfId="7785"/>
    <cellStyle name="Input 4 3 7 2" xfId="7786"/>
    <cellStyle name="Input 4 3 8" xfId="7787"/>
    <cellStyle name="Input 4 4" xfId="7788"/>
    <cellStyle name="Input 4 4 2" xfId="7789"/>
    <cellStyle name="Input 4 4 2 2" xfId="7790"/>
    <cellStyle name="Input 4 4 3" xfId="7791"/>
    <cellStyle name="Input 4 4 3 2" xfId="7792"/>
    <cellStyle name="Input 4 4 4" xfId="7793"/>
    <cellStyle name="Input 4 4 4 2" xfId="7794"/>
    <cellStyle name="Input 4 4 5" xfId="7795"/>
    <cellStyle name="Input 4 4 5 2" xfId="7796"/>
    <cellStyle name="Input 4 4 6" xfId="7797"/>
    <cellStyle name="Input 4 4 6 2" xfId="7798"/>
    <cellStyle name="Input 4 4 7" xfId="7799"/>
    <cellStyle name="Input 4 5" xfId="7800"/>
    <cellStyle name="Input 4 5 2" xfId="7801"/>
    <cellStyle name="Input 4 6" xfId="7802"/>
    <cellStyle name="Input 4 6 2" xfId="7803"/>
    <cellStyle name="Input 4 7" xfId="7804"/>
    <cellStyle name="Input 4 7 2" xfId="7805"/>
    <cellStyle name="Input 4 8" xfId="7806"/>
    <cellStyle name="Input 4 8 2" xfId="7807"/>
    <cellStyle name="Input 4 9" xfId="7808"/>
    <cellStyle name="Input 4 9 2" xfId="7809"/>
    <cellStyle name="Input 5" xfId="7810"/>
    <cellStyle name="Input 5 10" xfId="7811"/>
    <cellStyle name="Input 5 11" xfId="7812"/>
    <cellStyle name="Input 5 2" xfId="7813"/>
    <cellStyle name="Input 5 2 2" xfId="7814"/>
    <cellStyle name="Input 5 2 2 2" xfId="7815"/>
    <cellStyle name="Input 5 2 2 2 2" xfId="7816"/>
    <cellStyle name="Input 5 2 2 2 2 2" xfId="7817"/>
    <cellStyle name="Input 5 2 2 2 3" xfId="7818"/>
    <cellStyle name="Input 5 2 2 2 3 2" xfId="7819"/>
    <cellStyle name="Input 5 2 2 2 4" xfId="7820"/>
    <cellStyle name="Input 5 2 2 2 4 2" xfId="7821"/>
    <cellStyle name="Input 5 2 2 2 5" xfId="7822"/>
    <cellStyle name="Input 5 2 2 2 5 2" xfId="7823"/>
    <cellStyle name="Input 5 2 2 2 6" xfId="7824"/>
    <cellStyle name="Input 5 2 2 2 6 2" xfId="7825"/>
    <cellStyle name="Input 5 2 2 2 7" xfId="7826"/>
    <cellStyle name="Input 5 2 2 3" xfId="7827"/>
    <cellStyle name="Input 5 2 2 3 2" xfId="7828"/>
    <cellStyle name="Input 5 2 2 4" xfId="7829"/>
    <cellStyle name="Input 5 2 2 4 2" xfId="7830"/>
    <cellStyle name="Input 5 2 2 5" xfId="7831"/>
    <cellStyle name="Input 5 2 2 5 2" xfId="7832"/>
    <cellStyle name="Input 5 2 2 6" xfId="7833"/>
    <cellStyle name="Input 5 2 2 6 2" xfId="7834"/>
    <cellStyle name="Input 5 2 2 7" xfId="7835"/>
    <cellStyle name="Input 5 2 2 7 2" xfId="7836"/>
    <cellStyle name="Input 5 2 2 8" xfId="7837"/>
    <cellStyle name="Input 5 2 3" xfId="7838"/>
    <cellStyle name="Input 5 2 3 2" xfId="7839"/>
    <cellStyle name="Input 5 2 3 2 2" xfId="7840"/>
    <cellStyle name="Input 5 2 3 3" xfId="7841"/>
    <cellStyle name="Input 5 2 3 3 2" xfId="7842"/>
    <cellStyle name="Input 5 2 3 4" xfId="7843"/>
    <cellStyle name="Input 5 2 3 4 2" xfId="7844"/>
    <cellStyle name="Input 5 2 3 5" xfId="7845"/>
    <cellStyle name="Input 5 2 3 5 2" xfId="7846"/>
    <cellStyle name="Input 5 2 3 6" xfId="7847"/>
    <cellStyle name="Input 5 2 3 6 2" xfId="7848"/>
    <cellStyle name="Input 5 2 3 7" xfId="7849"/>
    <cellStyle name="Input 5 2 4" xfId="7850"/>
    <cellStyle name="Input 5 2 4 2" xfId="7851"/>
    <cellStyle name="Input 5 2 5" xfId="7852"/>
    <cellStyle name="Input 5 2 5 2" xfId="7853"/>
    <cellStyle name="Input 5 2 6" xfId="7854"/>
    <cellStyle name="Input 5 2 6 2" xfId="7855"/>
    <cellStyle name="Input 5 2 7" xfId="7856"/>
    <cellStyle name="Input 5 2 7 2" xfId="7857"/>
    <cellStyle name="Input 5 2 8" xfId="7858"/>
    <cellStyle name="Input 5 2 8 2" xfId="7859"/>
    <cellStyle name="Input 5 2 9" xfId="7860"/>
    <cellStyle name="Input 5 3" xfId="7861"/>
    <cellStyle name="Input 5 3 2" xfId="7862"/>
    <cellStyle name="Input 5 3 2 2" xfId="7863"/>
    <cellStyle name="Input 5 3 2 2 2" xfId="7864"/>
    <cellStyle name="Input 5 3 2 3" xfId="7865"/>
    <cellStyle name="Input 5 3 2 3 2" xfId="7866"/>
    <cellStyle name="Input 5 3 2 4" xfId="7867"/>
    <cellStyle name="Input 5 3 2 4 2" xfId="7868"/>
    <cellStyle name="Input 5 3 2 5" xfId="7869"/>
    <cellStyle name="Input 5 3 2 5 2" xfId="7870"/>
    <cellStyle name="Input 5 3 2 6" xfId="7871"/>
    <cellStyle name="Input 5 3 2 6 2" xfId="7872"/>
    <cellStyle name="Input 5 3 2 7" xfId="7873"/>
    <cellStyle name="Input 5 3 3" xfId="7874"/>
    <cellStyle name="Input 5 3 3 2" xfId="7875"/>
    <cellStyle name="Input 5 3 4" xfId="7876"/>
    <cellStyle name="Input 5 3 4 2" xfId="7877"/>
    <cellStyle name="Input 5 3 5" xfId="7878"/>
    <cellStyle name="Input 5 3 5 2" xfId="7879"/>
    <cellStyle name="Input 5 3 6" xfId="7880"/>
    <cellStyle name="Input 5 3 6 2" xfId="7881"/>
    <cellStyle name="Input 5 3 7" xfId="7882"/>
    <cellStyle name="Input 5 3 7 2" xfId="7883"/>
    <cellStyle name="Input 5 3 8" xfId="7884"/>
    <cellStyle name="Input 5 4" xfId="7885"/>
    <cellStyle name="Input 5 4 2" xfId="7886"/>
    <cellStyle name="Input 5 4 2 2" xfId="7887"/>
    <cellStyle name="Input 5 4 3" xfId="7888"/>
    <cellStyle name="Input 5 4 3 2" xfId="7889"/>
    <cellStyle name="Input 5 4 4" xfId="7890"/>
    <cellStyle name="Input 5 4 4 2" xfId="7891"/>
    <cellStyle name="Input 5 4 5" xfId="7892"/>
    <cellStyle name="Input 5 4 5 2" xfId="7893"/>
    <cellStyle name="Input 5 4 6" xfId="7894"/>
    <cellStyle name="Input 5 4 6 2" xfId="7895"/>
    <cellStyle name="Input 5 4 7" xfId="7896"/>
    <cellStyle name="Input 5 5" xfId="7897"/>
    <cellStyle name="Input 5 5 2" xfId="7898"/>
    <cellStyle name="Input 5 6" xfId="7899"/>
    <cellStyle name="Input 5 6 2" xfId="7900"/>
    <cellStyle name="Input 5 7" xfId="7901"/>
    <cellStyle name="Input 5 7 2" xfId="7902"/>
    <cellStyle name="Input 5 8" xfId="7903"/>
    <cellStyle name="Input 5 8 2" xfId="7904"/>
    <cellStyle name="Input 5 9" xfId="7905"/>
    <cellStyle name="Input 5 9 2" xfId="7906"/>
    <cellStyle name="Input 6" xfId="7907"/>
    <cellStyle name="Input 6 2" xfId="7908"/>
    <cellStyle name="Input 6 2 2" xfId="7909"/>
    <cellStyle name="Input 6 2 2 2" xfId="7910"/>
    <cellStyle name="Input 6 2 2 2 2" xfId="7911"/>
    <cellStyle name="Input 6 2 2 2 2 2" xfId="7912"/>
    <cellStyle name="Input 6 2 2 2 3" xfId="7913"/>
    <cellStyle name="Input 6 2 2 2 3 2" xfId="7914"/>
    <cellStyle name="Input 6 2 2 2 4" xfId="7915"/>
    <cellStyle name="Input 6 2 2 2 4 2" xfId="7916"/>
    <cellStyle name="Input 6 2 2 2 5" xfId="7917"/>
    <cellStyle name="Input 6 2 2 2 5 2" xfId="7918"/>
    <cellStyle name="Input 6 2 2 2 6" xfId="7919"/>
    <cellStyle name="Input 6 2 2 2 6 2" xfId="7920"/>
    <cellStyle name="Input 6 2 2 2 7" xfId="7921"/>
    <cellStyle name="Input 6 2 2 3" xfId="7922"/>
    <cellStyle name="Input 6 2 2 3 2" xfId="7923"/>
    <cellStyle name="Input 6 2 2 4" xfId="7924"/>
    <cellStyle name="Input 6 2 2 4 2" xfId="7925"/>
    <cellStyle name="Input 6 2 2 5" xfId="7926"/>
    <cellStyle name="Input 6 2 2 5 2" xfId="7927"/>
    <cellStyle name="Input 6 2 2 6" xfId="7928"/>
    <cellStyle name="Input 6 2 2 6 2" xfId="7929"/>
    <cellStyle name="Input 6 2 2 7" xfId="7930"/>
    <cellStyle name="Input 6 2 2 7 2" xfId="7931"/>
    <cellStyle name="Input 6 2 2 8" xfId="7932"/>
    <cellStyle name="Input 6 2 3" xfId="7933"/>
    <cellStyle name="Input 6 2 3 2" xfId="7934"/>
    <cellStyle name="Input 6 2 3 2 2" xfId="7935"/>
    <cellStyle name="Input 6 2 3 3" xfId="7936"/>
    <cellStyle name="Input 6 2 3 3 2" xfId="7937"/>
    <cellStyle name="Input 6 2 3 4" xfId="7938"/>
    <cellStyle name="Input 6 2 3 4 2" xfId="7939"/>
    <cellStyle name="Input 6 2 3 5" xfId="7940"/>
    <cellStyle name="Input 6 2 3 5 2" xfId="7941"/>
    <cellStyle name="Input 6 2 3 6" xfId="7942"/>
    <cellStyle name="Input 6 2 3 6 2" xfId="7943"/>
    <cellStyle name="Input 6 2 3 7" xfId="7944"/>
    <cellStyle name="Input 6 2 4" xfId="7945"/>
    <cellStyle name="Input 6 2 4 2" xfId="7946"/>
    <cellStyle name="Input 6 2 5" xfId="7947"/>
    <cellStyle name="Input 6 2 5 2" xfId="7948"/>
    <cellStyle name="Input 6 2 6" xfId="7949"/>
    <cellStyle name="Input 6 2 6 2" xfId="7950"/>
    <cellStyle name="Input 6 2 7" xfId="7951"/>
    <cellStyle name="Input 6 2 7 2" xfId="7952"/>
    <cellStyle name="Input 6 2 8" xfId="7953"/>
    <cellStyle name="Input 6 2 8 2" xfId="7954"/>
    <cellStyle name="Input 6 2 9" xfId="7955"/>
    <cellStyle name="Input 6 3" xfId="7956"/>
    <cellStyle name="Input 6 3 2" xfId="7957"/>
    <cellStyle name="Input 6 3 2 2" xfId="7958"/>
    <cellStyle name="Input 6 3 2 2 2" xfId="7959"/>
    <cellStyle name="Input 6 3 2 2 2 2" xfId="7960"/>
    <cellStyle name="Input 6 3 2 2 2 2 2" xfId="7961"/>
    <cellStyle name="Input 6 3 2 2 2 3" xfId="7962"/>
    <cellStyle name="Input 6 3 2 2 2 3 2" xfId="7963"/>
    <cellStyle name="Input 6 3 2 2 2 4" xfId="7964"/>
    <cellStyle name="Input 6 3 2 2 2 4 2" xfId="7965"/>
    <cellStyle name="Input 6 3 2 2 2 5" xfId="7966"/>
    <cellStyle name="Input 6 3 2 2 2 5 2" xfId="7967"/>
    <cellStyle name="Input 6 3 2 2 2 6" xfId="7968"/>
    <cellStyle name="Input 6 3 2 2 2 6 2" xfId="7969"/>
    <cellStyle name="Input 6 3 2 2 2 7" xfId="7970"/>
    <cellStyle name="Input 6 3 2 2 3" xfId="7971"/>
    <cellStyle name="Input 6 3 2 2 3 2" xfId="7972"/>
    <cellStyle name="Input 6 3 2 2 4" xfId="7973"/>
    <cellStyle name="Input 6 3 2 2 4 2" xfId="7974"/>
    <cellStyle name="Input 6 3 2 2 5" xfId="7975"/>
    <cellStyle name="Input 6 3 2 2 5 2" xfId="7976"/>
    <cellStyle name="Input 6 3 2 2 6" xfId="7977"/>
    <cellStyle name="Input 6 3 2 2 6 2" xfId="7978"/>
    <cellStyle name="Input 6 3 2 2 7" xfId="7979"/>
    <cellStyle name="Input 6 3 2 2 7 2" xfId="7980"/>
    <cellStyle name="Input 6 3 2 2 8" xfId="7981"/>
    <cellStyle name="Input 6 3 2 3" xfId="7982"/>
    <cellStyle name="Input 6 3 2 3 2" xfId="7983"/>
    <cellStyle name="Input 6 3 2 3 2 2" xfId="7984"/>
    <cellStyle name="Input 6 3 2 3 3" xfId="7985"/>
    <cellStyle name="Input 6 3 2 3 3 2" xfId="7986"/>
    <cellStyle name="Input 6 3 2 3 4" xfId="7987"/>
    <cellStyle name="Input 6 3 2 3 4 2" xfId="7988"/>
    <cellStyle name="Input 6 3 2 3 5" xfId="7989"/>
    <cellStyle name="Input 6 3 2 3 5 2" xfId="7990"/>
    <cellStyle name="Input 6 3 2 3 6" xfId="7991"/>
    <cellStyle name="Input 6 3 2 3 6 2" xfId="7992"/>
    <cellStyle name="Input 6 3 2 3 7" xfId="7993"/>
    <cellStyle name="Input 6 3 2 4" xfId="7994"/>
    <cellStyle name="Input 6 3 2 4 2" xfId="7995"/>
    <cellStyle name="Input 6 3 2 5" xfId="7996"/>
    <cellStyle name="Input 6 3 2 5 2" xfId="7997"/>
    <cellStyle name="Input 6 3 2 6" xfId="7998"/>
    <cellStyle name="Input 6 3 2 6 2" xfId="7999"/>
    <cellStyle name="Input 6 3 2 7" xfId="8000"/>
    <cellStyle name="Input 6 3 2 7 2" xfId="8001"/>
    <cellStyle name="Input 6 3 2 8" xfId="8002"/>
    <cellStyle name="Input 6 3 2 8 2" xfId="8003"/>
    <cellStyle name="Input 6 3 2 9" xfId="8004"/>
    <cellStyle name="Input 6 3 3" xfId="8005"/>
    <cellStyle name="Input 6 3 3 2" xfId="8006"/>
    <cellStyle name="Input 6 3 3 2 2" xfId="8007"/>
    <cellStyle name="Input 6 3 3 2 2 2" xfId="8008"/>
    <cellStyle name="Input 6 3 3 2 2 2 2" xfId="8009"/>
    <cellStyle name="Input 6 3 3 2 2 3" xfId="8010"/>
    <cellStyle name="Input 6 3 3 2 2 3 2" xfId="8011"/>
    <cellStyle name="Input 6 3 3 2 2 4" xfId="8012"/>
    <cellStyle name="Input 6 3 3 2 2 4 2" xfId="8013"/>
    <cellStyle name="Input 6 3 3 2 2 5" xfId="8014"/>
    <cellStyle name="Input 6 3 3 2 2 5 2" xfId="8015"/>
    <cellStyle name="Input 6 3 3 2 2 6" xfId="8016"/>
    <cellStyle name="Input 6 3 3 2 2 6 2" xfId="8017"/>
    <cellStyle name="Input 6 3 3 2 2 7" xfId="8018"/>
    <cellStyle name="Input 6 3 3 2 3" xfId="8019"/>
    <cellStyle name="Input 6 3 3 2 3 2" xfId="8020"/>
    <cellStyle name="Input 6 3 3 2 4" xfId="8021"/>
    <cellStyle name="Input 6 3 3 2 4 2" xfId="8022"/>
    <cellStyle name="Input 6 3 3 2 5" xfId="8023"/>
    <cellStyle name="Input 6 3 3 2 5 2" xfId="8024"/>
    <cellStyle name="Input 6 3 3 2 6" xfId="8025"/>
    <cellStyle name="Input 6 3 3 2 6 2" xfId="8026"/>
    <cellStyle name="Input 6 3 3 2 7" xfId="8027"/>
    <cellStyle name="Input 6 3 3 2 7 2" xfId="8028"/>
    <cellStyle name="Input 6 3 3 2 8" xfId="8029"/>
    <cellStyle name="Input 6 3 3 3" xfId="8030"/>
    <cellStyle name="Input 6 3 3 3 2" xfId="8031"/>
    <cellStyle name="Input 6 3 3 3 2 2" xfId="8032"/>
    <cellStyle name="Input 6 3 3 3 3" xfId="8033"/>
    <cellStyle name="Input 6 3 3 3 3 2" xfId="8034"/>
    <cellStyle name="Input 6 3 3 3 4" xfId="8035"/>
    <cellStyle name="Input 6 3 3 3 4 2" xfId="8036"/>
    <cellStyle name="Input 6 3 3 3 5" xfId="8037"/>
    <cellStyle name="Input 6 3 3 3 5 2" xfId="8038"/>
    <cellStyle name="Input 6 3 3 3 6" xfId="8039"/>
    <cellStyle name="Input 6 3 3 3 6 2" xfId="8040"/>
    <cellStyle name="Input 6 3 3 3 7" xfId="8041"/>
    <cellStyle name="Input 6 3 3 4" xfId="8042"/>
    <cellStyle name="Input 6 3 3 4 2" xfId="8043"/>
    <cellStyle name="Input 6 3 3 5" xfId="8044"/>
    <cellStyle name="Input 6 3 3 5 2" xfId="8045"/>
    <cellStyle name="Input 6 3 3 6" xfId="8046"/>
    <cellStyle name="Input 6 3 3 6 2" xfId="8047"/>
    <cellStyle name="Input 6 3 3 7" xfId="8048"/>
    <cellStyle name="Input 6 3 3 7 2" xfId="8049"/>
    <cellStyle name="Input 6 3 3 8" xfId="8050"/>
    <cellStyle name="Input 6 3 3 8 2" xfId="8051"/>
    <cellStyle name="Input 6 3 3 9" xfId="8052"/>
    <cellStyle name="Input 6 3 4" xfId="8053"/>
    <cellStyle name="Input 6 3 4 2" xfId="8054"/>
    <cellStyle name="Input 6 3 4 2 2" xfId="8055"/>
    <cellStyle name="Input 6 3 4 2 2 2" xfId="8056"/>
    <cellStyle name="Input 6 3 4 2 2 2 2" xfId="8057"/>
    <cellStyle name="Input 6 3 4 2 2 3" xfId="8058"/>
    <cellStyle name="Input 6 3 4 2 2 3 2" xfId="8059"/>
    <cellStyle name="Input 6 3 4 2 2 4" xfId="8060"/>
    <cellStyle name="Input 6 3 4 2 2 4 2" xfId="8061"/>
    <cellStyle name="Input 6 3 4 2 2 5" xfId="8062"/>
    <cellStyle name="Input 6 3 4 2 2 5 2" xfId="8063"/>
    <cellStyle name="Input 6 3 4 2 2 6" xfId="8064"/>
    <cellStyle name="Input 6 3 4 2 2 6 2" xfId="8065"/>
    <cellStyle name="Input 6 3 4 2 2 7" xfId="8066"/>
    <cellStyle name="Input 6 3 4 2 3" xfId="8067"/>
    <cellStyle name="Input 6 3 4 2 3 2" xfId="8068"/>
    <cellStyle name="Input 6 3 4 2 4" xfId="8069"/>
    <cellStyle name="Input 6 3 4 2 4 2" xfId="8070"/>
    <cellStyle name="Input 6 3 4 2 5" xfId="8071"/>
    <cellStyle name="Input 6 3 4 2 5 2" xfId="8072"/>
    <cellStyle name="Input 6 3 4 2 6" xfId="8073"/>
    <cellStyle name="Input 6 3 4 2 6 2" xfId="8074"/>
    <cellStyle name="Input 6 3 4 2 7" xfId="8075"/>
    <cellStyle name="Input 6 3 4 2 7 2" xfId="8076"/>
    <cellStyle name="Input 6 3 4 2 8" xfId="8077"/>
    <cellStyle name="Input 6 3 4 3" xfId="8078"/>
    <cellStyle name="Input 6 3 4 3 2" xfId="8079"/>
    <cellStyle name="Input 6 3 4 3 2 2" xfId="8080"/>
    <cellStyle name="Input 6 3 4 3 3" xfId="8081"/>
    <cellStyle name="Input 6 3 4 3 3 2" xfId="8082"/>
    <cellStyle name="Input 6 3 4 3 4" xfId="8083"/>
    <cellStyle name="Input 6 3 4 3 4 2" xfId="8084"/>
    <cellStyle name="Input 6 3 4 3 5" xfId="8085"/>
    <cellStyle name="Input 6 3 4 3 5 2" xfId="8086"/>
    <cellStyle name="Input 6 3 4 3 6" xfId="8087"/>
    <cellStyle name="Input 6 3 4 3 6 2" xfId="8088"/>
    <cellStyle name="Input 6 3 4 3 7" xfId="8089"/>
    <cellStyle name="Input 6 3 4 4" xfId="8090"/>
    <cellStyle name="Input 6 3 4 4 2" xfId="8091"/>
    <cellStyle name="Input 6 3 4 5" xfId="8092"/>
    <cellStyle name="Input 6 3 4 5 2" xfId="8093"/>
    <cellStyle name="Input 6 3 4 6" xfId="8094"/>
    <cellStyle name="Input 6 3 4 6 2" xfId="8095"/>
    <cellStyle name="Input 6 3 4 7" xfId="8096"/>
    <cellStyle name="Input 6 3 4 7 2" xfId="8097"/>
    <cellStyle name="Input 6 3 4 8" xfId="8098"/>
    <cellStyle name="Input 6 3 4 8 2" xfId="8099"/>
    <cellStyle name="Input 6 3 4 9" xfId="8100"/>
    <cellStyle name="Input 6 3 5" xfId="8101"/>
    <cellStyle name="Input 6 3 5 2" xfId="8102"/>
    <cellStyle name="Input 6 3 5 2 2" xfId="8103"/>
    <cellStyle name="Input 6 3 5 2 2 2" xfId="8104"/>
    <cellStyle name="Input 6 3 5 2 2 2 2" xfId="8105"/>
    <cellStyle name="Input 6 3 5 2 2 3" xfId="8106"/>
    <cellStyle name="Input 6 3 5 2 2 3 2" xfId="8107"/>
    <cellStyle name="Input 6 3 5 2 2 4" xfId="8108"/>
    <cellStyle name="Input 6 3 5 2 2 4 2" xfId="8109"/>
    <cellStyle name="Input 6 3 5 2 2 5" xfId="8110"/>
    <cellStyle name="Input 6 3 5 2 2 5 2" xfId="8111"/>
    <cellStyle name="Input 6 3 5 2 2 6" xfId="8112"/>
    <cellStyle name="Input 6 3 5 2 2 6 2" xfId="8113"/>
    <cellStyle name="Input 6 3 5 2 2 7" xfId="8114"/>
    <cellStyle name="Input 6 3 5 2 3" xfId="8115"/>
    <cellStyle name="Input 6 3 5 2 3 2" xfId="8116"/>
    <cellStyle name="Input 6 3 5 2 4" xfId="8117"/>
    <cellStyle name="Input 6 3 5 2 4 2" xfId="8118"/>
    <cellStyle name="Input 6 3 5 2 5" xfId="8119"/>
    <cellStyle name="Input 6 3 5 2 5 2" xfId="8120"/>
    <cellStyle name="Input 6 3 5 2 6" xfId="8121"/>
    <cellStyle name="Input 6 3 5 2 6 2" xfId="8122"/>
    <cellStyle name="Input 6 3 5 2 7" xfId="8123"/>
    <cellStyle name="Input 6 3 5 2 7 2" xfId="8124"/>
    <cellStyle name="Input 6 3 5 2 8" xfId="8125"/>
    <cellStyle name="Input 6 3 5 3" xfId="8126"/>
    <cellStyle name="Input 6 3 5 3 2" xfId="8127"/>
    <cellStyle name="Input 6 3 5 3 2 2" xfId="8128"/>
    <cellStyle name="Input 6 3 5 3 3" xfId="8129"/>
    <cellStyle name="Input 6 3 5 3 3 2" xfId="8130"/>
    <cellStyle name="Input 6 3 5 3 4" xfId="8131"/>
    <cellStyle name="Input 6 3 5 3 4 2" xfId="8132"/>
    <cellStyle name="Input 6 3 5 3 5" xfId="8133"/>
    <cellStyle name="Input 6 3 5 3 5 2" xfId="8134"/>
    <cellStyle name="Input 6 3 5 3 6" xfId="8135"/>
    <cellStyle name="Input 6 3 5 3 6 2" xfId="8136"/>
    <cellStyle name="Input 6 3 5 3 7" xfId="8137"/>
    <cellStyle name="Input 6 3 5 4" xfId="8138"/>
    <cellStyle name="Input 6 3 5 4 2" xfId="8139"/>
    <cellStyle name="Input 6 3 5 5" xfId="8140"/>
    <cellStyle name="Input 6 3 5 5 2" xfId="8141"/>
    <cellStyle name="Input 6 3 5 6" xfId="8142"/>
    <cellStyle name="Input 6 3 5 6 2" xfId="8143"/>
    <cellStyle name="Input 6 3 5 7" xfId="8144"/>
    <cellStyle name="Input 6 3 5 7 2" xfId="8145"/>
    <cellStyle name="Input 6 3 5 8" xfId="8146"/>
    <cellStyle name="Input 6 3 5 8 2" xfId="8147"/>
    <cellStyle name="Input 6 3 5 9" xfId="8148"/>
    <cellStyle name="Input 6 3 6" xfId="8149"/>
    <cellStyle name="Input 6 3 6 2" xfId="8150"/>
    <cellStyle name="Input 6 3 6 2 2" xfId="8151"/>
    <cellStyle name="Input 6 3 6 2 2 2" xfId="8152"/>
    <cellStyle name="Input 6 3 6 2 2 2 2" xfId="8153"/>
    <cellStyle name="Input 6 3 6 2 2 3" xfId="8154"/>
    <cellStyle name="Input 6 3 6 2 2 3 2" xfId="8155"/>
    <cellStyle name="Input 6 3 6 2 2 4" xfId="8156"/>
    <cellStyle name="Input 6 3 6 2 2 4 2" xfId="8157"/>
    <cellStyle name="Input 6 3 6 2 2 5" xfId="8158"/>
    <cellStyle name="Input 6 3 6 2 2 5 2" xfId="8159"/>
    <cellStyle name="Input 6 3 6 2 2 6" xfId="8160"/>
    <cellStyle name="Input 6 3 6 2 2 6 2" xfId="8161"/>
    <cellStyle name="Input 6 3 6 2 2 7" xfId="8162"/>
    <cellStyle name="Input 6 3 6 2 3" xfId="8163"/>
    <cellStyle name="Input 6 3 6 2 3 2" xfId="8164"/>
    <cellStyle name="Input 6 3 6 2 4" xfId="8165"/>
    <cellStyle name="Input 6 3 6 2 4 2" xfId="8166"/>
    <cellStyle name="Input 6 3 6 2 5" xfId="8167"/>
    <cellStyle name="Input 6 3 6 2 5 2" xfId="8168"/>
    <cellStyle name="Input 6 3 6 2 6" xfId="8169"/>
    <cellStyle name="Input 6 3 6 2 6 2" xfId="8170"/>
    <cellStyle name="Input 6 3 6 2 7" xfId="8171"/>
    <cellStyle name="Input 6 3 6 2 7 2" xfId="8172"/>
    <cellStyle name="Input 6 3 6 2 8" xfId="8173"/>
    <cellStyle name="Input 6 3 6 3" xfId="8174"/>
    <cellStyle name="Input 6 3 6 3 2" xfId="8175"/>
    <cellStyle name="Input 6 3 6 3 2 2" xfId="8176"/>
    <cellStyle name="Input 6 3 6 3 3" xfId="8177"/>
    <cellStyle name="Input 6 3 6 3 3 2" xfId="8178"/>
    <cellStyle name="Input 6 3 6 3 4" xfId="8179"/>
    <cellStyle name="Input 6 3 6 3 4 2" xfId="8180"/>
    <cellStyle name="Input 6 3 6 3 5" xfId="8181"/>
    <cellStyle name="Input 6 3 6 3 5 2" xfId="8182"/>
    <cellStyle name="Input 6 3 6 3 6" xfId="8183"/>
    <cellStyle name="Input 6 3 6 3 6 2" xfId="8184"/>
    <cellStyle name="Input 6 3 6 3 7" xfId="8185"/>
    <cellStyle name="Input 6 3 6 4" xfId="8186"/>
    <cellStyle name="Input 6 3 6 4 2" xfId="8187"/>
    <cellStyle name="Input 6 3 6 5" xfId="8188"/>
    <cellStyle name="Input 6 3 6 5 2" xfId="8189"/>
    <cellStyle name="Input 6 3 6 6" xfId="8190"/>
    <cellStyle name="Input 6 3 6 6 2" xfId="8191"/>
    <cellStyle name="Input 6 3 6 7" xfId="8192"/>
    <cellStyle name="Input 6 3 6 7 2" xfId="8193"/>
    <cellStyle name="Input 6 3 6 8" xfId="8194"/>
    <cellStyle name="Input 6 3 6 8 2" xfId="8195"/>
    <cellStyle name="Input 6 3 6 9" xfId="8196"/>
    <cellStyle name="Input 6 4" xfId="8197"/>
    <cellStyle name="Input 6 4 2" xfId="8198"/>
    <cellStyle name="Input 6 4 2 2" xfId="8199"/>
    <cellStyle name="Input 6 4 2 2 2" xfId="8200"/>
    <cellStyle name="Input 6 4 2 2 2 2" xfId="8201"/>
    <cellStyle name="Input 6 4 2 2 3" xfId="8202"/>
    <cellStyle name="Input 6 4 2 2 3 2" xfId="8203"/>
    <cellStyle name="Input 6 4 2 2 4" xfId="8204"/>
    <cellStyle name="Input 6 4 2 2 4 2" xfId="8205"/>
    <cellStyle name="Input 6 4 2 2 5" xfId="8206"/>
    <cellStyle name="Input 6 4 2 2 5 2" xfId="8207"/>
    <cellStyle name="Input 6 4 2 2 6" xfId="8208"/>
    <cellStyle name="Input 6 4 2 2 6 2" xfId="8209"/>
    <cellStyle name="Input 6 4 2 2 7" xfId="8210"/>
    <cellStyle name="Input 6 4 2 3" xfId="8211"/>
    <cellStyle name="Input 6 4 2 3 2" xfId="8212"/>
    <cellStyle name="Input 6 4 2 4" xfId="8213"/>
    <cellStyle name="Input 6 4 2 4 2" xfId="8214"/>
    <cellStyle name="Input 6 4 2 5" xfId="8215"/>
    <cellStyle name="Input 6 4 2 5 2" xfId="8216"/>
    <cellStyle name="Input 6 4 2 6" xfId="8217"/>
    <cellStyle name="Input 6 4 2 6 2" xfId="8218"/>
    <cellStyle name="Input 6 4 2 7" xfId="8219"/>
    <cellStyle name="Input 6 4 2 7 2" xfId="8220"/>
    <cellStyle name="Input 6 4 2 8" xfId="8221"/>
    <cellStyle name="Input 6 4 3" xfId="8222"/>
    <cellStyle name="Input 6 4 3 2" xfId="8223"/>
    <cellStyle name="Input 6 4 3 2 2" xfId="8224"/>
    <cellStyle name="Input 6 4 3 3" xfId="8225"/>
    <cellStyle name="Input 6 4 3 3 2" xfId="8226"/>
    <cellStyle name="Input 6 4 3 4" xfId="8227"/>
    <cellStyle name="Input 6 4 3 4 2" xfId="8228"/>
    <cellStyle name="Input 6 4 3 5" xfId="8229"/>
    <cellStyle name="Input 6 4 3 5 2" xfId="8230"/>
    <cellStyle name="Input 6 4 3 6" xfId="8231"/>
    <cellStyle name="Input 6 4 3 6 2" xfId="8232"/>
    <cellStyle name="Input 6 4 3 7" xfId="8233"/>
    <cellStyle name="Input 6 4 4" xfId="8234"/>
    <cellStyle name="Input 6 4 4 2" xfId="8235"/>
    <cellStyle name="Input 6 4 5" xfId="8236"/>
    <cellStyle name="Input 6 4 5 2" xfId="8237"/>
    <cellStyle name="Input 6 4 6" xfId="8238"/>
    <cellStyle name="Input 6 4 6 2" xfId="8239"/>
    <cellStyle name="Input 6 4 7" xfId="8240"/>
    <cellStyle name="Input 6 4 7 2" xfId="8241"/>
    <cellStyle name="Input 6 4 8" xfId="8242"/>
    <cellStyle name="Input 6 4 8 2" xfId="8243"/>
    <cellStyle name="Input 6 4 9" xfId="8244"/>
    <cellStyle name="Input 6 5" xfId="8245"/>
    <cellStyle name="Input 7" xfId="8246"/>
    <cellStyle name="Input 7 10" xfId="8247"/>
    <cellStyle name="Input 7 2" xfId="8248"/>
    <cellStyle name="Input 7 2 2" xfId="8249"/>
    <cellStyle name="Input 7 2 2 2" xfId="8250"/>
    <cellStyle name="Input 7 2 2 2 2" xfId="8251"/>
    <cellStyle name="Input 7 2 2 2 2 2" xfId="8252"/>
    <cellStyle name="Input 7 2 2 2 3" xfId="8253"/>
    <cellStyle name="Input 7 2 2 2 3 2" xfId="8254"/>
    <cellStyle name="Input 7 2 2 2 4" xfId="8255"/>
    <cellStyle name="Input 7 2 2 2 4 2" xfId="8256"/>
    <cellStyle name="Input 7 2 2 2 5" xfId="8257"/>
    <cellStyle name="Input 7 2 2 2 5 2" xfId="8258"/>
    <cellStyle name="Input 7 2 2 2 6" xfId="8259"/>
    <cellStyle name="Input 7 2 2 2 6 2" xfId="8260"/>
    <cellStyle name="Input 7 2 2 2 7" xfId="8261"/>
    <cellStyle name="Input 7 2 2 3" xfId="8262"/>
    <cellStyle name="Input 7 2 2 3 2" xfId="8263"/>
    <cellStyle name="Input 7 2 2 4" xfId="8264"/>
    <cellStyle name="Input 7 2 2 4 2" xfId="8265"/>
    <cellStyle name="Input 7 2 2 5" xfId="8266"/>
    <cellStyle name="Input 7 2 2 5 2" xfId="8267"/>
    <cellStyle name="Input 7 2 2 6" xfId="8268"/>
    <cellStyle name="Input 7 2 2 6 2" xfId="8269"/>
    <cellStyle name="Input 7 2 2 7" xfId="8270"/>
    <cellStyle name="Input 7 2 2 7 2" xfId="8271"/>
    <cellStyle name="Input 7 2 2 8" xfId="8272"/>
    <cellStyle name="Input 7 2 3" xfId="8273"/>
    <cellStyle name="Input 7 2 3 2" xfId="8274"/>
    <cellStyle name="Input 7 2 3 2 2" xfId="8275"/>
    <cellStyle name="Input 7 2 3 3" xfId="8276"/>
    <cellStyle name="Input 7 2 3 3 2" xfId="8277"/>
    <cellStyle name="Input 7 2 3 4" xfId="8278"/>
    <cellStyle name="Input 7 2 3 4 2" xfId="8279"/>
    <cellStyle name="Input 7 2 3 5" xfId="8280"/>
    <cellStyle name="Input 7 2 3 5 2" xfId="8281"/>
    <cellStyle name="Input 7 2 3 6" xfId="8282"/>
    <cellStyle name="Input 7 2 3 6 2" xfId="8283"/>
    <cellStyle name="Input 7 2 3 7" xfId="8284"/>
    <cellStyle name="Input 7 2 4" xfId="8285"/>
    <cellStyle name="Input 7 2 4 2" xfId="8286"/>
    <cellStyle name="Input 7 2 5" xfId="8287"/>
    <cellStyle name="Input 7 2 5 2" xfId="8288"/>
    <cellStyle name="Input 7 2 6" xfId="8289"/>
    <cellStyle name="Input 7 2 6 2" xfId="8290"/>
    <cellStyle name="Input 7 2 7" xfId="8291"/>
    <cellStyle name="Input 7 2 7 2" xfId="8292"/>
    <cellStyle name="Input 7 2 8" xfId="8293"/>
    <cellStyle name="Input 7 2 8 2" xfId="8294"/>
    <cellStyle name="Input 7 2 9" xfId="8295"/>
    <cellStyle name="Input 7 3" xfId="8296"/>
    <cellStyle name="Input 7 3 2" xfId="8297"/>
    <cellStyle name="Input 7 3 2 2" xfId="8298"/>
    <cellStyle name="Input 7 3 2 2 2" xfId="8299"/>
    <cellStyle name="Input 7 3 2 3" xfId="8300"/>
    <cellStyle name="Input 7 3 2 3 2" xfId="8301"/>
    <cellStyle name="Input 7 3 2 4" xfId="8302"/>
    <cellStyle name="Input 7 3 2 4 2" xfId="8303"/>
    <cellStyle name="Input 7 3 2 5" xfId="8304"/>
    <cellStyle name="Input 7 3 2 5 2" xfId="8305"/>
    <cellStyle name="Input 7 3 2 6" xfId="8306"/>
    <cellStyle name="Input 7 3 2 6 2" xfId="8307"/>
    <cellStyle name="Input 7 3 2 7" xfId="8308"/>
    <cellStyle name="Input 7 3 3" xfId="8309"/>
    <cellStyle name="Input 7 3 3 2" xfId="8310"/>
    <cellStyle name="Input 7 3 4" xfId="8311"/>
    <cellStyle name="Input 7 3 4 2" xfId="8312"/>
    <cellStyle name="Input 7 3 5" xfId="8313"/>
    <cellStyle name="Input 7 3 5 2" xfId="8314"/>
    <cellStyle name="Input 7 3 6" xfId="8315"/>
    <cellStyle name="Input 7 3 6 2" xfId="8316"/>
    <cellStyle name="Input 7 3 7" xfId="8317"/>
    <cellStyle name="Input 7 3 7 2" xfId="8318"/>
    <cellStyle name="Input 7 3 8" xfId="8319"/>
    <cellStyle name="Input 7 4" xfId="8320"/>
    <cellStyle name="Input 7 4 2" xfId="8321"/>
    <cellStyle name="Input 7 4 2 2" xfId="8322"/>
    <cellStyle name="Input 7 4 3" xfId="8323"/>
    <cellStyle name="Input 7 4 3 2" xfId="8324"/>
    <cellStyle name="Input 7 4 4" xfId="8325"/>
    <cellStyle name="Input 7 4 4 2" xfId="8326"/>
    <cellStyle name="Input 7 4 5" xfId="8327"/>
    <cellStyle name="Input 7 4 5 2" xfId="8328"/>
    <cellStyle name="Input 7 4 6" xfId="8329"/>
    <cellStyle name="Input 7 4 6 2" xfId="8330"/>
    <cellStyle name="Input 7 4 7" xfId="8331"/>
    <cellStyle name="Input 7 5" xfId="8332"/>
    <cellStyle name="Input 7 5 2" xfId="8333"/>
    <cellStyle name="Input 7 6" xfId="8334"/>
    <cellStyle name="Input 7 6 2" xfId="8335"/>
    <cellStyle name="Input 7 7" xfId="8336"/>
    <cellStyle name="Input 7 7 2" xfId="8337"/>
    <cellStyle name="Input 7 8" xfId="8338"/>
    <cellStyle name="Input 7 8 2" xfId="8339"/>
    <cellStyle name="Input 7 9" xfId="8340"/>
    <cellStyle name="Input 7 9 2" xfId="8341"/>
    <cellStyle name="Input 8" xfId="8342"/>
    <cellStyle name="Input 8 2" xfId="8343"/>
    <cellStyle name="Input 8 2 2" xfId="8344"/>
    <cellStyle name="Input 8 2 2 2" xfId="8345"/>
    <cellStyle name="Input 8 2 2 2 2" xfId="8346"/>
    <cellStyle name="Input 8 2 2 3" xfId="8347"/>
    <cellStyle name="Input 8 2 2 3 2" xfId="8348"/>
    <cellStyle name="Input 8 2 2 4" xfId="8349"/>
    <cellStyle name="Input 8 2 2 4 2" xfId="8350"/>
    <cellStyle name="Input 8 2 2 5" xfId="8351"/>
    <cellStyle name="Input 8 2 2 5 2" xfId="8352"/>
    <cellStyle name="Input 8 2 2 6" xfId="8353"/>
    <cellStyle name="Input 8 2 2 6 2" xfId="8354"/>
    <cellStyle name="Input 8 2 2 7" xfId="8355"/>
    <cellStyle name="Input 8 2 3" xfId="8356"/>
    <cellStyle name="Input 8 2 3 2" xfId="8357"/>
    <cellStyle name="Input 8 2 4" xfId="8358"/>
    <cellStyle name="Input 8 2 4 2" xfId="8359"/>
    <cellStyle name="Input 8 2 5" xfId="8360"/>
    <cellStyle name="Input 8 2 5 2" xfId="8361"/>
    <cellStyle name="Input 8 2 6" xfId="8362"/>
    <cellStyle name="Input 8 2 6 2" xfId="8363"/>
    <cellStyle name="Input 8 2 7" xfId="8364"/>
    <cellStyle name="Input 8 2 7 2" xfId="8365"/>
    <cellStyle name="Input 8 2 8" xfId="8366"/>
    <cellStyle name="Input 8 3" xfId="8367"/>
    <cellStyle name="Input 8 3 2" xfId="8368"/>
    <cellStyle name="Input 8 3 2 2" xfId="8369"/>
    <cellStyle name="Input 8 3 3" xfId="8370"/>
    <cellStyle name="Input 8 3 3 2" xfId="8371"/>
    <cellStyle name="Input 8 3 4" xfId="8372"/>
    <cellStyle name="Input 8 3 4 2" xfId="8373"/>
    <cellStyle name="Input 8 3 5" xfId="8374"/>
    <cellStyle name="Input 8 3 5 2" xfId="8375"/>
    <cellStyle name="Input 8 3 6" xfId="8376"/>
    <cellStyle name="Input 8 3 6 2" xfId="8377"/>
    <cellStyle name="Input 8 3 7" xfId="8378"/>
    <cellStyle name="Input 8 4" xfId="8379"/>
    <cellStyle name="Input 8 4 2" xfId="8380"/>
    <cellStyle name="Input 8 5" xfId="8381"/>
    <cellStyle name="Input 8 5 2" xfId="8382"/>
    <cellStyle name="Input 8 6" xfId="8383"/>
    <cellStyle name="Input 8 6 2" xfId="8384"/>
    <cellStyle name="Input 8 7" xfId="8385"/>
    <cellStyle name="Input 8 7 2" xfId="8386"/>
    <cellStyle name="Input 8 8" xfId="8387"/>
    <cellStyle name="Input 8 8 2" xfId="8388"/>
    <cellStyle name="Input 8 9" xfId="8389"/>
    <cellStyle name="Input 9" xfId="8390"/>
    <cellStyle name="Input 9 2" xfId="8391"/>
    <cellStyle name="Input 9 2 2" xfId="8392"/>
    <cellStyle name="Input 9 2 2 2" xfId="8393"/>
    <cellStyle name="Input 9 2 2 2 2" xfId="8394"/>
    <cellStyle name="Input 9 2 2 3" xfId="8395"/>
    <cellStyle name="Input 9 2 2 3 2" xfId="8396"/>
    <cellStyle name="Input 9 2 2 4" xfId="8397"/>
    <cellStyle name="Input 9 2 2 4 2" xfId="8398"/>
    <cellStyle name="Input 9 2 2 5" xfId="8399"/>
    <cellStyle name="Input 9 2 2 5 2" xfId="8400"/>
    <cellStyle name="Input 9 2 2 6" xfId="8401"/>
    <cellStyle name="Input 9 2 2 6 2" xfId="8402"/>
    <cellStyle name="Input 9 2 2 7" xfId="8403"/>
    <cellStyle name="Input 9 2 3" xfId="8404"/>
    <cellStyle name="Input 9 2 3 2" xfId="8405"/>
    <cellStyle name="Input 9 2 4" xfId="8406"/>
    <cellStyle name="Input 9 2 4 2" xfId="8407"/>
    <cellStyle name="Input 9 2 5" xfId="8408"/>
    <cellStyle name="Input 9 2 5 2" xfId="8409"/>
    <cellStyle name="Input 9 2 6" xfId="8410"/>
    <cellStyle name="Input 9 2 6 2" xfId="8411"/>
    <cellStyle name="Input 9 2 7" xfId="8412"/>
    <cellStyle name="Input 9 2 7 2" xfId="8413"/>
    <cellStyle name="Input 9 2 8" xfId="8414"/>
    <cellStyle name="Input 9 3" xfId="8415"/>
    <cellStyle name="Input 9 3 2" xfId="8416"/>
    <cellStyle name="Input 9 3 2 2" xfId="8417"/>
    <cellStyle name="Input 9 3 3" xfId="8418"/>
    <cellStyle name="Input 9 3 3 2" xfId="8419"/>
    <cellStyle name="Input 9 3 4" xfId="8420"/>
    <cellStyle name="Input 9 3 4 2" xfId="8421"/>
    <cellStyle name="Input 9 3 5" xfId="8422"/>
    <cellStyle name="Input 9 3 5 2" xfId="8423"/>
    <cellStyle name="Input 9 3 6" xfId="8424"/>
    <cellStyle name="Input 9 3 6 2" xfId="8425"/>
    <cellStyle name="Input 9 3 7" xfId="8426"/>
    <cellStyle name="Input 9 4" xfId="8427"/>
    <cellStyle name="Input 9 4 2" xfId="8428"/>
    <cellStyle name="Input 9 5" xfId="8429"/>
    <cellStyle name="Input 9 5 2" xfId="8430"/>
    <cellStyle name="Input 9 6" xfId="8431"/>
    <cellStyle name="Input 9 6 2" xfId="8432"/>
    <cellStyle name="Input 9 7" xfId="8433"/>
    <cellStyle name="Input 9 7 2" xfId="8434"/>
    <cellStyle name="Input 9 8" xfId="8435"/>
    <cellStyle name="Input 9 8 2" xfId="8436"/>
    <cellStyle name="Input 9 9" xfId="8437"/>
    <cellStyle name="Linked Cell" xfId="11" builtinId="24" customBuiltin="1"/>
    <cellStyle name="Linked Cell 10" xfId="8438"/>
    <cellStyle name="Linked Cell 11" xfId="8439"/>
    <cellStyle name="Linked Cell 2" xfId="144"/>
    <cellStyle name="Linked Cell 2 2" xfId="8440"/>
    <cellStyle name="Linked Cell 2 3" xfId="8441"/>
    <cellStyle name="Linked Cell 3" xfId="8442"/>
    <cellStyle name="Linked Cell 3 2" xfId="8443"/>
    <cellStyle name="Linked Cell 3 3" xfId="8444"/>
    <cellStyle name="Linked Cell 3 4" xfId="8445"/>
    <cellStyle name="Linked Cell 4" xfId="8446"/>
    <cellStyle name="Linked Cell 4 2" xfId="8447"/>
    <cellStyle name="Linked Cell 5" xfId="8448"/>
    <cellStyle name="Linked Cell 5 2" xfId="8449"/>
    <cellStyle name="Linked Cell 6" xfId="8450"/>
    <cellStyle name="Linked Cell 6 2" xfId="8451"/>
    <cellStyle name="Linked Cell 6 3" xfId="8452"/>
    <cellStyle name="Linked Cell 6 3 2" xfId="8453"/>
    <cellStyle name="Linked Cell 6 3 2 2" xfId="8454"/>
    <cellStyle name="Linked Cell 6 3 2 3" xfId="8455"/>
    <cellStyle name="Linked Cell 6 3 2 4" xfId="8456"/>
    <cellStyle name="Linked Cell 6 3 3" xfId="8457"/>
    <cellStyle name="Linked Cell 6 3 4" xfId="8458"/>
    <cellStyle name="Linked Cell 6 3 4 2" xfId="8459"/>
    <cellStyle name="Linked Cell 6 3 4 3" xfId="8460"/>
    <cellStyle name="Linked Cell 6 3 5" xfId="8461"/>
    <cellStyle name="Linked Cell 6 3 6" xfId="8462"/>
    <cellStyle name="Linked Cell 6 3 7" xfId="8463"/>
    <cellStyle name="Linked Cell 6 4" xfId="8464"/>
    <cellStyle name="Linked Cell 6 5" xfId="8465"/>
    <cellStyle name="Linked Cell 7" xfId="8466"/>
    <cellStyle name="Linked Cell 8" xfId="8467"/>
    <cellStyle name="Linked Cell 9" xfId="8468"/>
    <cellStyle name="Milliers_graphs (2)" xfId="8469"/>
    <cellStyle name="Monétaire_graphs (2)" xfId="8470"/>
    <cellStyle name="Neutral" xfId="7" builtinId="28" customBuiltin="1"/>
    <cellStyle name="Neutral 10" xfId="8471"/>
    <cellStyle name="Neutral 11" xfId="8472"/>
    <cellStyle name="Neutral 12" xfId="8473"/>
    <cellStyle name="Neutral 13" xfId="8474"/>
    <cellStyle name="Neutral 14" xfId="8475"/>
    <cellStyle name="Neutral 2" xfId="145"/>
    <cellStyle name="Neutral 2 2" xfId="8476"/>
    <cellStyle name="Neutral 2 3" xfId="8477"/>
    <cellStyle name="Neutral 3" xfId="8478"/>
    <cellStyle name="Neutral 3 2" xfId="8479"/>
    <cellStyle name="Neutral 3 2 2" xfId="8480"/>
    <cellStyle name="Neutral 3 2 2 2" xfId="8481"/>
    <cellStyle name="Neutral 3 2 2 2 2" xfId="8482"/>
    <cellStyle name="Neutral 3 2 2 2 3" xfId="8483"/>
    <cellStyle name="Neutral 3 2 2 2 4" xfId="8484"/>
    <cellStyle name="Neutral 3 2 2 3" xfId="8485"/>
    <cellStyle name="Neutral 3 2 2 4" xfId="8486"/>
    <cellStyle name="Neutral 3 2 2 4 2" xfId="8487"/>
    <cellStyle name="Neutral 3 2 2 4 3" xfId="8488"/>
    <cellStyle name="Neutral 3 2 2 5" xfId="8489"/>
    <cellStyle name="Neutral 3 2 2 6" xfId="8490"/>
    <cellStyle name="Neutral 3 2 2 7" xfId="8491"/>
    <cellStyle name="Neutral 3 2 3" xfId="8492"/>
    <cellStyle name="Neutral 3 2 4" xfId="8493"/>
    <cellStyle name="Neutral 3 2 5" xfId="8494"/>
    <cellStyle name="Neutral 3 2 5 2" xfId="8495"/>
    <cellStyle name="Neutral 3 2 5 3" xfId="8496"/>
    <cellStyle name="Neutral 3 2 6" xfId="8497"/>
    <cellStyle name="Neutral 3 2 7" xfId="8498"/>
    <cellStyle name="Neutral 3 2 8" xfId="8499"/>
    <cellStyle name="Neutral 3 2 9" xfId="8500"/>
    <cellStyle name="Neutral 3 3" xfId="8501"/>
    <cellStyle name="Neutral 3 3 2" xfId="8502"/>
    <cellStyle name="Neutral 3 4" xfId="8503"/>
    <cellStyle name="Neutral 3 4 2" xfId="8504"/>
    <cellStyle name="Neutral 3 4 3" xfId="8505"/>
    <cellStyle name="Neutral 3 4 4" xfId="8506"/>
    <cellStyle name="Neutral 3 4 5" xfId="8507"/>
    <cellStyle name="Neutral 3 5" xfId="8508"/>
    <cellStyle name="Neutral 3 6" xfId="8509"/>
    <cellStyle name="Neutral 4" xfId="8510"/>
    <cellStyle name="Neutral 4 2" xfId="8511"/>
    <cellStyle name="Neutral 4 2 2" xfId="8512"/>
    <cellStyle name="Neutral 4 2 2 2" xfId="8513"/>
    <cellStyle name="Neutral 4 2 2 3" xfId="8514"/>
    <cellStyle name="Neutral 4 2 2 4" xfId="8515"/>
    <cellStyle name="Neutral 4 2 3" xfId="8516"/>
    <cellStyle name="Neutral 4 2 4" xfId="8517"/>
    <cellStyle name="Neutral 4 2 4 2" xfId="8518"/>
    <cellStyle name="Neutral 4 2 4 3" xfId="8519"/>
    <cellStyle name="Neutral 4 2 5" xfId="8520"/>
    <cellStyle name="Neutral 4 2 6" xfId="8521"/>
    <cellStyle name="Neutral 4 2 7" xfId="8522"/>
    <cellStyle name="Neutral 4 3" xfId="8523"/>
    <cellStyle name="Neutral 4 4" xfId="8524"/>
    <cellStyle name="Neutral 4 5" xfId="8525"/>
    <cellStyle name="Neutral 5" xfId="8526"/>
    <cellStyle name="Neutral 5 2" xfId="8527"/>
    <cellStyle name="Neutral 6" xfId="8528"/>
    <cellStyle name="Neutral 6 2" xfId="8529"/>
    <cellStyle name="Neutral 7" xfId="8530"/>
    <cellStyle name="Neutral 7 2" xfId="8531"/>
    <cellStyle name="Neutral 8" xfId="8532"/>
    <cellStyle name="Neutral 9" xfId="8533"/>
    <cellStyle name="NJS" xfId="146"/>
    <cellStyle name="No Error" xfId="64"/>
    <cellStyle name="Normal" xfId="0" builtinId="0" customBuiltin="1"/>
    <cellStyle name="Normal 10" xfId="8534"/>
    <cellStyle name="Normal 10 2" xfId="8535"/>
    <cellStyle name="Normal 10 2 2" xfId="8536"/>
    <cellStyle name="Normal 10 2 2 2" xfId="8537"/>
    <cellStyle name="Normal 10 2 2 2 2" xfId="8538"/>
    <cellStyle name="Normal 10 2 2 3" xfId="8539"/>
    <cellStyle name="Normal 10 2 3" xfId="8540"/>
    <cellStyle name="Normal 10 2 3 2" xfId="8541"/>
    <cellStyle name="Normal 10 2 4" xfId="8542"/>
    <cellStyle name="Normal 10 2 5" xfId="8543"/>
    <cellStyle name="Normal 10 3" xfId="8544"/>
    <cellStyle name="Normal 10 3 2" xfId="8545"/>
    <cellStyle name="Normal 10 3 2 2" xfId="8546"/>
    <cellStyle name="Normal 10 3 3" xfId="8547"/>
    <cellStyle name="Normal 10 4" xfId="8548"/>
    <cellStyle name="Normal 10 4 2" xfId="8549"/>
    <cellStyle name="Normal 10 5" xfId="8550"/>
    <cellStyle name="Normal 10 6" xfId="8551"/>
    <cellStyle name="Normal 10 7" xfId="8552"/>
    <cellStyle name="Normal 11" xfId="8553"/>
    <cellStyle name="Normal 11 2" xfId="8554"/>
    <cellStyle name="Normal 11 2 2" xfId="8555"/>
    <cellStyle name="Normal 11 2 2 2" xfId="8556"/>
    <cellStyle name="Normal 11 2 2 2 2" xfId="8557"/>
    <cellStyle name="Normal 11 2 2 3" xfId="8558"/>
    <cellStyle name="Normal 11 2 3" xfId="8559"/>
    <cellStyle name="Normal 11 2 3 2" xfId="8560"/>
    <cellStyle name="Normal 11 2 4" xfId="8561"/>
    <cellStyle name="Normal 11 3" xfId="8562"/>
    <cellStyle name="Normal 11 3 2" xfId="8563"/>
    <cellStyle name="Normal 11 3 2 2" xfId="8564"/>
    <cellStyle name="Normal 11 3 3" xfId="8565"/>
    <cellStyle name="Normal 11 4" xfId="8566"/>
    <cellStyle name="Normal 11 4 2" xfId="8567"/>
    <cellStyle name="Normal 11 5" xfId="8568"/>
    <cellStyle name="Normal 11 6" xfId="8569"/>
    <cellStyle name="Normal 12" xfId="8570"/>
    <cellStyle name="Normal 12 2" xfId="8571"/>
    <cellStyle name="Normal 12 2 2" xfId="8572"/>
    <cellStyle name="Normal 12 2 2 2" xfId="8573"/>
    <cellStyle name="Normal 12 2 3" xfId="8574"/>
    <cellStyle name="Normal 12 3" xfId="8575"/>
    <cellStyle name="Normal 12 3 2" xfId="8576"/>
    <cellStyle name="Normal 12 4" xfId="8577"/>
    <cellStyle name="Normal 12 4 2" xfId="8578"/>
    <cellStyle name="Normal 12 5" xfId="8579"/>
    <cellStyle name="Normal 12 6" xfId="8580"/>
    <cellStyle name="Normal 12 7" xfId="8581"/>
    <cellStyle name="Normal 12 8" xfId="8582"/>
    <cellStyle name="Normal 12 9" xfId="8583"/>
    <cellStyle name="Normal 13" xfId="168"/>
    <cellStyle name="Normal 13 2" xfId="8584"/>
    <cellStyle name="Normal 13 2 2" xfId="8585"/>
    <cellStyle name="Normal 13 3" xfId="8586"/>
    <cellStyle name="Normal 13 4" xfId="8587"/>
    <cellStyle name="Normal 14" xfId="8588"/>
    <cellStyle name="Normal 14 2" xfId="8589"/>
    <cellStyle name="Normal 14 2 2" xfId="8590"/>
    <cellStyle name="Normal 14 2 2 2" xfId="8591"/>
    <cellStyle name="Normal 14 2 3" xfId="8592"/>
    <cellStyle name="Normal 14 3" xfId="8593"/>
    <cellStyle name="Normal 14 3 2" xfId="8594"/>
    <cellStyle name="Normal 14 4" xfId="8595"/>
    <cellStyle name="Normal 14 5" xfId="8596"/>
    <cellStyle name="Normal 15" xfId="8597"/>
    <cellStyle name="Normal 15 2" xfId="8598"/>
    <cellStyle name="Normal 15 2 2" xfId="8599"/>
    <cellStyle name="Normal 15 2 2 2" xfId="8600"/>
    <cellStyle name="Normal 15 2 3" xfId="8601"/>
    <cellStyle name="Normal 15 3" xfId="8602"/>
    <cellStyle name="Normal 15 3 2" xfId="8603"/>
    <cellStyle name="Normal 15 4" xfId="8604"/>
    <cellStyle name="Normal 15 5" xfId="8605"/>
    <cellStyle name="Normal 16" xfId="8606"/>
    <cellStyle name="Normal 16 2" xfId="8607"/>
    <cellStyle name="Normal 16 2 2" xfId="8608"/>
    <cellStyle name="Normal 16 2 2 2" xfId="8609"/>
    <cellStyle name="Normal 16 2 3" xfId="8610"/>
    <cellStyle name="Normal 16 3" xfId="8611"/>
    <cellStyle name="Normal 16 3 2" xfId="8612"/>
    <cellStyle name="Normal 16 4" xfId="8613"/>
    <cellStyle name="Normal 16 4 2" xfId="8614"/>
    <cellStyle name="Normal 16 5" xfId="8615"/>
    <cellStyle name="Normal 16 6" xfId="8616"/>
    <cellStyle name="Normal 16 7" xfId="8617"/>
    <cellStyle name="Normal 16 8" xfId="8618"/>
    <cellStyle name="Normal 17" xfId="8619"/>
    <cellStyle name="Normal 17 2" xfId="8620"/>
    <cellStyle name="Normal 17 2 2" xfId="8621"/>
    <cellStyle name="Normal 17 2 2 2" xfId="8622"/>
    <cellStyle name="Normal 17 2 3" xfId="8623"/>
    <cellStyle name="Normal 17 3" xfId="8624"/>
    <cellStyle name="Normal 17 3 2" xfId="8625"/>
    <cellStyle name="Normal 17 4" xfId="8626"/>
    <cellStyle name="Normal 17 5" xfId="8627"/>
    <cellStyle name="Normal 18" xfId="8628"/>
    <cellStyle name="Normal 18 2" xfId="8629"/>
    <cellStyle name="Normal 18 2 2" xfId="8630"/>
    <cellStyle name="Normal 18 2 2 2" xfId="8631"/>
    <cellStyle name="Normal 18 2 3" xfId="8632"/>
    <cellStyle name="Normal 18 3" xfId="8633"/>
    <cellStyle name="Normal 18 3 2" xfId="8634"/>
    <cellStyle name="Normal 18 4" xfId="8635"/>
    <cellStyle name="Normal 19" xfId="8636"/>
    <cellStyle name="Normal 19 2" xfId="8637"/>
    <cellStyle name="Normal 19 2 2" xfId="8638"/>
    <cellStyle name="Normal 19 3" xfId="8639"/>
    <cellStyle name="Normal 2" xfId="65"/>
    <cellStyle name="Normal 2 2" xfId="66"/>
    <cellStyle name="Normal 2 2 2" xfId="169"/>
    <cellStyle name="Normal 2 2 2 2" xfId="8640"/>
    <cellStyle name="Normal 2 2 2 2 2" xfId="8641"/>
    <cellStyle name="Normal 2 2 2 3" xfId="8642"/>
    <cellStyle name="Normal 2 2 2 4" xfId="8643"/>
    <cellStyle name="Normal 2 2 2 4 2" xfId="8644"/>
    <cellStyle name="Normal 2 2 2 5" xfId="8645"/>
    <cellStyle name="Normal 2 2 2 6" xfId="8646"/>
    <cellStyle name="Normal 2 2 2 7" xfId="8647"/>
    <cellStyle name="Normal 2 2 3" xfId="8648"/>
    <cellStyle name="Normal 2 2 3 2" xfId="8649"/>
    <cellStyle name="Normal 2 2 4" xfId="8650"/>
    <cellStyle name="Normal 2 2 5" xfId="8651"/>
    <cellStyle name="Normal 2 2 5 2" xfId="8652"/>
    <cellStyle name="Normal 2 2 5 3" xfId="8653"/>
    <cellStyle name="Normal 2 2 5 3 2" xfId="8654"/>
    <cellStyle name="Normal 2 2 5 4" xfId="8655"/>
    <cellStyle name="Normal 2 2 5 5" xfId="8656"/>
    <cellStyle name="Normal 2 2 6" xfId="8657"/>
    <cellStyle name="Normal 2 2 7" xfId="8658"/>
    <cellStyle name="Normal 2 3" xfId="163"/>
    <cellStyle name="Normal 2 3 2" xfId="167"/>
    <cellStyle name="Normal 2 3 2 2" xfId="8659"/>
    <cellStyle name="Normal 2 3 2 3" xfId="8660"/>
    <cellStyle name="Normal 2 3 2 4" xfId="8661"/>
    <cellStyle name="Normal 2 3 2 5" xfId="8662"/>
    <cellStyle name="Normal 2 3 2 6" xfId="8663"/>
    <cellStyle name="Normal 2 3 3" xfId="8664"/>
    <cellStyle name="Normal 2 3 3 2" xfId="8665"/>
    <cellStyle name="Normal 2 3 4" xfId="8666"/>
    <cellStyle name="Normal 2 3 4 2" xfId="8667"/>
    <cellStyle name="Normal 2 3 4 3" xfId="8668"/>
    <cellStyle name="Normal 2 3 4 3 2" xfId="8669"/>
    <cellStyle name="Normal 2 3 5" xfId="8670"/>
    <cellStyle name="Normal 2 3 6" xfId="8671"/>
    <cellStyle name="Normal 2 3 7" xfId="8672"/>
    <cellStyle name="Normal 2 3 8" xfId="8673"/>
    <cellStyle name="Normal 2 4" xfId="8674"/>
    <cellStyle name="Normal 2 4 2" xfId="8675"/>
    <cellStyle name="Normal 2 4 2 2" xfId="8676"/>
    <cellStyle name="Normal 2 4 2 3" xfId="8677"/>
    <cellStyle name="Normal 2 4 3" xfId="8678"/>
    <cellStyle name="Normal 2 4 4" xfId="8679"/>
    <cellStyle name="Normal 2 4 5" xfId="8680"/>
    <cellStyle name="Normal 2 4 6" xfId="8681"/>
    <cellStyle name="Normal 2 5" xfId="8682"/>
    <cellStyle name="Normal 2 5 2" xfId="8683"/>
    <cellStyle name="Normal 2 5 3" xfId="8684"/>
    <cellStyle name="Normal 2 6" xfId="8685"/>
    <cellStyle name="Normal 2 6 2" xfId="8686"/>
    <cellStyle name="Normal 2 6 3" xfId="8687"/>
    <cellStyle name="Normal 2 7" xfId="8688"/>
    <cellStyle name="Normal 2 7 2" xfId="8689"/>
    <cellStyle name="Normal 2 8" xfId="8690"/>
    <cellStyle name="Normal 2 9" xfId="8691"/>
    <cellStyle name="Normal 20" xfId="8692"/>
    <cellStyle name="Normal 20 2" xfId="8693"/>
    <cellStyle name="Normal 20 2 2" xfId="8694"/>
    <cellStyle name="Normal 20 2 2 2" xfId="8695"/>
    <cellStyle name="Normal 20 2 3" xfId="8696"/>
    <cellStyle name="Normal 20 3" xfId="8697"/>
    <cellStyle name="Normal 21" xfId="8698"/>
    <cellStyle name="Normal 21 2" xfId="8699"/>
    <cellStyle name="Normal 21 2 2" xfId="8700"/>
    <cellStyle name="Normal 21 3" xfId="8701"/>
    <cellStyle name="Normal 22" xfId="8702"/>
    <cellStyle name="Normal 22 2" xfId="8703"/>
    <cellStyle name="Normal 23" xfId="8704"/>
    <cellStyle name="Normal 23 2" xfId="8705"/>
    <cellStyle name="Normal 24" xfId="8706"/>
    <cellStyle name="Normal 24 2" xfId="8707"/>
    <cellStyle name="Normal 24 2 2" xfId="8708"/>
    <cellStyle name="Normal 24 2 2 2" xfId="8709"/>
    <cellStyle name="Normal 24 2 3" xfId="8710"/>
    <cellStyle name="Normal 24 3" xfId="8711"/>
    <cellStyle name="Normal 24 3 2" xfId="8712"/>
    <cellStyle name="Normal 24 4" xfId="8713"/>
    <cellStyle name="Normal 24 5" xfId="8714"/>
    <cellStyle name="Normal 24 6" xfId="8715"/>
    <cellStyle name="Normal 24 7" xfId="8716"/>
    <cellStyle name="Normal 24 8" xfId="8717"/>
    <cellStyle name="Normal 24 9" xfId="8718"/>
    <cellStyle name="Normal 25" xfId="8719"/>
    <cellStyle name="Normal 25 2" xfId="8720"/>
    <cellStyle name="Normal 25 2 2" xfId="8721"/>
    <cellStyle name="Normal 25 3" xfId="8722"/>
    <cellStyle name="Normal 26" xfId="8723"/>
    <cellStyle name="Normal 26 2" xfId="8724"/>
    <cellStyle name="Normal 26 2 2" xfId="8725"/>
    <cellStyle name="Normal 26 3" xfId="8726"/>
    <cellStyle name="Normal 27" xfId="8727"/>
    <cellStyle name="Normal 27 2" xfId="8728"/>
    <cellStyle name="Normal 27 2 2" xfId="8729"/>
    <cellStyle name="Normal 27 3" xfId="8730"/>
    <cellStyle name="Normal 28" xfId="8731"/>
    <cellStyle name="Normal 28 2" xfId="8732"/>
    <cellStyle name="Normal 29" xfId="8733"/>
    <cellStyle name="Normal 29 2" xfId="8734"/>
    <cellStyle name="Normal 3" xfId="67"/>
    <cellStyle name="Normal 3 2" xfId="147"/>
    <cellStyle name="Normal 3 2 2" xfId="8735"/>
    <cellStyle name="Normal 3 2 2 2" xfId="8736"/>
    <cellStyle name="Normal 3 2 2 3" xfId="8737"/>
    <cellStyle name="Normal 3 2 3" xfId="166"/>
    <cellStyle name="Normal 3 2 3 2" xfId="8738"/>
    <cellStyle name="Normal 3 2 4" xfId="8739"/>
    <cellStyle name="Normal 3 2 4 2" xfId="8740"/>
    <cellStyle name="Normal 3 2 5" xfId="8741"/>
    <cellStyle name="Normal 3 2 6" xfId="8742"/>
    <cellStyle name="Normal 3 2 7" xfId="8743"/>
    <cellStyle name="Normal 3 2 8" xfId="8744"/>
    <cellStyle name="Normal 3 3" xfId="8745"/>
    <cellStyle name="Normal 3 3 2" xfId="8746"/>
    <cellStyle name="Normal 3 3 2 2" xfId="171"/>
    <cellStyle name="Normal 3 3 3" xfId="8747"/>
    <cellStyle name="Normal 3 3 4" xfId="8748"/>
    <cellStyle name="Normal 3 3 5" xfId="8749"/>
    <cellStyle name="Normal 3 3 6" xfId="8750"/>
    <cellStyle name="Normal 3 4" xfId="8751"/>
    <cellStyle name="Normal 3 4 2" xfId="8752"/>
    <cellStyle name="Normal 3 4 3" xfId="8753"/>
    <cellStyle name="Normal 3 4 4" xfId="8754"/>
    <cellStyle name="Normal 3 5" xfId="8755"/>
    <cellStyle name="Normal 3 6" xfId="8756"/>
    <cellStyle name="Normal 3 7" xfId="8757"/>
    <cellStyle name="Normal 3 7 2" xfId="47356"/>
    <cellStyle name="Normal 3 7 3" xfId="47357"/>
    <cellStyle name="Normal 3 7 4" xfId="47358"/>
    <cellStyle name="Normal 3 8" xfId="8758"/>
    <cellStyle name="Normal 30" xfId="8759"/>
    <cellStyle name="Normal 30 2" xfId="8760"/>
    <cellStyle name="Normal 30 2 2" xfId="8761"/>
    <cellStyle name="Normal 30 3" xfId="8762"/>
    <cellStyle name="Normal 30 4" xfId="8763"/>
    <cellStyle name="Normal 31" xfId="8764"/>
    <cellStyle name="Normal 31 2" xfId="8765"/>
    <cellStyle name="Normal 31 2 2" xfId="8766"/>
    <cellStyle name="Normal 31 2 3" xfId="8767"/>
    <cellStyle name="Normal 31 3" xfId="8768"/>
    <cellStyle name="Normal 31 4" xfId="8769"/>
    <cellStyle name="Normal 32" xfId="8770"/>
    <cellStyle name="Normal 32 2" xfId="8771"/>
    <cellStyle name="Normal 32 3" xfId="8772"/>
    <cellStyle name="Normal 32 4" xfId="8773"/>
    <cellStyle name="Normal 33" xfId="8774"/>
    <cellStyle name="Normal 33 2" xfId="8775"/>
    <cellStyle name="Normal 33 3" xfId="8776"/>
    <cellStyle name="Normal 34" xfId="8777"/>
    <cellStyle name="Normal 34 2" xfId="8778"/>
    <cellStyle name="Normal 34 3" xfId="8779"/>
    <cellStyle name="Normal 35" xfId="8780"/>
    <cellStyle name="Normal 35 2" xfId="8781"/>
    <cellStyle name="Normal 35 2 2" xfId="8782"/>
    <cellStyle name="Normal 36" xfId="8783"/>
    <cellStyle name="Normal 37" xfId="8784"/>
    <cellStyle name="Normal 37 2" xfId="8785"/>
    <cellStyle name="Normal 38" xfId="8786"/>
    <cellStyle name="Normal 38 2" xfId="8787"/>
    <cellStyle name="Normal 39" xfId="8788"/>
    <cellStyle name="Normal 4" xfId="72"/>
    <cellStyle name="Normal 4 2" xfId="78"/>
    <cellStyle name="Normal 4 2 2" xfId="158"/>
    <cellStyle name="Normal 4 2 2 2" xfId="8789"/>
    <cellStyle name="Normal 4 2 2 3" xfId="8790"/>
    <cellStyle name="Normal 4 2 2 3 2" xfId="8791"/>
    <cellStyle name="Normal 4 2 2 4" xfId="8792"/>
    <cellStyle name="Normal 4 2 2 5" xfId="8793"/>
    <cellStyle name="Normal 4 2 2 6" xfId="8794"/>
    <cellStyle name="Normal 4 2 2 7" xfId="8795"/>
    <cellStyle name="Normal 4 2 2 8" xfId="8796"/>
    <cellStyle name="Normal 4 2 3" xfId="174"/>
    <cellStyle name="Normal 4 2 3 2" xfId="8797"/>
    <cellStyle name="Normal 4 2 4" xfId="8798"/>
    <cellStyle name="Normal 4 2 4 2" xfId="8799"/>
    <cellStyle name="Normal 4 2 5" xfId="8800"/>
    <cellStyle name="Normal 4 2 6" xfId="8801"/>
    <cellStyle name="Normal 4 2 7" xfId="8802"/>
    <cellStyle name="Normal 4 3" xfId="8803"/>
    <cellStyle name="Normal 4 3 2" xfId="8804"/>
    <cellStyle name="Normal 4 3 3" xfId="8805"/>
    <cellStyle name="Normal 4 3 3 2" xfId="8806"/>
    <cellStyle name="Normal 4 3 4" xfId="8807"/>
    <cellStyle name="Normal 4 3 5" xfId="8808"/>
    <cellStyle name="Normal 4 4" xfId="8809"/>
    <cellStyle name="Normal 4 4 2" xfId="8810"/>
    <cellStyle name="Normal 4 4 3" xfId="8811"/>
    <cellStyle name="Normal 4 4 3 2" xfId="8812"/>
    <cellStyle name="Normal 4 4 4" xfId="8813"/>
    <cellStyle name="Normal 4 4 4 2" xfId="8814"/>
    <cellStyle name="Normal 4 4 5" xfId="8815"/>
    <cellStyle name="Normal 4 5" xfId="8816"/>
    <cellStyle name="Normal 4 5 2" xfId="8817"/>
    <cellStyle name="Normal 4 5 3" xfId="8818"/>
    <cellStyle name="Normal 4 5 3 2" xfId="8819"/>
    <cellStyle name="Normal 4 5 4" xfId="8820"/>
    <cellStyle name="Normal 4 6" xfId="8821"/>
    <cellStyle name="Normal 4 7" xfId="8822"/>
    <cellStyle name="Normal 4 8" xfId="8823"/>
    <cellStyle name="Normal 40" xfId="8824"/>
    <cellStyle name="Normal 41" xfId="8825"/>
    <cellStyle name="Normal 42" xfId="8826"/>
    <cellStyle name="Normal 43" xfId="8827"/>
    <cellStyle name="Normal 44" xfId="8828"/>
    <cellStyle name="Normal 45" xfId="8829"/>
    <cellStyle name="Normal 5" xfId="79"/>
    <cellStyle name="Normal 5 2" xfId="148"/>
    <cellStyle name="Normal 5 2 2" xfId="8830"/>
    <cellStyle name="Normal 5 2 2 2" xfId="8831"/>
    <cellStyle name="Normal 5 2 2 2 2" xfId="8832"/>
    <cellStyle name="Normal 5 2 2 3" xfId="8833"/>
    <cellStyle name="Normal 5 2 3" xfId="8834"/>
    <cellStyle name="Normal 5 2 3 2" xfId="8835"/>
    <cellStyle name="Normal 5 2 4" xfId="8836"/>
    <cellStyle name="Normal 5 2 5" xfId="8837"/>
    <cellStyle name="Normal 5 2 6" xfId="8838"/>
    <cellStyle name="Normal 5 3" xfId="8839"/>
    <cellStyle name="Normal 5 3 2" xfId="8840"/>
    <cellStyle name="Normal 5 3 2 2" xfId="8841"/>
    <cellStyle name="Normal 5 3 3" xfId="8842"/>
    <cellStyle name="Normal 5 3 4" xfId="8843"/>
    <cellStyle name="Normal 5 3 5" xfId="8844"/>
    <cellStyle name="Normal 5 3 6" xfId="8845"/>
    <cellStyle name="Normal 5 4" xfId="8846"/>
    <cellStyle name="Normal 5 4 2" xfId="8847"/>
    <cellStyle name="Normal 5 4 3" xfId="8848"/>
    <cellStyle name="Normal 5 5" xfId="8849"/>
    <cellStyle name="Normal 5 5 2" xfId="8850"/>
    <cellStyle name="Normal 5 6" xfId="8851"/>
    <cellStyle name="Normal 5 6 2" xfId="8852"/>
    <cellStyle name="Normal 6" xfId="80"/>
    <cellStyle name="Normal 6 2" xfId="8853"/>
    <cellStyle name="Normal 6 2 2" xfId="8854"/>
    <cellStyle name="Normal 6 2 2 2" xfId="8855"/>
    <cellStyle name="Normal 6 2 2 2 2" xfId="8856"/>
    <cellStyle name="Normal 6 2 2 3" xfId="8857"/>
    <cellStyle name="Normal 6 2 3" xfId="8858"/>
    <cellStyle name="Normal 6 2 3 2" xfId="8859"/>
    <cellStyle name="Normal 6 2 4" xfId="8860"/>
    <cellStyle name="Normal 6 2 5" xfId="8861"/>
    <cellStyle name="Normal 6 2 6" xfId="8862"/>
    <cellStyle name="Normal 6 3" xfId="8863"/>
    <cellStyle name="Normal 6 3 2" xfId="8864"/>
    <cellStyle name="Normal 6 3 2 2" xfId="8865"/>
    <cellStyle name="Normal 6 3 3" xfId="8866"/>
    <cellStyle name="Normal 6 3 4" xfId="8867"/>
    <cellStyle name="Normal 6 4" xfId="8868"/>
    <cellStyle name="Normal 6 4 2" xfId="8869"/>
    <cellStyle name="Normal 6 5" xfId="8870"/>
    <cellStyle name="Normal 6 6" xfId="8871"/>
    <cellStyle name="Normal 6 7" xfId="8872"/>
    <cellStyle name="Normal 6 8" xfId="8873"/>
    <cellStyle name="Normal 6 9" xfId="8874"/>
    <cellStyle name="Normal 7" xfId="149"/>
    <cellStyle name="Normal 7 2" xfId="8875"/>
    <cellStyle name="Normal 7 2 2" xfId="8876"/>
    <cellStyle name="Normal 7 2 2 2" xfId="8877"/>
    <cellStyle name="Normal 7 2 2 2 2" xfId="8878"/>
    <cellStyle name="Normal 7 2 2 3" xfId="8879"/>
    <cellStyle name="Normal 7 2 3" xfId="8880"/>
    <cellStyle name="Normal 7 2 3 2" xfId="8881"/>
    <cellStyle name="Normal 7 2 4" xfId="8882"/>
    <cellStyle name="Normal 7 2 5" xfId="8883"/>
    <cellStyle name="Normal 7 3" xfId="8884"/>
    <cellStyle name="Normal 7 3 2" xfId="8885"/>
    <cellStyle name="Normal 7 3 2 2" xfId="8886"/>
    <cellStyle name="Normal 7 3 3" xfId="8887"/>
    <cellStyle name="Normal 7 3 4" xfId="8888"/>
    <cellStyle name="Normal 7 4" xfId="8889"/>
    <cellStyle name="Normal 7 4 2" xfId="8890"/>
    <cellStyle name="Normal 7 5" xfId="8891"/>
    <cellStyle name="Normal 7 5 2" xfId="8892"/>
    <cellStyle name="Normal 7 5 2 2" xfId="8893"/>
    <cellStyle name="Normal 7 5 3" xfId="8894"/>
    <cellStyle name="Normal 7 6" xfId="8895"/>
    <cellStyle name="Normal 7 7" xfId="8896"/>
    <cellStyle name="Normal 7 7 2" xfId="8897"/>
    <cellStyle name="Normal 7 7 3" xfId="8898"/>
    <cellStyle name="Normal 7 8" xfId="8899"/>
    <cellStyle name="Normal 7 9" xfId="8900"/>
    <cellStyle name="Normal 8" xfId="150"/>
    <cellStyle name="Normal 8 2" xfId="8901"/>
    <cellStyle name="Normal 8 2 2" xfId="8902"/>
    <cellStyle name="Normal 8 3" xfId="8903"/>
    <cellStyle name="Normal 8 3 2" xfId="8904"/>
    <cellStyle name="Normal 8 3 3" xfId="8905"/>
    <cellStyle name="Normal 8 4" xfId="8906"/>
    <cellStyle name="Normal 8 5" xfId="8907"/>
    <cellStyle name="Normal 8 6" xfId="8908"/>
    <cellStyle name="Normal 8 7" xfId="8909"/>
    <cellStyle name="Normal 9" xfId="159"/>
    <cellStyle name="Normal 9 2" xfId="8910"/>
    <cellStyle name="Normal 9 2 2" xfId="8911"/>
    <cellStyle name="Normal 9 2 2 2" xfId="8912"/>
    <cellStyle name="Normal 9 2 2 2 2" xfId="8913"/>
    <cellStyle name="Normal 9 2 2 3" xfId="8914"/>
    <cellStyle name="Normal 9 2 3" xfId="8915"/>
    <cellStyle name="Normal 9 2 3 2" xfId="8916"/>
    <cellStyle name="Normal 9 2 4" xfId="8917"/>
    <cellStyle name="Normal 9 3" xfId="8918"/>
    <cellStyle name="Normal 9 3 2" xfId="8919"/>
    <cellStyle name="Normal 9 3 2 2" xfId="8920"/>
    <cellStyle name="Normal 9 3 3" xfId="8921"/>
    <cellStyle name="Normal 9 4" xfId="8922"/>
    <cellStyle name="Normal 9 4 2" xfId="8923"/>
    <cellStyle name="Normal 9 5" xfId="8924"/>
    <cellStyle name="Normal 9 6" xfId="8925"/>
    <cellStyle name="Normal 9 7" xfId="8926"/>
    <cellStyle name="Normal 9 8" xfId="8927"/>
    <cellStyle name="Note 10" xfId="8928"/>
    <cellStyle name="Note 10 10" xfId="8929"/>
    <cellStyle name="Note 10 11" xfId="8930"/>
    <cellStyle name="Note 10 2" xfId="8931"/>
    <cellStyle name="Note 10 2 2" xfId="8932"/>
    <cellStyle name="Note 10 2 2 2" xfId="8933"/>
    <cellStyle name="Note 10 2 2 2 2" xfId="8934"/>
    <cellStyle name="Note 10 2 2 2 2 2" xfId="8935"/>
    <cellStyle name="Note 10 2 2 2 3" xfId="8936"/>
    <cellStyle name="Note 10 2 2 2 3 2" xfId="8937"/>
    <cellStyle name="Note 10 2 2 2 4" xfId="8938"/>
    <cellStyle name="Note 10 2 2 2 4 2" xfId="8939"/>
    <cellStyle name="Note 10 2 2 2 5" xfId="8940"/>
    <cellStyle name="Note 10 2 2 2 5 2" xfId="8941"/>
    <cellStyle name="Note 10 2 2 2 6" xfId="8942"/>
    <cellStyle name="Note 10 2 2 2 6 2" xfId="8943"/>
    <cellStyle name="Note 10 2 2 2 7" xfId="8944"/>
    <cellStyle name="Note 10 2 2 3" xfId="8945"/>
    <cellStyle name="Note 10 2 2 3 2" xfId="8946"/>
    <cellStyle name="Note 10 2 2 4" xfId="8947"/>
    <cellStyle name="Note 10 2 2 4 2" xfId="8948"/>
    <cellStyle name="Note 10 2 2 5" xfId="8949"/>
    <cellStyle name="Note 10 2 2 5 2" xfId="8950"/>
    <cellStyle name="Note 10 2 2 6" xfId="8951"/>
    <cellStyle name="Note 10 2 2 6 2" xfId="8952"/>
    <cellStyle name="Note 10 2 2 7" xfId="8953"/>
    <cellStyle name="Note 10 2 2 7 2" xfId="8954"/>
    <cellStyle name="Note 10 2 2 8" xfId="8955"/>
    <cellStyle name="Note 10 2 3" xfId="8956"/>
    <cellStyle name="Note 10 2 3 2" xfId="8957"/>
    <cellStyle name="Note 10 2 3 2 2" xfId="8958"/>
    <cellStyle name="Note 10 2 3 3" xfId="8959"/>
    <cellStyle name="Note 10 2 3 3 2" xfId="8960"/>
    <cellStyle name="Note 10 2 3 4" xfId="8961"/>
    <cellStyle name="Note 10 2 3 4 2" xfId="8962"/>
    <cellStyle name="Note 10 2 3 5" xfId="8963"/>
    <cellStyle name="Note 10 2 3 5 2" xfId="8964"/>
    <cellStyle name="Note 10 2 3 6" xfId="8965"/>
    <cellStyle name="Note 10 2 3 6 2" xfId="8966"/>
    <cellStyle name="Note 10 2 3 7" xfId="8967"/>
    <cellStyle name="Note 10 2 4" xfId="8968"/>
    <cellStyle name="Note 10 2 4 2" xfId="8969"/>
    <cellStyle name="Note 10 2 5" xfId="8970"/>
    <cellStyle name="Note 10 2 5 2" xfId="8971"/>
    <cellStyle name="Note 10 2 6" xfId="8972"/>
    <cellStyle name="Note 10 2 6 2" xfId="8973"/>
    <cellStyle name="Note 10 2 7" xfId="8974"/>
    <cellStyle name="Note 10 2 7 2" xfId="8975"/>
    <cellStyle name="Note 10 2 8" xfId="8976"/>
    <cellStyle name="Note 10 2 8 2" xfId="8977"/>
    <cellStyle name="Note 10 2 9" xfId="8978"/>
    <cellStyle name="Note 10 3" xfId="8979"/>
    <cellStyle name="Note 10 3 2" xfId="8980"/>
    <cellStyle name="Note 10 3 2 2" xfId="8981"/>
    <cellStyle name="Note 10 3 2 2 2" xfId="8982"/>
    <cellStyle name="Note 10 3 2 3" xfId="8983"/>
    <cellStyle name="Note 10 3 2 3 2" xfId="8984"/>
    <cellStyle name="Note 10 3 2 4" xfId="8985"/>
    <cellStyle name="Note 10 3 2 4 2" xfId="8986"/>
    <cellStyle name="Note 10 3 2 5" xfId="8987"/>
    <cellStyle name="Note 10 3 2 5 2" xfId="8988"/>
    <cellStyle name="Note 10 3 2 6" xfId="8989"/>
    <cellStyle name="Note 10 3 2 6 2" xfId="8990"/>
    <cellStyle name="Note 10 3 2 7" xfId="8991"/>
    <cellStyle name="Note 10 3 3" xfId="8992"/>
    <cellStyle name="Note 10 3 3 2" xfId="8993"/>
    <cellStyle name="Note 10 3 4" xfId="8994"/>
    <cellStyle name="Note 10 3 4 2" xfId="8995"/>
    <cellStyle name="Note 10 3 5" xfId="8996"/>
    <cellStyle name="Note 10 3 5 2" xfId="8997"/>
    <cellStyle name="Note 10 3 6" xfId="8998"/>
    <cellStyle name="Note 10 3 6 2" xfId="8999"/>
    <cellStyle name="Note 10 3 7" xfId="9000"/>
    <cellStyle name="Note 10 3 7 2" xfId="9001"/>
    <cellStyle name="Note 10 3 8" xfId="9002"/>
    <cellStyle name="Note 10 4" xfId="9003"/>
    <cellStyle name="Note 10 4 2" xfId="9004"/>
    <cellStyle name="Note 10 4 2 2" xfId="9005"/>
    <cellStyle name="Note 10 4 3" xfId="9006"/>
    <cellStyle name="Note 10 4 3 2" xfId="9007"/>
    <cellStyle name="Note 10 4 4" xfId="9008"/>
    <cellStyle name="Note 10 4 4 2" xfId="9009"/>
    <cellStyle name="Note 10 4 5" xfId="9010"/>
    <cellStyle name="Note 10 4 5 2" xfId="9011"/>
    <cellStyle name="Note 10 4 6" xfId="9012"/>
    <cellStyle name="Note 10 4 6 2" xfId="9013"/>
    <cellStyle name="Note 10 4 7" xfId="9014"/>
    <cellStyle name="Note 10 5" xfId="9015"/>
    <cellStyle name="Note 10 5 2" xfId="9016"/>
    <cellStyle name="Note 10 6" xfId="9017"/>
    <cellStyle name="Note 10 6 2" xfId="9018"/>
    <cellStyle name="Note 10 7" xfId="9019"/>
    <cellStyle name="Note 10 7 2" xfId="9020"/>
    <cellStyle name="Note 10 8" xfId="9021"/>
    <cellStyle name="Note 10 8 2" xfId="9022"/>
    <cellStyle name="Note 10 9" xfId="9023"/>
    <cellStyle name="Note 10 9 2" xfId="9024"/>
    <cellStyle name="Note 11" xfId="9025"/>
    <cellStyle name="Note 11 10" xfId="9026"/>
    <cellStyle name="Note 11 11" xfId="9027"/>
    <cellStyle name="Note 11 2" xfId="9028"/>
    <cellStyle name="Note 11 2 2" xfId="9029"/>
    <cellStyle name="Note 11 2 2 2" xfId="9030"/>
    <cellStyle name="Note 11 2 2 2 2" xfId="9031"/>
    <cellStyle name="Note 11 2 2 2 2 2" xfId="9032"/>
    <cellStyle name="Note 11 2 2 2 3" xfId="9033"/>
    <cellStyle name="Note 11 2 2 2 3 2" xfId="9034"/>
    <cellStyle name="Note 11 2 2 2 4" xfId="9035"/>
    <cellStyle name="Note 11 2 2 2 4 2" xfId="9036"/>
    <cellStyle name="Note 11 2 2 2 5" xfId="9037"/>
    <cellStyle name="Note 11 2 2 2 5 2" xfId="9038"/>
    <cellStyle name="Note 11 2 2 2 6" xfId="9039"/>
    <cellStyle name="Note 11 2 2 2 6 2" xfId="9040"/>
    <cellStyle name="Note 11 2 2 2 7" xfId="9041"/>
    <cellStyle name="Note 11 2 2 3" xfId="9042"/>
    <cellStyle name="Note 11 2 2 3 2" xfId="9043"/>
    <cellStyle name="Note 11 2 2 4" xfId="9044"/>
    <cellStyle name="Note 11 2 2 4 2" xfId="9045"/>
    <cellStyle name="Note 11 2 2 5" xfId="9046"/>
    <cellStyle name="Note 11 2 2 5 2" xfId="9047"/>
    <cellStyle name="Note 11 2 2 6" xfId="9048"/>
    <cellStyle name="Note 11 2 2 6 2" xfId="9049"/>
    <cellStyle name="Note 11 2 2 7" xfId="9050"/>
    <cellStyle name="Note 11 2 2 7 2" xfId="9051"/>
    <cellStyle name="Note 11 2 2 8" xfId="9052"/>
    <cellStyle name="Note 11 2 3" xfId="9053"/>
    <cellStyle name="Note 11 2 3 2" xfId="9054"/>
    <cellStyle name="Note 11 2 3 2 2" xfId="9055"/>
    <cellStyle name="Note 11 2 3 3" xfId="9056"/>
    <cellStyle name="Note 11 2 3 3 2" xfId="9057"/>
    <cellStyle name="Note 11 2 3 4" xfId="9058"/>
    <cellStyle name="Note 11 2 3 4 2" xfId="9059"/>
    <cellStyle name="Note 11 2 3 5" xfId="9060"/>
    <cellStyle name="Note 11 2 3 5 2" xfId="9061"/>
    <cellStyle name="Note 11 2 3 6" xfId="9062"/>
    <cellStyle name="Note 11 2 3 6 2" xfId="9063"/>
    <cellStyle name="Note 11 2 3 7" xfId="9064"/>
    <cellStyle name="Note 11 2 4" xfId="9065"/>
    <cellStyle name="Note 11 2 4 2" xfId="9066"/>
    <cellStyle name="Note 11 2 5" xfId="9067"/>
    <cellStyle name="Note 11 2 5 2" xfId="9068"/>
    <cellStyle name="Note 11 2 6" xfId="9069"/>
    <cellStyle name="Note 11 2 6 2" xfId="9070"/>
    <cellStyle name="Note 11 2 7" xfId="9071"/>
    <cellStyle name="Note 11 2 7 2" xfId="9072"/>
    <cellStyle name="Note 11 2 8" xfId="9073"/>
    <cellStyle name="Note 11 2 8 2" xfId="9074"/>
    <cellStyle name="Note 11 2 9" xfId="9075"/>
    <cellStyle name="Note 11 3" xfId="9076"/>
    <cellStyle name="Note 11 3 2" xfId="9077"/>
    <cellStyle name="Note 11 3 2 2" xfId="9078"/>
    <cellStyle name="Note 11 3 2 2 2" xfId="9079"/>
    <cellStyle name="Note 11 3 2 3" xfId="9080"/>
    <cellStyle name="Note 11 3 2 3 2" xfId="9081"/>
    <cellStyle name="Note 11 3 2 4" xfId="9082"/>
    <cellStyle name="Note 11 3 2 4 2" xfId="9083"/>
    <cellStyle name="Note 11 3 2 5" xfId="9084"/>
    <cellStyle name="Note 11 3 2 5 2" xfId="9085"/>
    <cellStyle name="Note 11 3 2 6" xfId="9086"/>
    <cellStyle name="Note 11 3 2 6 2" xfId="9087"/>
    <cellStyle name="Note 11 3 2 7" xfId="9088"/>
    <cellStyle name="Note 11 3 3" xfId="9089"/>
    <cellStyle name="Note 11 3 3 2" xfId="9090"/>
    <cellStyle name="Note 11 3 4" xfId="9091"/>
    <cellStyle name="Note 11 3 4 2" xfId="9092"/>
    <cellStyle name="Note 11 3 5" xfId="9093"/>
    <cellStyle name="Note 11 3 5 2" xfId="9094"/>
    <cellStyle name="Note 11 3 6" xfId="9095"/>
    <cellStyle name="Note 11 3 6 2" xfId="9096"/>
    <cellStyle name="Note 11 3 7" xfId="9097"/>
    <cellStyle name="Note 11 3 7 2" xfId="9098"/>
    <cellStyle name="Note 11 3 8" xfId="9099"/>
    <cellStyle name="Note 11 4" xfId="9100"/>
    <cellStyle name="Note 11 4 2" xfId="9101"/>
    <cellStyle name="Note 11 4 2 2" xfId="9102"/>
    <cellStyle name="Note 11 4 3" xfId="9103"/>
    <cellStyle name="Note 11 4 3 2" xfId="9104"/>
    <cellStyle name="Note 11 4 4" xfId="9105"/>
    <cellStyle name="Note 11 4 4 2" xfId="9106"/>
    <cellStyle name="Note 11 4 5" xfId="9107"/>
    <cellStyle name="Note 11 4 5 2" xfId="9108"/>
    <cellStyle name="Note 11 4 6" xfId="9109"/>
    <cellStyle name="Note 11 4 6 2" xfId="9110"/>
    <cellStyle name="Note 11 4 7" xfId="9111"/>
    <cellStyle name="Note 11 5" xfId="9112"/>
    <cellStyle name="Note 11 5 2" xfId="9113"/>
    <cellStyle name="Note 11 6" xfId="9114"/>
    <cellStyle name="Note 11 6 2" xfId="9115"/>
    <cellStyle name="Note 11 7" xfId="9116"/>
    <cellStyle name="Note 11 7 2" xfId="9117"/>
    <cellStyle name="Note 11 8" xfId="9118"/>
    <cellStyle name="Note 11 8 2" xfId="9119"/>
    <cellStyle name="Note 11 9" xfId="9120"/>
    <cellStyle name="Note 11 9 2" xfId="9121"/>
    <cellStyle name="Note 12" xfId="9122"/>
    <cellStyle name="Note 12 10" xfId="9123"/>
    <cellStyle name="Note 12 11" xfId="9124"/>
    <cellStyle name="Note 12 2" xfId="9125"/>
    <cellStyle name="Note 12 2 2" xfId="9126"/>
    <cellStyle name="Note 12 2 2 2" xfId="9127"/>
    <cellStyle name="Note 12 2 2 2 2" xfId="9128"/>
    <cellStyle name="Note 12 2 2 2 2 2" xfId="9129"/>
    <cellStyle name="Note 12 2 2 2 3" xfId="9130"/>
    <cellStyle name="Note 12 2 2 2 3 2" xfId="9131"/>
    <cellStyle name="Note 12 2 2 2 4" xfId="9132"/>
    <cellStyle name="Note 12 2 2 2 4 2" xfId="9133"/>
    <cellStyle name="Note 12 2 2 2 5" xfId="9134"/>
    <cellStyle name="Note 12 2 2 2 5 2" xfId="9135"/>
    <cellStyle name="Note 12 2 2 2 6" xfId="9136"/>
    <cellStyle name="Note 12 2 2 2 6 2" xfId="9137"/>
    <cellStyle name="Note 12 2 2 2 7" xfId="9138"/>
    <cellStyle name="Note 12 2 2 3" xfId="9139"/>
    <cellStyle name="Note 12 2 2 3 2" xfId="9140"/>
    <cellStyle name="Note 12 2 2 4" xfId="9141"/>
    <cellStyle name="Note 12 2 2 4 2" xfId="9142"/>
    <cellStyle name="Note 12 2 2 5" xfId="9143"/>
    <cellStyle name="Note 12 2 2 5 2" xfId="9144"/>
    <cellStyle name="Note 12 2 2 6" xfId="9145"/>
    <cellStyle name="Note 12 2 2 6 2" xfId="9146"/>
    <cellStyle name="Note 12 2 2 7" xfId="9147"/>
    <cellStyle name="Note 12 2 2 7 2" xfId="9148"/>
    <cellStyle name="Note 12 2 2 8" xfId="9149"/>
    <cellStyle name="Note 12 2 3" xfId="9150"/>
    <cellStyle name="Note 12 2 3 2" xfId="9151"/>
    <cellStyle name="Note 12 2 3 2 2" xfId="9152"/>
    <cellStyle name="Note 12 2 3 3" xfId="9153"/>
    <cellStyle name="Note 12 2 3 3 2" xfId="9154"/>
    <cellStyle name="Note 12 2 3 4" xfId="9155"/>
    <cellStyle name="Note 12 2 3 4 2" xfId="9156"/>
    <cellStyle name="Note 12 2 3 5" xfId="9157"/>
    <cellStyle name="Note 12 2 3 5 2" xfId="9158"/>
    <cellStyle name="Note 12 2 3 6" xfId="9159"/>
    <cellStyle name="Note 12 2 3 6 2" xfId="9160"/>
    <cellStyle name="Note 12 2 3 7" xfId="9161"/>
    <cellStyle name="Note 12 2 4" xfId="9162"/>
    <cellStyle name="Note 12 2 4 2" xfId="9163"/>
    <cellStyle name="Note 12 2 5" xfId="9164"/>
    <cellStyle name="Note 12 2 5 2" xfId="9165"/>
    <cellStyle name="Note 12 2 6" xfId="9166"/>
    <cellStyle name="Note 12 2 6 2" xfId="9167"/>
    <cellStyle name="Note 12 2 7" xfId="9168"/>
    <cellStyle name="Note 12 2 7 2" xfId="9169"/>
    <cellStyle name="Note 12 2 8" xfId="9170"/>
    <cellStyle name="Note 12 2 8 2" xfId="9171"/>
    <cellStyle name="Note 12 2 9" xfId="9172"/>
    <cellStyle name="Note 12 3" xfId="9173"/>
    <cellStyle name="Note 12 3 2" xfId="9174"/>
    <cellStyle name="Note 12 3 2 2" xfId="9175"/>
    <cellStyle name="Note 12 3 2 2 2" xfId="9176"/>
    <cellStyle name="Note 12 3 2 3" xfId="9177"/>
    <cellStyle name="Note 12 3 2 3 2" xfId="9178"/>
    <cellStyle name="Note 12 3 2 4" xfId="9179"/>
    <cellStyle name="Note 12 3 2 4 2" xfId="9180"/>
    <cellStyle name="Note 12 3 2 5" xfId="9181"/>
    <cellStyle name="Note 12 3 2 5 2" xfId="9182"/>
    <cellStyle name="Note 12 3 2 6" xfId="9183"/>
    <cellStyle name="Note 12 3 2 6 2" xfId="9184"/>
    <cellStyle name="Note 12 3 2 7" xfId="9185"/>
    <cellStyle name="Note 12 3 3" xfId="9186"/>
    <cellStyle name="Note 12 3 3 2" xfId="9187"/>
    <cellStyle name="Note 12 3 4" xfId="9188"/>
    <cellStyle name="Note 12 3 4 2" xfId="9189"/>
    <cellStyle name="Note 12 3 5" xfId="9190"/>
    <cellStyle name="Note 12 3 5 2" xfId="9191"/>
    <cellStyle name="Note 12 3 6" xfId="9192"/>
    <cellStyle name="Note 12 3 6 2" xfId="9193"/>
    <cellStyle name="Note 12 3 7" xfId="9194"/>
    <cellStyle name="Note 12 3 7 2" xfId="9195"/>
    <cellStyle name="Note 12 3 8" xfId="9196"/>
    <cellStyle name="Note 12 4" xfId="9197"/>
    <cellStyle name="Note 12 4 2" xfId="9198"/>
    <cellStyle name="Note 12 4 2 2" xfId="9199"/>
    <cellStyle name="Note 12 4 3" xfId="9200"/>
    <cellStyle name="Note 12 4 3 2" xfId="9201"/>
    <cellStyle name="Note 12 4 4" xfId="9202"/>
    <cellStyle name="Note 12 4 4 2" xfId="9203"/>
    <cellStyle name="Note 12 4 5" xfId="9204"/>
    <cellStyle name="Note 12 4 5 2" xfId="9205"/>
    <cellStyle name="Note 12 4 6" xfId="9206"/>
    <cellStyle name="Note 12 4 6 2" xfId="9207"/>
    <cellStyle name="Note 12 4 7" xfId="9208"/>
    <cellStyle name="Note 12 5" xfId="9209"/>
    <cellStyle name="Note 12 5 2" xfId="9210"/>
    <cellStyle name="Note 12 6" xfId="9211"/>
    <cellStyle name="Note 12 6 2" xfId="9212"/>
    <cellStyle name="Note 12 7" xfId="9213"/>
    <cellStyle name="Note 12 7 2" xfId="9214"/>
    <cellStyle name="Note 12 8" xfId="9215"/>
    <cellStyle name="Note 12 8 2" xfId="9216"/>
    <cellStyle name="Note 12 9" xfId="9217"/>
    <cellStyle name="Note 12 9 2" xfId="9218"/>
    <cellStyle name="Note 13" xfId="9219"/>
    <cellStyle name="Note 13 10" xfId="9220"/>
    <cellStyle name="Note 13 11" xfId="9221"/>
    <cellStyle name="Note 13 2" xfId="9222"/>
    <cellStyle name="Note 13 2 2" xfId="9223"/>
    <cellStyle name="Note 13 2 2 2" xfId="9224"/>
    <cellStyle name="Note 13 2 2 2 2" xfId="9225"/>
    <cellStyle name="Note 13 2 2 2 2 2" xfId="9226"/>
    <cellStyle name="Note 13 2 2 2 3" xfId="9227"/>
    <cellStyle name="Note 13 2 2 2 3 2" xfId="9228"/>
    <cellStyle name="Note 13 2 2 2 4" xfId="9229"/>
    <cellStyle name="Note 13 2 2 2 4 2" xfId="9230"/>
    <cellStyle name="Note 13 2 2 2 5" xfId="9231"/>
    <cellStyle name="Note 13 2 2 2 5 2" xfId="9232"/>
    <cellStyle name="Note 13 2 2 2 6" xfId="9233"/>
    <cellStyle name="Note 13 2 2 2 6 2" xfId="9234"/>
    <cellStyle name="Note 13 2 2 2 7" xfId="9235"/>
    <cellStyle name="Note 13 2 2 3" xfId="9236"/>
    <cellStyle name="Note 13 2 2 3 2" xfId="9237"/>
    <cellStyle name="Note 13 2 2 4" xfId="9238"/>
    <cellStyle name="Note 13 2 2 4 2" xfId="9239"/>
    <cellStyle name="Note 13 2 2 5" xfId="9240"/>
    <cellStyle name="Note 13 2 2 5 2" xfId="9241"/>
    <cellStyle name="Note 13 2 2 6" xfId="9242"/>
    <cellStyle name="Note 13 2 2 6 2" xfId="9243"/>
    <cellStyle name="Note 13 2 2 7" xfId="9244"/>
    <cellStyle name="Note 13 2 2 7 2" xfId="9245"/>
    <cellStyle name="Note 13 2 2 8" xfId="9246"/>
    <cellStyle name="Note 13 2 3" xfId="9247"/>
    <cellStyle name="Note 13 2 3 2" xfId="9248"/>
    <cellStyle name="Note 13 2 3 2 2" xfId="9249"/>
    <cellStyle name="Note 13 2 3 3" xfId="9250"/>
    <cellStyle name="Note 13 2 3 3 2" xfId="9251"/>
    <cellStyle name="Note 13 2 3 4" xfId="9252"/>
    <cellStyle name="Note 13 2 3 4 2" xfId="9253"/>
    <cellStyle name="Note 13 2 3 5" xfId="9254"/>
    <cellStyle name="Note 13 2 3 5 2" xfId="9255"/>
    <cellStyle name="Note 13 2 3 6" xfId="9256"/>
    <cellStyle name="Note 13 2 3 6 2" xfId="9257"/>
    <cellStyle name="Note 13 2 3 7" xfId="9258"/>
    <cellStyle name="Note 13 2 4" xfId="9259"/>
    <cellStyle name="Note 13 2 4 2" xfId="9260"/>
    <cellStyle name="Note 13 2 5" xfId="9261"/>
    <cellStyle name="Note 13 2 5 2" xfId="9262"/>
    <cellStyle name="Note 13 2 6" xfId="9263"/>
    <cellStyle name="Note 13 2 6 2" xfId="9264"/>
    <cellStyle name="Note 13 2 7" xfId="9265"/>
    <cellStyle name="Note 13 2 7 2" xfId="9266"/>
    <cellStyle name="Note 13 2 8" xfId="9267"/>
    <cellStyle name="Note 13 2 8 2" xfId="9268"/>
    <cellStyle name="Note 13 2 9" xfId="9269"/>
    <cellStyle name="Note 13 3" xfId="9270"/>
    <cellStyle name="Note 13 3 2" xfId="9271"/>
    <cellStyle name="Note 13 3 2 2" xfId="9272"/>
    <cellStyle name="Note 13 3 2 2 2" xfId="9273"/>
    <cellStyle name="Note 13 3 2 3" xfId="9274"/>
    <cellStyle name="Note 13 3 2 3 2" xfId="9275"/>
    <cellStyle name="Note 13 3 2 4" xfId="9276"/>
    <cellStyle name="Note 13 3 2 4 2" xfId="9277"/>
    <cellStyle name="Note 13 3 2 5" xfId="9278"/>
    <cellStyle name="Note 13 3 2 5 2" xfId="9279"/>
    <cellStyle name="Note 13 3 2 6" xfId="9280"/>
    <cellStyle name="Note 13 3 2 6 2" xfId="9281"/>
    <cellStyle name="Note 13 3 2 7" xfId="9282"/>
    <cellStyle name="Note 13 3 3" xfId="9283"/>
    <cellStyle name="Note 13 3 3 2" xfId="9284"/>
    <cellStyle name="Note 13 3 4" xfId="9285"/>
    <cellStyle name="Note 13 3 4 2" xfId="9286"/>
    <cellStyle name="Note 13 3 5" xfId="9287"/>
    <cellStyle name="Note 13 3 5 2" xfId="9288"/>
    <cellStyle name="Note 13 3 6" xfId="9289"/>
    <cellStyle name="Note 13 3 6 2" xfId="9290"/>
    <cellStyle name="Note 13 3 7" xfId="9291"/>
    <cellStyle name="Note 13 3 7 2" xfId="9292"/>
    <cellStyle name="Note 13 3 8" xfId="9293"/>
    <cellStyle name="Note 13 4" xfId="9294"/>
    <cellStyle name="Note 13 4 2" xfId="9295"/>
    <cellStyle name="Note 13 4 2 2" xfId="9296"/>
    <cellStyle name="Note 13 4 3" xfId="9297"/>
    <cellStyle name="Note 13 4 3 2" xfId="9298"/>
    <cellStyle name="Note 13 4 4" xfId="9299"/>
    <cellStyle name="Note 13 4 4 2" xfId="9300"/>
    <cellStyle name="Note 13 4 5" xfId="9301"/>
    <cellStyle name="Note 13 4 5 2" xfId="9302"/>
    <cellStyle name="Note 13 4 6" xfId="9303"/>
    <cellStyle name="Note 13 4 6 2" xfId="9304"/>
    <cellStyle name="Note 13 4 7" xfId="9305"/>
    <cellStyle name="Note 13 5" xfId="9306"/>
    <cellStyle name="Note 13 5 2" xfId="9307"/>
    <cellStyle name="Note 13 6" xfId="9308"/>
    <cellStyle name="Note 13 6 2" xfId="9309"/>
    <cellStyle name="Note 13 7" xfId="9310"/>
    <cellStyle name="Note 13 7 2" xfId="9311"/>
    <cellStyle name="Note 13 8" xfId="9312"/>
    <cellStyle name="Note 13 8 2" xfId="9313"/>
    <cellStyle name="Note 13 9" xfId="9314"/>
    <cellStyle name="Note 13 9 2" xfId="9315"/>
    <cellStyle name="Note 14" xfId="9316"/>
    <cellStyle name="Note 14 10" xfId="9317"/>
    <cellStyle name="Note 14 2" xfId="9318"/>
    <cellStyle name="Note 14 2 2" xfId="9319"/>
    <cellStyle name="Note 14 2 2 2" xfId="9320"/>
    <cellStyle name="Note 14 2 2 2 2" xfId="9321"/>
    <cellStyle name="Note 14 2 2 2 2 2" xfId="9322"/>
    <cellStyle name="Note 14 2 2 2 3" xfId="9323"/>
    <cellStyle name="Note 14 2 2 2 3 2" xfId="9324"/>
    <cellStyle name="Note 14 2 2 2 4" xfId="9325"/>
    <cellStyle name="Note 14 2 2 2 4 2" xfId="9326"/>
    <cellStyle name="Note 14 2 2 2 5" xfId="9327"/>
    <cellStyle name="Note 14 2 2 2 5 2" xfId="9328"/>
    <cellStyle name="Note 14 2 2 2 6" xfId="9329"/>
    <cellStyle name="Note 14 2 2 2 6 2" xfId="9330"/>
    <cellStyle name="Note 14 2 2 2 7" xfId="9331"/>
    <cellStyle name="Note 14 2 2 3" xfId="9332"/>
    <cellStyle name="Note 14 2 2 3 2" xfId="9333"/>
    <cellStyle name="Note 14 2 2 4" xfId="9334"/>
    <cellStyle name="Note 14 2 2 4 2" xfId="9335"/>
    <cellStyle name="Note 14 2 2 5" xfId="9336"/>
    <cellStyle name="Note 14 2 2 5 2" xfId="9337"/>
    <cellStyle name="Note 14 2 2 6" xfId="9338"/>
    <cellStyle name="Note 14 2 2 6 2" xfId="9339"/>
    <cellStyle name="Note 14 2 2 7" xfId="9340"/>
    <cellStyle name="Note 14 2 2 7 2" xfId="9341"/>
    <cellStyle name="Note 14 2 2 8" xfId="9342"/>
    <cellStyle name="Note 14 2 3" xfId="9343"/>
    <cellStyle name="Note 14 2 3 2" xfId="9344"/>
    <cellStyle name="Note 14 2 3 2 2" xfId="9345"/>
    <cellStyle name="Note 14 2 3 3" xfId="9346"/>
    <cellStyle name="Note 14 2 3 3 2" xfId="9347"/>
    <cellStyle name="Note 14 2 3 4" xfId="9348"/>
    <cellStyle name="Note 14 2 3 4 2" xfId="9349"/>
    <cellStyle name="Note 14 2 3 5" xfId="9350"/>
    <cellStyle name="Note 14 2 3 5 2" xfId="9351"/>
    <cellStyle name="Note 14 2 3 6" xfId="9352"/>
    <cellStyle name="Note 14 2 3 6 2" xfId="9353"/>
    <cellStyle name="Note 14 2 3 7" xfId="9354"/>
    <cellStyle name="Note 14 2 4" xfId="9355"/>
    <cellStyle name="Note 14 2 4 2" xfId="9356"/>
    <cellStyle name="Note 14 2 5" xfId="9357"/>
    <cellStyle name="Note 14 2 5 2" xfId="9358"/>
    <cellStyle name="Note 14 2 6" xfId="9359"/>
    <cellStyle name="Note 14 2 6 2" xfId="9360"/>
    <cellStyle name="Note 14 2 7" xfId="9361"/>
    <cellStyle name="Note 14 2 7 2" xfId="9362"/>
    <cellStyle name="Note 14 2 8" xfId="9363"/>
    <cellStyle name="Note 14 2 8 2" xfId="9364"/>
    <cellStyle name="Note 14 2 9" xfId="9365"/>
    <cellStyle name="Note 14 3" xfId="9366"/>
    <cellStyle name="Note 14 3 2" xfId="9367"/>
    <cellStyle name="Note 14 3 2 2" xfId="9368"/>
    <cellStyle name="Note 14 3 2 2 2" xfId="9369"/>
    <cellStyle name="Note 14 3 2 3" xfId="9370"/>
    <cellStyle name="Note 14 3 2 3 2" xfId="9371"/>
    <cellStyle name="Note 14 3 2 4" xfId="9372"/>
    <cellStyle name="Note 14 3 2 4 2" xfId="9373"/>
    <cellStyle name="Note 14 3 2 5" xfId="9374"/>
    <cellStyle name="Note 14 3 2 5 2" xfId="9375"/>
    <cellStyle name="Note 14 3 2 6" xfId="9376"/>
    <cellStyle name="Note 14 3 2 6 2" xfId="9377"/>
    <cellStyle name="Note 14 3 2 7" xfId="9378"/>
    <cellStyle name="Note 14 3 3" xfId="9379"/>
    <cellStyle name="Note 14 3 3 2" xfId="9380"/>
    <cellStyle name="Note 14 3 4" xfId="9381"/>
    <cellStyle name="Note 14 3 4 2" xfId="9382"/>
    <cellStyle name="Note 14 3 5" xfId="9383"/>
    <cellStyle name="Note 14 3 5 2" xfId="9384"/>
    <cellStyle name="Note 14 3 6" xfId="9385"/>
    <cellStyle name="Note 14 3 6 2" xfId="9386"/>
    <cellStyle name="Note 14 3 7" xfId="9387"/>
    <cellStyle name="Note 14 3 7 2" xfId="9388"/>
    <cellStyle name="Note 14 3 8" xfId="9389"/>
    <cellStyle name="Note 14 4" xfId="9390"/>
    <cellStyle name="Note 14 4 2" xfId="9391"/>
    <cellStyle name="Note 14 4 2 2" xfId="9392"/>
    <cellStyle name="Note 14 4 3" xfId="9393"/>
    <cellStyle name="Note 14 4 3 2" xfId="9394"/>
    <cellStyle name="Note 14 4 4" xfId="9395"/>
    <cellStyle name="Note 14 4 4 2" xfId="9396"/>
    <cellStyle name="Note 14 4 5" xfId="9397"/>
    <cellStyle name="Note 14 4 5 2" xfId="9398"/>
    <cellStyle name="Note 14 4 6" xfId="9399"/>
    <cellStyle name="Note 14 4 6 2" xfId="9400"/>
    <cellStyle name="Note 14 4 7" xfId="9401"/>
    <cellStyle name="Note 14 5" xfId="9402"/>
    <cellStyle name="Note 14 5 2" xfId="9403"/>
    <cellStyle name="Note 14 6" xfId="9404"/>
    <cellStyle name="Note 14 6 2" xfId="9405"/>
    <cellStyle name="Note 14 7" xfId="9406"/>
    <cellStyle name="Note 14 7 2" xfId="9407"/>
    <cellStyle name="Note 14 8" xfId="9408"/>
    <cellStyle name="Note 14 8 2" xfId="9409"/>
    <cellStyle name="Note 14 9" xfId="9410"/>
    <cellStyle name="Note 14 9 2" xfId="9411"/>
    <cellStyle name="Note 15" xfId="9412"/>
    <cellStyle name="Note 16" xfId="9413"/>
    <cellStyle name="Note 2" xfId="68"/>
    <cellStyle name="Note 2 10" xfId="9414"/>
    <cellStyle name="Note 2 10 2" xfId="9415"/>
    <cellStyle name="Note 2 11" xfId="9416"/>
    <cellStyle name="Note 2 11 2" xfId="9417"/>
    <cellStyle name="Note 2 12" xfId="9418"/>
    <cellStyle name="Note 2 12 2" xfId="9419"/>
    <cellStyle name="Note 2 13" xfId="9420"/>
    <cellStyle name="Note 2 14" xfId="9421"/>
    <cellStyle name="Note 2 2" xfId="9422"/>
    <cellStyle name="Note 2 2 10" xfId="9423"/>
    <cellStyle name="Note 2 2 10 2" xfId="9424"/>
    <cellStyle name="Note 2 2 11" xfId="9425"/>
    <cellStyle name="Note 2 2 11 2" xfId="9426"/>
    <cellStyle name="Note 2 2 12" xfId="9427"/>
    <cellStyle name="Note 2 2 13" xfId="9428"/>
    <cellStyle name="Note 2 2 2" xfId="9429"/>
    <cellStyle name="Note 2 2 2 10" xfId="9430"/>
    <cellStyle name="Note 2 2 2 10 2" xfId="9431"/>
    <cellStyle name="Note 2 2 2 11" xfId="9432"/>
    <cellStyle name="Note 2 2 2 2" xfId="9433"/>
    <cellStyle name="Note 2 2 2 2 10" xfId="9434"/>
    <cellStyle name="Note 2 2 2 2 2" xfId="9435"/>
    <cellStyle name="Note 2 2 2 2 2 2" xfId="9436"/>
    <cellStyle name="Note 2 2 2 2 2 2 2" xfId="9437"/>
    <cellStyle name="Note 2 2 2 2 2 2 2 2" xfId="9438"/>
    <cellStyle name="Note 2 2 2 2 2 2 2 2 2" xfId="9439"/>
    <cellStyle name="Note 2 2 2 2 2 2 2 3" xfId="9440"/>
    <cellStyle name="Note 2 2 2 2 2 2 2 3 2" xfId="9441"/>
    <cellStyle name="Note 2 2 2 2 2 2 2 4" xfId="9442"/>
    <cellStyle name="Note 2 2 2 2 2 2 2 4 2" xfId="9443"/>
    <cellStyle name="Note 2 2 2 2 2 2 2 5" xfId="9444"/>
    <cellStyle name="Note 2 2 2 2 2 2 2 5 2" xfId="9445"/>
    <cellStyle name="Note 2 2 2 2 2 2 2 6" xfId="9446"/>
    <cellStyle name="Note 2 2 2 2 2 2 2 6 2" xfId="9447"/>
    <cellStyle name="Note 2 2 2 2 2 2 2 7" xfId="9448"/>
    <cellStyle name="Note 2 2 2 2 2 2 3" xfId="9449"/>
    <cellStyle name="Note 2 2 2 2 2 2 3 2" xfId="9450"/>
    <cellStyle name="Note 2 2 2 2 2 2 4" xfId="9451"/>
    <cellStyle name="Note 2 2 2 2 2 2 4 2" xfId="9452"/>
    <cellStyle name="Note 2 2 2 2 2 2 5" xfId="9453"/>
    <cellStyle name="Note 2 2 2 2 2 2 5 2" xfId="9454"/>
    <cellStyle name="Note 2 2 2 2 2 2 6" xfId="9455"/>
    <cellStyle name="Note 2 2 2 2 2 2 6 2" xfId="9456"/>
    <cellStyle name="Note 2 2 2 2 2 2 7" xfId="9457"/>
    <cellStyle name="Note 2 2 2 2 2 2 7 2" xfId="9458"/>
    <cellStyle name="Note 2 2 2 2 2 2 8" xfId="9459"/>
    <cellStyle name="Note 2 2 2 2 2 3" xfId="9460"/>
    <cellStyle name="Note 2 2 2 2 2 3 2" xfId="9461"/>
    <cellStyle name="Note 2 2 2 2 2 3 2 2" xfId="9462"/>
    <cellStyle name="Note 2 2 2 2 2 3 3" xfId="9463"/>
    <cellStyle name="Note 2 2 2 2 2 3 3 2" xfId="9464"/>
    <cellStyle name="Note 2 2 2 2 2 3 4" xfId="9465"/>
    <cellStyle name="Note 2 2 2 2 2 3 4 2" xfId="9466"/>
    <cellStyle name="Note 2 2 2 2 2 3 5" xfId="9467"/>
    <cellStyle name="Note 2 2 2 2 2 3 5 2" xfId="9468"/>
    <cellStyle name="Note 2 2 2 2 2 3 6" xfId="9469"/>
    <cellStyle name="Note 2 2 2 2 2 3 6 2" xfId="9470"/>
    <cellStyle name="Note 2 2 2 2 2 3 7" xfId="9471"/>
    <cellStyle name="Note 2 2 2 2 2 4" xfId="9472"/>
    <cellStyle name="Note 2 2 2 2 2 4 2" xfId="9473"/>
    <cellStyle name="Note 2 2 2 2 2 5" xfId="9474"/>
    <cellStyle name="Note 2 2 2 2 2 5 2" xfId="9475"/>
    <cellStyle name="Note 2 2 2 2 2 6" xfId="9476"/>
    <cellStyle name="Note 2 2 2 2 2 6 2" xfId="9477"/>
    <cellStyle name="Note 2 2 2 2 2 7" xfId="9478"/>
    <cellStyle name="Note 2 2 2 2 2 7 2" xfId="9479"/>
    <cellStyle name="Note 2 2 2 2 2 8" xfId="9480"/>
    <cellStyle name="Note 2 2 2 2 2 8 2" xfId="9481"/>
    <cellStyle name="Note 2 2 2 2 2 9" xfId="9482"/>
    <cellStyle name="Note 2 2 2 2 3" xfId="9483"/>
    <cellStyle name="Note 2 2 2 2 3 2" xfId="9484"/>
    <cellStyle name="Note 2 2 2 2 3 2 2" xfId="9485"/>
    <cellStyle name="Note 2 2 2 2 3 2 2 2" xfId="9486"/>
    <cellStyle name="Note 2 2 2 2 3 2 3" xfId="9487"/>
    <cellStyle name="Note 2 2 2 2 3 2 3 2" xfId="9488"/>
    <cellStyle name="Note 2 2 2 2 3 2 4" xfId="9489"/>
    <cellStyle name="Note 2 2 2 2 3 2 4 2" xfId="9490"/>
    <cellStyle name="Note 2 2 2 2 3 2 5" xfId="9491"/>
    <cellStyle name="Note 2 2 2 2 3 2 5 2" xfId="9492"/>
    <cellStyle name="Note 2 2 2 2 3 2 6" xfId="9493"/>
    <cellStyle name="Note 2 2 2 2 3 2 6 2" xfId="9494"/>
    <cellStyle name="Note 2 2 2 2 3 2 7" xfId="9495"/>
    <cellStyle name="Note 2 2 2 2 3 3" xfId="9496"/>
    <cellStyle name="Note 2 2 2 2 3 3 2" xfId="9497"/>
    <cellStyle name="Note 2 2 2 2 3 4" xfId="9498"/>
    <cellStyle name="Note 2 2 2 2 3 4 2" xfId="9499"/>
    <cellStyle name="Note 2 2 2 2 3 5" xfId="9500"/>
    <cellStyle name="Note 2 2 2 2 3 5 2" xfId="9501"/>
    <cellStyle name="Note 2 2 2 2 3 6" xfId="9502"/>
    <cellStyle name="Note 2 2 2 2 3 6 2" xfId="9503"/>
    <cellStyle name="Note 2 2 2 2 3 7" xfId="9504"/>
    <cellStyle name="Note 2 2 2 2 3 7 2" xfId="9505"/>
    <cellStyle name="Note 2 2 2 2 3 8" xfId="9506"/>
    <cellStyle name="Note 2 2 2 2 4" xfId="9507"/>
    <cellStyle name="Note 2 2 2 2 4 2" xfId="9508"/>
    <cellStyle name="Note 2 2 2 2 4 2 2" xfId="9509"/>
    <cellStyle name="Note 2 2 2 2 4 3" xfId="9510"/>
    <cellStyle name="Note 2 2 2 2 4 3 2" xfId="9511"/>
    <cellStyle name="Note 2 2 2 2 4 4" xfId="9512"/>
    <cellStyle name="Note 2 2 2 2 4 4 2" xfId="9513"/>
    <cellStyle name="Note 2 2 2 2 4 5" xfId="9514"/>
    <cellStyle name="Note 2 2 2 2 4 5 2" xfId="9515"/>
    <cellStyle name="Note 2 2 2 2 4 6" xfId="9516"/>
    <cellStyle name="Note 2 2 2 2 4 6 2" xfId="9517"/>
    <cellStyle name="Note 2 2 2 2 4 7" xfId="9518"/>
    <cellStyle name="Note 2 2 2 2 5" xfId="9519"/>
    <cellStyle name="Note 2 2 2 2 5 2" xfId="9520"/>
    <cellStyle name="Note 2 2 2 2 6" xfId="9521"/>
    <cellStyle name="Note 2 2 2 2 6 2" xfId="9522"/>
    <cellStyle name="Note 2 2 2 2 7" xfId="9523"/>
    <cellStyle name="Note 2 2 2 2 7 2" xfId="9524"/>
    <cellStyle name="Note 2 2 2 2 8" xfId="9525"/>
    <cellStyle name="Note 2 2 2 2 8 2" xfId="9526"/>
    <cellStyle name="Note 2 2 2 2 9" xfId="9527"/>
    <cellStyle name="Note 2 2 2 2 9 2" xfId="9528"/>
    <cellStyle name="Note 2 2 2 3" xfId="9529"/>
    <cellStyle name="Note 2 2 2 3 2" xfId="9530"/>
    <cellStyle name="Note 2 2 2 3 2 2" xfId="9531"/>
    <cellStyle name="Note 2 2 2 3 2 2 2" xfId="9532"/>
    <cellStyle name="Note 2 2 2 3 2 2 2 2" xfId="9533"/>
    <cellStyle name="Note 2 2 2 3 2 2 3" xfId="9534"/>
    <cellStyle name="Note 2 2 2 3 2 2 3 2" xfId="9535"/>
    <cellStyle name="Note 2 2 2 3 2 2 4" xfId="9536"/>
    <cellStyle name="Note 2 2 2 3 2 2 4 2" xfId="9537"/>
    <cellStyle name="Note 2 2 2 3 2 2 5" xfId="9538"/>
    <cellStyle name="Note 2 2 2 3 2 2 5 2" xfId="9539"/>
    <cellStyle name="Note 2 2 2 3 2 2 6" xfId="9540"/>
    <cellStyle name="Note 2 2 2 3 2 2 6 2" xfId="9541"/>
    <cellStyle name="Note 2 2 2 3 2 2 7" xfId="9542"/>
    <cellStyle name="Note 2 2 2 3 2 3" xfId="9543"/>
    <cellStyle name="Note 2 2 2 3 2 3 2" xfId="9544"/>
    <cellStyle name="Note 2 2 2 3 2 4" xfId="9545"/>
    <cellStyle name="Note 2 2 2 3 2 4 2" xfId="9546"/>
    <cellStyle name="Note 2 2 2 3 2 5" xfId="9547"/>
    <cellStyle name="Note 2 2 2 3 2 5 2" xfId="9548"/>
    <cellStyle name="Note 2 2 2 3 2 6" xfId="9549"/>
    <cellStyle name="Note 2 2 2 3 2 6 2" xfId="9550"/>
    <cellStyle name="Note 2 2 2 3 2 7" xfId="9551"/>
    <cellStyle name="Note 2 2 2 3 2 7 2" xfId="9552"/>
    <cellStyle name="Note 2 2 2 3 2 8" xfId="9553"/>
    <cellStyle name="Note 2 2 2 3 3" xfId="9554"/>
    <cellStyle name="Note 2 2 2 3 3 2" xfId="9555"/>
    <cellStyle name="Note 2 2 2 3 3 2 2" xfId="9556"/>
    <cellStyle name="Note 2 2 2 3 3 3" xfId="9557"/>
    <cellStyle name="Note 2 2 2 3 3 3 2" xfId="9558"/>
    <cellStyle name="Note 2 2 2 3 3 4" xfId="9559"/>
    <cellStyle name="Note 2 2 2 3 3 4 2" xfId="9560"/>
    <cellStyle name="Note 2 2 2 3 3 5" xfId="9561"/>
    <cellStyle name="Note 2 2 2 3 3 5 2" xfId="9562"/>
    <cellStyle name="Note 2 2 2 3 3 6" xfId="9563"/>
    <cellStyle name="Note 2 2 2 3 3 6 2" xfId="9564"/>
    <cellStyle name="Note 2 2 2 3 3 7" xfId="9565"/>
    <cellStyle name="Note 2 2 2 3 4" xfId="9566"/>
    <cellStyle name="Note 2 2 2 3 4 2" xfId="9567"/>
    <cellStyle name="Note 2 2 2 3 5" xfId="9568"/>
    <cellStyle name="Note 2 2 2 3 5 2" xfId="9569"/>
    <cellStyle name="Note 2 2 2 3 6" xfId="9570"/>
    <cellStyle name="Note 2 2 2 3 6 2" xfId="9571"/>
    <cellStyle name="Note 2 2 2 3 7" xfId="9572"/>
    <cellStyle name="Note 2 2 2 3 7 2" xfId="9573"/>
    <cellStyle name="Note 2 2 2 3 8" xfId="9574"/>
    <cellStyle name="Note 2 2 2 3 8 2" xfId="9575"/>
    <cellStyle name="Note 2 2 2 3 9" xfId="9576"/>
    <cellStyle name="Note 2 2 2 4" xfId="9577"/>
    <cellStyle name="Note 2 2 2 4 2" xfId="9578"/>
    <cellStyle name="Note 2 2 2 4 2 2" xfId="9579"/>
    <cellStyle name="Note 2 2 2 4 2 2 2" xfId="9580"/>
    <cellStyle name="Note 2 2 2 4 2 3" xfId="9581"/>
    <cellStyle name="Note 2 2 2 4 2 3 2" xfId="9582"/>
    <cellStyle name="Note 2 2 2 4 2 4" xfId="9583"/>
    <cellStyle name="Note 2 2 2 4 2 4 2" xfId="9584"/>
    <cellStyle name="Note 2 2 2 4 2 5" xfId="9585"/>
    <cellStyle name="Note 2 2 2 4 2 5 2" xfId="9586"/>
    <cellStyle name="Note 2 2 2 4 2 6" xfId="9587"/>
    <cellStyle name="Note 2 2 2 4 2 6 2" xfId="9588"/>
    <cellStyle name="Note 2 2 2 4 2 7" xfId="9589"/>
    <cellStyle name="Note 2 2 2 4 3" xfId="9590"/>
    <cellStyle name="Note 2 2 2 4 3 2" xfId="9591"/>
    <cellStyle name="Note 2 2 2 4 4" xfId="9592"/>
    <cellStyle name="Note 2 2 2 4 4 2" xfId="9593"/>
    <cellStyle name="Note 2 2 2 4 5" xfId="9594"/>
    <cellStyle name="Note 2 2 2 4 5 2" xfId="9595"/>
    <cellStyle name="Note 2 2 2 4 6" xfId="9596"/>
    <cellStyle name="Note 2 2 2 4 6 2" xfId="9597"/>
    <cellStyle name="Note 2 2 2 4 7" xfId="9598"/>
    <cellStyle name="Note 2 2 2 4 7 2" xfId="9599"/>
    <cellStyle name="Note 2 2 2 4 8" xfId="9600"/>
    <cellStyle name="Note 2 2 2 5" xfId="9601"/>
    <cellStyle name="Note 2 2 2 5 2" xfId="9602"/>
    <cellStyle name="Note 2 2 2 5 2 2" xfId="9603"/>
    <cellStyle name="Note 2 2 2 5 3" xfId="9604"/>
    <cellStyle name="Note 2 2 2 5 3 2" xfId="9605"/>
    <cellStyle name="Note 2 2 2 5 4" xfId="9606"/>
    <cellStyle name="Note 2 2 2 5 4 2" xfId="9607"/>
    <cellStyle name="Note 2 2 2 5 5" xfId="9608"/>
    <cellStyle name="Note 2 2 2 5 5 2" xfId="9609"/>
    <cellStyle name="Note 2 2 2 5 6" xfId="9610"/>
    <cellStyle name="Note 2 2 2 5 6 2" xfId="9611"/>
    <cellStyle name="Note 2 2 2 5 7" xfId="9612"/>
    <cellStyle name="Note 2 2 2 6" xfId="9613"/>
    <cellStyle name="Note 2 2 2 6 2" xfId="9614"/>
    <cellStyle name="Note 2 2 2 7" xfId="9615"/>
    <cellStyle name="Note 2 2 2 7 2" xfId="9616"/>
    <cellStyle name="Note 2 2 2 8" xfId="9617"/>
    <cellStyle name="Note 2 2 2 8 2" xfId="9618"/>
    <cellStyle name="Note 2 2 2 9" xfId="9619"/>
    <cellStyle name="Note 2 2 2 9 2" xfId="9620"/>
    <cellStyle name="Note 2 2 3" xfId="9621"/>
    <cellStyle name="Note 2 2 3 10" xfId="9622"/>
    <cellStyle name="Note 2 2 3 2" xfId="9623"/>
    <cellStyle name="Note 2 2 3 2 2" xfId="9624"/>
    <cellStyle name="Note 2 2 3 2 2 2" xfId="9625"/>
    <cellStyle name="Note 2 2 3 2 2 2 2" xfId="9626"/>
    <cellStyle name="Note 2 2 3 2 2 2 2 2" xfId="9627"/>
    <cellStyle name="Note 2 2 3 2 2 2 3" xfId="9628"/>
    <cellStyle name="Note 2 2 3 2 2 2 3 2" xfId="9629"/>
    <cellStyle name="Note 2 2 3 2 2 2 4" xfId="9630"/>
    <cellStyle name="Note 2 2 3 2 2 2 4 2" xfId="9631"/>
    <cellStyle name="Note 2 2 3 2 2 2 5" xfId="9632"/>
    <cellStyle name="Note 2 2 3 2 2 2 5 2" xfId="9633"/>
    <cellStyle name="Note 2 2 3 2 2 2 6" xfId="9634"/>
    <cellStyle name="Note 2 2 3 2 2 2 6 2" xfId="9635"/>
    <cellStyle name="Note 2 2 3 2 2 2 7" xfId="9636"/>
    <cellStyle name="Note 2 2 3 2 2 3" xfId="9637"/>
    <cellStyle name="Note 2 2 3 2 2 3 2" xfId="9638"/>
    <cellStyle name="Note 2 2 3 2 2 4" xfId="9639"/>
    <cellStyle name="Note 2 2 3 2 2 4 2" xfId="9640"/>
    <cellStyle name="Note 2 2 3 2 2 5" xfId="9641"/>
    <cellStyle name="Note 2 2 3 2 2 5 2" xfId="9642"/>
    <cellStyle name="Note 2 2 3 2 2 6" xfId="9643"/>
    <cellStyle name="Note 2 2 3 2 2 6 2" xfId="9644"/>
    <cellStyle name="Note 2 2 3 2 2 7" xfId="9645"/>
    <cellStyle name="Note 2 2 3 2 2 7 2" xfId="9646"/>
    <cellStyle name="Note 2 2 3 2 2 8" xfId="9647"/>
    <cellStyle name="Note 2 2 3 2 3" xfId="9648"/>
    <cellStyle name="Note 2 2 3 2 3 2" xfId="9649"/>
    <cellStyle name="Note 2 2 3 2 3 2 2" xfId="9650"/>
    <cellStyle name="Note 2 2 3 2 3 3" xfId="9651"/>
    <cellStyle name="Note 2 2 3 2 3 3 2" xfId="9652"/>
    <cellStyle name="Note 2 2 3 2 3 4" xfId="9653"/>
    <cellStyle name="Note 2 2 3 2 3 4 2" xfId="9654"/>
    <cellStyle name="Note 2 2 3 2 3 5" xfId="9655"/>
    <cellStyle name="Note 2 2 3 2 3 5 2" xfId="9656"/>
    <cellStyle name="Note 2 2 3 2 3 6" xfId="9657"/>
    <cellStyle name="Note 2 2 3 2 3 6 2" xfId="9658"/>
    <cellStyle name="Note 2 2 3 2 3 7" xfId="9659"/>
    <cellStyle name="Note 2 2 3 2 4" xfId="9660"/>
    <cellStyle name="Note 2 2 3 2 4 2" xfId="9661"/>
    <cellStyle name="Note 2 2 3 2 5" xfId="9662"/>
    <cellStyle name="Note 2 2 3 2 5 2" xfId="9663"/>
    <cellStyle name="Note 2 2 3 2 6" xfId="9664"/>
    <cellStyle name="Note 2 2 3 2 6 2" xfId="9665"/>
    <cellStyle name="Note 2 2 3 2 7" xfId="9666"/>
    <cellStyle name="Note 2 2 3 2 7 2" xfId="9667"/>
    <cellStyle name="Note 2 2 3 2 8" xfId="9668"/>
    <cellStyle name="Note 2 2 3 2 8 2" xfId="9669"/>
    <cellStyle name="Note 2 2 3 2 9" xfId="9670"/>
    <cellStyle name="Note 2 2 3 3" xfId="9671"/>
    <cellStyle name="Note 2 2 3 3 2" xfId="9672"/>
    <cellStyle name="Note 2 2 3 3 2 2" xfId="9673"/>
    <cellStyle name="Note 2 2 3 3 2 2 2" xfId="9674"/>
    <cellStyle name="Note 2 2 3 3 2 3" xfId="9675"/>
    <cellStyle name="Note 2 2 3 3 2 3 2" xfId="9676"/>
    <cellStyle name="Note 2 2 3 3 2 4" xfId="9677"/>
    <cellStyle name="Note 2 2 3 3 2 4 2" xfId="9678"/>
    <cellStyle name="Note 2 2 3 3 2 5" xfId="9679"/>
    <cellStyle name="Note 2 2 3 3 2 5 2" xfId="9680"/>
    <cellStyle name="Note 2 2 3 3 2 6" xfId="9681"/>
    <cellStyle name="Note 2 2 3 3 2 6 2" xfId="9682"/>
    <cellStyle name="Note 2 2 3 3 2 7" xfId="9683"/>
    <cellStyle name="Note 2 2 3 3 3" xfId="9684"/>
    <cellStyle name="Note 2 2 3 3 3 2" xfId="9685"/>
    <cellStyle name="Note 2 2 3 3 4" xfId="9686"/>
    <cellStyle name="Note 2 2 3 3 4 2" xfId="9687"/>
    <cellStyle name="Note 2 2 3 3 5" xfId="9688"/>
    <cellStyle name="Note 2 2 3 3 5 2" xfId="9689"/>
    <cellStyle name="Note 2 2 3 3 6" xfId="9690"/>
    <cellStyle name="Note 2 2 3 3 6 2" xfId="9691"/>
    <cellStyle name="Note 2 2 3 3 7" xfId="9692"/>
    <cellStyle name="Note 2 2 3 3 7 2" xfId="9693"/>
    <cellStyle name="Note 2 2 3 3 8" xfId="9694"/>
    <cellStyle name="Note 2 2 3 4" xfId="9695"/>
    <cellStyle name="Note 2 2 3 4 2" xfId="9696"/>
    <cellStyle name="Note 2 2 3 4 2 2" xfId="9697"/>
    <cellStyle name="Note 2 2 3 4 3" xfId="9698"/>
    <cellStyle name="Note 2 2 3 4 3 2" xfId="9699"/>
    <cellStyle name="Note 2 2 3 4 4" xfId="9700"/>
    <cellStyle name="Note 2 2 3 4 4 2" xfId="9701"/>
    <cellStyle name="Note 2 2 3 4 5" xfId="9702"/>
    <cellStyle name="Note 2 2 3 4 5 2" xfId="9703"/>
    <cellStyle name="Note 2 2 3 4 6" xfId="9704"/>
    <cellStyle name="Note 2 2 3 4 6 2" xfId="9705"/>
    <cellStyle name="Note 2 2 3 4 7" xfId="9706"/>
    <cellStyle name="Note 2 2 3 5" xfId="9707"/>
    <cellStyle name="Note 2 2 3 5 2" xfId="9708"/>
    <cellStyle name="Note 2 2 3 6" xfId="9709"/>
    <cellStyle name="Note 2 2 3 6 2" xfId="9710"/>
    <cellStyle name="Note 2 2 3 7" xfId="9711"/>
    <cellStyle name="Note 2 2 3 7 2" xfId="9712"/>
    <cellStyle name="Note 2 2 3 8" xfId="9713"/>
    <cellStyle name="Note 2 2 3 8 2" xfId="9714"/>
    <cellStyle name="Note 2 2 3 9" xfId="9715"/>
    <cellStyle name="Note 2 2 3 9 2" xfId="9716"/>
    <cellStyle name="Note 2 2 4" xfId="9717"/>
    <cellStyle name="Note 2 2 4 2" xfId="9718"/>
    <cellStyle name="Note 2 2 4 2 2" xfId="9719"/>
    <cellStyle name="Note 2 2 4 2 2 2" xfId="9720"/>
    <cellStyle name="Note 2 2 4 2 2 2 2" xfId="9721"/>
    <cellStyle name="Note 2 2 4 2 2 3" xfId="9722"/>
    <cellStyle name="Note 2 2 4 2 2 3 2" xfId="9723"/>
    <cellStyle name="Note 2 2 4 2 2 4" xfId="9724"/>
    <cellStyle name="Note 2 2 4 2 2 4 2" xfId="9725"/>
    <cellStyle name="Note 2 2 4 2 2 5" xfId="9726"/>
    <cellStyle name="Note 2 2 4 2 2 5 2" xfId="9727"/>
    <cellStyle name="Note 2 2 4 2 2 6" xfId="9728"/>
    <cellStyle name="Note 2 2 4 2 2 6 2" xfId="9729"/>
    <cellStyle name="Note 2 2 4 2 2 7" xfId="9730"/>
    <cellStyle name="Note 2 2 4 2 3" xfId="9731"/>
    <cellStyle name="Note 2 2 4 2 3 2" xfId="9732"/>
    <cellStyle name="Note 2 2 4 2 4" xfId="9733"/>
    <cellStyle name="Note 2 2 4 2 4 2" xfId="9734"/>
    <cellStyle name="Note 2 2 4 2 5" xfId="9735"/>
    <cellStyle name="Note 2 2 4 2 5 2" xfId="9736"/>
    <cellStyle name="Note 2 2 4 2 6" xfId="9737"/>
    <cellStyle name="Note 2 2 4 2 6 2" xfId="9738"/>
    <cellStyle name="Note 2 2 4 2 7" xfId="9739"/>
    <cellStyle name="Note 2 2 4 2 7 2" xfId="9740"/>
    <cellStyle name="Note 2 2 4 2 8" xfId="9741"/>
    <cellStyle name="Note 2 2 4 3" xfId="9742"/>
    <cellStyle name="Note 2 2 4 3 2" xfId="9743"/>
    <cellStyle name="Note 2 2 4 3 2 2" xfId="9744"/>
    <cellStyle name="Note 2 2 4 3 3" xfId="9745"/>
    <cellStyle name="Note 2 2 4 3 3 2" xfId="9746"/>
    <cellStyle name="Note 2 2 4 3 4" xfId="9747"/>
    <cellStyle name="Note 2 2 4 3 4 2" xfId="9748"/>
    <cellStyle name="Note 2 2 4 3 5" xfId="9749"/>
    <cellStyle name="Note 2 2 4 3 5 2" xfId="9750"/>
    <cellStyle name="Note 2 2 4 3 6" xfId="9751"/>
    <cellStyle name="Note 2 2 4 3 6 2" xfId="9752"/>
    <cellStyle name="Note 2 2 4 3 7" xfId="9753"/>
    <cellStyle name="Note 2 2 4 4" xfId="9754"/>
    <cellStyle name="Note 2 2 4 4 2" xfId="9755"/>
    <cellStyle name="Note 2 2 4 5" xfId="9756"/>
    <cellStyle name="Note 2 2 4 5 2" xfId="9757"/>
    <cellStyle name="Note 2 2 4 6" xfId="9758"/>
    <cellStyle name="Note 2 2 4 6 2" xfId="9759"/>
    <cellStyle name="Note 2 2 4 7" xfId="9760"/>
    <cellStyle name="Note 2 2 4 7 2" xfId="9761"/>
    <cellStyle name="Note 2 2 4 8" xfId="9762"/>
    <cellStyle name="Note 2 2 4 8 2" xfId="9763"/>
    <cellStyle name="Note 2 2 4 9" xfId="9764"/>
    <cellStyle name="Note 2 2 5" xfId="9765"/>
    <cellStyle name="Note 2 2 5 2" xfId="9766"/>
    <cellStyle name="Note 2 2 5 2 2" xfId="9767"/>
    <cellStyle name="Note 2 2 5 2 2 2" xfId="9768"/>
    <cellStyle name="Note 2 2 5 2 3" xfId="9769"/>
    <cellStyle name="Note 2 2 5 2 3 2" xfId="9770"/>
    <cellStyle name="Note 2 2 5 2 4" xfId="9771"/>
    <cellStyle name="Note 2 2 5 2 4 2" xfId="9772"/>
    <cellStyle name="Note 2 2 5 2 5" xfId="9773"/>
    <cellStyle name="Note 2 2 5 2 5 2" xfId="9774"/>
    <cellStyle name="Note 2 2 5 2 6" xfId="9775"/>
    <cellStyle name="Note 2 2 5 2 6 2" xfId="9776"/>
    <cellStyle name="Note 2 2 5 2 7" xfId="9777"/>
    <cellStyle name="Note 2 2 5 3" xfId="9778"/>
    <cellStyle name="Note 2 2 5 3 2" xfId="9779"/>
    <cellStyle name="Note 2 2 5 4" xfId="9780"/>
    <cellStyle name="Note 2 2 5 4 2" xfId="9781"/>
    <cellStyle name="Note 2 2 5 5" xfId="9782"/>
    <cellStyle name="Note 2 2 5 5 2" xfId="9783"/>
    <cellStyle name="Note 2 2 5 6" xfId="9784"/>
    <cellStyle name="Note 2 2 5 6 2" xfId="9785"/>
    <cellStyle name="Note 2 2 5 7" xfId="9786"/>
    <cellStyle name="Note 2 2 5 7 2" xfId="9787"/>
    <cellStyle name="Note 2 2 5 8" xfId="9788"/>
    <cellStyle name="Note 2 2 6" xfId="9789"/>
    <cellStyle name="Note 2 2 6 2" xfId="9790"/>
    <cellStyle name="Note 2 2 6 2 2" xfId="9791"/>
    <cellStyle name="Note 2 2 6 3" xfId="9792"/>
    <cellStyle name="Note 2 2 6 3 2" xfId="9793"/>
    <cellStyle name="Note 2 2 6 4" xfId="9794"/>
    <cellStyle name="Note 2 2 6 4 2" xfId="9795"/>
    <cellStyle name="Note 2 2 6 5" xfId="9796"/>
    <cellStyle name="Note 2 2 6 5 2" xfId="9797"/>
    <cellStyle name="Note 2 2 6 6" xfId="9798"/>
    <cellStyle name="Note 2 2 6 6 2" xfId="9799"/>
    <cellStyle name="Note 2 2 6 7" xfId="9800"/>
    <cellStyle name="Note 2 2 7" xfId="9801"/>
    <cellStyle name="Note 2 2 7 2" xfId="9802"/>
    <cellStyle name="Note 2 2 8" xfId="9803"/>
    <cellStyle name="Note 2 2 8 2" xfId="9804"/>
    <cellStyle name="Note 2 2 9" xfId="9805"/>
    <cellStyle name="Note 2 2 9 2" xfId="9806"/>
    <cellStyle name="Note 2 3" xfId="9807"/>
    <cellStyle name="Note 2 3 10" xfId="9808"/>
    <cellStyle name="Note 2 3 10 2" xfId="9809"/>
    <cellStyle name="Note 2 3 11" xfId="9810"/>
    <cellStyle name="Note 2 3 2" xfId="9811"/>
    <cellStyle name="Note 2 3 2 10" xfId="9812"/>
    <cellStyle name="Note 2 3 2 2" xfId="9813"/>
    <cellStyle name="Note 2 3 2 2 2" xfId="9814"/>
    <cellStyle name="Note 2 3 2 2 2 2" xfId="9815"/>
    <cellStyle name="Note 2 3 2 2 2 2 2" xfId="9816"/>
    <cellStyle name="Note 2 3 2 2 2 2 2 2" xfId="9817"/>
    <cellStyle name="Note 2 3 2 2 2 2 3" xfId="9818"/>
    <cellStyle name="Note 2 3 2 2 2 2 3 2" xfId="9819"/>
    <cellStyle name="Note 2 3 2 2 2 2 4" xfId="9820"/>
    <cellStyle name="Note 2 3 2 2 2 2 4 2" xfId="9821"/>
    <cellStyle name="Note 2 3 2 2 2 2 5" xfId="9822"/>
    <cellStyle name="Note 2 3 2 2 2 2 5 2" xfId="9823"/>
    <cellStyle name="Note 2 3 2 2 2 2 6" xfId="9824"/>
    <cellStyle name="Note 2 3 2 2 2 2 6 2" xfId="9825"/>
    <cellStyle name="Note 2 3 2 2 2 2 7" xfId="9826"/>
    <cellStyle name="Note 2 3 2 2 2 3" xfId="9827"/>
    <cellStyle name="Note 2 3 2 2 2 3 2" xfId="9828"/>
    <cellStyle name="Note 2 3 2 2 2 4" xfId="9829"/>
    <cellStyle name="Note 2 3 2 2 2 4 2" xfId="9830"/>
    <cellStyle name="Note 2 3 2 2 2 5" xfId="9831"/>
    <cellStyle name="Note 2 3 2 2 2 5 2" xfId="9832"/>
    <cellStyle name="Note 2 3 2 2 2 6" xfId="9833"/>
    <cellStyle name="Note 2 3 2 2 2 6 2" xfId="9834"/>
    <cellStyle name="Note 2 3 2 2 2 7" xfId="9835"/>
    <cellStyle name="Note 2 3 2 2 2 7 2" xfId="9836"/>
    <cellStyle name="Note 2 3 2 2 2 8" xfId="9837"/>
    <cellStyle name="Note 2 3 2 2 3" xfId="9838"/>
    <cellStyle name="Note 2 3 2 2 3 2" xfId="9839"/>
    <cellStyle name="Note 2 3 2 2 3 2 2" xfId="9840"/>
    <cellStyle name="Note 2 3 2 2 3 3" xfId="9841"/>
    <cellStyle name="Note 2 3 2 2 3 3 2" xfId="9842"/>
    <cellStyle name="Note 2 3 2 2 3 4" xfId="9843"/>
    <cellStyle name="Note 2 3 2 2 3 4 2" xfId="9844"/>
    <cellStyle name="Note 2 3 2 2 3 5" xfId="9845"/>
    <cellStyle name="Note 2 3 2 2 3 5 2" xfId="9846"/>
    <cellStyle name="Note 2 3 2 2 3 6" xfId="9847"/>
    <cellStyle name="Note 2 3 2 2 3 6 2" xfId="9848"/>
    <cellStyle name="Note 2 3 2 2 3 7" xfId="9849"/>
    <cellStyle name="Note 2 3 2 2 4" xfId="9850"/>
    <cellStyle name="Note 2 3 2 2 4 2" xfId="9851"/>
    <cellStyle name="Note 2 3 2 2 5" xfId="9852"/>
    <cellStyle name="Note 2 3 2 2 5 2" xfId="9853"/>
    <cellStyle name="Note 2 3 2 2 6" xfId="9854"/>
    <cellStyle name="Note 2 3 2 2 6 2" xfId="9855"/>
    <cellStyle name="Note 2 3 2 2 7" xfId="9856"/>
    <cellStyle name="Note 2 3 2 2 7 2" xfId="9857"/>
    <cellStyle name="Note 2 3 2 2 8" xfId="9858"/>
    <cellStyle name="Note 2 3 2 2 8 2" xfId="9859"/>
    <cellStyle name="Note 2 3 2 2 9" xfId="9860"/>
    <cellStyle name="Note 2 3 2 3" xfId="9861"/>
    <cellStyle name="Note 2 3 2 3 2" xfId="9862"/>
    <cellStyle name="Note 2 3 2 3 2 2" xfId="9863"/>
    <cellStyle name="Note 2 3 2 3 2 2 2" xfId="9864"/>
    <cellStyle name="Note 2 3 2 3 2 3" xfId="9865"/>
    <cellStyle name="Note 2 3 2 3 2 3 2" xfId="9866"/>
    <cellStyle name="Note 2 3 2 3 2 4" xfId="9867"/>
    <cellStyle name="Note 2 3 2 3 2 4 2" xfId="9868"/>
    <cellStyle name="Note 2 3 2 3 2 5" xfId="9869"/>
    <cellStyle name="Note 2 3 2 3 2 5 2" xfId="9870"/>
    <cellStyle name="Note 2 3 2 3 2 6" xfId="9871"/>
    <cellStyle name="Note 2 3 2 3 2 6 2" xfId="9872"/>
    <cellStyle name="Note 2 3 2 3 2 7" xfId="9873"/>
    <cellStyle name="Note 2 3 2 3 3" xfId="9874"/>
    <cellStyle name="Note 2 3 2 3 3 2" xfId="9875"/>
    <cellStyle name="Note 2 3 2 3 4" xfId="9876"/>
    <cellStyle name="Note 2 3 2 3 4 2" xfId="9877"/>
    <cellStyle name="Note 2 3 2 3 5" xfId="9878"/>
    <cellStyle name="Note 2 3 2 3 5 2" xfId="9879"/>
    <cellStyle name="Note 2 3 2 3 6" xfId="9880"/>
    <cellStyle name="Note 2 3 2 3 6 2" xfId="9881"/>
    <cellStyle name="Note 2 3 2 3 7" xfId="9882"/>
    <cellStyle name="Note 2 3 2 3 7 2" xfId="9883"/>
    <cellStyle name="Note 2 3 2 3 8" xfId="9884"/>
    <cellStyle name="Note 2 3 2 4" xfId="9885"/>
    <cellStyle name="Note 2 3 2 4 2" xfId="9886"/>
    <cellStyle name="Note 2 3 2 4 2 2" xfId="9887"/>
    <cellStyle name="Note 2 3 2 4 3" xfId="9888"/>
    <cellStyle name="Note 2 3 2 4 3 2" xfId="9889"/>
    <cellStyle name="Note 2 3 2 4 4" xfId="9890"/>
    <cellStyle name="Note 2 3 2 4 4 2" xfId="9891"/>
    <cellStyle name="Note 2 3 2 4 5" xfId="9892"/>
    <cellStyle name="Note 2 3 2 4 5 2" xfId="9893"/>
    <cellStyle name="Note 2 3 2 4 6" xfId="9894"/>
    <cellStyle name="Note 2 3 2 4 6 2" xfId="9895"/>
    <cellStyle name="Note 2 3 2 4 7" xfId="9896"/>
    <cellStyle name="Note 2 3 2 5" xfId="9897"/>
    <cellStyle name="Note 2 3 2 5 2" xfId="9898"/>
    <cellStyle name="Note 2 3 2 6" xfId="9899"/>
    <cellStyle name="Note 2 3 2 6 2" xfId="9900"/>
    <cellStyle name="Note 2 3 2 7" xfId="9901"/>
    <cellStyle name="Note 2 3 2 7 2" xfId="9902"/>
    <cellStyle name="Note 2 3 2 8" xfId="9903"/>
    <cellStyle name="Note 2 3 2 8 2" xfId="9904"/>
    <cellStyle name="Note 2 3 2 9" xfId="9905"/>
    <cellStyle name="Note 2 3 2 9 2" xfId="9906"/>
    <cellStyle name="Note 2 3 3" xfId="9907"/>
    <cellStyle name="Note 2 3 3 2" xfId="9908"/>
    <cellStyle name="Note 2 3 3 2 2" xfId="9909"/>
    <cellStyle name="Note 2 3 3 2 2 2" xfId="9910"/>
    <cellStyle name="Note 2 3 3 2 2 2 2" xfId="9911"/>
    <cellStyle name="Note 2 3 3 2 2 3" xfId="9912"/>
    <cellStyle name="Note 2 3 3 2 2 3 2" xfId="9913"/>
    <cellStyle name="Note 2 3 3 2 2 4" xfId="9914"/>
    <cellStyle name="Note 2 3 3 2 2 4 2" xfId="9915"/>
    <cellStyle name="Note 2 3 3 2 2 5" xfId="9916"/>
    <cellStyle name="Note 2 3 3 2 2 5 2" xfId="9917"/>
    <cellStyle name="Note 2 3 3 2 2 6" xfId="9918"/>
    <cellStyle name="Note 2 3 3 2 2 6 2" xfId="9919"/>
    <cellStyle name="Note 2 3 3 2 2 7" xfId="9920"/>
    <cellStyle name="Note 2 3 3 2 3" xfId="9921"/>
    <cellStyle name="Note 2 3 3 2 3 2" xfId="9922"/>
    <cellStyle name="Note 2 3 3 2 4" xfId="9923"/>
    <cellStyle name="Note 2 3 3 2 4 2" xfId="9924"/>
    <cellStyle name="Note 2 3 3 2 5" xfId="9925"/>
    <cellStyle name="Note 2 3 3 2 5 2" xfId="9926"/>
    <cellStyle name="Note 2 3 3 2 6" xfId="9927"/>
    <cellStyle name="Note 2 3 3 2 6 2" xfId="9928"/>
    <cellStyle name="Note 2 3 3 2 7" xfId="9929"/>
    <cellStyle name="Note 2 3 3 2 7 2" xfId="9930"/>
    <cellStyle name="Note 2 3 3 2 8" xfId="9931"/>
    <cellStyle name="Note 2 3 3 3" xfId="9932"/>
    <cellStyle name="Note 2 3 3 3 2" xfId="9933"/>
    <cellStyle name="Note 2 3 3 3 2 2" xfId="9934"/>
    <cellStyle name="Note 2 3 3 3 3" xfId="9935"/>
    <cellStyle name="Note 2 3 3 3 3 2" xfId="9936"/>
    <cellStyle name="Note 2 3 3 3 4" xfId="9937"/>
    <cellStyle name="Note 2 3 3 3 4 2" xfId="9938"/>
    <cellStyle name="Note 2 3 3 3 5" xfId="9939"/>
    <cellStyle name="Note 2 3 3 3 5 2" xfId="9940"/>
    <cellStyle name="Note 2 3 3 3 6" xfId="9941"/>
    <cellStyle name="Note 2 3 3 3 6 2" xfId="9942"/>
    <cellStyle name="Note 2 3 3 3 7" xfId="9943"/>
    <cellStyle name="Note 2 3 3 4" xfId="9944"/>
    <cellStyle name="Note 2 3 3 4 2" xfId="9945"/>
    <cellStyle name="Note 2 3 3 5" xfId="9946"/>
    <cellStyle name="Note 2 3 3 5 2" xfId="9947"/>
    <cellStyle name="Note 2 3 3 6" xfId="9948"/>
    <cellStyle name="Note 2 3 3 6 2" xfId="9949"/>
    <cellStyle name="Note 2 3 3 7" xfId="9950"/>
    <cellStyle name="Note 2 3 3 7 2" xfId="9951"/>
    <cellStyle name="Note 2 3 3 8" xfId="9952"/>
    <cellStyle name="Note 2 3 3 8 2" xfId="9953"/>
    <cellStyle name="Note 2 3 3 9" xfId="9954"/>
    <cellStyle name="Note 2 3 4" xfId="9955"/>
    <cellStyle name="Note 2 3 4 2" xfId="9956"/>
    <cellStyle name="Note 2 3 4 2 2" xfId="9957"/>
    <cellStyle name="Note 2 3 4 2 2 2" xfId="9958"/>
    <cellStyle name="Note 2 3 4 2 3" xfId="9959"/>
    <cellStyle name="Note 2 3 4 2 3 2" xfId="9960"/>
    <cellStyle name="Note 2 3 4 2 4" xfId="9961"/>
    <cellStyle name="Note 2 3 4 2 4 2" xfId="9962"/>
    <cellStyle name="Note 2 3 4 2 5" xfId="9963"/>
    <cellStyle name="Note 2 3 4 2 5 2" xfId="9964"/>
    <cellStyle name="Note 2 3 4 2 6" xfId="9965"/>
    <cellStyle name="Note 2 3 4 2 6 2" xfId="9966"/>
    <cellStyle name="Note 2 3 4 2 7" xfId="9967"/>
    <cellStyle name="Note 2 3 4 3" xfId="9968"/>
    <cellStyle name="Note 2 3 4 3 2" xfId="9969"/>
    <cellStyle name="Note 2 3 4 4" xfId="9970"/>
    <cellStyle name="Note 2 3 4 4 2" xfId="9971"/>
    <cellStyle name="Note 2 3 4 5" xfId="9972"/>
    <cellStyle name="Note 2 3 4 5 2" xfId="9973"/>
    <cellStyle name="Note 2 3 4 6" xfId="9974"/>
    <cellStyle name="Note 2 3 4 6 2" xfId="9975"/>
    <cellStyle name="Note 2 3 4 7" xfId="9976"/>
    <cellStyle name="Note 2 3 4 7 2" xfId="9977"/>
    <cellStyle name="Note 2 3 4 8" xfId="9978"/>
    <cellStyle name="Note 2 3 5" xfId="9979"/>
    <cellStyle name="Note 2 3 5 2" xfId="9980"/>
    <cellStyle name="Note 2 3 5 2 2" xfId="9981"/>
    <cellStyle name="Note 2 3 5 3" xfId="9982"/>
    <cellStyle name="Note 2 3 5 3 2" xfId="9983"/>
    <cellStyle name="Note 2 3 5 4" xfId="9984"/>
    <cellStyle name="Note 2 3 5 4 2" xfId="9985"/>
    <cellStyle name="Note 2 3 5 5" xfId="9986"/>
    <cellStyle name="Note 2 3 5 5 2" xfId="9987"/>
    <cellStyle name="Note 2 3 5 6" xfId="9988"/>
    <cellStyle name="Note 2 3 5 6 2" xfId="9989"/>
    <cellStyle name="Note 2 3 5 7" xfId="9990"/>
    <cellStyle name="Note 2 3 6" xfId="9991"/>
    <cellStyle name="Note 2 3 6 2" xfId="9992"/>
    <cellStyle name="Note 2 3 7" xfId="9993"/>
    <cellStyle name="Note 2 3 7 2" xfId="9994"/>
    <cellStyle name="Note 2 3 8" xfId="9995"/>
    <cellStyle name="Note 2 3 8 2" xfId="9996"/>
    <cellStyle name="Note 2 3 9" xfId="9997"/>
    <cellStyle name="Note 2 3 9 2" xfId="9998"/>
    <cellStyle name="Note 2 4" xfId="9999"/>
    <cellStyle name="Note 2 4 10" xfId="10000"/>
    <cellStyle name="Note 2 4 2" xfId="10001"/>
    <cellStyle name="Note 2 4 2 2" xfId="10002"/>
    <cellStyle name="Note 2 4 2 2 2" xfId="10003"/>
    <cellStyle name="Note 2 4 2 2 2 2" xfId="10004"/>
    <cellStyle name="Note 2 4 2 2 2 2 2" xfId="10005"/>
    <cellStyle name="Note 2 4 2 2 2 3" xfId="10006"/>
    <cellStyle name="Note 2 4 2 2 2 3 2" xfId="10007"/>
    <cellStyle name="Note 2 4 2 2 2 4" xfId="10008"/>
    <cellStyle name="Note 2 4 2 2 2 4 2" xfId="10009"/>
    <cellStyle name="Note 2 4 2 2 2 5" xfId="10010"/>
    <cellStyle name="Note 2 4 2 2 2 5 2" xfId="10011"/>
    <cellStyle name="Note 2 4 2 2 2 6" xfId="10012"/>
    <cellStyle name="Note 2 4 2 2 2 6 2" xfId="10013"/>
    <cellStyle name="Note 2 4 2 2 2 7" xfId="10014"/>
    <cellStyle name="Note 2 4 2 2 3" xfId="10015"/>
    <cellStyle name="Note 2 4 2 2 3 2" xfId="10016"/>
    <cellStyle name="Note 2 4 2 2 4" xfId="10017"/>
    <cellStyle name="Note 2 4 2 2 4 2" xfId="10018"/>
    <cellStyle name="Note 2 4 2 2 5" xfId="10019"/>
    <cellStyle name="Note 2 4 2 2 5 2" xfId="10020"/>
    <cellStyle name="Note 2 4 2 2 6" xfId="10021"/>
    <cellStyle name="Note 2 4 2 2 6 2" xfId="10022"/>
    <cellStyle name="Note 2 4 2 2 7" xfId="10023"/>
    <cellStyle name="Note 2 4 2 2 7 2" xfId="10024"/>
    <cellStyle name="Note 2 4 2 2 8" xfId="10025"/>
    <cellStyle name="Note 2 4 2 3" xfId="10026"/>
    <cellStyle name="Note 2 4 2 3 2" xfId="10027"/>
    <cellStyle name="Note 2 4 2 3 2 2" xfId="10028"/>
    <cellStyle name="Note 2 4 2 3 3" xfId="10029"/>
    <cellStyle name="Note 2 4 2 3 3 2" xfId="10030"/>
    <cellStyle name="Note 2 4 2 3 4" xfId="10031"/>
    <cellStyle name="Note 2 4 2 3 4 2" xfId="10032"/>
    <cellStyle name="Note 2 4 2 3 5" xfId="10033"/>
    <cellStyle name="Note 2 4 2 3 5 2" xfId="10034"/>
    <cellStyle name="Note 2 4 2 3 6" xfId="10035"/>
    <cellStyle name="Note 2 4 2 3 6 2" xfId="10036"/>
    <cellStyle name="Note 2 4 2 3 7" xfId="10037"/>
    <cellStyle name="Note 2 4 2 4" xfId="10038"/>
    <cellStyle name="Note 2 4 2 4 2" xfId="10039"/>
    <cellStyle name="Note 2 4 2 5" xfId="10040"/>
    <cellStyle name="Note 2 4 2 5 2" xfId="10041"/>
    <cellStyle name="Note 2 4 2 6" xfId="10042"/>
    <cellStyle name="Note 2 4 2 6 2" xfId="10043"/>
    <cellStyle name="Note 2 4 2 7" xfId="10044"/>
    <cellStyle name="Note 2 4 2 7 2" xfId="10045"/>
    <cellStyle name="Note 2 4 2 8" xfId="10046"/>
    <cellStyle name="Note 2 4 2 8 2" xfId="10047"/>
    <cellStyle name="Note 2 4 2 9" xfId="10048"/>
    <cellStyle name="Note 2 4 3" xfId="10049"/>
    <cellStyle name="Note 2 4 3 2" xfId="10050"/>
    <cellStyle name="Note 2 4 3 2 2" xfId="10051"/>
    <cellStyle name="Note 2 4 3 2 2 2" xfId="10052"/>
    <cellStyle name="Note 2 4 3 2 3" xfId="10053"/>
    <cellStyle name="Note 2 4 3 2 3 2" xfId="10054"/>
    <cellStyle name="Note 2 4 3 2 4" xfId="10055"/>
    <cellStyle name="Note 2 4 3 2 4 2" xfId="10056"/>
    <cellStyle name="Note 2 4 3 2 5" xfId="10057"/>
    <cellStyle name="Note 2 4 3 2 5 2" xfId="10058"/>
    <cellStyle name="Note 2 4 3 2 6" xfId="10059"/>
    <cellStyle name="Note 2 4 3 2 6 2" xfId="10060"/>
    <cellStyle name="Note 2 4 3 2 7" xfId="10061"/>
    <cellStyle name="Note 2 4 3 3" xfId="10062"/>
    <cellStyle name="Note 2 4 3 3 2" xfId="10063"/>
    <cellStyle name="Note 2 4 3 4" xfId="10064"/>
    <cellStyle name="Note 2 4 3 4 2" xfId="10065"/>
    <cellStyle name="Note 2 4 3 5" xfId="10066"/>
    <cellStyle name="Note 2 4 3 5 2" xfId="10067"/>
    <cellStyle name="Note 2 4 3 6" xfId="10068"/>
    <cellStyle name="Note 2 4 3 6 2" xfId="10069"/>
    <cellStyle name="Note 2 4 3 7" xfId="10070"/>
    <cellStyle name="Note 2 4 3 7 2" xfId="10071"/>
    <cellStyle name="Note 2 4 3 8" xfId="10072"/>
    <cellStyle name="Note 2 4 4" xfId="10073"/>
    <cellStyle name="Note 2 4 4 2" xfId="10074"/>
    <cellStyle name="Note 2 4 4 2 2" xfId="10075"/>
    <cellStyle name="Note 2 4 4 3" xfId="10076"/>
    <cellStyle name="Note 2 4 4 3 2" xfId="10077"/>
    <cellStyle name="Note 2 4 4 4" xfId="10078"/>
    <cellStyle name="Note 2 4 4 4 2" xfId="10079"/>
    <cellStyle name="Note 2 4 4 5" xfId="10080"/>
    <cellStyle name="Note 2 4 4 5 2" xfId="10081"/>
    <cellStyle name="Note 2 4 4 6" xfId="10082"/>
    <cellStyle name="Note 2 4 4 6 2" xfId="10083"/>
    <cellStyle name="Note 2 4 4 7" xfId="10084"/>
    <cellStyle name="Note 2 4 5" xfId="10085"/>
    <cellStyle name="Note 2 4 5 2" xfId="10086"/>
    <cellStyle name="Note 2 4 6" xfId="10087"/>
    <cellStyle name="Note 2 4 6 2" xfId="10088"/>
    <cellStyle name="Note 2 4 7" xfId="10089"/>
    <cellStyle name="Note 2 4 7 2" xfId="10090"/>
    <cellStyle name="Note 2 4 8" xfId="10091"/>
    <cellStyle name="Note 2 4 8 2" xfId="10092"/>
    <cellStyle name="Note 2 4 9" xfId="10093"/>
    <cellStyle name="Note 2 4 9 2" xfId="10094"/>
    <cellStyle name="Note 2 5" xfId="10095"/>
    <cellStyle name="Note 2 5 2" xfId="10096"/>
    <cellStyle name="Note 2 5 2 2" xfId="10097"/>
    <cellStyle name="Note 2 5 2 2 2" xfId="10098"/>
    <cellStyle name="Note 2 5 2 2 2 2" xfId="10099"/>
    <cellStyle name="Note 2 5 2 2 3" xfId="10100"/>
    <cellStyle name="Note 2 5 2 2 3 2" xfId="10101"/>
    <cellStyle name="Note 2 5 2 2 4" xfId="10102"/>
    <cellStyle name="Note 2 5 2 2 4 2" xfId="10103"/>
    <cellStyle name="Note 2 5 2 2 5" xfId="10104"/>
    <cellStyle name="Note 2 5 2 2 5 2" xfId="10105"/>
    <cellStyle name="Note 2 5 2 2 6" xfId="10106"/>
    <cellStyle name="Note 2 5 2 2 6 2" xfId="10107"/>
    <cellStyle name="Note 2 5 2 2 7" xfId="10108"/>
    <cellStyle name="Note 2 5 2 3" xfId="10109"/>
    <cellStyle name="Note 2 5 2 3 2" xfId="10110"/>
    <cellStyle name="Note 2 5 2 4" xfId="10111"/>
    <cellStyle name="Note 2 5 2 4 2" xfId="10112"/>
    <cellStyle name="Note 2 5 2 5" xfId="10113"/>
    <cellStyle name="Note 2 5 2 5 2" xfId="10114"/>
    <cellStyle name="Note 2 5 2 6" xfId="10115"/>
    <cellStyle name="Note 2 5 2 6 2" xfId="10116"/>
    <cellStyle name="Note 2 5 2 7" xfId="10117"/>
    <cellStyle name="Note 2 5 2 7 2" xfId="10118"/>
    <cellStyle name="Note 2 5 2 8" xfId="10119"/>
    <cellStyle name="Note 2 5 3" xfId="10120"/>
    <cellStyle name="Note 2 5 3 2" xfId="10121"/>
    <cellStyle name="Note 2 5 3 2 2" xfId="10122"/>
    <cellStyle name="Note 2 5 3 3" xfId="10123"/>
    <cellStyle name="Note 2 5 3 3 2" xfId="10124"/>
    <cellStyle name="Note 2 5 3 4" xfId="10125"/>
    <cellStyle name="Note 2 5 3 4 2" xfId="10126"/>
    <cellStyle name="Note 2 5 3 5" xfId="10127"/>
    <cellStyle name="Note 2 5 3 5 2" xfId="10128"/>
    <cellStyle name="Note 2 5 3 6" xfId="10129"/>
    <cellStyle name="Note 2 5 3 6 2" xfId="10130"/>
    <cellStyle name="Note 2 5 3 7" xfId="10131"/>
    <cellStyle name="Note 2 5 4" xfId="10132"/>
    <cellStyle name="Note 2 5 4 2" xfId="10133"/>
    <cellStyle name="Note 2 5 5" xfId="10134"/>
    <cellStyle name="Note 2 5 5 2" xfId="10135"/>
    <cellStyle name="Note 2 5 6" xfId="10136"/>
    <cellStyle name="Note 2 5 6 2" xfId="10137"/>
    <cellStyle name="Note 2 5 7" xfId="10138"/>
    <cellStyle name="Note 2 5 7 2" xfId="10139"/>
    <cellStyle name="Note 2 5 8" xfId="10140"/>
    <cellStyle name="Note 2 5 8 2" xfId="10141"/>
    <cellStyle name="Note 2 5 9" xfId="10142"/>
    <cellStyle name="Note 2 6" xfId="10143"/>
    <cellStyle name="Note 2 6 2" xfId="10144"/>
    <cellStyle name="Note 2 6 2 2" xfId="10145"/>
    <cellStyle name="Note 2 6 2 2 2" xfId="10146"/>
    <cellStyle name="Note 2 6 2 3" xfId="10147"/>
    <cellStyle name="Note 2 6 2 3 2" xfId="10148"/>
    <cellStyle name="Note 2 6 2 4" xfId="10149"/>
    <cellStyle name="Note 2 6 2 4 2" xfId="10150"/>
    <cellStyle name="Note 2 6 2 5" xfId="10151"/>
    <cellStyle name="Note 2 6 2 5 2" xfId="10152"/>
    <cellStyle name="Note 2 6 2 6" xfId="10153"/>
    <cellStyle name="Note 2 6 2 6 2" xfId="10154"/>
    <cellStyle name="Note 2 6 2 7" xfId="10155"/>
    <cellStyle name="Note 2 6 3" xfId="10156"/>
    <cellStyle name="Note 2 6 3 2" xfId="10157"/>
    <cellStyle name="Note 2 6 4" xfId="10158"/>
    <cellStyle name="Note 2 6 4 2" xfId="10159"/>
    <cellStyle name="Note 2 6 5" xfId="10160"/>
    <cellStyle name="Note 2 6 5 2" xfId="10161"/>
    <cellStyle name="Note 2 6 6" xfId="10162"/>
    <cellStyle name="Note 2 6 6 2" xfId="10163"/>
    <cellStyle name="Note 2 6 7" xfId="10164"/>
    <cellStyle name="Note 2 6 7 2" xfId="10165"/>
    <cellStyle name="Note 2 6 8" xfId="10166"/>
    <cellStyle name="Note 2 7" xfId="10167"/>
    <cellStyle name="Note 2 7 2" xfId="10168"/>
    <cellStyle name="Note 2 7 2 2" xfId="10169"/>
    <cellStyle name="Note 2 7 3" xfId="10170"/>
    <cellStyle name="Note 2 7 3 2" xfId="10171"/>
    <cellStyle name="Note 2 7 4" xfId="10172"/>
    <cellStyle name="Note 2 7 4 2" xfId="10173"/>
    <cellStyle name="Note 2 7 5" xfId="10174"/>
    <cellStyle name="Note 2 7 5 2" xfId="10175"/>
    <cellStyle name="Note 2 7 6" xfId="10176"/>
    <cellStyle name="Note 2 7 6 2" xfId="10177"/>
    <cellStyle name="Note 2 7 7" xfId="10178"/>
    <cellStyle name="Note 2 8" xfId="10179"/>
    <cellStyle name="Note 2 8 2" xfId="10180"/>
    <cellStyle name="Note 2 9" xfId="10181"/>
    <cellStyle name="Note 2 9 2" xfId="10182"/>
    <cellStyle name="Note 3" xfId="10183"/>
    <cellStyle name="Note 3 10" xfId="10184"/>
    <cellStyle name="Note 3 10 2" xfId="10185"/>
    <cellStyle name="Note 3 11" xfId="10186"/>
    <cellStyle name="Note 3 11 2" xfId="10187"/>
    <cellStyle name="Note 3 12" xfId="10188"/>
    <cellStyle name="Note 3 13" xfId="10189"/>
    <cellStyle name="Note 3 2" xfId="10190"/>
    <cellStyle name="Note 3 2 10" xfId="10191"/>
    <cellStyle name="Note 3 2 10 2" xfId="10192"/>
    <cellStyle name="Note 3 2 11" xfId="10193"/>
    <cellStyle name="Note 3 2 12" xfId="10194"/>
    <cellStyle name="Note 3 2 2" xfId="10195"/>
    <cellStyle name="Note 3 2 2 10" xfId="10196"/>
    <cellStyle name="Note 3 2 2 2" xfId="10197"/>
    <cellStyle name="Note 3 2 2 2 2" xfId="10198"/>
    <cellStyle name="Note 3 2 2 2 2 2" xfId="10199"/>
    <cellStyle name="Note 3 2 2 2 2 2 2" xfId="10200"/>
    <cellStyle name="Note 3 2 2 2 2 2 2 2" xfId="10201"/>
    <cellStyle name="Note 3 2 2 2 2 2 3" xfId="10202"/>
    <cellStyle name="Note 3 2 2 2 2 2 3 2" xfId="10203"/>
    <cellStyle name="Note 3 2 2 2 2 2 4" xfId="10204"/>
    <cellStyle name="Note 3 2 2 2 2 2 4 2" xfId="10205"/>
    <cellStyle name="Note 3 2 2 2 2 2 5" xfId="10206"/>
    <cellStyle name="Note 3 2 2 2 2 2 5 2" xfId="10207"/>
    <cellStyle name="Note 3 2 2 2 2 2 6" xfId="10208"/>
    <cellStyle name="Note 3 2 2 2 2 2 6 2" xfId="10209"/>
    <cellStyle name="Note 3 2 2 2 2 2 7" xfId="10210"/>
    <cellStyle name="Note 3 2 2 2 2 3" xfId="10211"/>
    <cellStyle name="Note 3 2 2 2 2 3 2" xfId="10212"/>
    <cellStyle name="Note 3 2 2 2 2 4" xfId="10213"/>
    <cellStyle name="Note 3 2 2 2 2 4 2" xfId="10214"/>
    <cellStyle name="Note 3 2 2 2 2 5" xfId="10215"/>
    <cellStyle name="Note 3 2 2 2 2 5 2" xfId="10216"/>
    <cellStyle name="Note 3 2 2 2 2 6" xfId="10217"/>
    <cellStyle name="Note 3 2 2 2 2 6 2" xfId="10218"/>
    <cellStyle name="Note 3 2 2 2 2 7" xfId="10219"/>
    <cellStyle name="Note 3 2 2 2 2 7 2" xfId="10220"/>
    <cellStyle name="Note 3 2 2 2 2 8" xfId="10221"/>
    <cellStyle name="Note 3 2 2 2 3" xfId="10222"/>
    <cellStyle name="Note 3 2 2 2 3 2" xfId="10223"/>
    <cellStyle name="Note 3 2 2 2 3 2 2" xfId="10224"/>
    <cellStyle name="Note 3 2 2 2 3 3" xfId="10225"/>
    <cellStyle name="Note 3 2 2 2 3 3 2" xfId="10226"/>
    <cellStyle name="Note 3 2 2 2 3 4" xfId="10227"/>
    <cellStyle name="Note 3 2 2 2 3 4 2" xfId="10228"/>
    <cellStyle name="Note 3 2 2 2 3 5" xfId="10229"/>
    <cellStyle name="Note 3 2 2 2 3 5 2" xfId="10230"/>
    <cellStyle name="Note 3 2 2 2 3 6" xfId="10231"/>
    <cellStyle name="Note 3 2 2 2 3 6 2" xfId="10232"/>
    <cellStyle name="Note 3 2 2 2 3 7" xfId="10233"/>
    <cellStyle name="Note 3 2 2 2 4" xfId="10234"/>
    <cellStyle name="Note 3 2 2 2 4 2" xfId="10235"/>
    <cellStyle name="Note 3 2 2 2 5" xfId="10236"/>
    <cellStyle name="Note 3 2 2 2 5 2" xfId="10237"/>
    <cellStyle name="Note 3 2 2 2 6" xfId="10238"/>
    <cellStyle name="Note 3 2 2 2 6 2" xfId="10239"/>
    <cellStyle name="Note 3 2 2 2 7" xfId="10240"/>
    <cellStyle name="Note 3 2 2 2 7 2" xfId="10241"/>
    <cellStyle name="Note 3 2 2 2 8" xfId="10242"/>
    <cellStyle name="Note 3 2 2 2 8 2" xfId="10243"/>
    <cellStyle name="Note 3 2 2 2 9" xfId="10244"/>
    <cellStyle name="Note 3 2 2 3" xfId="10245"/>
    <cellStyle name="Note 3 2 2 3 2" xfId="10246"/>
    <cellStyle name="Note 3 2 2 3 2 2" xfId="10247"/>
    <cellStyle name="Note 3 2 2 3 2 2 2" xfId="10248"/>
    <cellStyle name="Note 3 2 2 3 2 3" xfId="10249"/>
    <cellStyle name="Note 3 2 2 3 2 3 2" xfId="10250"/>
    <cellStyle name="Note 3 2 2 3 2 4" xfId="10251"/>
    <cellStyle name="Note 3 2 2 3 2 4 2" xfId="10252"/>
    <cellStyle name="Note 3 2 2 3 2 5" xfId="10253"/>
    <cellStyle name="Note 3 2 2 3 2 5 2" xfId="10254"/>
    <cellStyle name="Note 3 2 2 3 2 6" xfId="10255"/>
    <cellStyle name="Note 3 2 2 3 2 6 2" xfId="10256"/>
    <cellStyle name="Note 3 2 2 3 2 7" xfId="10257"/>
    <cellStyle name="Note 3 2 2 3 3" xfId="10258"/>
    <cellStyle name="Note 3 2 2 3 3 2" xfId="10259"/>
    <cellStyle name="Note 3 2 2 3 4" xfId="10260"/>
    <cellStyle name="Note 3 2 2 3 4 2" xfId="10261"/>
    <cellStyle name="Note 3 2 2 3 5" xfId="10262"/>
    <cellStyle name="Note 3 2 2 3 5 2" xfId="10263"/>
    <cellStyle name="Note 3 2 2 3 6" xfId="10264"/>
    <cellStyle name="Note 3 2 2 3 6 2" xfId="10265"/>
    <cellStyle name="Note 3 2 2 3 7" xfId="10266"/>
    <cellStyle name="Note 3 2 2 3 7 2" xfId="10267"/>
    <cellStyle name="Note 3 2 2 3 8" xfId="10268"/>
    <cellStyle name="Note 3 2 2 4" xfId="10269"/>
    <cellStyle name="Note 3 2 2 4 2" xfId="10270"/>
    <cellStyle name="Note 3 2 2 4 2 2" xfId="10271"/>
    <cellStyle name="Note 3 2 2 4 3" xfId="10272"/>
    <cellStyle name="Note 3 2 2 4 3 2" xfId="10273"/>
    <cellStyle name="Note 3 2 2 4 4" xfId="10274"/>
    <cellStyle name="Note 3 2 2 4 4 2" xfId="10275"/>
    <cellStyle name="Note 3 2 2 4 5" xfId="10276"/>
    <cellStyle name="Note 3 2 2 4 5 2" xfId="10277"/>
    <cellStyle name="Note 3 2 2 4 6" xfId="10278"/>
    <cellStyle name="Note 3 2 2 4 6 2" xfId="10279"/>
    <cellStyle name="Note 3 2 2 4 7" xfId="10280"/>
    <cellStyle name="Note 3 2 2 5" xfId="10281"/>
    <cellStyle name="Note 3 2 2 5 2" xfId="10282"/>
    <cellStyle name="Note 3 2 2 6" xfId="10283"/>
    <cellStyle name="Note 3 2 2 6 2" xfId="10284"/>
    <cellStyle name="Note 3 2 2 7" xfId="10285"/>
    <cellStyle name="Note 3 2 2 7 2" xfId="10286"/>
    <cellStyle name="Note 3 2 2 8" xfId="10287"/>
    <cellStyle name="Note 3 2 2 8 2" xfId="10288"/>
    <cellStyle name="Note 3 2 2 9" xfId="10289"/>
    <cellStyle name="Note 3 2 2 9 2" xfId="10290"/>
    <cellStyle name="Note 3 2 3" xfId="10291"/>
    <cellStyle name="Note 3 2 3 2" xfId="10292"/>
    <cellStyle name="Note 3 2 3 2 2" xfId="10293"/>
    <cellStyle name="Note 3 2 3 2 2 2" xfId="10294"/>
    <cellStyle name="Note 3 2 3 2 2 2 2" xfId="10295"/>
    <cellStyle name="Note 3 2 3 2 2 3" xfId="10296"/>
    <cellStyle name="Note 3 2 3 2 2 3 2" xfId="10297"/>
    <cellStyle name="Note 3 2 3 2 2 4" xfId="10298"/>
    <cellStyle name="Note 3 2 3 2 2 4 2" xfId="10299"/>
    <cellStyle name="Note 3 2 3 2 2 5" xfId="10300"/>
    <cellStyle name="Note 3 2 3 2 2 5 2" xfId="10301"/>
    <cellStyle name="Note 3 2 3 2 2 6" xfId="10302"/>
    <cellStyle name="Note 3 2 3 2 2 6 2" xfId="10303"/>
    <cellStyle name="Note 3 2 3 2 2 7" xfId="10304"/>
    <cellStyle name="Note 3 2 3 2 3" xfId="10305"/>
    <cellStyle name="Note 3 2 3 2 3 2" xfId="10306"/>
    <cellStyle name="Note 3 2 3 2 4" xfId="10307"/>
    <cellStyle name="Note 3 2 3 2 4 2" xfId="10308"/>
    <cellStyle name="Note 3 2 3 2 5" xfId="10309"/>
    <cellStyle name="Note 3 2 3 2 5 2" xfId="10310"/>
    <cellStyle name="Note 3 2 3 2 6" xfId="10311"/>
    <cellStyle name="Note 3 2 3 2 6 2" xfId="10312"/>
    <cellStyle name="Note 3 2 3 2 7" xfId="10313"/>
    <cellStyle name="Note 3 2 3 2 7 2" xfId="10314"/>
    <cellStyle name="Note 3 2 3 2 8" xfId="10315"/>
    <cellStyle name="Note 3 2 3 3" xfId="10316"/>
    <cellStyle name="Note 3 2 3 3 2" xfId="10317"/>
    <cellStyle name="Note 3 2 3 3 2 2" xfId="10318"/>
    <cellStyle name="Note 3 2 3 3 3" xfId="10319"/>
    <cellStyle name="Note 3 2 3 3 3 2" xfId="10320"/>
    <cellStyle name="Note 3 2 3 3 4" xfId="10321"/>
    <cellStyle name="Note 3 2 3 3 4 2" xfId="10322"/>
    <cellStyle name="Note 3 2 3 3 5" xfId="10323"/>
    <cellStyle name="Note 3 2 3 3 5 2" xfId="10324"/>
    <cellStyle name="Note 3 2 3 3 6" xfId="10325"/>
    <cellStyle name="Note 3 2 3 3 6 2" xfId="10326"/>
    <cellStyle name="Note 3 2 3 3 7" xfId="10327"/>
    <cellStyle name="Note 3 2 3 4" xfId="10328"/>
    <cellStyle name="Note 3 2 3 4 2" xfId="10329"/>
    <cellStyle name="Note 3 2 3 5" xfId="10330"/>
    <cellStyle name="Note 3 2 3 5 2" xfId="10331"/>
    <cellStyle name="Note 3 2 3 6" xfId="10332"/>
    <cellStyle name="Note 3 2 3 6 2" xfId="10333"/>
    <cellStyle name="Note 3 2 3 7" xfId="10334"/>
    <cellStyle name="Note 3 2 3 7 2" xfId="10335"/>
    <cellStyle name="Note 3 2 3 8" xfId="10336"/>
    <cellStyle name="Note 3 2 3 8 2" xfId="10337"/>
    <cellStyle name="Note 3 2 3 9" xfId="10338"/>
    <cellStyle name="Note 3 2 4" xfId="10339"/>
    <cellStyle name="Note 3 2 4 2" xfId="10340"/>
    <cellStyle name="Note 3 2 4 2 2" xfId="10341"/>
    <cellStyle name="Note 3 2 4 2 2 2" xfId="10342"/>
    <cellStyle name="Note 3 2 4 2 3" xfId="10343"/>
    <cellStyle name="Note 3 2 4 2 3 2" xfId="10344"/>
    <cellStyle name="Note 3 2 4 2 4" xfId="10345"/>
    <cellStyle name="Note 3 2 4 2 4 2" xfId="10346"/>
    <cellStyle name="Note 3 2 4 2 5" xfId="10347"/>
    <cellStyle name="Note 3 2 4 2 5 2" xfId="10348"/>
    <cellStyle name="Note 3 2 4 2 6" xfId="10349"/>
    <cellStyle name="Note 3 2 4 2 6 2" xfId="10350"/>
    <cellStyle name="Note 3 2 4 2 7" xfId="10351"/>
    <cellStyle name="Note 3 2 4 3" xfId="10352"/>
    <cellStyle name="Note 3 2 4 3 2" xfId="10353"/>
    <cellStyle name="Note 3 2 4 4" xfId="10354"/>
    <cellStyle name="Note 3 2 4 4 2" xfId="10355"/>
    <cellStyle name="Note 3 2 4 5" xfId="10356"/>
    <cellStyle name="Note 3 2 4 5 2" xfId="10357"/>
    <cellStyle name="Note 3 2 4 6" xfId="10358"/>
    <cellStyle name="Note 3 2 4 6 2" xfId="10359"/>
    <cellStyle name="Note 3 2 4 7" xfId="10360"/>
    <cellStyle name="Note 3 2 4 7 2" xfId="10361"/>
    <cellStyle name="Note 3 2 4 8" xfId="10362"/>
    <cellStyle name="Note 3 2 5" xfId="10363"/>
    <cellStyle name="Note 3 2 5 2" xfId="10364"/>
    <cellStyle name="Note 3 2 5 2 2" xfId="10365"/>
    <cellStyle name="Note 3 2 5 3" xfId="10366"/>
    <cellStyle name="Note 3 2 5 3 2" xfId="10367"/>
    <cellStyle name="Note 3 2 5 4" xfId="10368"/>
    <cellStyle name="Note 3 2 5 4 2" xfId="10369"/>
    <cellStyle name="Note 3 2 5 5" xfId="10370"/>
    <cellStyle name="Note 3 2 5 5 2" xfId="10371"/>
    <cellStyle name="Note 3 2 5 6" xfId="10372"/>
    <cellStyle name="Note 3 2 5 6 2" xfId="10373"/>
    <cellStyle name="Note 3 2 5 7" xfId="10374"/>
    <cellStyle name="Note 3 2 6" xfId="10375"/>
    <cellStyle name="Note 3 2 6 2" xfId="10376"/>
    <cellStyle name="Note 3 2 7" xfId="10377"/>
    <cellStyle name="Note 3 2 7 2" xfId="10378"/>
    <cellStyle name="Note 3 2 8" xfId="10379"/>
    <cellStyle name="Note 3 2 8 2" xfId="10380"/>
    <cellStyle name="Note 3 2 9" xfId="10381"/>
    <cellStyle name="Note 3 2 9 2" xfId="10382"/>
    <cellStyle name="Note 3 3" xfId="10383"/>
    <cellStyle name="Note 3 3 10" xfId="10384"/>
    <cellStyle name="Note 3 3 11" xfId="10385"/>
    <cellStyle name="Note 3 3 2" xfId="10386"/>
    <cellStyle name="Note 3 3 2 2" xfId="10387"/>
    <cellStyle name="Note 3 3 2 2 2" xfId="10388"/>
    <cellStyle name="Note 3 3 2 2 2 2" xfId="10389"/>
    <cellStyle name="Note 3 3 2 2 2 2 2" xfId="10390"/>
    <cellStyle name="Note 3 3 2 2 2 3" xfId="10391"/>
    <cellStyle name="Note 3 3 2 2 2 3 2" xfId="10392"/>
    <cellStyle name="Note 3 3 2 2 2 4" xfId="10393"/>
    <cellStyle name="Note 3 3 2 2 2 4 2" xfId="10394"/>
    <cellStyle name="Note 3 3 2 2 2 5" xfId="10395"/>
    <cellStyle name="Note 3 3 2 2 2 5 2" xfId="10396"/>
    <cellStyle name="Note 3 3 2 2 2 6" xfId="10397"/>
    <cellStyle name="Note 3 3 2 2 2 6 2" xfId="10398"/>
    <cellStyle name="Note 3 3 2 2 2 7" xfId="10399"/>
    <cellStyle name="Note 3 3 2 2 3" xfId="10400"/>
    <cellStyle name="Note 3 3 2 2 3 2" xfId="10401"/>
    <cellStyle name="Note 3 3 2 2 4" xfId="10402"/>
    <cellStyle name="Note 3 3 2 2 4 2" xfId="10403"/>
    <cellStyle name="Note 3 3 2 2 5" xfId="10404"/>
    <cellStyle name="Note 3 3 2 2 5 2" xfId="10405"/>
    <cellStyle name="Note 3 3 2 2 6" xfId="10406"/>
    <cellStyle name="Note 3 3 2 2 6 2" xfId="10407"/>
    <cellStyle name="Note 3 3 2 2 7" xfId="10408"/>
    <cellStyle name="Note 3 3 2 2 7 2" xfId="10409"/>
    <cellStyle name="Note 3 3 2 2 8" xfId="10410"/>
    <cellStyle name="Note 3 3 2 3" xfId="10411"/>
    <cellStyle name="Note 3 3 2 3 2" xfId="10412"/>
    <cellStyle name="Note 3 3 2 3 2 2" xfId="10413"/>
    <cellStyle name="Note 3 3 2 3 3" xfId="10414"/>
    <cellStyle name="Note 3 3 2 3 3 2" xfId="10415"/>
    <cellStyle name="Note 3 3 2 3 4" xfId="10416"/>
    <cellStyle name="Note 3 3 2 3 4 2" xfId="10417"/>
    <cellStyle name="Note 3 3 2 3 5" xfId="10418"/>
    <cellStyle name="Note 3 3 2 3 5 2" xfId="10419"/>
    <cellStyle name="Note 3 3 2 3 6" xfId="10420"/>
    <cellStyle name="Note 3 3 2 3 6 2" xfId="10421"/>
    <cellStyle name="Note 3 3 2 3 7" xfId="10422"/>
    <cellStyle name="Note 3 3 2 4" xfId="10423"/>
    <cellStyle name="Note 3 3 2 4 2" xfId="10424"/>
    <cellStyle name="Note 3 3 2 5" xfId="10425"/>
    <cellStyle name="Note 3 3 2 5 2" xfId="10426"/>
    <cellStyle name="Note 3 3 2 6" xfId="10427"/>
    <cellStyle name="Note 3 3 2 6 2" xfId="10428"/>
    <cellStyle name="Note 3 3 2 7" xfId="10429"/>
    <cellStyle name="Note 3 3 2 7 2" xfId="10430"/>
    <cellStyle name="Note 3 3 2 8" xfId="10431"/>
    <cellStyle name="Note 3 3 2 8 2" xfId="10432"/>
    <cellStyle name="Note 3 3 2 9" xfId="10433"/>
    <cellStyle name="Note 3 3 3" xfId="10434"/>
    <cellStyle name="Note 3 3 3 2" xfId="10435"/>
    <cellStyle name="Note 3 3 3 2 2" xfId="10436"/>
    <cellStyle name="Note 3 3 3 2 2 2" xfId="10437"/>
    <cellStyle name="Note 3 3 3 2 3" xfId="10438"/>
    <cellStyle name="Note 3 3 3 2 3 2" xfId="10439"/>
    <cellStyle name="Note 3 3 3 2 4" xfId="10440"/>
    <cellStyle name="Note 3 3 3 2 4 2" xfId="10441"/>
    <cellStyle name="Note 3 3 3 2 5" xfId="10442"/>
    <cellStyle name="Note 3 3 3 2 5 2" xfId="10443"/>
    <cellStyle name="Note 3 3 3 2 6" xfId="10444"/>
    <cellStyle name="Note 3 3 3 2 6 2" xfId="10445"/>
    <cellStyle name="Note 3 3 3 2 7" xfId="10446"/>
    <cellStyle name="Note 3 3 3 3" xfId="10447"/>
    <cellStyle name="Note 3 3 3 3 2" xfId="10448"/>
    <cellStyle name="Note 3 3 3 4" xfId="10449"/>
    <cellStyle name="Note 3 3 3 4 2" xfId="10450"/>
    <cellStyle name="Note 3 3 3 5" xfId="10451"/>
    <cellStyle name="Note 3 3 3 5 2" xfId="10452"/>
    <cellStyle name="Note 3 3 3 6" xfId="10453"/>
    <cellStyle name="Note 3 3 3 6 2" xfId="10454"/>
    <cellStyle name="Note 3 3 3 7" xfId="10455"/>
    <cellStyle name="Note 3 3 3 7 2" xfId="10456"/>
    <cellStyle name="Note 3 3 3 8" xfId="10457"/>
    <cellStyle name="Note 3 3 4" xfId="10458"/>
    <cellStyle name="Note 3 3 4 2" xfId="10459"/>
    <cellStyle name="Note 3 3 4 2 2" xfId="10460"/>
    <cellStyle name="Note 3 3 4 3" xfId="10461"/>
    <cellStyle name="Note 3 3 4 3 2" xfId="10462"/>
    <cellStyle name="Note 3 3 4 4" xfId="10463"/>
    <cellStyle name="Note 3 3 4 4 2" xfId="10464"/>
    <cellStyle name="Note 3 3 4 5" xfId="10465"/>
    <cellStyle name="Note 3 3 4 5 2" xfId="10466"/>
    <cellStyle name="Note 3 3 4 6" xfId="10467"/>
    <cellStyle name="Note 3 3 4 6 2" xfId="10468"/>
    <cellStyle name="Note 3 3 4 7" xfId="10469"/>
    <cellStyle name="Note 3 3 5" xfId="10470"/>
    <cellStyle name="Note 3 3 5 2" xfId="10471"/>
    <cellStyle name="Note 3 3 6" xfId="10472"/>
    <cellStyle name="Note 3 3 6 2" xfId="10473"/>
    <cellStyle name="Note 3 3 7" xfId="10474"/>
    <cellStyle name="Note 3 3 7 2" xfId="10475"/>
    <cellStyle name="Note 3 3 8" xfId="10476"/>
    <cellStyle name="Note 3 3 8 2" xfId="10477"/>
    <cellStyle name="Note 3 3 9" xfId="10478"/>
    <cellStyle name="Note 3 3 9 2" xfId="10479"/>
    <cellStyle name="Note 3 4" xfId="10480"/>
    <cellStyle name="Note 3 4 10" xfId="10481"/>
    <cellStyle name="Note 3 4 2" xfId="10482"/>
    <cellStyle name="Note 3 4 2 2" xfId="10483"/>
    <cellStyle name="Note 3 4 2 2 2" xfId="10484"/>
    <cellStyle name="Note 3 4 2 2 2 2" xfId="10485"/>
    <cellStyle name="Note 3 4 2 2 3" xfId="10486"/>
    <cellStyle name="Note 3 4 2 2 3 2" xfId="10487"/>
    <cellStyle name="Note 3 4 2 2 4" xfId="10488"/>
    <cellStyle name="Note 3 4 2 2 4 2" xfId="10489"/>
    <cellStyle name="Note 3 4 2 2 5" xfId="10490"/>
    <cellStyle name="Note 3 4 2 2 5 2" xfId="10491"/>
    <cellStyle name="Note 3 4 2 2 6" xfId="10492"/>
    <cellStyle name="Note 3 4 2 2 6 2" xfId="10493"/>
    <cellStyle name="Note 3 4 2 2 7" xfId="10494"/>
    <cellStyle name="Note 3 4 2 3" xfId="10495"/>
    <cellStyle name="Note 3 4 2 3 2" xfId="10496"/>
    <cellStyle name="Note 3 4 2 4" xfId="10497"/>
    <cellStyle name="Note 3 4 2 4 2" xfId="10498"/>
    <cellStyle name="Note 3 4 2 5" xfId="10499"/>
    <cellStyle name="Note 3 4 2 5 2" xfId="10500"/>
    <cellStyle name="Note 3 4 2 6" xfId="10501"/>
    <cellStyle name="Note 3 4 2 6 2" xfId="10502"/>
    <cellStyle name="Note 3 4 2 7" xfId="10503"/>
    <cellStyle name="Note 3 4 2 7 2" xfId="10504"/>
    <cellStyle name="Note 3 4 2 8" xfId="10505"/>
    <cellStyle name="Note 3 4 3" xfId="10506"/>
    <cellStyle name="Note 3 4 3 2" xfId="10507"/>
    <cellStyle name="Note 3 4 3 2 2" xfId="10508"/>
    <cellStyle name="Note 3 4 3 3" xfId="10509"/>
    <cellStyle name="Note 3 4 3 3 2" xfId="10510"/>
    <cellStyle name="Note 3 4 3 4" xfId="10511"/>
    <cellStyle name="Note 3 4 3 4 2" xfId="10512"/>
    <cellStyle name="Note 3 4 3 5" xfId="10513"/>
    <cellStyle name="Note 3 4 3 5 2" xfId="10514"/>
    <cellStyle name="Note 3 4 3 6" xfId="10515"/>
    <cellStyle name="Note 3 4 3 6 2" xfId="10516"/>
    <cellStyle name="Note 3 4 3 7" xfId="10517"/>
    <cellStyle name="Note 3 4 4" xfId="10518"/>
    <cellStyle name="Note 3 4 4 2" xfId="10519"/>
    <cellStyle name="Note 3 4 5" xfId="10520"/>
    <cellStyle name="Note 3 4 5 2" xfId="10521"/>
    <cellStyle name="Note 3 4 6" xfId="10522"/>
    <cellStyle name="Note 3 4 6 2" xfId="10523"/>
    <cellStyle name="Note 3 4 7" xfId="10524"/>
    <cellStyle name="Note 3 4 7 2" xfId="10525"/>
    <cellStyle name="Note 3 4 8" xfId="10526"/>
    <cellStyle name="Note 3 4 8 2" xfId="10527"/>
    <cellStyle name="Note 3 4 9" xfId="10528"/>
    <cellStyle name="Note 3 5" xfId="10529"/>
    <cellStyle name="Note 3 5 2" xfId="10530"/>
    <cellStyle name="Note 3 5 2 2" xfId="10531"/>
    <cellStyle name="Note 3 5 2 2 2" xfId="10532"/>
    <cellStyle name="Note 3 5 2 3" xfId="10533"/>
    <cellStyle name="Note 3 5 2 3 2" xfId="10534"/>
    <cellStyle name="Note 3 5 2 4" xfId="10535"/>
    <cellStyle name="Note 3 5 2 4 2" xfId="10536"/>
    <cellStyle name="Note 3 5 2 5" xfId="10537"/>
    <cellStyle name="Note 3 5 2 5 2" xfId="10538"/>
    <cellStyle name="Note 3 5 2 6" xfId="10539"/>
    <cellStyle name="Note 3 5 2 6 2" xfId="10540"/>
    <cellStyle name="Note 3 5 2 7" xfId="10541"/>
    <cellStyle name="Note 3 5 3" xfId="10542"/>
    <cellStyle name="Note 3 5 3 2" xfId="10543"/>
    <cellStyle name="Note 3 5 4" xfId="10544"/>
    <cellStyle name="Note 3 5 4 2" xfId="10545"/>
    <cellStyle name="Note 3 5 5" xfId="10546"/>
    <cellStyle name="Note 3 5 5 2" xfId="10547"/>
    <cellStyle name="Note 3 5 6" xfId="10548"/>
    <cellStyle name="Note 3 5 6 2" xfId="10549"/>
    <cellStyle name="Note 3 5 7" xfId="10550"/>
    <cellStyle name="Note 3 5 7 2" xfId="10551"/>
    <cellStyle name="Note 3 5 8" xfId="10552"/>
    <cellStyle name="Note 3 6" xfId="10553"/>
    <cellStyle name="Note 3 6 2" xfId="10554"/>
    <cellStyle name="Note 3 6 2 2" xfId="10555"/>
    <cellStyle name="Note 3 6 3" xfId="10556"/>
    <cellStyle name="Note 3 6 3 2" xfId="10557"/>
    <cellStyle name="Note 3 6 4" xfId="10558"/>
    <cellStyle name="Note 3 6 4 2" xfId="10559"/>
    <cellStyle name="Note 3 6 5" xfId="10560"/>
    <cellStyle name="Note 3 6 5 2" xfId="10561"/>
    <cellStyle name="Note 3 6 6" xfId="10562"/>
    <cellStyle name="Note 3 6 6 2" xfId="10563"/>
    <cellStyle name="Note 3 6 7" xfId="10564"/>
    <cellStyle name="Note 3 7" xfId="10565"/>
    <cellStyle name="Note 3 7 2" xfId="10566"/>
    <cellStyle name="Note 3 8" xfId="10567"/>
    <cellStyle name="Note 3 8 2" xfId="10568"/>
    <cellStyle name="Note 3 9" xfId="10569"/>
    <cellStyle name="Note 3 9 2" xfId="10570"/>
    <cellStyle name="Note 4" xfId="10571"/>
    <cellStyle name="Note 4 10" xfId="10572"/>
    <cellStyle name="Note 4 10 2" xfId="10573"/>
    <cellStyle name="Note 4 11" xfId="10574"/>
    <cellStyle name="Note 4 11 2" xfId="10575"/>
    <cellStyle name="Note 4 12" xfId="10576"/>
    <cellStyle name="Note 4 13" xfId="10577"/>
    <cellStyle name="Note 4 2" xfId="10578"/>
    <cellStyle name="Note 4 2 10" xfId="10579"/>
    <cellStyle name="Note 4 2 10 2" xfId="10580"/>
    <cellStyle name="Note 4 2 11" xfId="10581"/>
    <cellStyle name="Note 4 2 2" xfId="10582"/>
    <cellStyle name="Note 4 2 2 10" xfId="10583"/>
    <cellStyle name="Note 4 2 2 2" xfId="10584"/>
    <cellStyle name="Note 4 2 2 2 2" xfId="10585"/>
    <cellStyle name="Note 4 2 2 2 2 2" xfId="10586"/>
    <cellStyle name="Note 4 2 2 2 2 2 2" xfId="10587"/>
    <cellStyle name="Note 4 2 2 2 2 2 2 2" xfId="10588"/>
    <cellStyle name="Note 4 2 2 2 2 2 3" xfId="10589"/>
    <cellStyle name="Note 4 2 2 2 2 2 3 2" xfId="10590"/>
    <cellStyle name="Note 4 2 2 2 2 2 4" xfId="10591"/>
    <cellStyle name="Note 4 2 2 2 2 2 4 2" xfId="10592"/>
    <cellStyle name="Note 4 2 2 2 2 2 5" xfId="10593"/>
    <cellStyle name="Note 4 2 2 2 2 2 5 2" xfId="10594"/>
    <cellStyle name="Note 4 2 2 2 2 2 6" xfId="10595"/>
    <cellStyle name="Note 4 2 2 2 2 2 6 2" xfId="10596"/>
    <cellStyle name="Note 4 2 2 2 2 2 7" xfId="10597"/>
    <cellStyle name="Note 4 2 2 2 2 3" xfId="10598"/>
    <cellStyle name="Note 4 2 2 2 2 3 2" xfId="10599"/>
    <cellStyle name="Note 4 2 2 2 2 4" xfId="10600"/>
    <cellStyle name="Note 4 2 2 2 2 4 2" xfId="10601"/>
    <cellStyle name="Note 4 2 2 2 2 5" xfId="10602"/>
    <cellStyle name="Note 4 2 2 2 2 5 2" xfId="10603"/>
    <cellStyle name="Note 4 2 2 2 2 6" xfId="10604"/>
    <cellStyle name="Note 4 2 2 2 2 6 2" xfId="10605"/>
    <cellStyle name="Note 4 2 2 2 2 7" xfId="10606"/>
    <cellStyle name="Note 4 2 2 2 2 7 2" xfId="10607"/>
    <cellStyle name="Note 4 2 2 2 2 8" xfId="10608"/>
    <cellStyle name="Note 4 2 2 2 3" xfId="10609"/>
    <cellStyle name="Note 4 2 2 2 3 2" xfId="10610"/>
    <cellStyle name="Note 4 2 2 2 3 2 2" xfId="10611"/>
    <cellStyle name="Note 4 2 2 2 3 3" xfId="10612"/>
    <cellStyle name="Note 4 2 2 2 3 3 2" xfId="10613"/>
    <cellStyle name="Note 4 2 2 2 3 4" xfId="10614"/>
    <cellStyle name="Note 4 2 2 2 3 4 2" xfId="10615"/>
    <cellStyle name="Note 4 2 2 2 3 5" xfId="10616"/>
    <cellStyle name="Note 4 2 2 2 3 5 2" xfId="10617"/>
    <cellStyle name="Note 4 2 2 2 3 6" xfId="10618"/>
    <cellStyle name="Note 4 2 2 2 3 6 2" xfId="10619"/>
    <cellStyle name="Note 4 2 2 2 3 7" xfId="10620"/>
    <cellStyle name="Note 4 2 2 2 4" xfId="10621"/>
    <cellStyle name="Note 4 2 2 2 4 2" xfId="10622"/>
    <cellStyle name="Note 4 2 2 2 5" xfId="10623"/>
    <cellStyle name="Note 4 2 2 2 5 2" xfId="10624"/>
    <cellStyle name="Note 4 2 2 2 6" xfId="10625"/>
    <cellStyle name="Note 4 2 2 2 6 2" xfId="10626"/>
    <cellStyle name="Note 4 2 2 2 7" xfId="10627"/>
    <cellStyle name="Note 4 2 2 2 7 2" xfId="10628"/>
    <cellStyle name="Note 4 2 2 2 8" xfId="10629"/>
    <cellStyle name="Note 4 2 2 2 8 2" xfId="10630"/>
    <cellStyle name="Note 4 2 2 2 9" xfId="10631"/>
    <cellStyle name="Note 4 2 2 3" xfId="10632"/>
    <cellStyle name="Note 4 2 2 3 2" xfId="10633"/>
    <cellStyle name="Note 4 2 2 3 2 2" xfId="10634"/>
    <cellStyle name="Note 4 2 2 3 2 2 2" xfId="10635"/>
    <cellStyle name="Note 4 2 2 3 2 3" xfId="10636"/>
    <cellStyle name="Note 4 2 2 3 2 3 2" xfId="10637"/>
    <cellStyle name="Note 4 2 2 3 2 4" xfId="10638"/>
    <cellStyle name="Note 4 2 2 3 2 4 2" xfId="10639"/>
    <cellStyle name="Note 4 2 2 3 2 5" xfId="10640"/>
    <cellStyle name="Note 4 2 2 3 2 5 2" xfId="10641"/>
    <cellStyle name="Note 4 2 2 3 2 6" xfId="10642"/>
    <cellStyle name="Note 4 2 2 3 2 6 2" xfId="10643"/>
    <cellStyle name="Note 4 2 2 3 2 7" xfId="10644"/>
    <cellStyle name="Note 4 2 2 3 3" xfId="10645"/>
    <cellStyle name="Note 4 2 2 3 3 2" xfId="10646"/>
    <cellStyle name="Note 4 2 2 3 4" xfId="10647"/>
    <cellStyle name="Note 4 2 2 3 4 2" xfId="10648"/>
    <cellStyle name="Note 4 2 2 3 5" xfId="10649"/>
    <cellStyle name="Note 4 2 2 3 5 2" xfId="10650"/>
    <cellStyle name="Note 4 2 2 3 6" xfId="10651"/>
    <cellStyle name="Note 4 2 2 3 6 2" xfId="10652"/>
    <cellStyle name="Note 4 2 2 3 7" xfId="10653"/>
    <cellStyle name="Note 4 2 2 3 7 2" xfId="10654"/>
    <cellStyle name="Note 4 2 2 3 8" xfId="10655"/>
    <cellStyle name="Note 4 2 2 4" xfId="10656"/>
    <cellStyle name="Note 4 2 2 4 2" xfId="10657"/>
    <cellStyle name="Note 4 2 2 4 2 2" xfId="10658"/>
    <cellStyle name="Note 4 2 2 4 3" xfId="10659"/>
    <cellStyle name="Note 4 2 2 4 3 2" xfId="10660"/>
    <cellStyle name="Note 4 2 2 4 4" xfId="10661"/>
    <cellStyle name="Note 4 2 2 4 4 2" xfId="10662"/>
    <cellStyle name="Note 4 2 2 4 5" xfId="10663"/>
    <cellStyle name="Note 4 2 2 4 5 2" xfId="10664"/>
    <cellStyle name="Note 4 2 2 4 6" xfId="10665"/>
    <cellStyle name="Note 4 2 2 4 6 2" xfId="10666"/>
    <cellStyle name="Note 4 2 2 4 7" xfId="10667"/>
    <cellStyle name="Note 4 2 2 5" xfId="10668"/>
    <cellStyle name="Note 4 2 2 5 2" xfId="10669"/>
    <cellStyle name="Note 4 2 2 6" xfId="10670"/>
    <cellStyle name="Note 4 2 2 6 2" xfId="10671"/>
    <cellStyle name="Note 4 2 2 7" xfId="10672"/>
    <cellStyle name="Note 4 2 2 7 2" xfId="10673"/>
    <cellStyle name="Note 4 2 2 8" xfId="10674"/>
    <cellStyle name="Note 4 2 2 8 2" xfId="10675"/>
    <cellStyle name="Note 4 2 2 9" xfId="10676"/>
    <cellStyle name="Note 4 2 2 9 2" xfId="10677"/>
    <cellStyle name="Note 4 2 3" xfId="10678"/>
    <cellStyle name="Note 4 2 3 2" xfId="10679"/>
    <cellStyle name="Note 4 2 3 2 2" xfId="10680"/>
    <cellStyle name="Note 4 2 3 2 2 2" xfId="10681"/>
    <cellStyle name="Note 4 2 3 2 2 2 2" xfId="10682"/>
    <cellStyle name="Note 4 2 3 2 2 3" xfId="10683"/>
    <cellStyle name="Note 4 2 3 2 2 3 2" xfId="10684"/>
    <cellStyle name="Note 4 2 3 2 2 4" xfId="10685"/>
    <cellStyle name="Note 4 2 3 2 2 4 2" xfId="10686"/>
    <cellStyle name="Note 4 2 3 2 2 5" xfId="10687"/>
    <cellStyle name="Note 4 2 3 2 2 5 2" xfId="10688"/>
    <cellStyle name="Note 4 2 3 2 2 6" xfId="10689"/>
    <cellStyle name="Note 4 2 3 2 2 6 2" xfId="10690"/>
    <cellStyle name="Note 4 2 3 2 2 7" xfId="10691"/>
    <cellStyle name="Note 4 2 3 2 3" xfId="10692"/>
    <cellStyle name="Note 4 2 3 2 3 2" xfId="10693"/>
    <cellStyle name="Note 4 2 3 2 4" xfId="10694"/>
    <cellStyle name="Note 4 2 3 2 4 2" xfId="10695"/>
    <cellStyle name="Note 4 2 3 2 5" xfId="10696"/>
    <cellStyle name="Note 4 2 3 2 5 2" xfId="10697"/>
    <cellStyle name="Note 4 2 3 2 6" xfId="10698"/>
    <cellStyle name="Note 4 2 3 2 6 2" xfId="10699"/>
    <cellStyle name="Note 4 2 3 2 7" xfId="10700"/>
    <cellStyle name="Note 4 2 3 2 7 2" xfId="10701"/>
    <cellStyle name="Note 4 2 3 2 8" xfId="10702"/>
    <cellStyle name="Note 4 2 3 3" xfId="10703"/>
    <cellStyle name="Note 4 2 3 3 2" xfId="10704"/>
    <cellStyle name="Note 4 2 3 3 2 2" xfId="10705"/>
    <cellStyle name="Note 4 2 3 3 3" xfId="10706"/>
    <cellStyle name="Note 4 2 3 3 3 2" xfId="10707"/>
    <cellStyle name="Note 4 2 3 3 4" xfId="10708"/>
    <cellStyle name="Note 4 2 3 3 4 2" xfId="10709"/>
    <cellStyle name="Note 4 2 3 3 5" xfId="10710"/>
    <cellStyle name="Note 4 2 3 3 5 2" xfId="10711"/>
    <cellStyle name="Note 4 2 3 3 6" xfId="10712"/>
    <cellStyle name="Note 4 2 3 3 6 2" xfId="10713"/>
    <cellStyle name="Note 4 2 3 3 7" xfId="10714"/>
    <cellStyle name="Note 4 2 3 4" xfId="10715"/>
    <cellStyle name="Note 4 2 3 4 2" xfId="10716"/>
    <cellStyle name="Note 4 2 3 5" xfId="10717"/>
    <cellStyle name="Note 4 2 3 5 2" xfId="10718"/>
    <cellStyle name="Note 4 2 3 6" xfId="10719"/>
    <cellStyle name="Note 4 2 3 6 2" xfId="10720"/>
    <cellStyle name="Note 4 2 3 7" xfId="10721"/>
    <cellStyle name="Note 4 2 3 7 2" xfId="10722"/>
    <cellStyle name="Note 4 2 3 8" xfId="10723"/>
    <cellStyle name="Note 4 2 3 8 2" xfId="10724"/>
    <cellStyle name="Note 4 2 3 9" xfId="10725"/>
    <cellStyle name="Note 4 2 4" xfId="10726"/>
    <cellStyle name="Note 4 2 4 2" xfId="10727"/>
    <cellStyle name="Note 4 2 4 2 2" xfId="10728"/>
    <cellStyle name="Note 4 2 4 2 2 2" xfId="10729"/>
    <cellStyle name="Note 4 2 4 2 3" xfId="10730"/>
    <cellStyle name="Note 4 2 4 2 3 2" xfId="10731"/>
    <cellStyle name="Note 4 2 4 2 4" xfId="10732"/>
    <cellStyle name="Note 4 2 4 2 4 2" xfId="10733"/>
    <cellStyle name="Note 4 2 4 2 5" xfId="10734"/>
    <cellStyle name="Note 4 2 4 2 5 2" xfId="10735"/>
    <cellStyle name="Note 4 2 4 2 6" xfId="10736"/>
    <cellStyle name="Note 4 2 4 2 6 2" xfId="10737"/>
    <cellStyle name="Note 4 2 4 2 7" xfId="10738"/>
    <cellStyle name="Note 4 2 4 3" xfId="10739"/>
    <cellStyle name="Note 4 2 4 3 2" xfId="10740"/>
    <cellStyle name="Note 4 2 4 4" xfId="10741"/>
    <cellStyle name="Note 4 2 4 4 2" xfId="10742"/>
    <cellStyle name="Note 4 2 4 5" xfId="10743"/>
    <cellStyle name="Note 4 2 4 5 2" xfId="10744"/>
    <cellStyle name="Note 4 2 4 6" xfId="10745"/>
    <cellStyle name="Note 4 2 4 6 2" xfId="10746"/>
    <cellStyle name="Note 4 2 4 7" xfId="10747"/>
    <cellStyle name="Note 4 2 4 7 2" xfId="10748"/>
    <cellStyle name="Note 4 2 4 8" xfId="10749"/>
    <cellStyle name="Note 4 2 5" xfId="10750"/>
    <cellStyle name="Note 4 2 5 2" xfId="10751"/>
    <cellStyle name="Note 4 2 5 2 2" xfId="10752"/>
    <cellStyle name="Note 4 2 5 3" xfId="10753"/>
    <cellStyle name="Note 4 2 5 3 2" xfId="10754"/>
    <cellStyle name="Note 4 2 5 4" xfId="10755"/>
    <cellStyle name="Note 4 2 5 4 2" xfId="10756"/>
    <cellStyle name="Note 4 2 5 5" xfId="10757"/>
    <cellStyle name="Note 4 2 5 5 2" xfId="10758"/>
    <cellStyle name="Note 4 2 5 6" xfId="10759"/>
    <cellStyle name="Note 4 2 5 6 2" xfId="10760"/>
    <cellStyle name="Note 4 2 5 7" xfId="10761"/>
    <cellStyle name="Note 4 2 6" xfId="10762"/>
    <cellStyle name="Note 4 2 6 2" xfId="10763"/>
    <cellStyle name="Note 4 2 7" xfId="10764"/>
    <cellStyle name="Note 4 2 7 2" xfId="10765"/>
    <cellStyle name="Note 4 2 8" xfId="10766"/>
    <cellStyle name="Note 4 2 8 2" xfId="10767"/>
    <cellStyle name="Note 4 2 9" xfId="10768"/>
    <cellStyle name="Note 4 2 9 2" xfId="10769"/>
    <cellStyle name="Note 4 3" xfId="10770"/>
    <cellStyle name="Note 4 3 10" xfId="10771"/>
    <cellStyle name="Note 4 3 2" xfId="10772"/>
    <cellStyle name="Note 4 3 2 2" xfId="10773"/>
    <cellStyle name="Note 4 3 2 2 2" xfId="10774"/>
    <cellStyle name="Note 4 3 2 2 2 2" xfId="10775"/>
    <cellStyle name="Note 4 3 2 2 2 2 2" xfId="10776"/>
    <cellStyle name="Note 4 3 2 2 2 3" xfId="10777"/>
    <cellStyle name="Note 4 3 2 2 2 3 2" xfId="10778"/>
    <cellStyle name="Note 4 3 2 2 2 4" xfId="10779"/>
    <cellStyle name="Note 4 3 2 2 2 4 2" xfId="10780"/>
    <cellStyle name="Note 4 3 2 2 2 5" xfId="10781"/>
    <cellStyle name="Note 4 3 2 2 2 5 2" xfId="10782"/>
    <cellStyle name="Note 4 3 2 2 2 6" xfId="10783"/>
    <cellStyle name="Note 4 3 2 2 2 6 2" xfId="10784"/>
    <cellStyle name="Note 4 3 2 2 2 7" xfId="10785"/>
    <cellStyle name="Note 4 3 2 2 3" xfId="10786"/>
    <cellStyle name="Note 4 3 2 2 3 2" xfId="10787"/>
    <cellStyle name="Note 4 3 2 2 4" xfId="10788"/>
    <cellStyle name="Note 4 3 2 2 4 2" xfId="10789"/>
    <cellStyle name="Note 4 3 2 2 5" xfId="10790"/>
    <cellStyle name="Note 4 3 2 2 5 2" xfId="10791"/>
    <cellStyle name="Note 4 3 2 2 6" xfId="10792"/>
    <cellStyle name="Note 4 3 2 2 6 2" xfId="10793"/>
    <cellStyle name="Note 4 3 2 2 7" xfId="10794"/>
    <cellStyle name="Note 4 3 2 2 7 2" xfId="10795"/>
    <cellStyle name="Note 4 3 2 2 8" xfId="10796"/>
    <cellStyle name="Note 4 3 2 3" xfId="10797"/>
    <cellStyle name="Note 4 3 2 3 2" xfId="10798"/>
    <cellStyle name="Note 4 3 2 3 2 2" xfId="10799"/>
    <cellStyle name="Note 4 3 2 3 3" xfId="10800"/>
    <cellStyle name="Note 4 3 2 3 3 2" xfId="10801"/>
    <cellStyle name="Note 4 3 2 3 4" xfId="10802"/>
    <cellStyle name="Note 4 3 2 3 4 2" xfId="10803"/>
    <cellStyle name="Note 4 3 2 3 5" xfId="10804"/>
    <cellStyle name="Note 4 3 2 3 5 2" xfId="10805"/>
    <cellStyle name="Note 4 3 2 3 6" xfId="10806"/>
    <cellStyle name="Note 4 3 2 3 6 2" xfId="10807"/>
    <cellStyle name="Note 4 3 2 3 7" xfId="10808"/>
    <cellStyle name="Note 4 3 2 4" xfId="10809"/>
    <cellStyle name="Note 4 3 2 4 2" xfId="10810"/>
    <cellStyle name="Note 4 3 2 5" xfId="10811"/>
    <cellStyle name="Note 4 3 2 5 2" xfId="10812"/>
    <cellStyle name="Note 4 3 2 6" xfId="10813"/>
    <cellStyle name="Note 4 3 2 6 2" xfId="10814"/>
    <cellStyle name="Note 4 3 2 7" xfId="10815"/>
    <cellStyle name="Note 4 3 2 7 2" xfId="10816"/>
    <cellStyle name="Note 4 3 2 8" xfId="10817"/>
    <cellStyle name="Note 4 3 2 8 2" xfId="10818"/>
    <cellStyle name="Note 4 3 2 9" xfId="10819"/>
    <cellStyle name="Note 4 3 3" xfId="10820"/>
    <cellStyle name="Note 4 3 3 2" xfId="10821"/>
    <cellStyle name="Note 4 3 3 2 2" xfId="10822"/>
    <cellStyle name="Note 4 3 3 2 2 2" xfId="10823"/>
    <cellStyle name="Note 4 3 3 2 3" xfId="10824"/>
    <cellStyle name="Note 4 3 3 2 3 2" xfId="10825"/>
    <cellStyle name="Note 4 3 3 2 4" xfId="10826"/>
    <cellStyle name="Note 4 3 3 2 4 2" xfId="10827"/>
    <cellStyle name="Note 4 3 3 2 5" xfId="10828"/>
    <cellStyle name="Note 4 3 3 2 5 2" xfId="10829"/>
    <cellStyle name="Note 4 3 3 2 6" xfId="10830"/>
    <cellStyle name="Note 4 3 3 2 6 2" xfId="10831"/>
    <cellStyle name="Note 4 3 3 2 7" xfId="10832"/>
    <cellStyle name="Note 4 3 3 3" xfId="10833"/>
    <cellStyle name="Note 4 3 3 3 2" xfId="10834"/>
    <cellStyle name="Note 4 3 3 4" xfId="10835"/>
    <cellStyle name="Note 4 3 3 4 2" xfId="10836"/>
    <cellStyle name="Note 4 3 3 5" xfId="10837"/>
    <cellStyle name="Note 4 3 3 5 2" xfId="10838"/>
    <cellStyle name="Note 4 3 3 6" xfId="10839"/>
    <cellStyle name="Note 4 3 3 6 2" xfId="10840"/>
    <cellStyle name="Note 4 3 3 7" xfId="10841"/>
    <cellStyle name="Note 4 3 3 7 2" xfId="10842"/>
    <cellStyle name="Note 4 3 3 8" xfId="10843"/>
    <cellStyle name="Note 4 3 4" xfId="10844"/>
    <cellStyle name="Note 4 3 4 2" xfId="10845"/>
    <cellStyle name="Note 4 3 4 2 2" xfId="10846"/>
    <cellStyle name="Note 4 3 4 3" xfId="10847"/>
    <cellStyle name="Note 4 3 4 3 2" xfId="10848"/>
    <cellStyle name="Note 4 3 4 4" xfId="10849"/>
    <cellStyle name="Note 4 3 4 4 2" xfId="10850"/>
    <cellStyle name="Note 4 3 4 5" xfId="10851"/>
    <cellStyle name="Note 4 3 4 5 2" xfId="10852"/>
    <cellStyle name="Note 4 3 4 6" xfId="10853"/>
    <cellStyle name="Note 4 3 4 6 2" xfId="10854"/>
    <cellStyle name="Note 4 3 4 7" xfId="10855"/>
    <cellStyle name="Note 4 3 5" xfId="10856"/>
    <cellStyle name="Note 4 3 5 2" xfId="10857"/>
    <cellStyle name="Note 4 3 6" xfId="10858"/>
    <cellStyle name="Note 4 3 6 2" xfId="10859"/>
    <cellStyle name="Note 4 3 7" xfId="10860"/>
    <cellStyle name="Note 4 3 7 2" xfId="10861"/>
    <cellStyle name="Note 4 3 8" xfId="10862"/>
    <cellStyle name="Note 4 3 8 2" xfId="10863"/>
    <cellStyle name="Note 4 3 9" xfId="10864"/>
    <cellStyle name="Note 4 3 9 2" xfId="10865"/>
    <cellStyle name="Note 4 4" xfId="10866"/>
    <cellStyle name="Note 4 4 2" xfId="10867"/>
    <cellStyle name="Note 4 4 2 2" xfId="10868"/>
    <cellStyle name="Note 4 4 2 2 2" xfId="10869"/>
    <cellStyle name="Note 4 4 2 2 2 2" xfId="10870"/>
    <cellStyle name="Note 4 4 2 2 3" xfId="10871"/>
    <cellStyle name="Note 4 4 2 2 3 2" xfId="10872"/>
    <cellStyle name="Note 4 4 2 2 4" xfId="10873"/>
    <cellStyle name="Note 4 4 2 2 4 2" xfId="10874"/>
    <cellStyle name="Note 4 4 2 2 5" xfId="10875"/>
    <cellStyle name="Note 4 4 2 2 5 2" xfId="10876"/>
    <cellStyle name="Note 4 4 2 2 6" xfId="10877"/>
    <cellStyle name="Note 4 4 2 2 6 2" xfId="10878"/>
    <cellStyle name="Note 4 4 2 2 7" xfId="10879"/>
    <cellStyle name="Note 4 4 2 3" xfId="10880"/>
    <cellStyle name="Note 4 4 2 3 2" xfId="10881"/>
    <cellStyle name="Note 4 4 2 4" xfId="10882"/>
    <cellStyle name="Note 4 4 2 4 2" xfId="10883"/>
    <cellStyle name="Note 4 4 2 5" xfId="10884"/>
    <cellStyle name="Note 4 4 2 5 2" xfId="10885"/>
    <cellStyle name="Note 4 4 2 6" xfId="10886"/>
    <cellStyle name="Note 4 4 2 6 2" xfId="10887"/>
    <cellStyle name="Note 4 4 2 7" xfId="10888"/>
    <cellStyle name="Note 4 4 2 7 2" xfId="10889"/>
    <cellStyle name="Note 4 4 2 8" xfId="10890"/>
    <cellStyle name="Note 4 4 3" xfId="10891"/>
    <cellStyle name="Note 4 4 3 2" xfId="10892"/>
    <cellStyle name="Note 4 4 3 2 2" xfId="10893"/>
    <cellStyle name="Note 4 4 3 3" xfId="10894"/>
    <cellStyle name="Note 4 4 3 3 2" xfId="10895"/>
    <cellStyle name="Note 4 4 3 4" xfId="10896"/>
    <cellStyle name="Note 4 4 3 4 2" xfId="10897"/>
    <cellStyle name="Note 4 4 3 5" xfId="10898"/>
    <cellStyle name="Note 4 4 3 5 2" xfId="10899"/>
    <cellStyle name="Note 4 4 3 6" xfId="10900"/>
    <cellStyle name="Note 4 4 3 6 2" xfId="10901"/>
    <cellStyle name="Note 4 4 3 7" xfId="10902"/>
    <cellStyle name="Note 4 4 4" xfId="10903"/>
    <cellStyle name="Note 4 4 4 2" xfId="10904"/>
    <cellStyle name="Note 4 4 5" xfId="10905"/>
    <cellStyle name="Note 4 4 5 2" xfId="10906"/>
    <cellStyle name="Note 4 4 6" xfId="10907"/>
    <cellStyle name="Note 4 4 6 2" xfId="10908"/>
    <cellStyle name="Note 4 4 7" xfId="10909"/>
    <cellStyle name="Note 4 4 7 2" xfId="10910"/>
    <cellStyle name="Note 4 4 8" xfId="10911"/>
    <cellStyle name="Note 4 4 8 2" xfId="10912"/>
    <cellStyle name="Note 4 4 9" xfId="10913"/>
    <cellStyle name="Note 4 5" xfId="10914"/>
    <cellStyle name="Note 4 5 2" xfId="10915"/>
    <cellStyle name="Note 4 5 2 2" xfId="10916"/>
    <cellStyle name="Note 4 5 2 2 2" xfId="10917"/>
    <cellStyle name="Note 4 5 2 3" xfId="10918"/>
    <cellStyle name="Note 4 5 2 3 2" xfId="10919"/>
    <cellStyle name="Note 4 5 2 4" xfId="10920"/>
    <cellStyle name="Note 4 5 2 4 2" xfId="10921"/>
    <cellStyle name="Note 4 5 2 5" xfId="10922"/>
    <cellStyle name="Note 4 5 2 5 2" xfId="10923"/>
    <cellStyle name="Note 4 5 2 6" xfId="10924"/>
    <cellStyle name="Note 4 5 2 6 2" xfId="10925"/>
    <cellStyle name="Note 4 5 2 7" xfId="10926"/>
    <cellStyle name="Note 4 5 3" xfId="10927"/>
    <cellStyle name="Note 4 5 3 2" xfId="10928"/>
    <cellStyle name="Note 4 5 4" xfId="10929"/>
    <cellStyle name="Note 4 5 4 2" xfId="10930"/>
    <cellStyle name="Note 4 5 5" xfId="10931"/>
    <cellStyle name="Note 4 5 5 2" xfId="10932"/>
    <cellStyle name="Note 4 5 6" xfId="10933"/>
    <cellStyle name="Note 4 5 6 2" xfId="10934"/>
    <cellStyle name="Note 4 5 7" xfId="10935"/>
    <cellStyle name="Note 4 5 7 2" xfId="10936"/>
    <cellStyle name="Note 4 5 8" xfId="10937"/>
    <cellStyle name="Note 4 6" xfId="10938"/>
    <cellStyle name="Note 4 6 2" xfId="10939"/>
    <cellStyle name="Note 4 6 2 2" xfId="10940"/>
    <cellStyle name="Note 4 6 3" xfId="10941"/>
    <cellStyle name="Note 4 6 3 2" xfId="10942"/>
    <cellStyle name="Note 4 6 4" xfId="10943"/>
    <cellStyle name="Note 4 6 4 2" xfId="10944"/>
    <cellStyle name="Note 4 6 5" xfId="10945"/>
    <cellStyle name="Note 4 6 5 2" xfId="10946"/>
    <cellStyle name="Note 4 6 6" xfId="10947"/>
    <cellStyle name="Note 4 6 6 2" xfId="10948"/>
    <cellStyle name="Note 4 6 7" xfId="10949"/>
    <cellStyle name="Note 4 7" xfId="10950"/>
    <cellStyle name="Note 4 7 2" xfId="10951"/>
    <cellStyle name="Note 4 8" xfId="10952"/>
    <cellStyle name="Note 4 8 2" xfId="10953"/>
    <cellStyle name="Note 4 9" xfId="10954"/>
    <cellStyle name="Note 4 9 2" xfId="10955"/>
    <cellStyle name="Note 5" xfId="10956"/>
    <cellStyle name="Note 5 10" xfId="10957"/>
    <cellStyle name="Note 5 10 2" xfId="10958"/>
    <cellStyle name="Note 5 11" xfId="10959"/>
    <cellStyle name="Note 5 12" xfId="10960"/>
    <cellStyle name="Note 5 2" xfId="10961"/>
    <cellStyle name="Note 5 2 10" xfId="10962"/>
    <cellStyle name="Note 5 2 2" xfId="10963"/>
    <cellStyle name="Note 5 2 2 2" xfId="10964"/>
    <cellStyle name="Note 5 2 2 2 2" xfId="10965"/>
    <cellStyle name="Note 5 2 2 2 2 2" xfId="10966"/>
    <cellStyle name="Note 5 2 2 2 2 2 2" xfId="10967"/>
    <cellStyle name="Note 5 2 2 2 2 3" xfId="10968"/>
    <cellStyle name="Note 5 2 2 2 2 3 2" xfId="10969"/>
    <cellStyle name="Note 5 2 2 2 2 4" xfId="10970"/>
    <cellStyle name="Note 5 2 2 2 2 4 2" xfId="10971"/>
    <cellStyle name="Note 5 2 2 2 2 5" xfId="10972"/>
    <cellStyle name="Note 5 2 2 2 2 5 2" xfId="10973"/>
    <cellStyle name="Note 5 2 2 2 2 6" xfId="10974"/>
    <cellStyle name="Note 5 2 2 2 2 6 2" xfId="10975"/>
    <cellStyle name="Note 5 2 2 2 2 7" xfId="10976"/>
    <cellStyle name="Note 5 2 2 2 3" xfId="10977"/>
    <cellStyle name="Note 5 2 2 2 3 2" xfId="10978"/>
    <cellStyle name="Note 5 2 2 2 4" xfId="10979"/>
    <cellStyle name="Note 5 2 2 2 4 2" xfId="10980"/>
    <cellStyle name="Note 5 2 2 2 5" xfId="10981"/>
    <cellStyle name="Note 5 2 2 2 5 2" xfId="10982"/>
    <cellStyle name="Note 5 2 2 2 6" xfId="10983"/>
    <cellStyle name="Note 5 2 2 2 6 2" xfId="10984"/>
    <cellStyle name="Note 5 2 2 2 7" xfId="10985"/>
    <cellStyle name="Note 5 2 2 2 7 2" xfId="10986"/>
    <cellStyle name="Note 5 2 2 2 8" xfId="10987"/>
    <cellStyle name="Note 5 2 2 3" xfId="10988"/>
    <cellStyle name="Note 5 2 2 3 2" xfId="10989"/>
    <cellStyle name="Note 5 2 2 3 2 2" xfId="10990"/>
    <cellStyle name="Note 5 2 2 3 3" xfId="10991"/>
    <cellStyle name="Note 5 2 2 3 3 2" xfId="10992"/>
    <cellStyle name="Note 5 2 2 3 4" xfId="10993"/>
    <cellStyle name="Note 5 2 2 3 4 2" xfId="10994"/>
    <cellStyle name="Note 5 2 2 3 5" xfId="10995"/>
    <cellStyle name="Note 5 2 2 3 5 2" xfId="10996"/>
    <cellStyle name="Note 5 2 2 3 6" xfId="10997"/>
    <cellStyle name="Note 5 2 2 3 6 2" xfId="10998"/>
    <cellStyle name="Note 5 2 2 3 7" xfId="10999"/>
    <cellStyle name="Note 5 2 2 4" xfId="11000"/>
    <cellStyle name="Note 5 2 2 4 2" xfId="11001"/>
    <cellStyle name="Note 5 2 2 5" xfId="11002"/>
    <cellStyle name="Note 5 2 2 5 2" xfId="11003"/>
    <cellStyle name="Note 5 2 2 6" xfId="11004"/>
    <cellStyle name="Note 5 2 2 6 2" xfId="11005"/>
    <cellStyle name="Note 5 2 2 7" xfId="11006"/>
    <cellStyle name="Note 5 2 2 7 2" xfId="11007"/>
    <cellStyle name="Note 5 2 2 8" xfId="11008"/>
    <cellStyle name="Note 5 2 2 8 2" xfId="11009"/>
    <cellStyle name="Note 5 2 2 9" xfId="11010"/>
    <cellStyle name="Note 5 2 3" xfId="11011"/>
    <cellStyle name="Note 5 2 3 2" xfId="11012"/>
    <cellStyle name="Note 5 2 3 2 2" xfId="11013"/>
    <cellStyle name="Note 5 2 3 2 2 2" xfId="11014"/>
    <cellStyle name="Note 5 2 3 2 3" xfId="11015"/>
    <cellStyle name="Note 5 2 3 2 3 2" xfId="11016"/>
    <cellStyle name="Note 5 2 3 2 4" xfId="11017"/>
    <cellStyle name="Note 5 2 3 2 4 2" xfId="11018"/>
    <cellStyle name="Note 5 2 3 2 5" xfId="11019"/>
    <cellStyle name="Note 5 2 3 2 5 2" xfId="11020"/>
    <cellStyle name="Note 5 2 3 2 6" xfId="11021"/>
    <cellStyle name="Note 5 2 3 2 6 2" xfId="11022"/>
    <cellStyle name="Note 5 2 3 2 7" xfId="11023"/>
    <cellStyle name="Note 5 2 3 3" xfId="11024"/>
    <cellStyle name="Note 5 2 3 3 2" xfId="11025"/>
    <cellStyle name="Note 5 2 3 4" xfId="11026"/>
    <cellStyle name="Note 5 2 3 4 2" xfId="11027"/>
    <cellStyle name="Note 5 2 3 5" xfId="11028"/>
    <cellStyle name="Note 5 2 3 5 2" xfId="11029"/>
    <cellStyle name="Note 5 2 3 6" xfId="11030"/>
    <cellStyle name="Note 5 2 3 6 2" xfId="11031"/>
    <cellStyle name="Note 5 2 3 7" xfId="11032"/>
    <cellStyle name="Note 5 2 3 7 2" xfId="11033"/>
    <cellStyle name="Note 5 2 3 8" xfId="11034"/>
    <cellStyle name="Note 5 2 4" xfId="11035"/>
    <cellStyle name="Note 5 2 4 2" xfId="11036"/>
    <cellStyle name="Note 5 2 4 2 2" xfId="11037"/>
    <cellStyle name="Note 5 2 4 3" xfId="11038"/>
    <cellStyle name="Note 5 2 4 3 2" xfId="11039"/>
    <cellStyle name="Note 5 2 4 4" xfId="11040"/>
    <cellStyle name="Note 5 2 4 4 2" xfId="11041"/>
    <cellStyle name="Note 5 2 4 5" xfId="11042"/>
    <cellStyle name="Note 5 2 4 5 2" xfId="11043"/>
    <cellStyle name="Note 5 2 4 6" xfId="11044"/>
    <cellStyle name="Note 5 2 4 6 2" xfId="11045"/>
    <cellStyle name="Note 5 2 4 7" xfId="11046"/>
    <cellStyle name="Note 5 2 5" xfId="11047"/>
    <cellStyle name="Note 5 2 5 2" xfId="11048"/>
    <cellStyle name="Note 5 2 6" xfId="11049"/>
    <cellStyle name="Note 5 2 6 2" xfId="11050"/>
    <cellStyle name="Note 5 2 7" xfId="11051"/>
    <cellStyle name="Note 5 2 7 2" xfId="11052"/>
    <cellStyle name="Note 5 2 8" xfId="11053"/>
    <cellStyle name="Note 5 2 8 2" xfId="11054"/>
    <cellStyle name="Note 5 2 9" xfId="11055"/>
    <cellStyle name="Note 5 2 9 2" xfId="11056"/>
    <cellStyle name="Note 5 3" xfId="11057"/>
    <cellStyle name="Note 5 3 2" xfId="11058"/>
    <cellStyle name="Note 5 3 2 2" xfId="11059"/>
    <cellStyle name="Note 5 3 2 2 2" xfId="11060"/>
    <cellStyle name="Note 5 3 2 2 2 2" xfId="11061"/>
    <cellStyle name="Note 5 3 2 2 3" xfId="11062"/>
    <cellStyle name="Note 5 3 2 2 3 2" xfId="11063"/>
    <cellStyle name="Note 5 3 2 2 4" xfId="11064"/>
    <cellStyle name="Note 5 3 2 2 4 2" xfId="11065"/>
    <cellStyle name="Note 5 3 2 2 5" xfId="11066"/>
    <cellStyle name="Note 5 3 2 2 5 2" xfId="11067"/>
    <cellStyle name="Note 5 3 2 2 6" xfId="11068"/>
    <cellStyle name="Note 5 3 2 2 6 2" xfId="11069"/>
    <cellStyle name="Note 5 3 2 2 7" xfId="11070"/>
    <cellStyle name="Note 5 3 2 3" xfId="11071"/>
    <cellStyle name="Note 5 3 2 3 2" xfId="11072"/>
    <cellStyle name="Note 5 3 2 4" xfId="11073"/>
    <cellStyle name="Note 5 3 2 4 2" xfId="11074"/>
    <cellStyle name="Note 5 3 2 5" xfId="11075"/>
    <cellStyle name="Note 5 3 2 5 2" xfId="11076"/>
    <cellStyle name="Note 5 3 2 6" xfId="11077"/>
    <cellStyle name="Note 5 3 2 6 2" xfId="11078"/>
    <cellStyle name="Note 5 3 2 7" xfId="11079"/>
    <cellStyle name="Note 5 3 2 7 2" xfId="11080"/>
    <cellStyle name="Note 5 3 2 8" xfId="11081"/>
    <cellStyle name="Note 5 3 3" xfId="11082"/>
    <cellStyle name="Note 5 3 3 2" xfId="11083"/>
    <cellStyle name="Note 5 3 3 2 2" xfId="11084"/>
    <cellStyle name="Note 5 3 3 3" xfId="11085"/>
    <cellStyle name="Note 5 3 3 3 2" xfId="11086"/>
    <cellStyle name="Note 5 3 3 4" xfId="11087"/>
    <cellStyle name="Note 5 3 3 4 2" xfId="11088"/>
    <cellStyle name="Note 5 3 3 5" xfId="11089"/>
    <cellStyle name="Note 5 3 3 5 2" xfId="11090"/>
    <cellStyle name="Note 5 3 3 6" xfId="11091"/>
    <cellStyle name="Note 5 3 3 6 2" xfId="11092"/>
    <cellStyle name="Note 5 3 3 7" xfId="11093"/>
    <cellStyle name="Note 5 3 4" xfId="11094"/>
    <cellStyle name="Note 5 3 4 2" xfId="11095"/>
    <cellStyle name="Note 5 3 5" xfId="11096"/>
    <cellStyle name="Note 5 3 5 2" xfId="11097"/>
    <cellStyle name="Note 5 3 6" xfId="11098"/>
    <cellStyle name="Note 5 3 6 2" xfId="11099"/>
    <cellStyle name="Note 5 3 7" xfId="11100"/>
    <cellStyle name="Note 5 3 7 2" xfId="11101"/>
    <cellStyle name="Note 5 3 8" xfId="11102"/>
    <cellStyle name="Note 5 3 8 2" xfId="11103"/>
    <cellStyle name="Note 5 3 9" xfId="11104"/>
    <cellStyle name="Note 5 4" xfId="11105"/>
    <cellStyle name="Note 5 4 2" xfId="11106"/>
    <cellStyle name="Note 5 4 2 2" xfId="11107"/>
    <cellStyle name="Note 5 4 2 2 2" xfId="11108"/>
    <cellStyle name="Note 5 4 2 3" xfId="11109"/>
    <cellStyle name="Note 5 4 2 3 2" xfId="11110"/>
    <cellStyle name="Note 5 4 2 4" xfId="11111"/>
    <cellStyle name="Note 5 4 2 4 2" xfId="11112"/>
    <cellStyle name="Note 5 4 2 5" xfId="11113"/>
    <cellStyle name="Note 5 4 2 5 2" xfId="11114"/>
    <cellStyle name="Note 5 4 2 6" xfId="11115"/>
    <cellStyle name="Note 5 4 2 6 2" xfId="11116"/>
    <cellStyle name="Note 5 4 2 7" xfId="11117"/>
    <cellStyle name="Note 5 4 3" xfId="11118"/>
    <cellStyle name="Note 5 4 3 2" xfId="11119"/>
    <cellStyle name="Note 5 4 4" xfId="11120"/>
    <cellStyle name="Note 5 4 4 2" xfId="11121"/>
    <cellStyle name="Note 5 4 5" xfId="11122"/>
    <cellStyle name="Note 5 4 5 2" xfId="11123"/>
    <cellStyle name="Note 5 4 6" xfId="11124"/>
    <cellStyle name="Note 5 4 6 2" xfId="11125"/>
    <cellStyle name="Note 5 4 7" xfId="11126"/>
    <cellStyle name="Note 5 4 7 2" xfId="11127"/>
    <cellStyle name="Note 5 4 8" xfId="11128"/>
    <cellStyle name="Note 5 5" xfId="11129"/>
    <cellStyle name="Note 5 5 2" xfId="11130"/>
    <cellStyle name="Note 5 5 2 2" xfId="11131"/>
    <cellStyle name="Note 5 5 3" xfId="11132"/>
    <cellStyle name="Note 5 5 3 2" xfId="11133"/>
    <cellStyle name="Note 5 5 4" xfId="11134"/>
    <cellStyle name="Note 5 5 4 2" xfId="11135"/>
    <cellStyle name="Note 5 5 5" xfId="11136"/>
    <cellStyle name="Note 5 5 5 2" xfId="11137"/>
    <cellStyle name="Note 5 5 6" xfId="11138"/>
    <cellStyle name="Note 5 5 6 2" xfId="11139"/>
    <cellStyle name="Note 5 5 7" xfId="11140"/>
    <cellStyle name="Note 5 6" xfId="11141"/>
    <cellStyle name="Note 5 6 2" xfId="11142"/>
    <cellStyle name="Note 5 7" xfId="11143"/>
    <cellStyle name="Note 5 7 2" xfId="11144"/>
    <cellStyle name="Note 5 8" xfId="11145"/>
    <cellStyle name="Note 5 8 2" xfId="11146"/>
    <cellStyle name="Note 5 9" xfId="11147"/>
    <cellStyle name="Note 5 9 2" xfId="11148"/>
    <cellStyle name="Note 6" xfId="11149"/>
    <cellStyle name="Note 6 2" xfId="11150"/>
    <cellStyle name="Note 6 2 10" xfId="11151"/>
    <cellStyle name="Note 6 2 2" xfId="11152"/>
    <cellStyle name="Note 6 2 2 2" xfId="11153"/>
    <cellStyle name="Note 6 2 2 2 2" xfId="11154"/>
    <cellStyle name="Note 6 2 2 2 2 2" xfId="11155"/>
    <cellStyle name="Note 6 2 2 2 2 2 2" xfId="11156"/>
    <cellStyle name="Note 6 2 2 2 2 3" xfId="11157"/>
    <cellStyle name="Note 6 2 2 2 2 3 2" xfId="11158"/>
    <cellStyle name="Note 6 2 2 2 2 4" xfId="11159"/>
    <cellStyle name="Note 6 2 2 2 2 4 2" xfId="11160"/>
    <cellStyle name="Note 6 2 2 2 2 5" xfId="11161"/>
    <cellStyle name="Note 6 2 2 2 2 5 2" xfId="11162"/>
    <cellStyle name="Note 6 2 2 2 2 6" xfId="11163"/>
    <cellStyle name="Note 6 2 2 2 2 6 2" xfId="11164"/>
    <cellStyle name="Note 6 2 2 2 2 7" xfId="11165"/>
    <cellStyle name="Note 6 2 2 2 3" xfId="11166"/>
    <cellStyle name="Note 6 2 2 2 3 2" xfId="11167"/>
    <cellStyle name="Note 6 2 2 2 4" xfId="11168"/>
    <cellStyle name="Note 6 2 2 2 4 2" xfId="11169"/>
    <cellStyle name="Note 6 2 2 2 5" xfId="11170"/>
    <cellStyle name="Note 6 2 2 2 5 2" xfId="11171"/>
    <cellStyle name="Note 6 2 2 2 6" xfId="11172"/>
    <cellStyle name="Note 6 2 2 2 6 2" xfId="11173"/>
    <cellStyle name="Note 6 2 2 2 7" xfId="11174"/>
    <cellStyle name="Note 6 2 2 2 7 2" xfId="11175"/>
    <cellStyle name="Note 6 2 2 2 8" xfId="11176"/>
    <cellStyle name="Note 6 2 2 3" xfId="11177"/>
    <cellStyle name="Note 6 2 2 3 2" xfId="11178"/>
    <cellStyle name="Note 6 2 2 3 2 2" xfId="11179"/>
    <cellStyle name="Note 6 2 2 3 3" xfId="11180"/>
    <cellStyle name="Note 6 2 2 3 3 2" xfId="11181"/>
    <cellStyle name="Note 6 2 2 3 4" xfId="11182"/>
    <cellStyle name="Note 6 2 2 3 4 2" xfId="11183"/>
    <cellStyle name="Note 6 2 2 3 5" xfId="11184"/>
    <cellStyle name="Note 6 2 2 3 5 2" xfId="11185"/>
    <cellStyle name="Note 6 2 2 3 6" xfId="11186"/>
    <cellStyle name="Note 6 2 2 3 6 2" xfId="11187"/>
    <cellStyle name="Note 6 2 2 3 7" xfId="11188"/>
    <cellStyle name="Note 6 2 2 4" xfId="11189"/>
    <cellStyle name="Note 6 2 2 4 2" xfId="11190"/>
    <cellStyle name="Note 6 2 2 5" xfId="11191"/>
    <cellStyle name="Note 6 2 2 5 2" xfId="11192"/>
    <cellStyle name="Note 6 2 2 6" xfId="11193"/>
    <cellStyle name="Note 6 2 2 6 2" xfId="11194"/>
    <cellStyle name="Note 6 2 2 7" xfId="11195"/>
    <cellStyle name="Note 6 2 2 7 2" xfId="11196"/>
    <cellStyle name="Note 6 2 2 8" xfId="11197"/>
    <cellStyle name="Note 6 2 2 8 2" xfId="11198"/>
    <cellStyle name="Note 6 2 2 9" xfId="11199"/>
    <cellStyle name="Note 6 2 3" xfId="11200"/>
    <cellStyle name="Note 6 2 3 2" xfId="11201"/>
    <cellStyle name="Note 6 2 3 2 2" xfId="11202"/>
    <cellStyle name="Note 6 2 3 2 2 2" xfId="11203"/>
    <cellStyle name="Note 6 2 3 2 3" xfId="11204"/>
    <cellStyle name="Note 6 2 3 2 3 2" xfId="11205"/>
    <cellStyle name="Note 6 2 3 2 4" xfId="11206"/>
    <cellStyle name="Note 6 2 3 2 4 2" xfId="11207"/>
    <cellStyle name="Note 6 2 3 2 5" xfId="11208"/>
    <cellStyle name="Note 6 2 3 2 5 2" xfId="11209"/>
    <cellStyle name="Note 6 2 3 2 6" xfId="11210"/>
    <cellStyle name="Note 6 2 3 2 6 2" xfId="11211"/>
    <cellStyle name="Note 6 2 3 2 7" xfId="11212"/>
    <cellStyle name="Note 6 2 3 3" xfId="11213"/>
    <cellStyle name="Note 6 2 3 3 2" xfId="11214"/>
    <cellStyle name="Note 6 2 3 4" xfId="11215"/>
    <cellStyle name="Note 6 2 3 4 2" xfId="11216"/>
    <cellStyle name="Note 6 2 3 5" xfId="11217"/>
    <cellStyle name="Note 6 2 3 5 2" xfId="11218"/>
    <cellStyle name="Note 6 2 3 6" xfId="11219"/>
    <cellStyle name="Note 6 2 3 6 2" xfId="11220"/>
    <cellStyle name="Note 6 2 3 7" xfId="11221"/>
    <cellStyle name="Note 6 2 3 7 2" xfId="11222"/>
    <cellStyle name="Note 6 2 3 8" xfId="11223"/>
    <cellStyle name="Note 6 2 4" xfId="11224"/>
    <cellStyle name="Note 6 2 4 2" xfId="11225"/>
    <cellStyle name="Note 6 2 4 2 2" xfId="11226"/>
    <cellStyle name="Note 6 2 4 3" xfId="11227"/>
    <cellStyle name="Note 6 2 4 3 2" xfId="11228"/>
    <cellStyle name="Note 6 2 4 4" xfId="11229"/>
    <cellStyle name="Note 6 2 4 4 2" xfId="11230"/>
    <cellStyle name="Note 6 2 4 5" xfId="11231"/>
    <cellStyle name="Note 6 2 4 5 2" xfId="11232"/>
    <cellStyle name="Note 6 2 4 6" xfId="11233"/>
    <cellStyle name="Note 6 2 4 6 2" xfId="11234"/>
    <cellStyle name="Note 6 2 4 7" xfId="11235"/>
    <cellStyle name="Note 6 2 5" xfId="11236"/>
    <cellStyle name="Note 6 2 5 2" xfId="11237"/>
    <cellStyle name="Note 6 2 6" xfId="11238"/>
    <cellStyle name="Note 6 2 6 2" xfId="11239"/>
    <cellStyle name="Note 6 2 7" xfId="11240"/>
    <cellStyle name="Note 6 2 7 2" xfId="11241"/>
    <cellStyle name="Note 6 2 8" xfId="11242"/>
    <cellStyle name="Note 6 2 8 2" xfId="11243"/>
    <cellStyle name="Note 6 2 9" xfId="11244"/>
    <cellStyle name="Note 6 2 9 2" xfId="11245"/>
    <cellStyle name="Note 6 3" xfId="11246"/>
    <cellStyle name="Note 6 3 10" xfId="11247"/>
    <cellStyle name="Note 6 3 2" xfId="11248"/>
    <cellStyle name="Note 6 3 2 2" xfId="11249"/>
    <cellStyle name="Note 6 3 2 2 2" xfId="11250"/>
    <cellStyle name="Note 6 3 2 2 2 2" xfId="11251"/>
    <cellStyle name="Note 6 3 2 2 2 2 2" xfId="11252"/>
    <cellStyle name="Note 6 3 2 2 2 3" xfId="11253"/>
    <cellStyle name="Note 6 3 2 2 2 3 2" xfId="11254"/>
    <cellStyle name="Note 6 3 2 2 2 4" xfId="11255"/>
    <cellStyle name="Note 6 3 2 2 2 4 2" xfId="11256"/>
    <cellStyle name="Note 6 3 2 2 2 5" xfId="11257"/>
    <cellStyle name="Note 6 3 2 2 2 5 2" xfId="11258"/>
    <cellStyle name="Note 6 3 2 2 2 6" xfId="11259"/>
    <cellStyle name="Note 6 3 2 2 2 6 2" xfId="11260"/>
    <cellStyle name="Note 6 3 2 2 2 7" xfId="11261"/>
    <cellStyle name="Note 6 3 2 2 3" xfId="11262"/>
    <cellStyle name="Note 6 3 2 2 3 2" xfId="11263"/>
    <cellStyle name="Note 6 3 2 2 4" xfId="11264"/>
    <cellStyle name="Note 6 3 2 2 4 2" xfId="11265"/>
    <cellStyle name="Note 6 3 2 2 5" xfId="11266"/>
    <cellStyle name="Note 6 3 2 2 5 2" xfId="11267"/>
    <cellStyle name="Note 6 3 2 2 6" xfId="11268"/>
    <cellStyle name="Note 6 3 2 2 6 2" xfId="11269"/>
    <cellStyle name="Note 6 3 2 2 7" xfId="11270"/>
    <cellStyle name="Note 6 3 2 2 7 2" xfId="11271"/>
    <cellStyle name="Note 6 3 2 2 8" xfId="11272"/>
    <cellStyle name="Note 6 3 2 3" xfId="11273"/>
    <cellStyle name="Note 6 3 2 3 2" xfId="11274"/>
    <cellStyle name="Note 6 3 2 3 2 2" xfId="11275"/>
    <cellStyle name="Note 6 3 2 3 3" xfId="11276"/>
    <cellStyle name="Note 6 3 2 3 3 2" xfId="11277"/>
    <cellStyle name="Note 6 3 2 3 4" xfId="11278"/>
    <cellStyle name="Note 6 3 2 3 4 2" xfId="11279"/>
    <cellStyle name="Note 6 3 2 3 5" xfId="11280"/>
    <cellStyle name="Note 6 3 2 3 5 2" xfId="11281"/>
    <cellStyle name="Note 6 3 2 3 6" xfId="11282"/>
    <cellStyle name="Note 6 3 2 3 6 2" xfId="11283"/>
    <cellStyle name="Note 6 3 2 3 7" xfId="11284"/>
    <cellStyle name="Note 6 3 2 4" xfId="11285"/>
    <cellStyle name="Note 6 3 2 4 2" xfId="11286"/>
    <cellStyle name="Note 6 3 2 5" xfId="11287"/>
    <cellStyle name="Note 6 3 2 5 2" xfId="11288"/>
    <cellStyle name="Note 6 3 2 6" xfId="11289"/>
    <cellStyle name="Note 6 3 2 6 2" xfId="11290"/>
    <cellStyle name="Note 6 3 2 7" xfId="11291"/>
    <cellStyle name="Note 6 3 2 7 2" xfId="11292"/>
    <cellStyle name="Note 6 3 2 8" xfId="11293"/>
    <cellStyle name="Note 6 3 2 8 2" xfId="11294"/>
    <cellStyle name="Note 6 3 2 9" xfId="11295"/>
    <cellStyle name="Note 6 3 3" xfId="11296"/>
    <cellStyle name="Note 6 3 3 2" xfId="11297"/>
    <cellStyle name="Note 6 3 3 2 2" xfId="11298"/>
    <cellStyle name="Note 6 3 3 2 2 2" xfId="11299"/>
    <cellStyle name="Note 6 3 3 2 3" xfId="11300"/>
    <cellStyle name="Note 6 3 3 2 3 2" xfId="11301"/>
    <cellStyle name="Note 6 3 3 2 4" xfId="11302"/>
    <cellStyle name="Note 6 3 3 2 4 2" xfId="11303"/>
    <cellStyle name="Note 6 3 3 2 5" xfId="11304"/>
    <cellStyle name="Note 6 3 3 2 5 2" xfId="11305"/>
    <cellStyle name="Note 6 3 3 2 6" xfId="11306"/>
    <cellStyle name="Note 6 3 3 2 6 2" xfId="11307"/>
    <cellStyle name="Note 6 3 3 2 7" xfId="11308"/>
    <cellStyle name="Note 6 3 3 3" xfId="11309"/>
    <cellStyle name="Note 6 3 3 3 2" xfId="11310"/>
    <cellStyle name="Note 6 3 3 4" xfId="11311"/>
    <cellStyle name="Note 6 3 3 4 2" xfId="11312"/>
    <cellStyle name="Note 6 3 3 5" xfId="11313"/>
    <cellStyle name="Note 6 3 3 5 2" xfId="11314"/>
    <cellStyle name="Note 6 3 3 6" xfId="11315"/>
    <cellStyle name="Note 6 3 3 6 2" xfId="11316"/>
    <cellStyle name="Note 6 3 3 7" xfId="11317"/>
    <cellStyle name="Note 6 3 3 7 2" xfId="11318"/>
    <cellStyle name="Note 6 3 3 8" xfId="11319"/>
    <cellStyle name="Note 6 3 4" xfId="11320"/>
    <cellStyle name="Note 6 3 4 2" xfId="11321"/>
    <cellStyle name="Note 6 3 4 2 2" xfId="11322"/>
    <cellStyle name="Note 6 3 4 3" xfId="11323"/>
    <cellStyle name="Note 6 3 4 3 2" xfId="11324"/>
    <cellStyle name="Note 6 3 4 4" xfId="11325"/>
    <cellStyle name="Note 6 3 4 4 2" xfId="11326"/>
    <cellStyle name="Note 6 3 4 5" xfId="11327"/>
    <cellStyle name="Note 6 3 4 5 2" xfId="11328"/>
    <cellStyle name="Note 6 3 4 6" xfId="11329"/>
    <cellStyle name="Note 6 3 4 6 2" xfId="11330"/>
    <cellStyle name="Note 6 3 4 7" xfId="11331"/>
    <cellStyle name="Note 6 3 5" xfId="11332"/>
    <cellStyle name="Note 6 3 5 2" xfId="11333"/>
    <cellStyle name="Note 6 3 6" xfId="11334"/>
    <cellStyle name="Note 6 3 6 2" xfId="11335"/>
    <cellStyle name="Note 6 3 7" xfId="11336"/>
    <cellStyle name="Note 6 3 7 2" xfId="11337"/>
    <cellStyle name="Note 6 3 8" xfId="11338"/>
    <cellStyle name="Note 6 3 8 2" xfId="11339"/>
    <cellStyle name="Note 6 3 9" xfId="11340"/>
    <cellStyle name="Note 6 3 9 2" xfId="11341"/>
    <cellStyle name="Note 6 4" xfId="11342"/>
    <cellStyle name="Note 6 4 2" xfId="11343"/>
    <cellStyle name="Note 6 4 2 2" xfId="11344"/>
    <cellStyle name="Note 6 4 2 2 2" xfId="11345"/>
    <cellStyle name="Note 6 4 2 2 2 2" xfId="11346"/>
    <cellStyle name="Note 6 4 2 2 3" xfId="11347"/>
    <cellStyle name="Note 6 4 2 2 3 2" xfId="11348"/>
    <cellStyle name="Note 6 4 2 2 4" xfId="11349"/>
    <cellStyle name="Note 6 4 2 2 4 2" xfId="11350"/>
    <cellStyle name="Note 6 4 2 2 5" xfId="11351"/>
    <cellStyle name="Note 6 4 2 2 5 2" xfId="11352"/>
    <cellStyle name="Note 6 4 2 2 6" xfId="11353"/>
    <cellStyle name="Note 6 4 2 2 6 2" xfId="11354"/>
    <cellStyle name="Note 6 4 2 2 7" xfId="11355"/>
    <cellStyle name="Note 6 4 2 3" xfId="11356"/>
    <cellStyle name="Note 6 4 2 3 2" xfId="11357"/>
    <cellStyle name="Note 6 4 2 4" xfId="11358"/>
    <cellStyle name="Note 6 4 2 4 2" xfId="11359"/>
    <cellStyle name="Note 6 4 2 5" xfId="11360"/>
    <cellStyle name="Note 6 4 2 5 2" xfId="11361"/>
    <cellStyle name="Note 6 4 2 6" xfId="11362"/>
    <cellStyle name="Note 6 4 2 6 2" xfId="11363"/>
    <cellStyle name="Note 6 4 2 7" xfId="11364"/>
    <cellStyle name="Note 6 4 2 7 2" xfId="11365"/>
    <cellStyle name="Note 6 4 2 8" xfId="11366"/>
    <cellStyle name="Note 6 4 3" xfId="11367"/>
    <cellStyle name="Note 6 4 3 2" xfId="11368"/>
    <cellStyle name="Note 6 4 3 2 2" xfId="11369"/>
    <cellStyle name="Note 6 4 3 2 2 2" xfId="11370"/>
    <cellStyle name="Note 6 4 3 2 3" xfId="11371"/>
    <cellStyle name="Note 6 4 3 2 3 2" xfId="11372"/>
    <cellStyle name="Note 6 4 3 2 4" xfId="11373"/>
    <cellStyle name="Note 6 4 3 2 4 2" xfId="11374"/>
    <cellStyle name="Note 6 4 3 2 5" xfId="11375"/>
    <cellStyle name="Note 6 4 3 2 5 2" xfId="11376"/>
    <cellStyle name="Note 6 4 3 2 6" xfId="11377"/>
    <cellStyle name="Note 6 4 3 2 6 2" xfId="11378"/>
    <cellStyle name="Note 6 4 3 2 7" xfId="11379"/>
    <cellStyle name="Note 6 4 3 3" xfId="11380"/>
    <cellStyle name="Note 6 4 3 3 2" xfId="11381"/>
    <cellStyle name="Note 6 4 3 4" xfId="11382"/>
    <cellStyle name="Note 6 4 3 4 2" xfId="11383"/>
    <cellStyle name="Note 6 4 3 5" xfId="11384"/>
    <cellStyle name="Note 6 4 3 5 2" xfId="11385"/>
    <cellStyle name="Note 6 4 3 6" xfId="11386"/>
    <cellStyle name="Note 6 4 3 6 2" xfId="11387"/>
    <cellStyle name="Note 6 4 3 7" xfId="11388"/>
    <cellStyle name="Note 6 4 3 7 2" xfId="11389"/>
    <cellStyle name="Note 6 4 3 8" xfId="11390"/>
    <cellStyle name="Note 6 4 4" xfId="11391"/>
    <cellStyle name="Note 6 4 4 2" xfId="11392"/>
    <cellStyle name="Note 6 4 4 2 2" xfId="11393"/>
    <cellStyle name="Note 6 4 4 2 2 2" xfId="11394"/>
    <cellStyle name="Note 6 4 4 2 3" xfId="11395"/>
    <cellStyle name="Note 6 4 4 2 3 2" xfId="11396"/>
    <cellStyle name="Note 6 4 4 2 4" xfId="11397"/>
    <cellStyle name="Note 6 4 4 2 4 2" xfId="11398"/>
    <cellStyle name="Note 6 4 4 2 5" xfId="11399"/>
    <cellStyle name="Note 6 4 4 2 5 2" xfId="11400"/>
    <cellStyle name="Note 6 4 4 2 6" xfId="11401"/>
    <cellStyle name="Note 6 4 4 2 6 2" xfId="11402"/>
    <cellStyle name="Note 6 4 4 2 7" xfId="11403"/>
    <cellStyle name="Note 6 4 4 3" xfId="11404"/>
    <cellStyle name="Note 6 4 4 3 2" xfId="11405"/>
    <cellStyle name="Note 6 4 4 4" xfId="11406"/>
    <cellStyle name="Note 6 4 4 4 2" xfId="11407"/>
    <cellStyle name="Note 6 4 4 5" xfId="11408"/>
    <cellStyle name="Note 6 4 4 5 2" xfId="11409"/>
    <cellStyle name="Note 6 4 4 6" xfId="11410"/>
    <cellStyle name="Note 6 4 4 6 2" xfId="11411"/>
    <cellStyle name="Note 6 4 4 7" xfId="11412"/>
    <cellStyle name="Note 6 4 4 7 2" xfId="11413"/>
    <cellStyle name="Note 6 4 4 8" xfId="11414"/>
    <cellStyle name="Note 6 4 5" xfId="11415"/>
    <cellStyle name="Note 6 4 5 2" xfId="11416"/>
    <cellStyle name="Note 6 4 5 2 2" xfId="11417"/>
    <cellStyle name="Note 6 4 5 2 2 2" xfId="11418"/>
    <cellStyle name="Note 6 4 5 2 3" xfId="11419"/>
    <cellStyle name="Note 6 4 5 2 3 2" xfId="11420"/>
    <cellStyle name="Note 6 4 5 2 4" xfId="11421"/>
    <cellStyle name="Note 6 4 5 2 4 2" xfId="11422"/>
    <cellStyle name="Note 6 4 5 2 5" xfId="11423"/>
    <cellStyle name="Note 6 4 5 2 5 2" xfId="11424"/>
    <cellStyle name="Note 6 4 5 2 6" xfId="11425"/>
    <cellStyle name="Note 6 4 5 2 6 2" xfId="11426"/>
    <cellStyle name="Note 6 4 5 2 7" xfId="11427"/>
    <cellStyle name="Note 6 4 5 3" xfId="11428"/>
    <cellStyle name="Note 6 4 5 3 2" xfId="11429"/>
    <cellStyle name="Note 6 4 5 4" xfId="11430"/>
    <cellStyle name="Note 6 4 5 4 2" xfId="11431"/>
    <cellStyle name="Note 6 4 5 5" xfId="11432"/>
    <cellStyle name="Note 6 4 5 5 2" xfId="11433"/>
    <cellStyle name="Note 6 4 5 6" xfId="11434"/>
    <cellStyle name="Note 6 4 5 6 2" xfId="11435"/>
    <cellStyle name="Note 6 4 5 7" xfId="11436"/>
    <cellStyle name="Note 6 4 5 7 2" xfId="11437"/>
    <cellStyle name="Note 6 4 5 8" xfId="11438"/>
    <cellStyle name="Note 6 4 6" xfId="11439"/>
    <cellStyle name="Note 6 4 6 2" xfId="11440"/>
    <cellStyle name="Note 6 4 6 2 2" xfId="11441"/>
    <cellStyle name="Note 6 4 6 2 2 2" xfId="11442"/>
    <cellStyle name="Note 6 4 6 2 3" xfId="11443"/>
    <cellStyle name="Note 6 4 6 2 3 2" xfId="11444"/>
    <cellStyle name="Note 6 4 6 2 4" xfId="11445"/>
    <cellStyle name="Note 6 4 6 2 4 2" xfId="11446"/>
    <cellStyle name="Note 6 4 6 2 5" xfId="11447"/>
    <cellStyle name="Note 6 4 6 2 5 2" xfId="11448"/>
    <cellStyle name="Note 6 4 6 2 6" xfId="11449"/>
    <cellStyle name="Note 6 4 6 2 6 2" xfId="11450"/>
    <cellStyle name="Note 6 4 6 2 7" xfId="11451"/>
    <cellStyle name="Note 6 4 6 3" xfId="11452"/>
    <cellStyle name="Note 6 4 6 3 2" xfId="11453"/>
    <cellStyle name="Note 6 4 6 4" xfId="11454"/>
    <cellStyle name="Note 6 4 6 4 2" xfId="11455"/>
    <cellStyle name="Note 6 4 6 5" xfId="11456"/>
    <cellStyle name="Note 6 4 6 5 2" xfId="11457"/>
    <cellStyle name="Note 6 4 6 6" xfId="11458"/>
    <cellStyle name="Note 6 4 6 6 2" xfId="11459"/>
    <cellStyle name="Note 6 4 6 7" xfId="11460"/>
    <cellStyle name="Note 6 4 6 7 2" xfId="11461"/>
    <cellStyle name="Note 6 4 6 8" xfId="11462"/>
    <cellStyle name="Note 6 5" xfId="11463"/>
    <cellStyle name="Note 6 5 2" xfId="11464"/>
    <cellStyle name="Note 6 5 2 2" xfId="11465"/>
    <cellStyle name="Note 6 5 2 2 2" xfId="11466"/>
    <cellStyle name="Note 6 5 2 2 2 2" xfId="11467"/>
    <cellStyle name="Note 6 5 2 2 3" xfId="11468"/>
    <cellStyle name="Note 6 5 2 2 3 2" xfId="11469"/>
    <cellStyle name="Note 6 5 2 2 4" xfId="11470"/>
    <cellStyle name="Note 6 5 2 2 4 2" xfId="11471"/>
    <cellStyle name="Note 6 5 2 2 5" xfId="11472"/>
    <cellStyle name="Note 6 5 2 2 5 2" xfId="11473"/>
    <cellStyle name="Note 6 5 2 2 6" xfId="11474"/>
    <cellStyle name="Note 6 5 2 2 6 2" xfId="11475"/>
    <cellStyle name="Note 6 5 2 2 7" xfId="11476"/>
    <cellStyle name="Note 6 5 2 3" xfId="11477"/>
    <cellStyle name="Note 6 5 2 3 2" xfId="11478"/>
    <cellStyle name="Note 6 5 2 4" xfId="11479"/>
    <cellStyle name="Note 6 5 2 4 2" xfId="11480"/>
    <cellStyle name="Note 6 5 2 5" xfId="11481"/>
    <cellStyle name="Note 6 5 2 5 2" xfId="11482"/>
    <cellStyle name="Note 6 5 2 6" xfId="11483"/>
    <cellStyle name="Note 6 5 2 6 2" xfId="11484"/>
    <cellStyle name="Note 6 5 2 7" xfId="11485"/>
    <cellStyle name="Note 6 5 2 7 2" xfId="11486"/>
    <cellStyle name="Note 6 5 2 8" xfId="11487"/>
    <cellStyle name="Note 6 5 3" xfId="11488"/>
    <cellStyle name="Note 6 5 3 2" xfId="11489"/>
    <cellStyle name="Note 6 5 3 2 2" xfId="11490"/>
    <cellStyle name="Note 6 5 3 3" xfId="11491"/>
    <cellStyle name="Note 6 5 3 3 2" xfId="11492"/>
    <cellStyle name="Note 6 5 3 4" xfId="11493"/>
    <cellStyle name="Note 6 5 3 4 2" xfId="11494"/>
    <cellStyle name="Note 6 5 3 5" xfId="11495"/>
    <cellStyle name="Note 6 5 3 5 2" xfId="11496"/>
    <cellStyle name="Note 6 5 3 6" xfId="11497"/>
    <cellStyle name="Note 6 5 3 6 2" xfId="11498"/>
    <cellStyle name="Note 6 5 3 7" xfId="11499"/>
    <cellStyle name="Note 6 5 4" xfId="11500"/>
    <cellStyle name="Note 6 5 4 2" xfId="11501"/>
    <cellStyle name="Note 6 5 5" xfId="11502"/>
    <cellStyle name="Note 6 5 5 2" xfId="11503"/>
    <cellStyle name="Note 6 5 6" xfId="11504"/>
    <cellStyle name="Note 6 5 6 2" xfId="11505"/>
    <cellStyle name="Note 6 5 7" xfId="11506"/>
    <cellStyle name="Note 6 5 7 2" xfId="11507"/>
    <cellStyle name="Note 6 5 8" xfId="11508"/>
    <cellStyle name="Note 6 5 8 2" xfId="11509"/>
    <cellStyle name="Note 6 5 9" xfId="11510"/>
    <cellStyle name="Note 6 6" xfId="11511"/>
    <cellStyle name="Note 6 6 2" xfId="11512"/>
    <cellStyle name="Note 6 6 2 2" xfId="11513"/>
    <cellStyle name="Note 6 6 2 2 2" xfId="11514"/>
    <cellStyle name="Note 6 6 2 2 2 2" xfId="11515"/>
    <cellStyle name="Note 6 6 2 2 3" xfId="11516"/>
    <cellStyle name="Note 6 6 2 2 3 2" xfId="11517"/>
    <cellStyle name="Note 6 6 2 2 4" xfId="11518"/>
    <cellStyle name="Note 6 6 2 2 4 2" xfId="11519"/>
    <cellStyle name="Note 6 6 2 2 5" xfId="11520"/>
    <cellStyle name="Note 6 6 2 2 5 2" xfId="11521"/>
    <cellStyle name="Note 6 6 2 2 6" xfId="11522"/>
    <cellStyle name="Note 6 6 2 2 6 2" xfId="11523"/>
    <cellStyle name="Note 6 6 2 2 7" xfId="11524"/>
    <cellStyle name="Note 6 6 2 3" xfId="11525"/>
    <cellStyle name="Note 6 6 2 3 2" xfId="11526"/>
    <cellStyle name="Note 6 6 2 4" xfId="11527"/>
    <cellStyle name="Note 6 6 2 4 2" xfId="11528"/>
    <cellStyle name="Note 6 6 2 5" xfId="11529"/>
    <cellStyle name="Note 6 6 2 5 2" xfId="11530"/>
    <cellStyle name="Note 6 6 2 6" xfId="11531"/>
    <cellStyle name="Note 6 6 2 6 2" xfId="11532"/>
    <cellStyle name="Note 6 6 2 7" xfId="11533"/>
    <cellStyle name="Note 6 6 2 7 2" xfId="11534"/>
    <cellStyle name="Note 6 6 2 8" xfId="11535"/>
    <cellStyle name="Note 6 6 3" xfId="11536"/>
    <cellStyle name="Note 6 6 3 2" xfId="11537"/>
    <cellStyle name="Note 6 6 3 2 2" xfId="11538"/>
    <cellStyle name="Note 6 6 3 3" xfId="11539"/>
    <cellStyle name="Note 6 6 3 3 2" xfId="11540"/>
    <cellStyle name="Note 6 6 3 4" xfId="11541"/>
    <cellStyle name="Note 6 6 3 4 2" xfId="11542"/>
    <cellStyle name="Note 6 6 3 5" xfId="11543"/>
    <cellStyle name="Note 6 6 3 5 2" xfId="11544"/>
    <cellStyle name="Note 6 6 3 6" xfId="11545"/>
    <cellStyle name="Note 6 6 3 6 2" xfId="11546"/>
    <cellStyle name="Note 6 6 3 7" xfId="11547"/>
    <cellStyle name="Note 6 6 4" xfId="11548"/>
    <cellStyle name="Note 6 6 4 2" xfId="11549"/>
    <cellStyle name="Note 6 6 5" xfId="11550"/>
    <cellStyle name="Note 6 6 5 2" xfId="11551"/>
    <cellStyle name="Note 6 6 6" xfId="11552"/>
    <cellStyle name="Note 6 6 6 2" xfId="11553"/>
    <cellStyle name="Note 6 6 7" xfId="11554"/>
    <cellStyle name="Note 6 6 7 2" xfId="11555"/>
    <cellStyle name="Note 6 6 8" xfId="11556"/>
    <cellStyle name="Note 6 6 8 2" xfId="11557"/>
    <cellStyle name="Note 6 6 9" xfId="11558"/>
    <cellStyle name="Note 6 7" xfId="11559"/>
    <cellStyle name="Note 7" xfId="11560"/>
    <cellStyle name="Note 7 10" xfId="11561"/>
    <cellStyle name="Note 7 10 2" xfId="11562"/>
    <cellStyle name="Note 7 11" xfId="11563"/>
    <cellStyle name="Note 7 12" xfId="11564"/>
    <cellStyle name="Note 7 2" xfId="11565"/>
    <cellStyle name="Note 7 2 10" xfId="11566"/>
    <cellStyle name="Note 7 2 2" xfId="11567"/>
    <cellStyle name="Note 7 2 2 2" xfId="11568"/>
    <cellStyle name="Note 7 2 2 2 2" xfId="11569"/>
    <cellStyle name="Note 7 2 2 2 2 2" xfId="11570"/>
    <cellStyle name="Note 7 2 2 2 2 2 2" xfId="11571"/>
    <cellStyle name="Note 7 2 2 2 2 3" xfId="11572"/>
    <cellStyle name="Note 7 2 2 2 2 3 2" xfId="11573"/>
    <cellStyle name="Note 7 2 2 2 2 4" xfId="11574"/>
    <cellStyle name="Note 7 2 2 2 2 4 2" xfId="11575"/>
    <cellStyle name="Note 7 2 2 2 2 5" xfId="11576"/>
    <cellStyle name="Note 7 2 2 2 2 5 2" xfId="11577"/>
    <cellStyle name="Note 7 2 2 2 2 6" xfId="11578"/>
    <cellStyle name="Note 7 2 2 2 2 6 2" xfId="11579"/>
    <cellStyle name="Note 7 2 2 2 2 7" xfId="11580"/>
    <cellStyle name="Note 7 2 2 2 3" xfId="11581"/>
    <cellStyle name="Note 7 2 2 2 3 2" xfId="11582"/>
    <cellStyle name="Note 7 2 2 2 4" xfId="11583"/>
    <cellStyle name="Note 7 2 2 2 4 2" xfId="11584"/>
    <cellStyle name="Note 7 2 2 2 5" xfId="11585"/>
    <cellStyle name="Note 7 2 2 2 5 2" xfId="11586"/>
    <cellStyle name="Note 7 2 2 2 6" xfId="11587"/>
    <cellStyle name="Note 7 2 2 2 6 2" xfId="11588"/>
    <cellStyle name="Note 7 2 2 2 7" xfId="11589"/>
    <cellStyle name="Note 7 2 2 2 7 2" xfId="11590"/>
    <cellStyle name="Note 7 2 2 2 8" xfId="11591"/>
    <cellStyle name="Note 7 2 2 3" xfId="11592"/>
    <cellStyle name="Note 7 2 2 3 2" xfId="11593"/>
    <cellStyle name="Note 7 2 2 3 2 2" xfId="11594"/>
    <cellStyle name="Note 7 2 2 3 3" xfId="11595"/>
    <cellStyle name="Note 7 2 2 3 3 2" xfId="11596"/>
    <cellStyle name="Note 7 2 2 3 4" xfId="11597"/>
    <cellStyle name="Note 7 2 2 3 4 2" xfId="11598"/>
    <cellStyle name="Note 7 2 2 3 5" xfId="11599"/>
    <cellStyle name="Note 7 2 2 3 5 2" xfId="11600"/>
    <cellStyle name="Note 7 2 2 3 6" xfId="11601"/>
    <cellStyle name="Note 7 2 2 3 6 2" xfId="11602"/>
    <cellStyle name="Note 7 2 2 3 7" xfId="11603"/>
    <cellStyle name="Note 7 2 2 4" xfId="11604"/>
    <cellStyle name="Note 7 2 2 4 2" xfId="11605"/>
    <cellStyle name="Note 7 2 2 5" xfId="11606"/>
    <cellStyle name="Note 7 2 2 5 2" xfId="11607"/>
    <cellStyle name="Note 7 2 2 6" xfId="11608"/>
    <cellStyle name="Note 7 2 2 6 2" xfId="11609"/>
    <cellStyle name="Note 7 2 2 7" xfId="11610"/>
    <cellStyle name="Note 7 2 2 7 2" xfId="11611"/>
    <cellStyle name="Note 7 2 2 8" xfId="11612"/>
    <cellStyle name="Note 7 2 2 8 2" xfId="11613"/>
    <cellStyle name="Note 7 2 2 9" xfId="11614"/>
    <cellStyle name="Note 7 2 3" xfId="11615"/>
    <cellStyle name="Note 7 2 3 2" xfId="11616"/>
    <cellStyle name="Note 7 2 3 2 2" xfId="11617"/>
    <cellStyle name="Note 7 2 3 2 2 2" xfId="11618"/>
    <cellStyle name="Note 7 2 3 2 3" xfId="11619"/>
    <cellStyle name="Note 7 2 3 2 3 2" xfId="11620"/>
    <cellStyle name="Note 7 2 3 2 4" xfId="11621"/>
    <cellStyle name="Note 7 2 3 2 4 2" xfId="11622"/>
    <cellStyle name="Note 7 2 3 2 5" xfId="11623"/>
    <cellStyle name="Note 7 2 3 2 5 2" xfId="11624"/>
    <cellStyle name="Note 7 2 3 2 6" xfId="11625"/>
    <cellStyle name="Note 7 2 3 2 6 2" xfId="11626"/>
    <cellStyle name="Note 7 2 3 2 7" xfId="11627"/>
    <cellStyle name="Note 7 2 3 3" xfId="11628"/>
    <cellStyle name="Note 7 2 3 3 2" xfId="11629"/>
    <cellStyle name="Note 7 2 3 4" xfId="11630"/>
    <cellStyle name="Note 7 2 3 4 2" xfId="11631"/>
    <cellStyle name="Note 7 2 3 5" xfId="11632"/>
    <cellStyle name="Note 7 2 3 5 2" xfId="11633"/>
    <cellStyle name="Note 7 2 3 6" xfId="11634"/>
    <cellStyle name="Note 7 2 3 6 2" xfId="11635"/>
    <cellStyle name="Note 7 2 3 7" xfId="11636"/>
    <cellStyle name="Note 7 2 3 7 2" xfId="11637"/>
    <cellStyle name="Note 7 2 3 8" xfId="11638"/>
    <cellStyle name="Note 7 2 4" xfId="11639"/>
    <cellStyle name="Note 7 2 4 2" xfId="11640"/>
    <cellStyle name="Note 7 2 4 2 2" xfId="11641"/>
    <cellStyle name="Note 7 2 4 3" xfId="11642"/>
    <cellStyle name="Note 7 2 4 3 2" xfId="11643"/>
    <cellStyle name="Note 7 2 4 4" xfId="11644"/>
    <cellStyle name="Note 7 2 4 4 2" xfId="11645"/>
    <cellStyle name="Note 7 2 4 5" xfId="11646"/>
    <cellStyle name="Note 7 2 4 5 2" xfId="11647"/>
    <cellStyle name="Note 7 2 4 6" xfId="11648"/>
    <cellStyle name="Note 7 2 4 6 2" xfId="11649"/>
    <cellStyle name="Note 7 2 4 7" xfId="11650"/>
    <cellStyle name="Note 7 2 5" xfId="11651"/>
    <cellStyle name="Note 7 2 5 2" xfId="11652"/>
    <cellStyle name="Note 7 2 6" xfId="11653"/>
    <cellStyle name="Note 7 2 6 2" xfId="11654"/>
    <cellStyle name="Note 7 2 7" xfId="11655"/>
    <cellStyle name="Note 7 2 7 2" xfId="11656"/>
    <cellStyle name="Note 7 2 8" xfId="11657"/>
    <cellStyle name="Note 7 2 8 2" xfId="11658"/>
    <cellStyle name="Note 7 2 9" xfId="11659"/>
    <cellStyle name="Note 7 2 9 2" xfId="11660"/>
    <cellStyle name="Note 7 3" xfId="11661"/>
    <cellStyle name="Note 7 3 2" xfId="11662"/>
    <cellStyle name="Note 7 3 2 2" xfId="11663"/>
    <cellStyle name="Note 7 3 2 2 2" xfId="11664"/>
    <cellStyle name="Note 7 3 2 2 2 2" xfId="11665"/>
    <cellStyle name="Note 7 3 2 2 3" xfId="11666"/>
    <cellStyle name="Note 7 3 2 2 3 2" xfId="11667"/>
    <cellStyle name="Note 7 3 2 2 4" xfId="11668"/>
    <cellStyle name="Note 7 3 2 2 4 2" xfId="11669"/>
    <cellStyle name="Note 7 3 2 2 5" xfId="11670"/>
    <cellStyle name="Note 7 3 2 2 5 2" xfId="11671"/>
    <cellStyle name="Note 7 3 2 2 6" xfId="11672"/>
    <cellStyle name="Note 7 3 2 2 6 2" xfId="11673"/>
    <cellStyle name="Note 7 3 2 2 7" xfId="11674"/>
    <cellStyle name="Note 7 3 2 3" xfId="11675"/>
    <cellStyle name="Note 7 3 2 3 2" xfId="11676"/>
    <cellStyle name="Note 7 3 2 4" xfId="11677"/>
    <cellStyle name="Note 7 3 2 4 2" xfId="11678"/>
    <cellStyle name="Note 7 3 2 5" xfId="11679"/>
    <cellStyle name="Note 7 3 2 5 2" xfId="11680"/>
    <cellStyle name="Note 7 3 2 6" xfId="11681"/>
    <cellStyle name="Note 7 3 2 6 2" xfId="11682"/>
    <cellStyle name="Note 7 3 2 7" xfId="11683"/>
    <cellStyle name="Note 7 3 2 7 2" xfId="11684"/>
    <cellStyle name="Note 7 3 2 8" xfId="11685"/>
    <cellStyle name="Note 7 3 3" xfId="11686"/>
    <cellStyle name="Note 7 3 3 2" xfId="11687"/>
    <cellStyle name="Note 7 3 3 2 2" xfId="11688"/>
    <cellStyle name="Note 7 3 3 3" xfId="11689"/>
    <cellStyle name="Note 7 3 3 3 2" xfId="11690"/>
    <cellStyle name="Note 7 3 3 4" xfId="11691"/>
    <cellStyle name="Note 7 3 3 4 2" xfId="11692"/>
    <cellStyle name="Note 7 3 3 5" xfId="11693"/>
    <cellStyle name="Note 7 3 3 5 2" xfId="11694"/>
    <cellStyle name="Note 7 3 3 6" xfId="11695"/>
    <cellStyle name="Note 7 3 3 6 2" xfId="11696"/>
    <cellStyle name="Note 7 3 3 7" xfId="11697"/>
    <cellStyle name="Note 7 3 4" xfId="11698"/>
    <cellStyle name="Note 7 3 4 2" xfId="11699"/>
    <cellStyle name="Note 7 3 5" xfId="11700"/>
    <cellStyle name="Note 7 3 5 2" xfId="11701"/>
    <cellStyle name="Note 7 3 6" xfId="11702"/>
    <cellStyle name="Note 7 3 6 2" xfId="11703"/>
    <cellStyle name="Note 7 3 7" xfId="11704"/>
    <cellStyle name="Note 7 3 7 2" xfId="11705"/>
    <cellStyle name="Note 7 3 8" xfId="11706"/>
    <cellStyle name="Note 7 3 8 2" xfId="11707"/>
    <cellStyle name="Note 7 3 9" xfId="11708"/>
    <cellStyle name="Note 7 4" xfId="11709"/>
    <cellStyle name="Note 7 4 2" xfId="11710"/>
    <cellStyle name="Note 7 4 2 2" xfId="11711"/>
    <cellStyle name="Note 7 4 2 2 2" xfId="11712"/>
    <cellStyle name="Note 7 4 2 3" xfId="11713"/>
    <cellStyle name="Note 7 4 2 3 2" xfId="11714"/>
    <cellStyle name="Note 7 4 2 4" xfId="11715"/>
    <cellStyle name="Note 7 4 2 4 2" xfId="11716"/>
    <cellStyle name="Note 7 4 2 5" xfId="11717"/>
    <cellStyle name="Note 7 4 2 5 2" xfId="11718"/>
    <cellStyle name="Note 7 4 2 6" xfId="11719"/>
    <cellStyle name="Note 7 4 2 6 2" xfId="11720"/>
    <cellStyle name="Note 7 4 2 7" xfId="11721"/>
    <cellStyle name="Note 7 4 3" xfId="11722"/>
    <cellStyle name="Note 7 4 3 2" xfId="11723"/>
    <cellStyle name="Note 7 4 4" xfId="11724"/>
    <cellStyle name="Note 7 4 4 2" xfId="11725"/>
    <cellStyle name="Note 7 4 5" xfId="11726"/>
    <cellStyle name="Note 7 4 5 2" xfId="11727"/>
    <cellStyle name="Note 7 4 6" xfId="11728"/>
    <cellStyle name="Note 7 4 6 2" xfId="11729"/>
    <cellStyle name="Note 7 4 7" xfId="11730"/>
    <cellStyle name="Note 7 4 7 2" xfId="11731"/>
    <cellStyle name="Note 7 4 8" xfId="11732"/>
    <cellStyle name="Note 7 5" xfId="11733"/>
    <cellStyle name="Note 7 5 2" xfId="11734"/>
    <cellStyle name="Note 7 5 2 2" xfId="11735"/>
    <cellStyle name="Note 7 5 3" xfId="11736"/>
    <cellStyle name="Note 7 5 3 2" xfId="11737"/>
    <cellStyle name="Note 7 5 4" xfId="11738"/>
    <cellStyle name="Note 7 5 4 2" xfId="11739"/>
    <cellStyle name="Note 7 5 5" xfId="11740"/>
    <cellStyle name="Note 7 5 5 2" xfId="11741"/>
    <cellStyle name="Note 7 5 6" xfId="11742"/>
    <cellStyle name="Note 7 5 6 2" xfId="11743"/>
    <cellStyle name="Note 7 5 7" xfId="11744"/>
    <cellStyle name="Note 7 6" xfId="11745"/>
    <cellStyle name="Note 7 6 2" xfId="11746"/>
    <cellStyle name="Note 7 7" xfId="11747"/>
    <cellStyle name="Note 7 7 2" xfId="11748"/>
    <cellStyle name="Note 7 8" xfId="11749"/>
    <cellStyle name="Note 7 8 2" xfId="11750"/>
    <cellStyle name="Note 7 9" xfId="11751"/>
    <cellStyle name="Note 7 9 2" xfId="11752"/>
    <cellStyle name="Note 8" xfId="11753"/>
    <cellStyle name="Note 8 10" xfId="11754"/>
    <cellStyle name="Note 8 11" xfId="11755"/>
    <cellStyle name="Note 8 2" xfId="11756"/>
    <cellStyle name="Note 8 2 2" xfId="11757"/>
    <cellStyle name="Note 8 2 2 2" xfId="11758"/>
    <cellStyle name="Note 8 2 2 2 2" xfId="11759"/>
    <cellStyle name="Note 8 2 2 2 2 2" xfId="11760"/>
    <cellStyle name="Note 8 2 2 2 3" xfId="11761"/>
    <cellStyle name="Note 8 2 2 2 3 2" xfId="11762"/>
    <cellStyle name="Note 8 2 2 2 4" xfId="11763"/>
    <cellStyle name="Note 8 2 2 2 4 2" xfId="11764"/>
    <cellStyle name="Note 8 2 2 2 5" xfId="11765"/>
    <cellStyle name="Note 8 2 2 2 5 2" xfId="11766"/>
    <cellStyle name="Note 8 2 2 2 6" xfId="11767"/>
    <cellStyle name="Note 8 2 2 2 6 2" xfId="11768"/>
    <cellStyle name="Note 8 2 2 2 7" xfId="11769"/>
    <cellStyle name="Note 8 2 2 3" xfId="11770"/>
    <cellStyle name="Note 8 2 2 3 2" xfId="11771"/>
    <cellStyle name="Note 8 2 2 4" xfId="11772"/>
    <cellStyle name="Note 8 2 2 4 2" xfId="11773"/>
    <cellStyle name="Note 8 2 2 5" xfId="11774"/>
    <cellStyle name="Note 8 2 2 5 2" xfId="11775"/>
    <cellStyle name="Note 8 2 2 6" xfId="11776"/>
    <cellStyle name="Note 8 2 2 6 2" xfId="11777"/>
    <cellStyle name="Note 8 2 2 7" xfId="11778"/>
    <cellStyle name="Note 8 2 2 7 2" xfId="11779"/>
    <cellStyle name="Note 8 2 2 8" xfId="11780"/>
    <cellStyle name="Note 8 2 3" xfId="11781"/>
    <cellStyle name="Note 8 2 3 2" xfId="11782"/>
    <cellStyle name="Note 8 2 3 2 2" xfId="11783"/>
    <cellStyle name="Note 8 2 3 3" xfId="11784"/>
    <cellStyle name="Note 8 2 3 3 2" xfId="11785"/>
    <cellStyle name="Note 8 2 3 4" xfId="11786"/>
    <cellStyle name="Note 8 2 3 4 2" xfId="11787"/>
    <cellStyle name="Note 8 2 3 5" xfId="11788"/>
    <cellStyle name="Note 8 2 3 5 2" xfId="11789"/>
    <cellStyle name="Note 8 2 3 6" xfId="11790"/>
    <cellStyle name="Note 8 2 3 6 2" xfId="11791"/>
    <cellStyle name="Note 8 2 3 7" xfId="11792"/>
    <cellStyle name="Note 8 2 4" xfId="11793"/>
    <cellStyle name="Note 8 2 4 2" xfId="11794"/>
    <cellStyle name="Note 8 2 5" xfId="11795"/>
    <cellStyle name="Note 8 2 5 2" xfId="11796"/>
    <cellStyle name="Note 8 2 6" xfId="11797"/>
    <cellStyle name="Note 8 2 6 2" xfId="11798"/>
    <cellStyle name="Note 8 2 7" xfId="11799"/>
    <cellStyle name="Note 8 2 7 2" xfId="11800"/>
    <cellStyle name="Note 8 2 8" xfId="11801"/>
    <cellStyle name="Note 8 2 8 2" xfId="11802"/>
    <cellStyle name="Note 8 2 9" xfId="11803"/>
    <cellStyle name="Note 8 3" xfId="11804"/>
    <cellStyle name="Note 8 3 2" xfId="11805"/>
    <cellStyle name="Note 8 3 2 2" xfId="11806"/>
    <cellStyle name="Note 8 3 2 2 2" xfId="11807"/>
    <cellStyle name="Note 8 3 2 3" xfId="11808"/>
    <cellStyle name="Note 8 3 2 3 2" xfId="11809"/>
    <cellStyle name="Note 8 3 2 4" xfId="11810"/>
    <cellStyle name="Note 8 3 2 4 2" xfId="11811"/>
    <cellStyle name="Note 8 3 2 5" xfId="11812"/>
    <cellStyle name="Note 8 3 2 5 2" xfId="11813"/>
    <cellStyle name="Note 8 3 2 6" xfId="11814"/>
    <cellStyle name="Note 8 3 2 6 2" xfId="11815"/>
    <cellStyle name="Note 8 3 2 7" xfId="11816"/>
    <cellStyle name="Note 8 3 3" xfId="11817"/>
    <cellStyle name="Note 8 3 3 2" xfId="11818"/>
    <cellStyle name="Note 8 3 4" xfId="11819"/>
    <cellStyle name="Note 8 3 4 2" xfId="11820"/>
    <cellStyle name="Note 8 3 5" xfId="11821"/>
    <cellStyle name="Note 8 3 5 2" xfId="11822"/>
    <cellStyle name="Note 8 3 6" xfId="11823"/>
    <cellStyle name="Note 8 3 6 2" xfId="11824"/>
    <cellStyle name="Note 8 3 7" xfId="11825"/>
    <cellStyle name="Note 8 3 7 2" xfId="11826"/>
    <cellStyle name="Note 8 3 8" xfId="11827"/>
    <cellStyle name="Note 8 4" xfId="11828"/>
    <cellStyle name="Note 8 4 2" xfId="11829"/>
    <cellStyle name="Note 8 4 2 2" xfId="11830"/>
    <cellStyle name="Note 8 4 3" xfId="11831"/>
    <cellStyle name="Note 8 4 3 2" xfId="11832"/>
    <cellStyle name="Note 8 4 4" xfId="11833"/>
    <cellStyle name="Note 8 4 4 2" xfId="11834"/>
    <cellStyle name="Note 8 4 5" xfId="11835"/>
    <cellStyle name="Note 8 4 5 2" xfId="11836"/>
    <cellStyle name="Note 8 4 6" xfId="11837"/>
    <cellStyle name="Note 8 4 6 2" xfId="11838"/>
    <cellStyle name="Note 8 4 7" xfId="11839"/>
    <cellStyle name="Note 8 5" xfId="11840"/>
    <cellStyle name="Note 8 5 2" xfId="11841"/>
    <cellStyle name="Note 8 6" xfId="11842"/>
    <cellStyle name="Note 8 6 2" xfId="11843"/>
    <cellStyle name="Note 8 7" xfId="11844"/>
    <cellStyle name="Note 8 7 2" xfId="11845"/>
    <cellStyle name="Note 8 8" xfId="11846"/>
    <cellStyle name="Note 8 8 2" xfId="11847"/>
    <cellStyle name="Note 8 9" xfId="11848"/>
    <cellStyle name="Note 8 9 2" xfId="11849"/>
    <cellStyle name="Note 9" xfId="11850"/>
    <cellStyle name="Note 9 10" xfId="11851"/>
    <cellStyle name="Note 9 11" xfId="11852"/>
    <cellStyle name="Note 9 2" xfId="11853"/>
    <cellStyle name="Note 9 2 2" xfId="11854"/>
    <cellStyle name="Note 9 2 2 2" xfId="11855"/>
    <cellStyle name="Note 9 2 2 2 2" xfId="11856"/>
    <cellStyle name="Note 9 2 2 2 2 2" xfId="11857"/>
    <cellStyle name="Note 9 2 2 2 3" xfId="11858"/>
    <cellStyle name="Note 9 2 2 2 3 2" xfId="11859"/>
    <cellStyle name="Note 9 2 2 2 4" xfId="11860"/>
    <cellStyle name="Note 9 2 2 2 4 2" xfId="11861"/>
    <cellStyle name="Note 9 2 2 2 5" xfId="11862"/>
    <cellStyle name="Note 9 2 2 2 5 2" xfId="11863"/>
    <cellStyle name="Note 9 2 2 2 6" xfId="11864"/>
    <cellStyle name="Note 9 2 2 2 6 2" xfId="11865"/>
    <cellStyle name="Note 9 2 2 2 7" xfId="11866"/>
    <cellStyle name="Note 9 2 2 3" xfId="11867"/>
    <cellStyle name="Note 9 2 2 3 2" xfId="11868"/>
    <cellStyle name="Note 9 2 2 4" xfId="11869"/>
    <cellStyle name="Note 9 2 2 4 2" xfId="11870"/>
    <cellStyle name="Note 9 2 2 5" xfId="11871"/>
    <cellStyle name="Note 9 2 2 5 2" xfId="11872"/>
    <cellStyle name="Note 9 2 2 6" xfId="11873"/>
    <cellStyle name="Note 9 2 2 6 2" xfId="11874"/>
    <cellStyle name="Note 9 2 2 7" xfId="11875"/>
    <cellStyle name="Note 9 2 2 7 2" xfId="11876"/>
    <cellStyle name="Note 9 2 2 8" xfId="11877"/>
    <cellStyle name="Note 9 2 3" xfId="11878"/>
    <cellStyle name="Note 9 2 3 2" xfId="11879"/>
    <cellStyle name="Note 9 2 3 2 2" xfId="11880"/>
    <cellStyle name="Note 9 2 3 3" xfId="11881"/>
    <cellStyle name="Note 9 2 3 3 2" xfId="11882"/>
    <cellStyle name="Note 9 2 3 4" xfId="11883"/>
    <cellStyle name="Note 9 2 3 4 2" xfId="11884"/>
    <cellStyle name="Note 9 2 3 5" xfId="11885"/>
    <cellStyle name="Note 9 2 3 5 2" xfId="11886"/>
    <cellStyle name="Note 9 2 3 6" xfId="11887"/>
    <cellStyle name="Note 9 2 3 6 2" xfId="11888"/>
    <cellStyle name="Note 9 2 3 7" xfId="11889"/>
    <cellStyle name="Note 9 2 4" xfId="11890"/>
    <cellStyle name="Note 9 2 4 2" xfId="11891"/>
    <cellStyle name="Note 9 2 5" xfId="11892"/>
    <cellStyle name="Note 9 2 5 2" xfId="11893"/>
    <cellStyle name="Note 9 2 6" xfId="11894"/>
    <cellStyle name="Note 9 2 6 2" xfId="11895"/>
    <cellStyle name="Note 9 2 7" xfId="11896"/>
    <cellStyle name="Note 9 2 7 2" xfId="11897"/>
    <cellStyle name="Note 9 2 8" xfId="11898"/>
    <cellStyle name="Note 9 2 8 2" xfId="11899"/>
    <cellStyle name="Note 9 2 9" xfId="11900"/>
    <cellStyle name="Note 9 3" xfId="11901"/>
    <cellStyle name="Note 9 3 2" xfId="11902"/>
    <cellStyle name="Note 9 3 2 2" xfId="11903"/>
    <cellStyle name="Note 9 3 2 2 2" xfId="11904"/>
    <cellStyle name="Note 9 3 2 3" xfId="11905"/>
    <cellStyle name="Note 9 3 2 3 2" xfId="11906"/>
    <cellStyle name="Note 9 3 2 4" xfId="11907"/>
    <cellStyle name="Note 9 3 2 4 2" xfId="11908"/>
    <cellStyle name="Note 9 3 2 5" xfId="11909"/>
    <cellStyle name="Note 9 3 2 5 2" xfId="11910"/>
    <cellStyle name="Note 9 3 2 6" xfId="11911"/>
    <cellStyle name="Note 9 3 2 6 2" xfId="11912"/>
    <cellStyle name="Note 9 3 2 7" xfId="11913"/>
    <cellStyle name="Note 9 3 3" xfId="11914"/>
    <cellStyle name="Note 9 3 3 2" xfId="11915"/>
    <cellStyle name="Note 9 3 4" xfId="11916"/>
    <cellStyle name="Note 9 3 4 2" xfId="11917"/>
    <cellStyle name="Note 9 3 5" xfId="11918"/>
    <cellStyle name="Note 9 3 5 2" xfId="11919"/>
    <cellStyle name="Note 9 3 6" xfId="11920"/>
    <cellStyle name="Note 9 3 6 2" xfId="11921"/>
    <cellStyle name="Note 9 3 7" xfId="11922"/>
    <cellStyle name="Note 9 3 7 2" xfId="11923"/>
    <cellStyle name="Note 9 3 8" xfId="11924"/>
    <cellStyle name="Note 9 4" xfId="11925"/>
    <cellStyle name="Note 9 4 2" xfId="11926"/>
    <cellStyle name="Note 9 4 2 2" xfId="11927"/>
    <cellStyle name="Note 9 4 3" xfId="11928"/>
    <cellStyle name="Note 9 4 3 2" xfId="11929"/>
    <cellStyle name="Note 9 4 4" xfId="11930"/>
    <cellStyle name="Note 9 4 4 2" xfId="11931"/>
    <cellStyle name="Note 9 4 5" xfId="11932"/>
    <cellStyle name="Note 9 4 5 2" xfId="11933"/>
    <cellStyle name="Note 9 4 6" xfId="11934"/>
    <cellStyle name="Note 9 4 6 2" xfId="11935"/>
    <cellStyle name="Note 9 4 7" xfId="11936"/>
    <cellStyle name="Note 9 5" xfId="11937"/>
    <cellStyle name="Note 9 5 2" xfId="11938"/>
    <cellStyle name="Note 9 6" xfId="11939"/>
    <cellStyle name="Note 9 6 2" xfId="11940"/>
    <cellStyle name="Note 9 7" xfId="11941"/>
    <cellStyle name="Note 9 7 2" xfId="11942"/>
    <cellStyle name="Note 9 8" xfId="11943"/>
    <cellStyle name="Note 9 8 2" xfId="11944"/>
    <cellStyle name="Note 9 9" xfId="11945"/>
    <cellStyle name="Note 9 9 2" xfId="11946"/>
    <cellStyle name="OfwatAmber" xfId="11947"/>
    <cellStyle name="OfwatCalculation" xfId="173"/>
    <cellStyle name="OfwatCopy" xfId="11948"/>
    <cellStyle name="OfwatDescTxt" xfId="11949"/>
    <cellStyle name="OfwatEmphasis" xfId="11950"/>
    <cellStyle name="OfwatGreen" xfId="11951"/>
    <cellStyle name="OfwatHeaderTxt" xfId="11952"/>
    <cellStyle name="OfwatInput" xfId="11953"/>
    <cellStyle name="OfwatINVALID" xfId="11954"/>
    <cellStyle name="OfwatNormal" xfId="11955"/>
    <cellStyle name="OfwatRedPurple" xfId="11956"/>
    <cellStyle name="Output" xfId="9" builtinId="21" customBuiltin="1"/>
    <cellStyle name="Output 10" xfId="11957"/>
    <cellStyle name="Output 10 2" xfId="11958"/>
    <cellStyle name="Output 10 2 2" xfId="11959"/>
    <cellStyle name="Output 10 2 2 2" xfId="11960"/>
    <cellStyle name="Output 10 2 3" xfId="11961"/>
    <cellStyle name="Output 10 2 3 2" xfId="11962"/>
    <cellStyle name="Output 10 2 4" xfId="11963"/>
    <cellStyle name="Output 10 2 4 2" xfId="11964"/>
    <cellStyle name="Output 10 2 5" xfId="11965"/>
    <cellStyle name="Output 10 2 5 2" xfId="11966"/>
    <cellStyle name="Output 10 2 6" xfId="11967"/>
    <cellStyle name="Output 10 2 6 2" xfId="11968"/>
    <cellStyle name="Output 10 2 7" xfId="11969"/>
    <cellStyle name="Output 10 3" xfId="11970"/>
    <cellStyle name="Output 10 3 2" xfId="11971"/>
    <cellStyle name="Output 10 4" xfId="11972"/>
    <cellStyle name="Output 10 4 2" xfId="11973"/>
    <cellStyle name="Output 10 5" xfId="11974"/>
    <cellStyle name="Output 10 5 2" xfId="11975"/>
    <cellStyle name="Output 10 6" xfId="11976"/>
    <cellStyle name="Output 10 6 2" xfId="11977"/>
    <cellStyle name="Output 10 7" xfId="11978"/>
    <cellStyle name="Output 10 7 2" xfId="11979"/>
    <cellStyle name="Output 10 8" xfId="11980"/>
    <cellStyle name="Output 11" xfId="11981"/>
    <cellStyle name="Output 11 2" xfId="11982"/>
    <cellStyle name="Output 11 2 2" xfId="11983"/>
    <cellStyle name="Output 11 2 2 2" xfId="11984"/>
    <cellStyle name="Output 11 2 3" xfId="11985"/>
    <cellStyle name="Output 11 2 3 2" xfId="11986"/>
    <cellStyle name="Output 11 2 4" xfId="11987"/>
    <cellStyle name="Output 11 2 4 2" xfId="11988"/>
    <cellStyle name="Output 11 2 5" xfId="11989"/>
    <cellStyle name="Output 11 2 5 2" xfId="11990"/>
    <cellStyle name="Output 11 2 6" xfId="11991"/>
    <cellStyle name="Output 11 2 6 2" xfId="11992"/>
    <cellStyle name="Output 11 2 7" xfId="11993"/>
    <cellStyle name="Output 11 3" xfId="11994"/>
    <cellStyle name="Output 11 3 2" xfId="11995"/>
    <cellStyle name="Output 11 4" xfId="11996"/>
    <cellStyle name="Output 11 4 2" xfId="11997"/>
    <cellStyle name="Output 11 5" xfId="11998"/>
    <cellStyle name="Output 11 5 2" xfId="11999"/>
    <cellStyle name="Output 11 6" xfId="12000"/>
    <cellStyle name="Output 11 6 2" xfId="12001"/>
    <cellStyle name="Output 11 7" xfId="12002"/>
    <cellStyle name="Output 11 7 2" xfId="12003"/>
    <cellStyle name="Output 11 8" xfId="12004"/>
    <cellStyle name="Output 2" xfId="151"/>
    <cellStyle name="Output 2 10" xfId="12005"/>
    <cellStyle name="Output 2 11" xfId="12006"/>
    <cellStyle name="Output 2 2" xfId="12007"/>
    <cellStyle name="Output 2 2 2" xfId="12008"/>
    <cellStyle name="Output 2 2 2 2" xfId="12009"/>
    <cellStyle name="Output 2 2 2 2 2" xfId="12010"/>
    <cellStyle name="Output 2 2 2 3" xfId="12011"/>
    <cellStyle name="Output 2 2 2 3 2" xfId="12012"/>
    <cellStyle name="Output 2 2 2 4" xfId="12013"/>
    <cellStyle name="Output 2 2 2 4 2" xfId="12014"/>
    <cellStyle name="Output 2 2 2 5" xfId="12015"/>
    <cellStyle name="Output 2 2 2 5 2" xfId="12016"/>
    <cellStyle name="Output 2 2 2 6" xfId="12017"/>
    <cellStyle name="Output 2 2 2 6 2" xfId="12018"/>
    <cellStyle name="Output 2 2 2 7" xfId="12019"/>
    <cellStyle name="Output 2 2 3" xfId="12020"/>
    <cellStyle name="Output 2 2 3 2" xfId="12021"/>
    <cellStyle name="Output 2 2 4" xfId="12022"/>
    <cellStyle name="Output 2 2 4 2" xfId="12023"/>
    <cellStyle name="Output 2 2 5" xfId="12024"/>
    <cellStyle name="Output 2 2 5 2" xfId="12025"/>
    <cellStyle name="Output 2 2 6" xfId="12026"/>
    <cellStyle name="Output 2 2 6 2" xfId="12027"/>
    <cellStyle name="Output 2 2 7" xfId="12028"/>
    <cellStyle name="Output 2 2 7 2" xfId="12029"/>
    <cellStyle name="Output 2 2 8" xfId="12030"/>
    <cellStyle name="Output 2 2 9" xfId="12031"/>
    <cellStyle name="Output 2 3" xfId="12032"/>
    <cellStyle name="Output 2 3 2" xfId="12033"/>
    <cellStyle name="Output 2 3 2 2" xfId="12034"/>
    <cellStyle name="Output 2 3 2 2 2" xfId="12035"/>
    <cellStyle name="Output 2 3 2 3" xfId="12036"/>
    <cellStyle name="Output 2 3 2 3 2" xfId="12037"/>
    <cellStyle name="Output 2 3 2 4" xfId="12038"/>
    <cellStyle name="Output 2 3 2 4 2" xfId="12039"/>
    <cellStyle name="Output 2 3 2 5" xfId="12040"/>
    <cellStyle name="Output 2 3 2 5 2" xfId="12041"/>
    <cellStyle name="Output 2 3 2 6" xfId="12042"/>
    <cellStyle name="Output 2 3 2 6 2" xfId="12043"/>
    <cellStyle name="Output 2 3 2 7" xfId="12044"/>
    <cellStyle name="Output 2 3 3" xfId="12045"/>
    <cellStyle name="Output 2 3 3 2" xfId="12046"/>
    <cellStyle name="Output 2 3 4" xfId="12047"/>
    <cellStyle name="Output 2 3 4 2" xfId="12048"/>
    <cellStyle name="Output 2 3 5" xfId="12049"/>
    <cellStyle name="Output 2 3 5 2" xfId="12050"/>
    <cellStyle name="Output 2 3 6" xfId="12051"/>
    <cellStyle name="Output 2 3 6 2" xfId="12052"/>
    <cellStyle name="Output 2 3 7" xfId="12053"/>
    <cellStyle name="Output 2 3 7 2" xfId="12054"/>
    <cellStyle name="Output 2 3 8" xfId="12055"/>
    <cellStyle name="Output 2 4" xfId="12056"/>
    <cellStyle name="Output 2 4 2" xfId="12057"/>
    <cellStyle name="Output 2 4 2 2" xfId="12058"/>
    <cellStyle name="Output 2 4 3" xfId="12059"/>
    <cellStyle name="Output 2 4 3 2" xfId="12060"/>
    <cellStyle name="Output 2 4 4" xfId="12061"/>
    <cellStyle name="Output 2 4 4 2" xfId="12062"/>
    <cellStyle name="Output 2 4 5" xfId="12063"/>
    <cellStyle name="Output 2 4 5 2" xfId="12064"/>
    <cellStyle name="Output 2 4 6" xfId="12065"/>
    <cellStyle name="Output 2 4 6 2" xfId="12066"/>
    <cellStyle name="Output 2 4 7" xfId="12067"/>
    <cellStyle name="Output 2 5" xfId="12068"/>
    <cellStyle name="Output 2 5 2" xfId="12069"/>
    <cellStyle name="Output 2 6" xfId="12070"/>
    <cellStyle name="Output 2 6 2" xfId="12071"/>
    <cellStyle name="Output 2 7" xfId="12072"/>
    <cellStyle name="Output 2 7 2" xfId="12073"/>
    <cellStyle name="Output 2 8" xfId="12074"/>
    <cellStyle name="Output 2 8 2" xfId="12075"/>
    <cellStyle name="Output 2 9" xfId="12076"/>
    <cellStyle name="Output 2 9 2" xfId="12077"/>
    <cellStyle name="Output 3" xfId="12078"/>
    <cellStyle name="Output 3 10" xfId="12079"/>
    <cellStyle name="Output 3 11" xfId="12080"/>
    <cellStyle name="Output 3 2" xfId="12081"/>
    <cellStyle name="Output 3 2 2" xfId="12082"/>
    <cellStyle name="Output 3 2 2 2" xfId="12083"/>
    <cellStyle name="Output 3 2 2 2 2" xfId="12084"/>
    <cellStyle name="Output 3 2 2 3" xfId="12085"/>
    <cellStyle name="Output 3 2 2 3 2" xfId="12086"/>
    <cellStyle name="Output 3 2 2 4" xfId="12087"/>
    <cellStyle name="Output 3 2 2 4 2" xfId="12088"/>
    <cellStyle name="Output 3 2 2 5" xfId="12089"/>
    <cellStyle name="Output 3 2 2 5 2" xfId="12090"/>
    <cellStyle name="Output 3 2 2 6" xfId="12091"/>
    <cellStyle name="Output 3 2 2 6 2" xfId="12092"/>
    <cellStyle name="Output 3 2 2 7" xfId="12093"/>
    <cellStyle name="Output 3 2 3" xfId="12094"/>
    <cellStyle name="Output 3 2 3 2" xfId="12095"/>
    <cellStyle name="Output 3 2 4" xfId="12096"/>
    <cellStyle name="Output 3 2 4 2" xfId="12097"/>
    <cellStyle name="Output 3 2 5" xfId="12098"/>
    <cellStyle name="Output 3 2 5 2" xfId="12099"/>
    <cellStyle name="Output 3 2 6" xfId="12100"/>
    <cellStyle name="Output 3 2 6 2" xfId="12101"/>
    <cellStyle name="Output 3 2 7" xfId="12102"/>
    <cellStyle name="Output 3 2 7 2" xfId="12103"/>
    <cellStyle name="Output 3 2 8" xfId="12104"/>
    <cellStyle name="Output 3 2 9" xfId="12105"/>
    <cellStyle name="Output 3 3" xfId="12106"/>
    <cellStyle name="Output 3 3 2" xfId="12107"/>
    <cellStyle name="Output 3 3 2 2" xfId="12108"/>
    <cellStyle name="Output 3 3 2 2 2" xfId="12109"/>
    <cellStyle name="Output 3 3 2 3" xfId="12110"/>
    <cellStyle name="Output 3 3 2 3 2" xfId="12111"/>
    <cellStyle name="Output 3 3 2 4" xfId="12112"/>
    <cellStyle name="Output 3 3 2 4 2" xfId="12113"/>
    <cellStyle name="Output 3 3 2 5" xfId="12114"/>
    <cellStyle name="Output 3 3 2 5 2" xfId="12115"/>
    <cellStyle name="Output 3 3 2 6" xfId="12116"/>
    <cellStyle name="Output 3 3 2 6 2" xfId="12117"/>
    <cellStyle name="Output 3 3 2 7" xfId="12118"/>
    <cellStyle name="Output 3 3 3" xfId="12119"/>
    <cellStyle name="Output 3 3 3 2" xfId="12120"/>
    <cellStyle name="Output 3 3 4" xfId="12121"/>
    <cellStyle name="Output 3 3 4 2" xfId="12122"/>
    <cellStyle name="Output 3 3 5" xfId="12123"/>
    <cellStyle name="Output 3 3 5 2" xfId="12124"/>
    <cellStyle name="Output 3 3 6" xfId="12125"/>
    <cellStyle name="Output 3 3 6 2" xfId="12126"/>
    <cellStyle name="Output 3 3 7" xfId="12127"/>
    <cellStyle name="Output 3 3 7 2" xfId="12128"/>
    <cellStyle name="Output 3 3 8" xfId="12129"/>
    <cellStyle name="Output 3 3 9" xfId="12130"/>
    <cellStyle name="Output 3 4" xfId="12131"/>
    <cellStyle name="Output 3 4 2" xfId="12132"/>
    <cellStyle name="Output 3 4 2 2" xfId="12133"/>
    <cellStyle name="Output 3 4 3" xfId="12134"/>
    <cellStyle name="Output 3 4 3 2" xfId="12135"/>
    <cellStyle name="Output 3 4 4" xfId="12136"/>
    <cellStyle name="Output 3 4 4 2" xfId="12137"/>
    <cellStyle name="Output 3 4 5" xfId="12138"/>
    <cellStyle name="Output 3 4 5 2" xfId="12139"/>
    <cellStyle name="Output 3 4 6" xfId="12140"/>
    <cellStyle name="Output 3 4 6 2" xfId="12141"/>
    <cellStyle name="Output 3 4 7" xfId="12142"/>
    <cellStyle name="Output 3 5" xfId="12143"/>
    <cellStyle name="Output 3 5 2" xfId="12144"/>
    <cellStyle name="Output 3 6" xfId="12145"/>
    <cellStyle name="Output 3 6 2" xfId="12146"/>
    <cellStyle name="Output 3 7" xfId="12147"/>
    <cellStyle name="Output 3 7 2" xfId="12148"/>
    <cellStyle name="Output 3 8" xfId="12149"/>
    <cellStyle name="Output 3 8 2" xfId="12150"/>
    <cellStyle name="Output 3 9" xfId="12151"/>
    <cellStyle name="Output 3 9 2" xfId="12152"/>
    <cellStyle name="Output 4" xfId="12153"/>
    <cellStyle name="Output 4 10" xfId="12154"/>
    <cellStyle name="Output 4 2" xfId="12155"/>
    <cellStyle name="Output 4 2 2" xfId="12156"/>
    <cellStyle name="Output 4 2 2 2" xfId="12157"/>
    <cellStyle name="Output 4 2 2 2 2" xfId="12158"/>
    <cellStyle name="Output 4 2 2 3" xfId="12159"/>
    <cellStyle name="Output 4 2 2 3 2" xfId="12160"/>
    <cellStyle name="Output 4 2 2 4" xfId="12161"/>
    <cellStyle name="Output 4 2 2 4 2" xfId="12162"/>
    <cellStyle name="Output 4 2 2 5" xfId="12163"/>
    <cellStyle name="Output 4 2 2 5 2" xfId="12164"/>
    <cellStyle name="Output 4 2 2 6" xfId="12165"/>
    <cellStyle name="Output 4 2 2 6 2" xfId="12166"/>
    <cellStyle name="Output 4 2 2 7" xfId="12167"/>
    <cellStyle name="Output 4 2 3" xfId="12168"/>
    <cellStyle name="Output 4 2 3 2" xfId="12169"/>
    <cellStyle name="Output 4 2 4" xfId="12170"/>
    <cellStyle name="Output 4 2 4 2" xfId="12171"/>
    <cellStyle name="Output 4 2 5" xfId="12172"/>
    <cellStyle name="Output 4 2 5 2" xfId="12173"/>
    <cellStyle name="Output 4 2 6" xfId="12174"/>
    <cellStyle name="Output 4 2 6 2" xfId="12175"/>
    <cellStyle name="Output 4 2 7" xfId="12176"/>
    <cellStyle name="Output 4 2 7 2" xfId="12177"/>
    <cellStyle name="Output 4 2 8" xfId="12178"/>
    <cellStyle name="Output 4 3" xfId="12179"/>
    <cellStyle name="Output 4 3 2" xfId="12180"/>
    <cellStyle name="Output 4 3 2 2" xfId="12181"/>
    <cellStyle name="Output 4 3 3" xfId="12182"/>
    <cellStyle name="Output 4 3 3 2" xfId="12183"/>
    <cellStyle name="Output 4 3 4" xfId="12184"/>
    <cellStyle name="Output 4 3 4 2" xfId="12185"/>
    <cellStyle name="Output 4 3 5" xfId="12186"/>
    <cellStyle name="Output 4 3 5 2" xfId="12187"/>
    <cellStyle name="Output 4 3 6" xfId="12188"/>
    <cellStyle name="Output 4 3 6 2" xfId="12189"/>
    <cellStyle name="Output 4 3 7" xfId="12190"/>
    <cellStyle name="Output 4 4" xfId="12191"/>
    <cellStyle name="Output 4 4 2" xfId="12192"/>
    <cellStyle name="Output 4 5" xfId="12193"/>
    <cellStyle name="Output 4 5 2" xfId="12194"/>
    <cellStyle name="Output 4 6" xfId="12195"/>
    <cellStyle name="Output 4 6 2" xfId="12196"/>
    <cellStyle name="Output 4 7" xfId="12197"/>
    <cellStyle name="Output 4 7 2" xfId="12198"/>
    <cellStyle name="Output 4 8" xfId="12199"/>
    <cellStyle name="Output 4 8 2" xfId="12200"/>
    <cellStyle name="Output 4 9" xfId="12201"/>
    <cellStyle name="Output 5" xfId="12202"/>
    <cellStyle name="Output 5 2" xfId="12203"/>
    <cellStyle name="Output 5 2 2" xfId="12204"/>
    <cellStyle name="Output 5 2 2 2" xfId="12205"/>
    <cellStyle name="Output 5 2 2 2 2" xfId="12206"/>
    <cellStyle name="Output 5 2 2 3" xfId="12207"/>
    <cellStyle name="Output 5 2 2 3 2" xfId="12208"/>
    <cellStyle name="Output 5 2 2 4" xfId="12209"/>
    <cellStyle name="Output 5 2 2 4 2" xfId="12210"/>
    <cellStyle name="Output 5 2 2 5" xfId="12211"/>
    <cellStyle name="Output 5 2 2 5 2" xfId="12212"/>
    <cellStyle name="Output 5 2 2 6" xfId="12213"/>
    <cellStyle name="Output 5 2 2 6 2" xfId="12214"/>
    <cellStyle name="Output 5 2 2 7" xfId="12215"/>
    <cellStyle name="Output 5 2 3" xfId="12216"/>
    <cellStyle name="Output 5 2 3 2" xfId="12217"/>
    <cellStyle name="Output 5 2 4" xfId="12218"/>
    <cellStyle name="Output 5 2 4 2" xfId="12219"/>
    <cellStyle name="Output 5 2 5" xfId="12220"/>
    <cellStyle name="Output 5 2 5 2" xfId="12221"/>
    <cellStyle name="Output 5 2 6" xfId="12222"/>
    <cellStyle name="Output 5 2 6 2" xfId="12223"/>
    <cellStyle name="Output 5 2 7" xfId="12224"/>
    <cellStyle name="Output 5 2 7 2" xfId="12225"/>
    <cellStyle name="Output 5 2 8" xfId="12226"/>
    <cellStyle name="Output 5 3" xfId="12227"/>
    <cellStyle name="Output 5 3 2" xfId="12228"/>
    <cellStyle name="Output 5 3 3" xfId="12229"/>
    <cellStyle name="Output 5 3 4" xfId="12230"/>
    <cellStyle name="Output 5 3 5" xfId="12231"/>
    <cellStyle name="Output 5 3 6" xfId="12232"/>
    <cellStyle name="Output 5 4" xfId="12233"/>
    <cellStyle name="Output 5 4 2" xfId="12234"/>
    <cellStyle name="Output 5 4 2 2" xfId="12235"/>
    <cellStyle name="Output 5 4 2 2 2" xfId="12236"/>
    <cellStyle name="Output 5 4 2 3" xfId="12237"/>
    <cellStyle name="Output 5 4 2 3 2" xfId="12238"/>
    <cellStyle name="Output 5 4 2 4" xfId="12239"/>
    <cellStyle name="Output 5 4 2 4 2" xfId="12240"/>
    <cellStyle name="Output 5 4 2 5" xfId="12241"/>
    <cellStyle name="Output 5 4 2 5 2" xfId="12242"/>
    <cellStyle name="Output 5 4 2 6" xfId="12243"/>
    <cellStyle name="Output 5 4 2 6 2" xfId="12244"/>
    <cellStyle name="Output 5 4 2 7" xfId="12245"/>
    <cellStyle name="Output 5 4 3" xfId="12246"/>
    <cellStyle name="Output 5 4 3 2" xfId="12247"/>
    <cellStyle name="Output 5 4 4" xfId="12248"/>
    <cellStyle name="Output 5 4 4 2" xfId="12249"/>
    <cellStyle name="Output 5 4 5" xfId="12250"/>
    <cellStyle name="Output 5 4 5 2" xfId="12251"/>
    <cellStyle name="Output 5 4 6" xfId="12252"/>
    <cellStyle name="Output 5 4 6 2" xfId="12253"/>
    <cellStyle name="Output 5 4 7" xfId="12254"/>
    <cellStyle name="Output 5 4 7 2" xfId="12255"/>
    <cellStyle name="Output 5 4 8" xfId="12256"/>
    <cellStyle name="Output 5 5" xfId="12257"/>
    <cellStyle name="Output 6" xfId="12258"/>
    <cellStyle name="Output 6 10" xfId="12259"/>
    <cellStyle name="Output 6 2" xfId="12260"/>
    <cellStyle name="Output 6 2 2" xfId="12261"/>
    <cellStyle name="Output 6 2 2 2" xfId="12262"/>
    <cellStyle name="Output 6 2 2 2 2" xfId="12263"/>
    <cellStyle name="Output 6 2 2 3" xfId="12264"/>
    <cellStyle name="Output 6 2 2 3 2" xfId="12265"/>
    <cellStyle name="Output 6 2 2 4" xfId="12266"/>
    <cellStyle name="Output 6 2 2 4 2" xfId="12267"/>
    <cellStyle name="Output 6 2 2 5" xfId="12268"/>
    <cellStyle name="Output 6 2 2 5 2" xfId="12269"/>
    <cellStyle name="Output 6 2 2 6" xfId="12270"/>
    <cellStyle name="Output 6 2 2 6 2" xfId="12271"/>
    <cellStyle name="Output 6 2 2 7" xfId="12272"/>
    <cellStyle name="Output 6 2 3" xfId="12273"/>
    <cellStyle name="Output 6 2 3 2" xfId="12274"/>
    <cellStyle name="Output 6 2 4" xfId="12275"/>
    <cellStyle name="Output 6 2 4 2" xfId="12276"/>
    <cellStyle name="Output 6 2 5" xfId="12277"/>
    <cellStyle name="Output 6 2 5 2" xfId="12278"/>
    <cellStyle name="Output 6 2 6" xfId="12279"/>
    <cellStyle name="Output 6 2 6 2" xfId="12280"/>
    <cellStyle name="Output 6 2 7" xfId="12281"/>
    <cellStyle name="Output 6 2 7 2" xfId="12282"/>
    <cellStyle name="Output 6 2 8" xfId="12283"/>
    <cellStyle name="Output 6 3" xfId="12284"/>
    <cellStyle name="Output 6 3 2" xfId="12285"/>
    <cellStyle name="Output 6 3 2 2" xfId="12286"/>
    <cellStyle name="Output 6 3 3" xfId="12287"/>
    <cellStyle name="Output 6 3 3 2" xfId="12288"/>
    <cellStyle name="Output 6 3 4" xfId="12289"/>
    <cellStyle name="Output 6 3 4 2" xfId="12290"/>
    <cellStyle name="Output 6 3 5" xfId="12291"/>
    <cellStyle name="Output 6 3 5 2" xfId="12292"/>
    <cellStyle name="Output 6 3 6" xfId="12293"/>
    <cellStyle name="Output 6 3 6 2" xfId="12294"/>
    <cellStyle name="Output 6 3 7" xfId="12295"/>
    <cellStyle name="Output 6 4" xfId="12296"/>
    <cellStyle name="Output 6 4 2" xfId="12297"/>
    <cellStyle name="Output 6 5" xfId="12298"/>
    <cellStyle name="Output 6 5 2" xfId="12299"/>
    <cellStyle name="Output 6 6" xfId="12300"/>
    <cellStyle name="Output 6 6 2" xfId="12301"/>
    <cellStyle name="Output 6 7" xfId="12302"/>
    <cellStyle name="Output 6 7 2" xfId="12303"/>
    <cellStyle name="Output 6 8" xfId="12304"/>
    <cellStyle name="Output 6 8 2" xfId="12305"/>
    <cellStyle name="Output 6 9" xfId="12306"/>
    <cellStyle name="Output 7" xfId="12307"/>
    <cellStyle name="Output 7 2" xfId="12308"/>
    <cellStyle name="Output 7 2 2" xfId="12309"/>
    <cellStyle name="Output 7 2 2 2" xfId="12310"/>
    <cellStyle name="Output 7 2 3" xfId="12311"/>
    <cellStyle name="Output 7 2 3 2" xfId="12312"/>
    <cellStyle name="Output 7 2 4" xfId="12313"/>
    <cellStyle name="Output 7 2 4 2" xfId="12314"/>
    <cellStyle name="Output 7 2 5" xfId="12315"/>
    <cellStyle name="Output 7 2 5 2" xfId="12316"/>
    <cellStyle name="Output 7 2 6" xfId="12317"/>
    <cellStyle name="Output 7 2 6 2" xfId="12318"/>
    <cellStyle name="Output 7 2 7" xfId="12319"/>
    <cellStyle name="Output 7 3" xfId="12320"/>
    <cellStyle name="Output 7 3 2" xfId="12321"/>
    <cellStyle name="Output 7 4" xfId="12322"/>
    <cellStyle name="Output 7 4 2" xfId="12323"/>
    <cellStyle name="Output 7 5" xfId="12324"/>
    <cellStyle name="Output 7 5 2" xfId="12325"/>
    <cellStyle name="Output 7 6" xfId="12326"/>
    <cellStyle name="Output 7 6 2" xfId="12327"/>
    <cellStyle name="Output 7 7" xfId="12328"/>
    <cellStyle name="Output 7 7 2" xfId="12329"/>
    <cellStyle name="Output 7 8" xfId="12330"/>
    <cellStyle name="Output 8" xfId="12331"/>
    <cellStyle name="Output 8 2" xfId="12332"/>
    <cellStyle name="Output 8 2 2" xfId="12333"/>
    <cellStyle name="Output 8 2 2 2" xfId="12334"/>
    <cellStyle name="Output 8 2 3" xfId="12335"/>
    <cellStyle name="Output 8 2 3 2" xfId="12336"/>
    <cellStyle name="Output 8 2 4" xfId="12337"/>
    <cellStyle name="Output 8 2 4 2" xfId="12338"/>
    <cellStyle name="Output 8 2 5" xfId="12339"/>
    <cellStyle name="Output 8 2 5 2" xfId="12340"/>
    <cellStyle name="Output 8 2 6" xfId="12341"/>
    <cellStyle name="Output 8 2 6 2" xfId="12342"/>
    <cellStyle name="Output 8 2 7" xfId="12343"/>
    <cellStyle name="Output 8 3" xfId="12344"/>
    <cellStyle name="Output 8 3 2" xfId="12345"/>
    <cellStyle name="Output 8 4" xfId="12346"/>
    <cellStyle name="Output 8 4 2" xfId="12347"/>
    <cellStyle name="Output 8 5" xfId="12348"/>
    <cellStyle name="Output 8 5 2" xfId="12349"/>
    <cellStyle name="Output 8 6" xfId="12350"/>
    <cellStyle name="Output 8 6 2" xfId="12351"/>
    <cellStyle name="Output 8 7" xfId="12352"/>
    <cellStyle name="Output 8 7 2" xfId="12353"/>
    <cellStyle name="Output 8 8" xfId="12354"/>
    <cellStyle name="Output 9" xfId="12355"/>
    <cellStyle name="Output 9 2" xfId="12356"/>
    <cellStyle name="Output 9 2 2" xfId="12357"/>
    <cellStyle name="Output 9 2 2 2" xfId="12358"/>
    <cellStyle name="Output 9 2 3" xfId="12359"/>
    <cellStyle name="Output 9 2 3 2" xfId="12360"/>
    <cellStyle name="Output 9 2 4" xfId="12361"/>
    <cellStyle name="Output 9 2 4 2" xfId="12362"/>
    <cellStyle name="Output 9 2 5" xfId="12363"/>
    <cellStyle name="Output 9 2 5 2" xfId="12364"/>
    <cellStyle name="Output 9 2 6" xfId="12365"/>
    <cellStyle name="Output 9 2 6 2" xfId="12366"/>
    <cellStyle name="Output 9 2 7" xfId="12367"/>
    <cellStyle name="Output 9 3" xfId="12368"/>
    <cellStyle name="Output 9 3 2" xfId="12369"/>
    <cellStyle name="Output 9 4" xfId="12370"/>
    <cellStyle name="Output 9 4 2" xfId="12371"/>
    <cellStyle name="Output 9 5" xfId="12372"/>
    <cellStyle name="Output 9 5 2" xfId="12373"/>
    <cellStyle name="Output 9 6" xfId="12374"/>
    <cellStyle name="Output 9 6 2" xfId="12375"/>
    <cellStyle name="Output 9 7" xfId="12376"/>
    <cellStyle name="Output 9 7 2" xfId="12377"/>
    <cellStyle name="Output 9 8" xfId="12378"/>
    <cellStyle name="Output Amounts" xfId="12379"/>
    <cellStyle name="Output Column Headings" xfId="12380"/>
    <cellStyle name="Output Line Items" xfId="12381"/>
    <cellStyle name="Output Line Items 2" xfId="12382"/>
    <cellStyle name="Output Line Items 2 2" xfId="12383"/>
    <cellStyle name="Output Line Items 2 2 2" xfId="12384"/>
    <cellStyle name="Output Line Items 2 2 2 2" xfId="12385"/>
    <cellStyle name="Output Line Items 2 2 2 2 2" xfId="12386"/>
    <cellStyle name="Output Line Items 2 2 2 3" xfId="12387"/>
    <cellStyle name="Output Line Items 2 2 2 3 2" xfId="12388"/>
    <cellStyle name="Output Line Items 2 2 3" xfId="12389"/>
    <cellStyle name="Output Line Items 2 2 3 2" xfId="12390"/>
    <cellStyle name="Output Line Items 2 2 4" xfId="12391"/>
    <cellStyle name="Output Line Items 2 2 4 2" xfId="12392"/>
    <cellStyle name="Output Line Items 2 3" xfId="12393"/>
    <cellStyle name="Output Line Items 2 3 2" xfId="12394"/>
    <cellStyle name="Output Line Items 2 3 2 2" xfId="12395"/>
    <cellStyle name="Output Line Items 2 3 3" xfId="12396"/>
    <cellStyle name="Output Line Items 2 3 3 2" xfId="12397"/>
    <cellStyle name="Output Line Items 2 4" xfId="12398"/>
    <cellStyle name="Output Line Items 2 4 2" xfId="12399"/>
    <cellStyle name="Output Line Items 2 5" xfId="12400"/>
    <cellStyle name="Output Line Items 2 5 2" xfId="12401"/>
    <cellStyle name="Output Line Items 3" xfId="12402"/>
    <cellStyle name="Output Line Items 3 2" xfId="12403"/>
    <cellStyle name="Output Line Items 3 2 2" xfId="12404"/>
    <cellStyle name="Output Line Items 3 2 2 2" xfId="12405"/>
    <cellStyle name="Output Line Items 3 2 3" xfId="12406"/>
    <cellStyle name="Output Line Items 3 2 3 2" xfId="12407"/>
    <cellStyle name="Output Line Items 3 3" xfId="12408"/>
    <cellStyle name="Output Line Items 3 3 2" xfId="12409"/>
    <cellStyle name="Output Line Items 3 4" xfId="12410"/>
    <cellStyle name="Output Line Items 3 4 2" xfId="12411"/>
    <cellStyle name="Output Line Items 4" xfId="12412"/>
    <cellStyle name="Output Line Items 4 2" xfId="12413"/>
    <cellStyle name="Output Line Items 4 2 2" xfId="12414"/>
    <cellStyle name="Output Line Items 4 3" xfId="12415"/>
    <cellStyle name="Output Line Items 4 3 2" xfId="12416"/>
    <cellStyle name="Output Line Items 5" xfId="12417"/>
    <cellStyle name="Output Line Items 5 2" xfId="12418"/>
    <cellStyle name="Output Line Items 6" xfId="12419"/>
    <cellStyle name="Output Line Items 6 2" xfId="12420"/>
    <cellStyle name="Output Report Heading" xfId="12421"/>
    <cellStyle name="Output Report Title" xfId="12422"/>
    <cellStyle name="Percent" xfId="165" builtinId="5"/>
    <cellStyle name="Percent 2" xfId="73"/>
    <cellStyle name="Percent 2 2" xfId="152"/>
    <cellStyle name="Percent 2 2 10" xfId="12423"/>
    <cellStyle name="Percent 2 2 2" xfId="12424"/>
    <cellStyle name="Percent 2 2 3" xfId="12425"/>
    <cellStyle name="Percent 2 2 4" xfId="12426"/>
    <cellStyle name="Percent 2 2 5" xfId="12427"/>
    <cellStyle name="Percent 2 2 6" xfId="12428"/>
    <cellStyle name="Percent 2 2 7" xfId="12429"/>
    <cellStyle name="Percent 2 2 8" xfId="12430"/>
    <cellStyle name="Percent 2 2 9" xfId="12431"/>
    <cellStyle name="Percent 2 3" xfId="12432"/>
    <cellStyle name="Percent 2 3 10" xfId="12433"/>
    <cellStyle name="Percent 2 3 11" xfId="12434"/>
    <cellStyle name="Percent 2 3 2" xfId="12435"/>
    <cellStyle name="Percent 2 3 3" xfId="12436"/>
    <cellStyle name="Percent 2 3 4" xfId="12437"/>
    <cellStyle name="Percent 2 3 5" xfId="12438"/>
    <cellStyle name="Percent 2 3 6" xfId="12439"/>
    <cellStyle name="Percent 2 3 7" xfId="12440"/>
    <cellStyle name="Percent 2 3 8" xfId="12441"/>
    <cellStyle name="Percent 2 3 9" xfId="12442"/>
    <cellStyle name="Percent 2 4" xfId="12443"/>
    <cellStyle name="Percent 2 4 2" xfId="12444"/>
    <cellStyle name="Percent 2 4 3" xfId="12445"/>
    <cellStyle name="Percent 2 4 4" xfId="12446"/>
    <cellStyle name="Percent 2 4 5" xfId="47359"/>
    <cellStyle name="Percent 2 5" xfId="12447"/>
    <cellStyle name="Percent 2 6" xfId="12448"/>
    <cellStyle name="Percent 2 7" xfId="12449"/>
    <cellStyle name="Percent 2 8" xfId="12450"/>
    <cellStyle name="Percent 2 9" xfId="12451"/>
    <cellStyle name="Percent 3" xfId="81"/>
    <cellStyle name="Percent 3 10" xfId="12452"/>
    <cellStyle name="Percent 3 2" xfId="12453"/>
    <cellStyle name="Percent 3 2 2" xfId="12454"/>
    <cellStyle name="Percent 3 3" xfId="12455"/>
    <cellStyle name="Percent 3 3 2" xfId="12456"/>
    <cellStyle name="Percent 3 4" xfId="12457"/>
    <cellStyle name="Percent 3 5" xfId="12458"/>
    <cellStyle name="Percent 3 6" xfId="12459"/>
    <cellStyle name="Percent 3 7" xfId="12460"/>
    <cellStyle name="Percent 3 8" xfId="12461"/>
    <cellStyle name="Percent 3 9" xfId="12462"/>
    <cellStyle name="Percent 4" xfId="83"/>
    <cellStyle name="Percent 4 2" xfId="82"/>
    <cellStyle name="Percent 4 2 2" xfId="12463"/>
    <cellStyle name="Percent 4 3" xfId="12464"/>
    <cellStyle name="Percent 4 4" xfId="12465"/>
    <cellStyle name="Percent 4 5" xfId="12466"/>
    <cellStyle name="Percent 4 6" xfId="12467"/>
    <cellStyle name="Percent 4 7" xfId="12468"/>
    <cellStyle name="Percent 4 8" xfId="12469"/>
    <cellStyle name="Percent 5" xfId="153"/>
    <cellStyle name="Percent 5 2" xfId="12470"/>
    <cellStyle name="Percent 5 3" xfId="12471"/>
    <cellStyle name="Percent 6" xfId="12472"/>
    <cellStyle name="Percent 6 2" xfId="12473"/>
    <cellStyle name="Percent 7" xfId="12474"/>
    <cellStyle name="Percent 8" xfId="12475"/>
    <cellStyle name="Percent 9" xfId="172"/>
    <cellStyle name="SAPBEXaggData" xfId="12476"/>
    <cellStyle name="SAPBEXaggData 10" xfId="12477"/>
    <cellStyle name="SAPBEXaggData 10 2" xfId="12478"/>
    <cellStyle name="SAPBEXaggData 10 2 2" xfId="12479"/>
    <cellStyle name="SAPBEXaggData 10 3" xfId="12480"/>
    <cellStyle name="SAPBEXaggData 10 3 2" xfId="12481"/>
    <cellStyle name="SAPBEXaggData 10 4" xfId="12482"/>
    <cellStyle name="SAPBEXaggData 10 4 2" xfId="12483"/>
    <cellStyle name="SAPBEXaggData 10 5" xfId="12484"/>
    <cellStyle name="SAPBEXaggData 10 5 2" xfId="12485"/>
    <cellStyle name="SAPBEXaggData 10 6" xfId="12486"/>
    <cellStyle name="SAPBEXaggData 10 6 2" xfId="12487"/>
    <cellStyle name="SAPBEXaggData 10 7" xfId="12488"/>
    <cellStyle name="SAPBEXaggData 11" xfId="12489"/>
    <cellStyle name="SAPBEXaggData 11 2" xfId="12490"/>
    <cellStyle name="SAPBEXaggData 12" xfId="12491"/>
    <cellStyle name="SAPBEXaggData 12 2" xfId="12492"/>
    <cellStyle name="SAPBEXaggData 13" xfId="12493"/>
    <cellStyle name="SAPBEXaggData 13 2" xfId="12494"/>
    <cellStyle name="SAPBEXaggData 14" xfId="12495"/>
    <cellStyle name="SAPBEXaggData 14 2" xfId="12496"/>
    <cellStyle name="SAPBEXaggData 15" xfId="12497"/>
    <cellStyle name="SAPBEXaggData 15 2" xfId="12498"/>
    <cellStyle name="SAPBEXaggData 16" xfId="12499"/>
    <cellStyle name="SAPBEXaggData 2" xfId="12500"/>
    <cellStyle name="SAPBEXaggData 2 10" xfId="12501"/>
    <cellStyle name="SAPBEXaggData 2 10 2" xfId="12502"/>
    <cellStyle name="SAPBEXaggData 2 11" xfId="12503"/>
    <cellStyle name="SAPBEXaggData 2 11 2" xfId="12504"/>
    <cellStyle name="SAPBEXaggData 2 12" xfId="12505"/>
    <cellStyle name="SAPBEXaggData 2 2" xfId="12506"/>
    <cellStyle name="SAPBEXaggData 2 2 10" xfId="12507"/>
    <cellStyle name="SAPBEXaggData 2 2 10 2" xfId="12508"/>
    <cellStyle name="SAPBEXaggData 2 2 11" xfId="12509"/>
    <cellStyle name="SAPBEXaggData 2 2 2" xfId="12510"/>
    <cellStyle name="SAPBEXaggData 2 2 2 10" xfId="12511"/>
    <cellStyle name="SAPBEXaggData 2 2 2 2" xfId="12512"/>
    <cellStyle name="SAPBEXaggData 2 2 2 2 2" xfId="12513"/>
    <cellStyle name="SAPBEXaggData 2 2 2 2 2 2" xfId="12514"/>
    <cellStyle name="SAPBEXaggData 2 2 2 2 2 2 2" xfId="12515"/>
    <cellStyle name="SAPBEXaggData 2 2 2 2 2 2 2 2" xfId="12516"/>
    <cellStyle name="SAPBEXaggData 2 2 2 2 2 2 3" xfId="12517"/>
    <cellStyle name="SAPBEXaggData 2 2 2 2 2 2 3 2" xfId="12518"/>
    <cellStyle name="SAPBEXaggData 2 2 2 2 2 2 4" xfId="12519"/>
    <cellStyle name="SAPBEXaggData 2 2 2 2 2 2 4 2" xfId="12520"/>
    <cellStyle name="SAPBEXaggData 2 2 2 2 2 2 5" xfId="12521"/>
    <cellStyle name="SAPBEXaggData 2 2 2 2 2 2 5 2" xfId="12522"/>
    <cellStyle name="SAPBEXaggData 2 2 2 2 2 2 6" xfId="12523"/>
    <cellStyle name="SAPBEXaggData 2 2 2 2 2 2 6 2" xfId="12524"/>
    <cellStyle name="SAPBEXaggData 2 2 2 2 2 2 7" xfId="12525"/>
    <cellStyle name="SAPBEXaggData 2 2 2 2 2 3" xfId="12526"/>
    <cellStyle name="SAPBEXaggData 2 2 2 2 2 3 2" xfId="12527"/>
    <cellStyle name="SAPBEXaggData 2 2 2 2 2 4" xfId="12528"/>
    <cellStyle name="SAPBEXaggData 2 2 2 2 2 4 2" xfId="12529"/>
    <cellStyle name="SAPBEXaggData 2 2 2 2 2 5" xfId="12530"/>
    <cellStyle name="SAPBEXaggData 2 2 2 2 2 5 2" xfId="12531"/>
    <cellStyle name="SAPBEXaggData 2 2 2 2 2 6" xfId="12532"/>
    <cellStyle name="SAPBEXaggData 2 2 2 2 2 6 2" xfId="12533"/>
    <cellStyle name="SAPBEXaggData 2 2 2 2 2 7" xfId="12534"/>
    <cellStyle name="SAPBEXaggData 2 2 2 2 2 7 2" xfId="12535"/>
    <cellStyle name="SAPBEXaggData 2 2 2 2 2 8" xfId="12536"/>
    <cellStyle name="SAPBEXaggData 2 2 2 2 3" xfId="12537"/>
    <cellStyle name="SAPBEXaggData 2 2 2 2 3 2" xfId="12538"/>
    <cellStyle name="SAPBEXaggData 2 2 2 2 3 2 2" xfId="12539"/>
    <cellStyle name="SAPBEXaggData 2 2 2 2 3 3" xfId="12540"/>
    <cellStyle name="SAPBEXaggData 2 2 2 2 3 3 2" xfId="12541"/>
    <cellStyle name="SAPBEXaggData 2 2 2 2 3 4" xfId="12542"/>
    <cellStyle name="SAPBEXaggData 2 2 2 2 3 4 2" xfId="12543"/>
    <cellStyle name="SAPBEXaggData 2 2 2 2 3 5" xfId="12544"/>
    <cellStyle name="SAPBEXaggData 2 2 2 2 3 5 2" xfId="12545"/>
    <cellStyle name="SAPBEXaggData 2 2 2 2 3 6" xfId="12546"/>
    <cellStyle name="SAPBEXaggData 2 2 2 2 3 6 2" xfId="12547"/>
    <cellStyle name="SAPBEXaggData 2 2 2 2 3 7" xfId="12548"/>
    <cellStyle name="SAPBEXaggData 2 2 2 2 4" xfId="12549"/>
    <cellStyle name="SAPBEXaggData 2 2 2 2 4 2" xfId="12550"/>
    <cellStyle name="SAPBEXaggData 2 2 2 2 5" xfId="12551"/>
    <cellStyle name="SAPBEXaggData 2 2 2 2 5 2" xfId="12552"/>
    <cellStyle name="SAPBEXaggData 2 2 2 2 6" xfId="12553"/>
    <cellStyle name="SAPBEXaggData 2 2 2 2 6 2" xfId="12554"/>
    <cellStyle name="SAPBEXaggData 2 2 2 2 7" xfId="12555"/>
    <cellStyle name="SAPBEXaggData 2 2 2 2 7 2" xfId="12556"/>
    <cellStyle name="SAPBEXaggData 2 2 2 2 8" xfId="12557"/>
    <cellStyle name="SAPBEXaggData 2 2 2 2 8 2" xfId="12558"/>
    <cellStyle name="SAPBEXaggData 2 2 2 2 9" xfId="12559"/>
    <cellStyle name="SAPBEXaggData 2 2 2 3" xfId="12560"/>
    <cellStyle name="SAPBEXaggData 2 2 2 3 2" xfId="12561"/>
    <cellStyle name="SAPBEXaggData 2 2 2 3 2 2" xfId="12562"/>
    <cellStyle name="SAPBEXaggData 2 2 2 3 2 2 2" xfId="12563"/>
    <cellStyle name="SAPBEXaggData 2 2 2 3 2 3" xfId="12564"/>
    <cellStyle name="SAPBEXaggData 2 2 2 3 2 3 2" xfId="12565"/>
    <cellStyle name="SAPBEXaggData 2 2 2 3 2 4" xfId="12566"/>
    <cellStyle name="SAPBEXaggData 2 2 2 3 2 4 2" xfId="12567"/>
    <cellStyle name="SAPBEXaggData 2 2 2 3 2 5" xfId="12568"/>
    <cellStyle name="SAPBEXaggData 2 2 2 3 2 5 2" xfId="12569"/>
    <cellStyle name="SAPBEXaggData 2 2 2 3 2 6" xfId="12570"/>
    <cellStyle name="SAPBEXaggData 2 2 2 3 2 6 2" xfId="12571"/>
    <cellStyle name="SAPBEXaggData 2 2 2 3 2 7" xfId="12572"/>
    <cellStyle name="SAPBEXaggData 2 2 2 3 3" xfId="12573"/>
    <cellStyle name="SAPBEXaggData 2 2 2 3 3 2" xfId="12574"/>
    <cellStyle name="SAPBEXaggData 2 2 2 3 4" xfId="12575"/>
    <cellStyle name="SAPBEXaggData 2 2 2 3 4 2" xfId="12576"/>
    <cellStyle name="SAPBEXaggData 2 2 2 3 5" xfId="12577"/>
    <cellStyle name="SAPBEXaggData 2 2 2 3 5 2" xfId="12578"/>
    <cellStyle name="SAPBEXaggData 2 2 2 3 6" xfId="12579"/>
    <cellStyle name="SAPBEXaggData 2 2 2 3 6 2" xfId="12580"/>
    <cellStyle name="SAPBEXaggData 2 2 2 3 7" xfId="12581"/>
    <cellStyle name="SAPBEXaggData 2 2 2 3 7 2" xfId="12582"/>
    <cellStyle name="SAPBEXaggData 2 2 2 3 8" xfId="12583"/>
    <cellStyle name="SAPBEXaggData 2 2 2 4" xfId="12584"/>
    <cellStyle name="SAPBEXaggData 2 2 2 4 2" xfId="12585"/>
    <cellStyle name="SAPBEXaggData 2 2 2 4 2 2" xfId="12586"/>
    <cellStyle name="SAPBEXaggData 2 2 2 4 3" xfId="12587"/>
    <cellStyle name="SAPBEXaggData 2 2 2 4 3 2" xfId="12588"/>
    <cellStyle name="SAPBEXaggData 2 2 2 4 4" xfId="12589"/>
    <cellStyle name="SAPBEXaggData 2 2 2 4 4 2" xfId="12590"/>
    <cellStyle name="SAPBEXaggData 2 2 2 4 5" xfId="12591"/>
    <cellStyle name="SAPBEXaggData 2 2 2 4 5 2" xfId="12592"/>
    <cellStyle name="SAPBEXaggData 2 2 2 4 6" xfId="12593"/>
    <cellStyle name="SAPBEXaggData 2 2 2 4 6 2" xfId="12594"/>
    <cellStyle name="SAPBEXaggData 2 2 2 4 7" xfId="12595"/>
    <cellStyle name="SAPBEXaggData 2 2 2 5" xfId="12596"/>
    <cellStyle name="SAPBEXaggData 2 2 2 5 2" xfId="12597"/>
    <cellStyle name="SAPBEXaggData 2 2 2 6" xfId="12598"/>
    <cellStyle name="SAPBEXaggData 2 2 2 6 2" xfId="12599"/>
    <cellStyle name="SAPBEXaggData 2 2 2 7" xfId="12600"/>
    <cellStyle name="SAPBEXaggData 2 2 2 7 2" xfId="12601"/>
    <cellStyle name="SAPBEXaggData 2 2 2 8" xfId="12602"/>
    <cellStyle name="SAPBEXaggData 2 2 2 8 2" xfId="12603"/>
    <cellStyle name="SAPBEXaggData 2 2 2 9" xfId="12604"/>
    <cellStyle name="SAPBEXaggData 2 2 2 9 2" xfId="12605"/>
    <cellStyle name="SAPBEXaggData 2 2 3" xfId="12606"/>
    <cellStyle name="SAPBEXaggData 2 2 3 2" xfId="12607"/>
    <cellStyle name="SAPBEXaggData 2 2 3 2 2" xfId="12608"/>
    <cellStyle name="SAPBEXaggData 2 2 3 2 2 2" xfId="12609"/>
    <cellStyle name="SAPBEXaggData 2 2 3 2 2 2 2" xfId="12610"/>
    <cellStyle name="SAPBEXaggData 2 2 3 2 2 3" xfId="12611"/>
    <cellStyle name="SAPBEXaggData 2 2 3 2 2 3 2" xfId="12612"/>
    <cellStyle name="SAPBEXaggData 2 2 3 2 2 4" xfId="12613"/>
    <cellStyle name="SAPBEXaggData 2 2 3 2 2 4 2" xfId="12614"/>
    <cellStyle name="SAPBEXaggData 2 2 3 2 2 5" xfId="12615"/>
    <cellStyle name="SAPBEXaggData 2 2 3 2 2 5 2" xfId="12616"/>
    <cellStyle name="SAPBEXaggData 2 2 3 2 2 6" xfId="12617"/>
    <cellStyle name="SAPBEXaggData 2 2 3 2 2 6 2" xfId="12618"/>
    <cellStyle name="SAPBEXaggData 2 2 3 2 2 7" xfId="12619"/>
    <cellStyle name="SAPBEXaggData 2 2 3 2 3" xfId="12620"/>
    <cellStyle name="SAPBEXaggData 2 2 3 2 3 2" xfId="12621"/>
    <cellStyle name="SAPBEXaggData 2 2 3 2 4" xfId="12622"/>
    <cellStyle name="SAPBEXaggData 2 2 3 2 4 2" xfId="12623"/>
    <cellStyle name="SAPBEXaggData 2 2 3 2 5" xfId="12624"/>
    <cellStyle name="SAPBEXaggData 2 2 3 2 5 2" xfId="12625"/>
    <cellStyle name="SAPBEXaggData 2 2 3 2 6" xfId="12626"/>
    <cellStyle name="SAPBEXaggData 2 2 3 2 6 2" xfId="12627"/>
    <cellStyle name="SAPBEXaggData 2 2 3 2 7" xfId="12628"/>
    <cellStyle name="SAPBEXaggData 2 2 3 2 7 2" xfId="12629"/>
    <cellStyle name="SAPBEXaggData 2 2 3 2 8" xfId="12630"/>
    <cellStyle name="SAPBEXaggData 2 2 3 3" xfId="12631"/>
    <cellStyle name="SAPBEXaggData 2 2 3 3 2" xfId="12632"/>
    <cellStyle name="SAPBEXaggData 2 2 3 3 2 2" xfId="12633"/>
    <cellStyle name="SAPBEXaggData 2 2 3 3 3" xfId="12634"/>
    <cellStyle name="SAPBEXaggData 2 2 3 3 3 2" xfId="12635"/>
    <cellStyle name="SAPBEXaggData 2 2 3 3 4" xfId="12636"/>
    <cellStyle name="SAPBEXaggData 2 2 3 3 4 2" xfId="12637"/>
    <cellStyle name="SAPBEXaggData 2 2 3 3 5" xfId="12638"/>
    <cellStyle name="SAPBEXaggData 2 2 3 3 5 2" xfId="12639"/>
    <cellStyle name="SAPBEXaggData 2 2 3 3 6" xfId="12640"/>
    <cellStyle name="SAPBEXaggData 2 2 3 3 6 2" xfId="12641"/>
    <cellStyle name="SAPBEXaggData 2 2 3 3 7" xfId="12642"/>
    <cellStyle name="SAPBEXaggData 2 2 3 4" xfId="12643"/>
    <cellStyle name="SAPBEXaggData 2 2 3 4 2" xfId="12644"/>
    <cellStyle name="SAPBEXaggData 2 2 3 5" xfId="12645"/>
    <cellStyle name="SAPBEXaggData 2 2 3 5 2" xfId="12646"/>
    <cellStyle name="SAPBEXaggData 2 2 3 6" xfId="12647"/>
    <cellStyle name="SAPBEXaggData 2 2 3 6 2" xfId="12648"/>
    <cellStyle name="SAPBEXaggData 2 2 3 7" xfId="12649"/>
    <cellStyle name="SAPBEXaggData 2 2 3 7 2" xfId="12650"/>
    <cellStyle name="SAPBEXaggData 2 2 3 8" xfId="12651"/>
    <cellStyle name="SAPBEXaggData 2 2 3 8 2" xfId="12652"/>
    <cellStyle name="SAPBEXaggData 2 2 3 9" xfId="12653"/>
    <cellStyle name="SAPBEXaggData 2 2 4" xfId="12654"/>
    <cellStyle name="SAPBEXaggData 2 2 4 2" xfId="12655"/>
    <cellStyle name="SAPBEXaggData 2 2 4 2 2" xfId="12656"/>
    <cellStyle name="SAPBEXaggData 2 2 4 2 2 2" xfId="12657"/>
    <cellStyle name="SAPBEXaggData 2 2 4 2 3" xfId="12658"/>
    <cellStyle name="SAPBEXaggData 2 2 4 2 3 2" xfId="12659"/>
    <cellStyle name="SAPBEXaggData 2 2 4 2 4" xfId="12660"/>
    <cellStyle name="SAPBEXaggData 2 2 4 2 4 2" xfId="12661"/>
    <cellStyle name="SAPBEXaggData 2 2 4 2 5" xfId="12662"/>
    <cellStyle name="SAPBEXaggData 2 2 4 2 5 2" xfId="12663"/>
    <cellStyle name="SAPBEXaggData 2 2 4 2 6" xfId="12664"/>
    <cellStyle name="SAPBEXaggData 2 2 4 2 6 2" xfId="12665"/>
    <cellStyle name="SAPBEXaggData 2 2 4 2 7" xfId="12666"/>
    <cellStyle name="SAPBEXaggData 2 2 4 3" xfId="12667"/>
    <cellStyle name="SAPBEXaggData 2 2 4 3 2" xfId="12668"/>
    <cellStyle name="SAPBEXaggData 2 2 4 4" xfId="12669"/>
    <cellStyle name="SAPBEXaggData 2 2 4 4 2" xfId="12670"/>
    <cellStyle name="SAPBEXaggData 2 2 4 5" xfId="12671"/>
    <cellStyle name="SAPBEXaggData 2 2 4 5 2" xfId="12672"/>
    <cellStyle name="SAPBEXaggData 2 2 4 6" xfId="12673"/>
    <cellStyle name="SAPBEXaggData 2 2 4 6 2" xfId="12674"/>
    <cellStyle name="SAPBEXaggData 2 2 4 7" xfId="12675"/>
    <cellStyle name="SAPBEXaggData 2 2 4 7 2" xfId="12676"/>
    <cellStyle name="SAPBEXaggData 2 2 4 8" xfId="12677"/>
    <cellStyle name="SAPBEXaggData 2 2 5" xfId="12678"/>
    <cellStyle name="SAPBEXaggData 2 2 5 2" xfId="12679"/>
    <cellStyle name="SAPBEXaggData 2 2 5 2 2" xfId="12680"/>
    <cellStyle name="SAPBEXaggData 2 2 5 3" xfId="12681"/>
    <cellStyle name="SAPBEXaggData 2 2 5 3 2" xfId="12682"/>
    <cellStyle name="SAPBEXaggData 2 2 5 4" xfId="12683"/>
    <cellStyle name="SAPBEXaggData 2 2 5 4 2" xfId="12684"/>
    <cellStyle name="SAPBEXaggData 2 2 5 5" xfId="12685"/>
    <cellStyle name="SAPBEXaggData 2 2 5 5 2" xfId="12686"/>
    <cellStyle name="SAPBEXaggData 2 2 5 6" xfId="12687"/>
    <cellStyle name="SAPBEXaggData 2 2 5 6 2" xfId="12688"/>
    <cellStyle name="SAPBEXaggData 2 2 5 7" xfId="12689"/>
    <cellStyle name="SAPBEXaggData 2 2 6" xfId="12690"/>
    <cellStyle name="SAPBEXaggData 2 2 6 2" xfId="12691"/>
    <cellStyle name="SAPBEXaggData 2 2 7" xfId="12692"/>
    <cellStyle name="SAPBEXaggData 2 2 7 2" xfId="12693"/>
    <cellStyle name="SAPBEXaggData 2 2 8" xfId="12694"/>
    <cellStyle name="SAPBEXaggData 2 2 8 2" xfId="12695"/>
    <cellStyle name="SAPBEXaggData 2 2 9" xfId="12696"/>
    <cellStyle name="SAPBEXaggData 2 2 9 2" xfId="12697"/>
    <cellStyle name="SAPBEXaggData 2 3" xfId="12698"/>
    <cellStyle name="SAPBEXaggData 2 3 10" xfId="12699"/>
    <cellStyle name="SAPBEXaggData 2 3 2" xfId="12700"/>
    <cellStyle name="SAPBEXaggData 2 3 2 2" xfId="12701"/>
    <cellStyle name="SAPBEXaggData 2 3 2 2 2" xfId="12702"/>
    <cellStyle name="SAPBEXaggData 2 3 2 2 2 2" xfId="12703"/>
    <cellStyle name="SAPBEXaggData 2 3 2 2 2 2 2" xfId="12704"/>
    <cellStyle name="SAPBEXaggData 2 3 2 2 2 3" xfId="12705"/>
    <cellStyle name="SAPBEXaggData 2 3 2 2 2 3 2" xfId="12706"/>
    <cellStyle name="SAPBEXaggData 2 3 2 2 2 4" xfId="12707"/>
    <cellStyle name="SAPBEXaggData 2 3 2 2 2 4 2" xfId="12708"/>
    <cellStyle name="SAPBEXaggData 2 3 2 2 2 5" xfId="12709"/>
    <cellStyle name="SAPBEXaggData 2 3 2 2 2 5 2" xfId="12710"/>
    <cellStyle name="SAPBEXaggData 2 3 2 2 2 6" xfId="12711"/>
    <cellStyle name="SAPBEXaggData 2 3 2 2 2 6 2" xfId="12712"/>
    <cellStyle name="SAPBEXaggData 2 3 2 2 2 7" xfId="12713"/>
    <cellStyle name="SAPBEXaggData 2 3 2 2 3" xfId="12714"/>
    <cellStyle name="SAPBEXaggData 2 3 2 2 3 2" xfId="12715"/>
    <cellStyle name="SAPBEXaggData 2 3 2 2 4" xfId="12716"/>
    <cellStyle name="SAPBEXaggData 2 3 2 2 4 2" xfId="12717"/>
    <cellStyle name="SAPBEXaggData 2 3 2 2 5" xfId="12718"/>
    <cellStyle name="SAPBEXaggData 2 3 2 2 5 2" xfId="12719"/>
    <cellStyle name="SAPBEXaggData 2 3 2 2 6" xfId="12720"/>
    <cellStyle name="SAPBEXaggData 2 3 2 2 6 2" xfId="12721"/>
    <cellStyle name="SAPBEXaggData 2 3 2 2 7" xfId="12722"/>
    <cellStyle name="SAPBEXaggData 2 3 2 2 7 2" xfId="12723"/>
    <cellStyle name="SAPBEXaggData 2 3 2 2 8" xfId="12724"/>
    <cellStyle name="SAPBEXaggData 2 3 2 3" xfId="12725"/>
    <cellStyle name="SAPBEXaggData 2 3 2 3 2" xfId="12726"/>
    <cellStyle name="SAPBEXaggData 2 3 2 3 2 2" xfId="12727"/>
    <cellStyle name="SAPBEXaggData 2 3 2 3 3" xfId="12728"/>
    <cellStyle name="SAPBEXaggData 2 3 2 3 3 2" xfId="12729"/>
    <cellStyle name="SAPBEXaggData 2 3 2 3 4" xfId="12730"/>
    <cellStyle name="SAPBEXaggData 2 3 2 3 4 2" xfId="12731"/>
    <cellStyle name="SAPBEXaggData 2 3 2 3 5" xfId="12732"/>
    <cellStyle name="SAPBEXaggData 2 3 2 3 5 2" xfId="12733"/>
    <cellStyle name="SAPBEXaggData 2 3 2 3 6" xfId="12734"/>
    <cellStyle name="SAPBEXaggData 2 3 2 3 6 2" xfId="12735"/>
    <cellStyle name="SAPBEXaggData 2 3 2 3 7" xfId="12736"/>
    <cellStyle name="SAPBEXaggData 2 3 2 4" xfId="12737"/>
    <cellStyle name="SAPBEXaggData 2 3 2 4 2" xfId="12738"/>
    <cellStyle name="SAPBEXaggData 2 3 2 5" xfId="12739"/>
    <cellStyle name="SAPBEXaggData 2 3 2 5 2" xfId="12740"/>
    <cellStyle name="SAPBEXaggData 2 3 2 6" xfId="12741"/>
    <cellStyle name="SAPBEXaggData 2 3 2 6 2" xfId="12742"/>
    <cellStyle name="SAPBEXaggData 2 3 2 7" xfId="12743"/>
    <cellStyle name="SAPBEXaggData 2 3 2 7 2" xfId="12744"/>
    <cellStyle name="SAPBEXaggData 2 3 2 8" xfId="12745"/>
    <cellStyle name="SAPBEXaggData 2 3 2 8 2" xfId="12746"/>
    <cellStyle name="SAPBEXaggData 2 3 2 9" xfId="12747"/>
    <cellStyle name="SAPBEXaggData 2 3 3" xfId="12748"/>
    <cellStyle name="SAPBEXaggData 2 3 3 2" xfId="12749"/>
    <cellStyle name="SAPBEXaggData 2 3 3 2 2" xfId="12750"/>
    <cellStyle name="SAPBEXaggData 2 3 3 2 2 2" xfId="12751"/>
    <cellStyle name="SAPBEXaggData 2 3 3 2 3" xfId="12752"/>
    <cellStyle name="SAPBEXaggData 2 3 3 2 3 2" xfId="12753"/>
    <cellStyle name="SAPBEXaggData 2 3 3 2 4" xfId="12754"/>
    <cellStyle name="SAPBEXaggData 2 3 3 2 4 2" xfId="12755"/>
    <cellStyle name="SAPBEXaggData 2 3 3 2 5" xfId="12756"/>
    <cellStyle name="SAPBEXaggData 2 3 3 2 5 2" xfId="12757"/>
    <cellStyle name="SAPBEXaggData 2 3 3 2 6" xfId="12758"/>
    <cellStyle name="SAPBEXaggData 2 3 3 2 6 2" xfId="12759"/>
    <cellStyle name="SAPBEXaggData 2 3 3 2 7" xfId="12760"/>
    <cellStyle name="SAPBEXaggData 2 3 3 3" xfId="12761"/>
    <cellStyle name="SAPBEXaggData 2 3 3 3 2" xfId="12762"/>
    <cellStyle name="SAPBEXaggData 2 3 3 4" xfId="12763"/>
    <cellStyle name="SAPBEXaggData 2 3 3 4 2" xfId="12764"/>
    <cellStyle name="SAPBEXaggData 2 3 3 5" xfId="12765"/>
    <cellStyle name="SAPBEXaggData 2 3 3 5 2" xfId="12766"/>
    <cellStyle name="SAPBEXaggData 2 3 3 6" xfId="12767"/>
    <cellStyle name="SAPBEXaggData 2 3 3 6 2" xfId="12768"/>
    <cellStyle name="SAPBEXaggData 2 3 3 7" xfId="12769"/>
    <cellStyle name="SAPBEXaggData 2 3 3 7 2" xfId="12770"/>
    <cellStyle name="SAPBEXaggData 2 3 3 8" xfId="12771"/>
    <cellStyle name="SAPBEXaggData 2 3 4" xfId="12772"/>
    <cellStyle name="SAPBEXaggData 2 3 4 2" xfId="12773"/>
    <cellStyle name="SAPBEXaggData 2 3 4 2 2" xfId="12774"/>
    <cellStyle name="SAPBEXaggData 2 3 4 3" xfId="12775"/>
    <cellStyle name="SAPBEXaggData 2 3 4 3 2" xfId="12776"/>
    <cellStyle name="SAPBEXaggData 2 3 4 4" xfId="12777"/>
    <cellStyle name="SAPBEXaggData 2 3 4 4 2" xfId="12778"/>
    <cellStyle name="SAPBEXaggData 2 3 4 5" xfId="12779"/>
    <cellStyle name="SAPBEXaggData 2 3 4 5 2" xfId="12780"/>
    <cellStyle name="SAPBEXaggData 2 3 4 6" xfId="12781"/>
    <cellStyle name="SAPBEXaggData 2 3 4 6 2" xfId="12782"/>
    <cellStyle name="SAPBEXaggData 2 3 4 7" xfId="12783"/>
    <cellStyle name="SAPBEXaggData 2 3 5" xfId="12784"/>
    <cellStyle name="SAPBEXaggData 2 3 5 2" xfId="12785"/>
    <cellStyle name="SAPBEXaggData 2 3 6" xfId="12786"/>
    <cellStyle name="SAPBEXaggData 2 3 6 2" xfId="12787"/>
    <cellStyle name="SAPBEXaggData 2 3 7" xfId="12788"/>
    <cellStyle name="SAPBEXaggData 2 3 7 2" xfId="12789"/>
    <cellStyle name="SAPBEXaggData 2 3 8" xfId="12790"/>
    <cellStyle name="SAPBEXaggData 2 3 8 2" xfId="12791"/>
    <cellStyle name="SAPBEXaggData 2 3 9" xfId="12792"/>
    <cellStyle name="SAPBEXaggData 2 3 9 2" xfId="12793"/>
    <cellStyle name="SAPBEXaggData 2 4" xfId="12794"/>
    <cellStyle name="SAPBEXaggData 2 4 2" xfId="12795"/>
    <cellStyle name="SAPBEXaggData 2 4 2 2" xfId="12796"/>
    <cellStyle name="SAPBEXaggData 2 4 2 2 2" xfId="12797"/>
    <cellStyle name="SAPBEXaggData 2 4 2 2 2 2" xfId="12798"/>
    <cellStyle name="SAPBEXaggData 2 4 2 2 3" xfId="12799"/>
    <cellStyle name="SAPBEXaggData 2 4 2 2 3 2" xfId="12800"/>
    <cellStyle name="SAPBEXaggData 2 4 2 2 4" xfId="12801"/>
    <cellStyle name="SAPBEXaggData 2 4 2 2 4 2" xfId="12802"/>
    <cellStyle name="SAPBEXaggData 2 4 2 2 5" xfId="12803"/>
    <cellStyle name="SAPBEXaggData 2 4 2 2 5 2" xfId="12804"/>
    <cellStyle name="SAPBEXaggData 2 4 2 2 6" xfId="12805"/>
    <cellStyle name="SAPBEXaggData 2 4 2 2 6 2" xfId="12806"/>
    <cellStyle name="SAPBEXaggData 2 4 2 2 7" xfId="12807"/>
    <cellStyle name="SAPBEXaggData 2 4 2 3" xfId="12808"/>
    <cellStyle name="SAPBEXaggData 2 4 2 3 2" xfId="12809"/>
    <cellStyle name="SAPBEXaggData 2 4 2 4" xfId="12810"/>
    <cellStyle name="SAPBEXaggData 2 4 2 4 2" xfId="12811"/>
    <cellStyle name="SAPBEXaggData 2 4 2 5" xfId="12812"/>
    <cellStyle name="SAPBEXaggData 2 4 2 5 2" xfId="12813"/>
    <cellStyle name="SAPBEXaggData 2 4 2 6" xfId="12814"/>
    <cellStyle name="SAPBEXaggData 2 4 2 6 2" xfId="12815"/>
    <cellStyle name="SAPBEXaggData 2 4 2 7" xfId="12816"/>
    <cellStyle name="SAPBEXaggData 2 4 2 7 2" xfId="12817"/>
    <cellStyle name="SAPBEXaggData 2 4 2 8" xfId="12818"/>
    <cellStyle name="SAPBEXaggData 2 4 3" xfId="12819"/>
    <cellStyle name="SAPBEXaggData 2 4 3 2" xfId="12820"/>
    <cellStyle name="SAPBEXaggData 2 4 3 2 2" xfId="12821"/>
    <cellStyle name="SAPBEXaggData 2 4 3 3" xfId="12822"/>
    <cellStyle name="SAPBEXaggData 2 4 3 3 2" xfId="12823"/>
    <cellStyle name="SAPBEXaggData 2 4 3 4" xfId="12824"/>
    <cellStyle name="SAPBEXaggData 2 4 3 4 2" xfId="12825"/>
    <cellStyle name="SAPBEXaggData 2 4 3 5" xfId="12826"/>
    <cellStyle name="SAPBEXaggData 2 4 3 5 2" xfId="12827"/>
    <cellStyle name="SAPBEXaggData 2 4 3 6" xfId="12828"/>
    <cellStyle name="SAPBEXaggData 2 4 3 6 2" xfId="12829"/>
    <cellStyle name="SAPBEXaggData 2 4 3 7" xfId="12830"/>
    <cellStyle name="SAPBEXaggData 2 4 4" xfId="12831"/>
    <cellStyle name="SAPBEXaggData 2 4 4 2" xfId="12832"/>
    <cellStyle name="SAPBEXaggData 2 4 5" xfId="12833"/>
    <cellStyle name="SAPBEXaggData 2 4 5 2" xfId="12834"/>
    <cellStyle name="SAPBEXaggData 2 4 6" xfId="12835"/>
    <cellStyle name="SAPBEXaggData 2 4 6 2" xfId="12836"/>
    <cellStyle name="SAPBEXaggData 2 4 7" xfId="12837"/>
    <cellStyle name="SAPBEXaggData 2 4 7 2" xfId="12838"/>
    <cellStyle name="SAPBEXaggData 2 4 8" xfId="12839"/>
    <cellStyle name="SAPBEXaggData 2 4 8 2" xfId="12840"/>
    <cellStyle name="SAPBEXaggData 2 4 9" xfId="12841"/>
    <cellStyle name="SAPBEXaggData 2 5" xfId="12842"/>
    <cellStyle name="SAPBEXaggData 2 5 2" xfId="12843"/>
    <cellStyle name="SAPBEXaggData 2 5 2 2" xfId="12844"/>
    <cellStyle name="SAPBEXaggData 2 5 2 2 2" xfId="12845"/>
    <cellStyle name="SAPBEXaggData 2 5 2 3" xfId="12846"/>
    <cellStyle name="SAPBEXaggData 2 5 2 3 2" xfId="12847"/>
    <cellStyle name="SAPBEXaggData 2 5 2 4" xfId="12848"/>
    <cellStyle name="SAPBEXaggData 2 5 2 4 2" xfId="12849"/>
    <cellStyle name="SAPBEXaggData 2 5 2 5" xfId="12850"/>
    <cellStyle name="SAPBEXaggData 2 5 2 5 2" xfId="12851"/>
    <cellStyle name="SAPBEXaggData 2 5 2 6" xfId="12852"/>
    <cellStyle name="SAPBEXaggData 2 5 2 6 2" xfId="12853"/>
    <cellStyle name="SAPBEXaggData 2 5 2 7" xfId="12854"/>
    <cellStyle name="SAPBEXaggData 2 5 3" xfId="12855"/>
    <cellStyle name="SAPBEXaggData 2 5 3 2" xfId="12856"/>
    <cellStyle name="SAPBEXaggData 2 5 4" xfId="12857"/>
    <cellStyle name="SAPBEXaggData 2 5 4 2" xfId="12858"/>
    <cellStyle name="SAPBEXaggData 2 5 5" xfId="12859"/>
    <cellStyle name="SAPBEXaggData 2 5 5 2" xfId="12860"/>
    <cellStyle name="SAPBEXaggData 2 5 6" xfId="12861"/>
    <cellStyle name="SAPBEXaggData 2 5 6 2" xfId="12862"/>
    <cellStyle name="SAPBEXaggData 2 5 7" xfId="12863"/>
    <cellStyle name="SAPBEXaggData 2 5 7 2" xfId="12864"/>
    <cellStyle name="SAPBEXaggData 2 5 8" xfId="12865"/>
    <cellStyle name="SAPBEXaggData 2 6" xfId="12866"/>
    <cellStyle name="SAPBEXaggData 2 6 2" xfId="12867"/>
    <cellStyle name="SAPBEXaggData 2 6 2 2" xfId="12868"/>
    <cellStyle name="SAPBEXaggData 2 6 3" xfId="12869"/>
    <cellStyle name="SAPBEXaggData 2 6 3 2" xfId="12870"/>
    <cellStyle name="SAPBEXaggData 2 6 4" xfId="12871"/>
    <cellStyle name="SAPBEXaggData 2 6 4 2" xfId="12872"/>
    <cellStyle name="SAPBEXaggData 2 6 5" xfId="12873"/>
    <cellStyle name="SAPBEXaggData 2 6 5 2" xfId="12874"/>
    <cellStyle name="SAPBEXaggData 2 6 6" xfId="12875"/>
    <cellStyle name="SAPBEXaggData 2 6 6 2" xfId="12876"/>
    <cellStyle name="SAPBEXaggData 2 6 7" xfId="12877"/>
    <cellStyle name="SAPBEXaggData 2 7" xfId="12878"/>
    <cellStyle name="SAPBEXaggData 2 7 2" xfId="12879"/>
    <cellStyle name="SAPBEXaggData 2 8" xfId="12880"/>
    <cellStyle name="SAPBEXaggData 2 8 2" xfId="12881"/>
    <cellStyle name="SAPBEXaggData 2 9" xfId="12882"/>
    <cellStyle name="SAPBEXaggData 2 9 2" xfId="12883"/>
    <cellStyle name="SAPBEXaggData 3" xfId="12884"/>
    <cellStyle name="SAPBEXaggData 3 10" xfId="12885"/>
    <cellStyle name="SAPBEXaggData 3 10 2" xfId="12886"/>
    <cellStyle name="SAPBEXaggData 3 11" xfId="12887"/>
    <cellStyle name="SAPBEXaggData 3 11 2" xfId="12888"/>
    <cellStyle name="SAPBEXaggData 3 12" xfId="12889"/>
    <cellStyle name="SAPBEXaggData 3 2" xfId="12890"/>
    <cellStyle name="SAPBEXaggData 3 2 10" xfId="12891"/>
    <cellStyle name="SAPBEXaggData 3 2 10 2" xfId="12892"/>
    <cellStyle name="SAPBEXaggData 3 2 11" xfId="12893"/>
    <cellStyle name="SAPBEXaggData 3 2 2" xfId="12894"/>
    <cellStyle name="SAPBEXaggData 3 2 2 10" xfId="12895"/>
    <cellStyle name="SAPBEXaggData 3 2 2 2" xfId="12896"/>
    <cellStyle name="SAPBEXaggData 3 2 2 2 2" xfId="12897"/>
    <cellStyle name="SAPBEXaggData 3 2 2 2 2 2" xfId="12898"/>
    <cellStyle name="SAPBEXaggData 3 2 2 2 2 2 2" xfId="12899"/>
    <cellStyle name="SAPBEXaggData 3 2 2 2 2 2 2 2" xfId="12900"/>
    <cellStyle name="SAPBEXaggData 3 2 2 2 2 2 3" xfId="12901"/>
    <cellStyle name="SAPBEXaggData 3 2 2 2 2 2 3 2" xfId="12902"/>
    <cellStyle name="SAPBEXaggData 3 2 2 2 2 2 4" xfId="12903"/>
    <cellStyle name="SAPBEXaggData 3 2 2 2 2 2 4 2" xfId="12904"/>
    <cellStyle name="SAPBEXaggData 3 2 2 2 2 2 5" xfId="12905"/>
    <cellStyle name="SAPBEXaggData 3 2 2 2 2 2 5 2" xfId="12906"/>
    <cellStyle name="SAPBEXaggData 3 2 2 2 2 2 6" xfId="12907"/>
    <cellStyle name="SAPBEXaggData 3 2 2 2 2 2 6 2" xfId="12908"/>
    <cellStyle name="SAPBEXaggData 3 2 2 2 2 2 7" xfId="12909"/>
    <cellStyle name="SAPBEXaggData 3 2 2 2 2 3" xfId="12910"/>
    <cellStyle name="SAPBEXaggData 3 2 2 2 2 3 2" xfId="12911"/>
    <cellStyle name="SAPBEXaggData 3 2 2 2 2 4" xfId="12912"/>
    <cellStyle name="SAPBEXaggData 3 2 2 2 2 4 2" xfId="12913"/>
    <cellStyle name="SAPBEXaggData 3 2 2 2 2 5" xfId="12914"/>
    <cellStyle name="SAPBEXaggData 3 2 2 2 2 5 2" xfId="12915"/>
    <cellStyle name="SAPBEXaggData 3 2 2 2 2 6" xfId="12916"/>
    <cellStyle name="SAPBEXaggData 3 2 2 2 2 6 2" xfId="12917"/>
    <cellStyle name="SAPBEXaggData 3 2 2 2 2 7" xfId="12918"/>
    <cellStyle name="SAPBEXaggData 3 2 2 2 2 7 2" xfId="12919"/>
    <cellStyle name="SAPBEXaggData 3 2 2 2 2 8" xfId="12920"/>
    <cellStyle name="SAPBEXaggData 3 2 2 2 3" xfId="12921"/>
    <cellStyle name="SAPBEXaggData 3 2 2 2 3 2" xfId="12922"/>
    <cellStyle name="SAPBEXaggData 3 2 2 2 3 2 2" xfId="12923"/>
    <cellStyle name="SAPBEXaggData 3 2 2 2 3 3" xfId="12924"/>
    <cellStyle name="SAPBEXaggData 3 2 2 2 3 3 2" xfId="12925"/>
    <cellStyle name="SAPBEXaggData 3 2 2 2 3 4" xfId="12926"/>
    <cellStyle name="SAPBEXaggData 3 2 2 2 3 4 2" xfId="12927"/>
    <cellStyle name="SAPBEXaggData 3 2 2 2 3 5" xfId="12928"/>
    <cellStyle name="SAPBEXaggData 3 2 2 2 3 5 2" xfId="12929"/>
    <cellStyle name="SAPBEXaggData 3 2 2 2 3 6" xfId="12930"/>
    <cellStyle name="SAPBEXaggData 3 2 2 2 3 6 2" xfId="12931"/>
    <cellStyle name="SAPBEXaggData 3 2 2 2 3 7" xfId="12932"/>
    <cellStyle name="SAPBEXaggData 3 2 2 2 4" xfId="12933"/>
    <cellStyle name="SAPBEXaggData 3 2 2 2 4 2" xfId="12934"/>
    <cellStyle name="SAPBEXaggData 3 2 2 2 5" xfId="12935"/>
    <cellStyle name="SAPBEXaggData 3 2 2 2 5 2" xfId="12936"/>
    <cellStyle name="SAPBEXaggData 3 2 2 2 6" xfId="12937"/>
    <cellStyle name="SAPBEXaggData 3 2 2 2 6 2" xfId="12938"/>
    <cellStyle name="SAPBEXaggData 3 2 2 2 7" xfId="12939"/>
    <cellStyle name="SAPBEXaggData 3 2 2 2 7 2" xfId="12940"/>
    <cellStyle name="SAPBEXaggData 3 2 2 2 8" xfId="12941"/>
    <cellStyle name="SAPBEXaggData 3 2 2 2 8 2" xfId="12942"/>
    <cellStyle name="SAPBEXaggData 3 2 2 2 9" xfId="12943"/>
    <cellStyle name="SAPBEXaggData 3 2 2 3" xfId="12944"/>
    <cellStyle name="SAPBEXaggData 3 2 2 3 2" xfId="12945"/>
    <cellStyle name="SAPBEXaggData 3 2 2 3 2 2" xfId="12946"/>
    <cellStyle name="SAPBEXaggData 3 2 2 3 2 2 2" xfId="12947"/>
    <cellStyle name="SAPBEXaggData 3 2 2 3 2 3" xfId="12948"/>
    <cellStyle name="SAPBEXaggData 3 2 2 3 2 3 2" xfId="12949"/>
    <cellStyle name="SAPBEXaggData 3 2 2 3 2 4" xfId="12950"/>
    <cellStyle name="SAPBEXaggData 3 2 2 3 2 4 2" xfId="12951"/>
    <cellStyle name="SAPBEXaggData 3 2 2 3 2 5" xfId="12952"/>
    <cellStyle name="SAPBEXaggData 3 2 2 3 2 5 2" xfId="12953"/>
    <cellStyle name="SAPBEXaggData 3 2 2 3 2 6" xfId="12954"/>
    <cellStyle name="SAPBEXaggData 3 2 2 3 2 6 2" xfId="12955"/>
    <cellStyle name="SAPBEXaggData 3 2 2 3 2 7" xfId="12956"/>
    <cellStyle name="SAPBEXaggData 3 2 2 3 3" xfId="12957"/>
    <cellStyle name="SAPBEXaggData 3 2 2 3 3 2" xfId="12958"/>
    <cellStyle name="SAPBEXaggData 3 2 2 3 4" xfId="12959"/>
    <cellStyle name="SAPBEXaggData 3 2 2 3 4 2" xfId="12960"/>
    <cellStyle name="SAPBEXaggData 3 2 2 3 5" xfId="12961"/>
    <cellStyle name="SAPBEXaggData 3 2 2 3 5 2" xfId="12962"/>
    <cellStyle name="SAPBEXaggData 3 2 2 3 6" xfId="12963"/>
    <cellStyle name="SAPBEXaggData 3 2 2 3 6 2" xfId="12964"/>
    <cellStyle name="SAPBEXaggData 3 2 2 3 7" xfId="12965"/>
    <cellStyle name="SAPBEXaggData 3 2 2 3 7 2" xfId="12966"/>
    <cellStyle name="SAPBEXaggData 3 2 2 3 8" xfId="12967"/>
    <cellStyle name="SAPBEXaggData 3 2 2 4" xfId="12968"/>
    <cellStyle name="SAPBEXaggData 3 2 2 4 2" xfId="12969"/>
    <cellStyle name="SAPBEXaggData 3 2 2 4 2 2" xfId="12970"/>
    <cellStyle name="SAPBEXaggData 3 2 2 4 3" xfId="12971"/>
    <cellStyle name="SAPBEXaggData 3 2 2 4 3 2" xfId="12972"/>
    <cellStyle name="SAPBEXaggData 3 2 2 4 4" xfId="12973"/>
    <cellStyle name="SAPBEXaggData 3 2 2 4 4 2" xfId="12974"/>
    <cellStyle name="SAPBEXaggData 3 2 2 4 5" xfId="12975"/>
    <cellStyle name="SAPBEXaggData 3 2 2 4 5 2" xfId="12976"/>
    <cellStyle name="SAPBEXaggData 3 2 2 4 6" xfId="12977"/>
    <cellStyle name="SAPBEXaggData 3 2 2 4 6 2" xfId="12978"/>
    <cellStyle name="SAPBEXaggData 3 2 2 4 7" xfId="12979"/>
    <cellStyle name="SAPBEXaggData 3 2 2 5" xfId="12980"/>
    <cellStyle name="SAPBEXaggData 3 2 2 5 2" xfId="12981"/>
    <cellStyle name="SAPBEXaggData 3 2 2 6" xfId="12982"/>
    <cellStyle name="SAPBEXaggData 3 2 2 6 2" xfId="12983"/>
    <cellStyle name="SAPBEXaggData 3 2 2 7" xfId="12984"/>
    <cellStyle name="SAPBEXaggData 3 2 2 7 2" xfId="12985"/>
    <cellStyle name="SAPBEXaggData 3 2 2 8" xfId="12986"/>
    <cellStyle name="SAPBEXaggData 3 2 2 8 2" xfId="12987"/>
    <cellStyle name="SAPBEXaggData 3 2 2 9" xfId="12988"/>
    <cellStyle name="SAPBEXaggData 3 2 2 9 2" xfId="12989"/>
    <cellStyle name="SAPBEXaggData 3 2 3" xfId="12990"/>
    <cellStyle name="SAPBEXaggData 3 2 3 2" xfId="12991"/>
    <cellStyle name="SAPBEXaggData 3 2 3 2 2" xfId="12992"/>
    <cellStyle name="SAPBEXaggData 3 2 3 2 2 2" xfId="12993"/>
    <cellStyle name="SAPBEXaggData 3 2 3 2 2 2 2" xfId="12994"/>
    <cellStyle name="SAPBEXaggData 3 2 3 2 2 3" xfId="12995"/>
    <cellStyle name="SAPBEXaggData 3 2 3 2 2 3 2" xfId="12996"/>
    <cellStyle name="SAPBEXaggData 3 2 3 2 2 4" xfId="12997"/>
    <cellStyle name="SAPBEXaggData 3 2 3 2 2 4 2" xfId="12998"/>
    <cellStyle name="SAPBEXaggData 3 2 3 2 2 5" xfId="12999"/>
    <cellStyle name="SAPBEXaggData 3 2 3 2 2 5 2" xfId="13000"/>
    <cellStyle name="SAPBEXaggData 3 2 3 2 2 6" xfId="13001"/>
    <cellStyle name="SAPBEXaggData 3 2 3 2 2 6 2" xfId="13002"/>
    <cellStyle name="SAPBEXaggData 3 2 3 2 2 7" xfId="13003"/>
    <cellStyle name="SAPBEXaggData 3 2 3 2 3" xfId="13004"/>
    <cellStyle name="SAPBEXaggData 3 2 3 2 3 2" xfId="13005"/>
    <cellStyle name="SAPBEXaggData 3 2 3 2 4" xfId="13006"/>
    <cellStyle name="SAPBEXaggData 3 2 3 2 4 2" xfId="13007"/>
    <cellStyle name="SAPBEXaggData 3 2 3 2 5" xfId="13008"/>
    <cellStyle name="SAPBEXaggData 3 2 3 2 5 2" xfId="13009"/>
    <cellStyle name="SAPBEXaggData 3 2 3 2 6" xfId="13010"/>
    <cellStyle name="SAPBEXaggData 3 2 3 2 6 2" xfId="13011"/>
    <cellStyle name="SAPBEXaggData 3 2 3 2 7" xfId="13012"/>
    <cellStyle name="SAPBEXaggData 3 2 3 2 7 2" xfId="13013"/>
    <cellStyle name="SAPBEXaggData 3 2 3 2 8" xfId="13014"/>
    <cellStyle name="SAPBEXaggData 3 2 3 3" xfId="13015"/>
    <cellStyle name="SAPBEXaggData 3 2 3 3 2" xfId="13016"/>
    <cellStyle name="SAPBEXaggData 3 2 3 3 2 2" xfId="13017"/>
    <cellStyle name="SAPBEXaggData 3 2 3 3 3" xfId="13018"/>
    <cellStyle name="SAPBEXaggData 3 2 3 3 3 2" xfId="13019"/>
    <cellStyle name="SAPBEXaggData 3 2 3 3 4" xfId="13020"/>
    <cellStyle name="SAPBEXaggData 3 2 3 3 4 2" xfId="13021"/>
    <cellStyle name="SAPBEXaggData 3 2 3 3 5" xfId="13022"/>
    <cellStyle name="SAPBEXaggData 3 2 3 3 5 2" xfId="13023"/>
    <cellStyle name="SAPBEXaggData 3 2 3 3 6" xfId="13024"/>
    <cellStyle name="SAPBEXaggData 3 2 3 3 6 2" xfId="13025"/>
    <cellStyle name="SAPBEXaggData 3 2 3 3 7" xfId="13026"/>
    <cellStyle name="SAPBEXaggData 3 2 3 4" xfId="13027"/>
    <cellStyle name="SAPBEXaggData 3 2 3 4 2" xfId="13028"/>
    <cellStyle name="SAPBEXaggData 3 2 3 5" xfId="13029"/>
    <cellStyle name="SAPBEXaggData 3 2 3 5 2" xfId="13030"/>
    <cellStyle name="SAPBEXaggData 3 2 3 6" xfId="13031"/>
    <cellStyle name="SAPBEXaggData 3 2 3 6 2" xfId="13032"/>
    <cellStyle name="SAPBEXaggData 3 2 3 7" xfId="13033"/>
    <cellStyle name="SAPBEXaggData 3 2 3 7 2" xfId="13034"/>
    <cellStyle name="SAPBEXaggData 3 2 3 8" xfId="13035"/>
    <cellStyle name="SAPBEXaggData 3 2 3 8 2" xfId="13036"/>
    <cellStyle name="SAPBEXaggData 3 2 3 9" xfId="13037"/>
    <cellStyle name="SAPBEXaggData 3 2 4" xfId="13038"/>
    <cellStyle name="SAPBEXaggData 3 2 4 2" xfId="13039"/>
    <cellStyle name="SAPBEXaggData 3 2 4 2 2" xfId="13040"/>
    <cellStyle name="SAPBEXaggData 3 2 4 2 2 2" xfId="13041"/>
    <cellStyle name="SAPBEXaggData 3 2 4 2 3" xfId="13042"/>
    <cellStyle name="SAPBEXaggData 3 2 4 2 3 2" xfId="13043"/>
    <cellStyle name="SAPBEXaggData 3 2 4 2 4" xfId="13044"/>
    <cellStyle name="SAPBEXaggData 3 2 4 2 4 2" xfId="13045"/>
    <cellStyle name="SAPBEXaggData 3 2 4 2 5" xfId="13046"/>
    <cellStyle name="SAPBEXaggData 3 2 4 2 5 2" xfId="13047"/>
    <cellStyle name="SAPBEXaggData 3 2 4 2 6" xfId="13048"/>
    <cellStyle name="SAPBEXaggData 3 2 4 2 6 2" xfId="13049"/>
    <cellStyle name="SAPBEXaggData 3 2 4 2 7" xfId="13050"/>
    <cellStyle name="SAPBEXaggData 3 2 4 3" xfId="13051"/>
    <cellStyle name="SAPBEXaggData 3 2 4 3 2" xfId="13052"/>
    <cellStyle name="SAPBEXaggData 3 2 4 4" xfId="13053"/>
    <cellStyle name="SAPBEXaggData 3 2 4 4 2" xfId="13054"/>
    <cellStyle name="SAPBEXaggData 3 2 4 5" xfId="13055"/>
    <cellStyle name="SAPBEXaggData 3 2 4 5 2" xfId="13056"/>
    <cellStyle name="SAPBEXaggData 3 2 4 6" xfId="13057"/>
    <cellStyle name="SAPBEXaggData 3 2 4 6 2" xfId="13058"/>
    <cellStyle name="SAPBEXaggData 3 2 4 7" xfId="13059"/>
    <cellStyle name="SAPBEXaggData 3 2 4 7 2" xfId="13060"/>
    <cellStyle name="SAPBEXaggData 3 2 4 8" xfId="13061"/>
    <cellStyle name="SAPBEXaggData 3 2 5" xfId="13062"/>
    <cellStyle name="SAPBEXaggData 3 2 5 2" xfId="13063"/>
    <cellStyle name="SAPBEXaggData 3 2 5 2 2" xfId="13064"/>
    <cellStyle name="SAPBEXaggData 3 2 5 3" xfId="13065"/>
    <cellStyle name="SAPBEXaggData 3 2 5 3 2" xfId="13066"/>
    <cellStyle name="SAPBEXaggData 3 2 5 4" xfId="13067"/>
    <cellStyle name="SAPBEXaggData 3 2 5 4 2" xfId="13068"/>
    <cellStyle name="SAPBEXaggData 3 2 5 5" xfId="13069"/>
    <cellStyle name="SAPBEXaggData 3 2 5 5 2" xfId="13070"/>
    <cellStyle name="SAPBEXaggData 3 2 5 6" xfId="13071"/>
    <cellStyle name="SAPBEXaggData 3 2 5 6 2" xfId="13072"/>
    <cellStyle name="SAPBEXaggData 3 2 5 7" xfId="13073"/>
    <cellStyle name="SAPBEXaggData 3 2 6" xfId="13074"/>
    <cellStyle name="SAPBEXaggData 3 2 6 2" xfId="13075"/>
    <cellStyle name="SAPBEXaggData 3 2 7" xfId="13076"/>
    <cellStyle name="SAPBEXaggData 3 2 7 2" xfId="13077"/>
    <cellStyle name="SAPBEXaggData 3 2 8" xfId="13078"/>
    <cellStyle name="SAPBEXaggData 3 2 8 2" xfId="13079"/>
    <cellStyle name="SAPBEXaggData 3 2 9" xfId="13080"/>
    <cellStyle name="SAPBEXaggData 3 2 9 2" xfId="13081"/>
    <cellStyle name="SAPBEXaggData 3 3" xfId="13082"/>
    <cellStyle name="SAPBEXaggData 3 3 10" xfId="13083"/>
    <cellStyle name="SAPBEXaggData 3 3 2" xfId="13084"/>
    <cellStyle name="SAPBEXaggData 3 3 2 2" xfId="13085"/>
    <cellStyle name="SAPBEXaggData 3 3 2 2 2" xfId="13086"/>
    <cellStyle name="SAPBEXaggData 3 3 2 2 2 2" xfId="13087"/>
    <cellStyle name="SAPBEXaggData 3 3 2 2 2 2 2" xfId="13088"/>
    <cellStyle name="SAPBEXaggData 3 3 2 2 2 3" xfId="13089"/>
    <cellStyle name="SAPBEXaggData 3 3 2 2 2 3 2" xfId="13090"/>
    <cellStyle name="SAPBEXaggData 3 3 2 2 2 4" xfId="13091"/>
    <cellStyle name="SAPBEXaggData 3 3 2 2 2 4 2" xfId="13092"/>
    <cellStyle name="SAPBEXaggData 3 3 2 2 2 5" xfId="13093"/>
    <cellStyle name="SAPBEXaggData 3 3 2 2 2 5 2" xfId="13094"/>
    <cellStyle name="SAPBEXaggData 3 3 2 2 2 6" xfId="13095"/>
    <cellStyle name="SAPBEXaggData 3 3 2 2 2 6 2" xfId="13096"/>
    <cellStyle name="SAPBEXaggData 3 3 2 2 2 7" xfId="13097"/>
    <cellStyle name="SAPBEXaggData 3 3 2 2 3" xfId="13098"/>
    <cellStyle name="SAPBEXaggData 3 3 2 2 3 2" xfId="13099"/>
    <cellStyle name="SAPBEXaggData 3 3 2 2 4" xfId="13100"/>
    <cellStyle name="SAPBEXaggData 3 3 2 2 4 2" xfId="13101"/>
    <cellStyle name="SAPBEXaggData 3 3 2 2 5" xfId="13102"/>
    <cellStyle name="SAPBEXaggData 3 3 2 2 5 2" xfId="13103"/>
    <cellStyle name="SAPBEXaggData 3 3 2 2 6" xfId="13104"/>
    <cellStyle name="SAPBEXaggData 3 3 2 2 6 2" xfId="13105"/>
    <cellStyle name="SAPBEXaggData 3 3 2 2 7" xfId="13106"/>
    <cellStyle name="SAPBEXaggData 3 3 2 2 7 2" xfId="13107"/>
    <cellStyle name="SAPBEXaggData 3 3 2 2 8" xfId="13108"/>
    <cellStyle name="SAPBEXaggData 3 3 2 3" xfId="13109"/>
    <cellStyle name="SAPBEXaggData 3 3 2 3 2" xfId="13110"/>
    <cellStyle name="SAPBEXaggData 3 3 2 3 2 2" xfId="13111"/>
    <cellStyle name="SAPBEXaggData 3 3 2 3 3" xfId="13112"/>
    <cellStyle name="SAPBEXaggData 3 3 2 3 3 2" xfId="13113"/>
    <cellStyle name="SAPBEXaggData 3 3 2 3 4" xfId="13114"/>
    <cellStyle name="SAPBEXaggData 3 3 2 3 4 2" xfId="13115"/>
    <cellStyle name="SAPBEXaggData 3 3 2 3 5" xfId="13116"/>
    <cellStyle name="SAPBEXaggData 3 3 2 3 5 2" xfId="13117"/>
    <cellStyle name="SAPBEXaggData 3 3 2 3 6" xfId="13118"/>
    <cellStyle name="SAPBEXaggData 3 3 2 3 6 2" xfId="13119"/>
    <cellStyle name="SAPBEXaggData 3 3 2 3 7" xfId="13120"/>
    <cellStyle name="SAPBEXaggData 3 3 2 4" xfId="13121"/>
    <cellStyle name="SAPBEXaggData 3 3 2 4 2" xfId="13122"/>
    <cellStyle name="SAPBEXaggData 3 3 2 5" xfId="13123"/>
    <cellStyle name="SAPBEXaggData 3 3 2 5 2" xfId="13124"/>
    <cellStyle name="SAPBEXaggData 3 3 2 6" xfId="13125"/>
    <cellStyle name="SAPBEXaggData 3 3 2 6 2" xfId="13126"/>
    <cellStyle name="SAPBEXaggData 3 3 2 7" xfId="13127"/>
    <cellStyle name="SAPBEXaggData 3 3 2 7 2" xfId="13128"/>
    <cellStyle name="SAPBEXaggData 3 3 2 8" xfId="13129"/>
    <cellStyle name="SAPBEXaggData 3 3 2 8 2" xfId="13130"/>
    <cellStyle name="SAPBEXaggData 3 3 2 9" xfId="13131"/>
    <cellStyle name="SAPBEXaggData 3 3 3" xfId="13132"/>
    <cellStyle name="SAPBEXaggData 3 3 3 2" xfId="13133"/>
    <cellStyle name="SAPBEXaggData 3 3 3 2 2" xfId="13134"/>
    <cellStyle name="SAPBEXaggData 3 3 3 2 2 2" xfId="13135"/>
    <cellStyle name="SAPBEXaggData 3 3 3 2 3" xfId="13136"/>
    <cellStyle name="SAPBEXaggData 3 3 3 2 3 2" xfId="13137"/>
    <cellStyle name="SAPBEXaggData 3 3 3 2 4" xfId="13138"/>
    <cellStyle name="SAPBEXaggData 3 3 3 2 4 2" xfId="13139"/>
    <cellStyle name="SAPBEXaggData 3 3 3 2 5" xfId="13140"/>
    <cellStyle name="SAPBEXaggData 3 3 3 2 5 2" xfId="13141"/>
    <cellStyle name="SAPBEXaggData 3 3 3 2 6" xfId="13142"/>
    <cellStyle name="SAPBEXaggData 3 3 3 2 6 2" xfId="13143"/>
    <cellStyle name="SAPBEXaggData 3 3 3 2 7" xfId="13144"/>
    <cellStyle name="SAPBEXaggData 3 3 3 3" xfId="13145"/>
    <cellStyle name="SAPBEXaggData 3 3 3 3 2" xfId="13146"/>
    <cellStyle name="SAPBEXaggData 3 3 3 4" xfId="13147"/>
    <cellStyle name="SAPBEXaggData 3 3 3 4 2" xfId="13148"/>
    <cellStyle name="SAPBEXaggData 3 3 3 5" xfId="13149"/>
    <cellStyle name="SAPBEXaggData 3 3 3 5 2" xfId="13150"/>
    <cellStyle name="SAPBEXaggData 3 3 3 6" xfId="13151"/>
    <cellStyle name="SAPBEXaggData 3 3 3 6 2" xfId="13152"/>
    <cellStyle name="SAPBEXaggData 3 3 3 7" xfId="13153"/>
    <cellStyle name="SAPBEXaggData 3 3 3 7 2" xfId="13154"/>
    <cellStyle name="SAPBEXaggData 3 3 3 8" xfId="13155"/>
    <cellStyle name="SAPBEXaggData 3 3 4" xfId="13156"/>
    <cellStyle name="SAPBEXaggData 3 3 4 2" xfId="13157"/>
    <cellStyle name="SAPBEXaggData 3 3 4 2 2" xfId="13158"/>
    <cellStyle name="SAPBEXaggData 3 3 4 3" xfId="13159"/>
    <cellStyle name="SAPBEXaggData 3 3 4 3 2" xfId="13160"/>
    <cellStyle name="SAPBEXaggData 3 3 4 4" xfId="13161"/>
    <cellStyle name="SAPBEXaggData 3 3 4 4 2" xfId="13162"/>
    <cellStyle name="SAPBEXaggData 3 3 4 5" xfId="13163"/>
    <cellStyle name="SAPBEXaggData 3 3 4 5 2" xfId="13164"/>
    <cellStyle name="SAPBEXaggData 3 3 4 6" xfId="13165"/>
    <cellStyle name="SAPBEXaggData 3 3 4 6 2" xfId="13166"/>
    <cellStyle name="SAPBEXaggData 3 3 4 7" xfId="13167"/>
    <cellStyle name="SAPBEXaggData 3 3 5" xfId="13168"/>
    <cellStyle name="SAPBEXaggData 3 3 5 2" xfId="13169"/>
    <cellStyle name="SAPBEXaggData 3 3 6" xfId="13170"/>
    <cellStyle name="SAPBEXaggData 3 3 6 2" xfId="13171"/>
    <cellStyle name="SAPBEXaggData 3 3 7" xfId="13172"/>
    <cellStyle name="SAPBEXaggData 3 3 7 2" xfId="13173"/>
    <cellStyle name="SAPBEXaggData 3 3 8" xfId="13174"/>
    <cellStyle name="SAPBEXaggData 3 3 8 2" xfId="13175"/>
    <cellStyle name="SAPBEXaggData 3 3 9" xfId="13176"/>
    <cellStyle name="SAPBEXaggData 3 3 9 2" xfId="13177"/>
    <cellStyle name="SAPBEXaggData 3 4" xfId="13178"/>
    <cellStyle name="SAPBEXaggData 3 4 2" xfId="13179"/>
    <cellStyle name="SAPBEXaggData 3 4 2 2" xfId="13180"/>
    <cellStyle name="SAPBEXaggData 3 4 2 2 2" xfId="13181"/>
    <cellStyle name="SAPBEXaggData 3 4 2 2 2 2" xfId="13182"/>
    <cellStyle name="SAPBEXaggData 3 4 2 2 3" xfId="13183"/>
    <cellStyle name="SAPBEXaggData 3 4 2 2 3 2" xfId="13184"/>
    <cellStyle name="SAPBEXaggData 3 4 2 2 4" xfId="13185"/>
    <cellStyle name="SAPBEXaggData 3 4 2 2 4 2" xfId="13186"/>
    <cellStyle name="SAPBEXaggData 3 4 2 2 5" xfId="13187"/>
    <cellStyle name="SAPBEXaggData 3 4 2 2 5 2" xfId="13188"/>
    <cellStyle name="SAPBEXaggData 3 4 2 2 6" xfId="13189"/>
    <cellStyle name="SAPBEXaggData 3 4 2 2 6 2" xfId="13190"/>
    <cellStyle name="SAPBEXaggData 3 4 2 2 7" xfId="13191"/>
    <cellStyle name="SAPBEXaggData 3 4 2 3" xfId="13192"/>
    <cellStyle name="SAPBEXaggData 3 4 2 3 2" xfId="13193"/>
    <cellStyle name="SAPBEXaggData 3 4 2 4" xfId="13194"/>
    <cellStyle name="SAPBEXaggData 3 4 2 4 2" xfId="13195"/>
    <cellStyle name="SAPBEXaggData 3 4 2 5" xfId="13196"/>
    <cellStyle name="SAPBEXaggData 3 4 2 5 2" xfId="13197"/>
    <cellStyle name="SAPBEXaggData 3 4 2 6" xfId="13198"/>
    <cellStyle name="SAPBEXaggData 3 4 2 6 2" xfId="13199"/>
    <cellStyle name="SAPBEXaggData 3 4 2 7" xfId="13200"/>
    <cellStyle name="SAPBEXaggData 3 4 2 7 2" xfId="13201"/>
    <cellStyle name="SAPBEXaggData 3 4 2 8" xfId="13202"/>
    <cellStyle name="SAPBEXaggData 3 4 3" xfId="13203"/>
    <cellStyle name="SAPBEXaggData 3 4 3 2" xfId="13204"/>
    <cellStyle name="SAPBEXaggData 3 4 3 2 2" xfId="13205"/>
    <cellStyle name="SAPBEXaggData 3 4 3 3" xfId="13206"/>
    <cellStyle name="SAPBEXaggData 3 4 3 3 2" xfId="13207"/>
    <cellStyle name="SAPBEXaggData 3 4 3 4" xfId="13208"/>
    <cellStyle name="SAPBEXaggData 3 4 3 4 2" xfId="13209"/>
    <cellStyle name="SAPBEXaggData 3 4 3 5" xfId="13210"/>
    <cellStyle name="SAPBEXaggData 3 4 3 5 2" xfId="13211"/>
    <cellStyle name="SAPBEXaggData 3 4 3 6" xfId="13212"/>
    <cellStyle name="SAPBEXaggData 3 4 3 6 2" xfId="13213"/>
    <cellStyle name="SAPBEXaggData 3 4 3 7" xfId="13214"/>
    <cellStyle name="SAPBEXaggData 3 4 4" xfId="13215"/>
    <cellStyle name="SAPBEXaggData 3 4 4 2" xfId="13216"/>
    <cellStyle name="SAPBEXaggData 3 4 5" xfId="13217"/>
    <cellStyle name="SAPBEXaggData 3 4 5 2" xfId="13218"/>
    <cellStyle name="SAPBEXaggData 3 4 6" xfId="13219"/>
    <cellStyle name="SAPBEXaggData 3 4 6 2" xfId="13220"/>
    <cellStyle name="SAPBEXaggData 3 4 7" xfId="13221"/>
    <cellStyle name="SAPBEXaggData 3 4 7 2" xfId="13222"/>
    <cellStyle name="SAPBEXaggData 3 4 8" xfId="13223"/>
    <cellStyle name="SAPBEXaggData 3 4 8 2" xfId="13224"/>
    <cellStyle name="SAPBEXaggData 3 4 9" xfId="13225"/>
    <cellStyle name="SAPBEXaggData 3 5" xfId="13226"/>
    <cellStyle name="SAPBEXaggData 3 5 2" xfId="13227"/>
    <cellStyle name="SAPBEXaggData 3 5 2 2" xfId="13228"/>
    <cellStyle name="SAPBEXaggData 3 5 2 2 2" xfId="13229"/>
    <cellStyle name="SAPBEXaggData 3 5 2 3" xfId="13230"/>
    <cellStyle name="SAPBEXaggData 3 5 2 3 2" xfId="13231"/>
    <cellStyle name="SAPBEXaggData 3 5 2 4" xfId="13232"/>
    <cellStyle name="SAPBEXaggData 3 5 2 4 2" xfId="13233"/>
    <cellStyle name="SAPBEXaggData 3 5 2 5" xfId="13234"/>
    <cellStyle name="SAPBEXaggData 3 5 2 5 2" xfId="13235"/>
    <cellStyle name="SAPBEXaggData 3 5 2 6" xfId="13236"/>
    <cellStyle name="SAPBEXaggData 3 5 2 6 2" xfId="13237"/>
    <cellStyle name="SAPBEXaggData 3 5 2 7" xfId="13238"/>
    <cellStyle name="SAPBEXaggData 3 5 3" xfId="13239"/>
    <cellStyle name="SAPBEXaggData 3 5 3 2" xfId="13240"/>
    <cellStyle name="SAPBEXaggData 3 5 4" xfId="13241"/>
    <cellStyle name="SAPBEXaggData 3 5 4 2" xfId="13242"/>
    <cellStyle name="SAPBEXaggData 3 5 5" xfId="13243"/>
    <cellStyle name="SAPBEXaggData 3 5 5 2" xfId="13244"/>
    <cellStyle name="SAPBEXaggData 3 5 6" xfId="13245"/>
    <cellStyle name="SAPBEXaggData 3 5 6 2" xfId="13246"/>
    <cellStyle name="SAPBEXaggData 3 5 7" xfId="13247"/>
    <cellStyle name="SAPBEXaggData 3 5 7 2" xfId="13248"/>
    <cellStyle name="SAPBEXaggData 3 5 8" xfId="13249"/>
    <cellStyle name="SAPBEXaggData 3 6" xfId="13250"/>
    <cellStyle name="SAPBEXaggData 3 6 2" xfId="13251"/>
    <cellStyle name="SAPBEXaggData 3 6 2 2" xfId="13252"/>
    <cellStyle name="SAPBEXaggData 3 6 3" xfId="13253"/>
    <cellStyle name="SAPBEXaggData 3 6 3 2" xfId="13254"/>
    <cellStyle name="SAPBEXaggData 3 6 4" xfId="13255"/>
    <cellStyle name="SAPBEXaggData 3 6 4 2" xfId="13256"/>
    <cellStyle name="SAPBEXaggData 3 6 5" xfId="13257"/>
    <cellStyle name="SAPBEXaggData 3 6 5 2" xfId="13258"/>
    <cellStyle name="SAPBEXaggData 3 6 6" xfId="13259"/>
    <cellStyle name="SAPBEXaggData 3 6 6 2" xfId="13260"/>
    <cellStyle name="SAPBEXaggData 3 6 7" xfId="13261"/>
    <cellStyle name="SAPBEXaggData 3 7" xfId="13262"/>
    <cellStyle name="SAPBEXaggData 3 7 2" xfId="13263"/>
    <cellStyle name="SAPBEXaggData 3 8" xfId="13264"/>
    <cellStyle name="SAPBEXaggData 3 8 2" xfId="13265"/>
    <cellStyle name="SAPBEXaggData 3 9" xfId="13266"/>
    <cellStyle name="SAPBEXaggData 3 9 2" xfId="13267"/>
    <cellStyle name="SAPBEXaggData 4" xfId="13268"/>
    <cellStyle name="SAPBEXaggData 4 10" xfId="13269"/>
    <cellStyle name="SAPBEXaggData 4 10 2" xfId="13270"/>
    <cellStyle name="SAPBEXaggData 4 11" xfId="13271"/>
    <cellStyle name="SAPBEXaggData 4 2" xfId="13272"/>
    <cellStyle name="SAPBEXaggData 4 2 10" xfId="13273"/>
    <cellStyle name="SAPBEXaggData 4 2 2" xfId="13274"/>
    <cellStyle name="SAPBEXaggData 4 2 2 2" xfId="13275"/>
    <cellStyle name="SAPBEXaggData 4 2 2 2 2" xfId="13276"/>
    <cellStyle name="SAPBEXaggData 4 2 2 2 2 2" xfId="13277"/>
    <cellStyle name="SAPBEXaggData 4 2 2 2 2 2 2" xfId="13278"/>
    <cellStyle name="SAPBEXaggData 4 2 2 2 2 3" xfId="13279"/>
    <cellStyle name="SAPBEXaggData 4 2 2 2 2 3 2" xfId="13280"/>
    <cellStyle name="SAPBEXaggData 4 2 2 2 2 4" xfId="13281"/>
    <cellStyle name="SAPBEXaggData 4 2 2 2 2 4 2" xfId="13282"/>
    <cellStyle name="SAPBEXaggData 4 2 2 2 2 5" xfId="13283"/>
    <cellStyle name="SAPBEXaggData 4 2 2 2 2 5 2" xfId="13284"/>
    <cellStyle name="SAPBEXaggData 4 2 2 2 2 6" xfId="13285"/>
    <cellStyle name="SAPBEXaggData 4 2 2 2 2 6 2" xfId="13286"/>
    <cellStyle name="SAPBEXaggData 4 2 2 2 2 7" xfId="13287"/>
    <cellStyle name="SAPBEXaggData 4 2 2 2 3" xfId="13288"/>
    <cellStyle name="SAPBEXaggData 4 2 2 2 3 2" xfId="13289"/>
    <cellStyle name="SAPBEXaggData 4 2 2 2 4" xfId="13290"/>
    <cellStyle name="SAPBEXaggData 4 2 2 2 4 2" xfId="13291"/>
    <cellStyle name="SAPBEXaggData 4 2 2 2 5" xfId="13292"/>
    <cellStyle name="SAPBEXaggData 4 2 2 2 5 2" xfId="13293"/>
    <cellStyle name="SAPBEXaggData 4 2 2 2 6" xfId="13294"/>
    <cellStyle name="SAPBEXaggData 4 2 2 2 6 2" xfId="13295"/>
    <cellStyle name="SAPBEXaggData 4 2 2 2 7" xfId="13296"/>
    <cellStyle name="SAPBEXaggData 4 2 2 2 7 2" xfId="13297"/>
    <cellStyle name="SAPBEXaggData 4 2 2 2 8" xfId="13298"/>
    <cellStyle name="SAPBEXaggData 4 2 2 3" xfId="13299"/>
    <cellStyle name="SAPBEXaggData 4 2 2 3 2" xfId="13300"/>
    <cellStyle name="SAPBEXaggData 4 2 2 3 2 2" xfId="13301"/>
    <cellStyle name="SAPBEXaggData 4 2 2 3 3" xfId="13302"/>
    <cellStyle name="SAPBEXaggData 4 2 2 3 3 2" xfId="13303"/>
    <cellStyle name="SAPBEXaggData 4 2 2 3 4" xfId="13304"/>
    <cellStyle name="SAPBEXaggData 4 2 2 3 4 2" xfId="13305"/>
    <cellStyle name="SAPBEXaggData 4 2 2 3 5" xfId="13306"/>
    <cellStyle name="SAPBEXaggData 4 2 2 3 5 2" xfId="13307"/>
    <cellStyle name="SAPBEXaggData 4 2 2 3 6" xfId="13308"/>
    <cellStyle name="SAPBEXaggData 4 2 2 3 6 2" xfId="13309"/>
    <cellStyle name="SAPBEXaggData 4 2 2 3 7" xfId="13310"/>
    <cellStyle name="SAPBEXaggData 4 2 2 4" xfId="13311"/>
    <cellStyle name="SAPBEXaggData 4 2 2 4 2" xfId="13312"/>
    <cellStyle name="SAPBEXaggData 4 2 2 5" xfId="13313"/>
    <cellStyle name="SAPBEXaggData 4 2 2 5 2" xfId="13314"/>
    <cellStyle name="SAPBEXaggData 4 2 2 6" xfId="13315"/>
    <cellStyle name="SAPBEXaggData 4 2 2 6 2" xfId="13316"/>
    <cellStyle name="SAPBEXaggData 4 2 2 7" xfId="13317"/>
    <cellStyle name="SAPBEXaggData 4 2 2 7 2" xfId="13318"/>
    <cellStyle name="SAPBEXaggData 4 2 2 8" xfId="13319"/>
    <cellStyle name="SAPBEXaggData 4 2 2 8 2" xfId="13320"/>
    <cellStyle name="SAPBEXaggData 4 2 2 9" xfId="13321"/>
    <cellStyle name="SAPBEXaggData 4 2 3" xfId="13322"/>
    <cellStyle name="SAPBEXaggData 4 2 3 2" xfId="13323"/>
    <cellStyle name="SAPBEXaggData 4 2 3 2 2" xfId="13324"/>
    <cellStyle name="SAPBEXaggData 4 2 3 2 2 2" xfId="13325"/>
    <cellStyle name="SAPBEXaggData 4 2 3 2 3" xfId="13326"/>
    <cellStyle name="SAPBEXaggData 4 2 3 2 3 2" xfId="13327"/>
    <cellStyle name="SAPBEXaggData 4 2 3 2 4" xfId="13328"/>
    <cellStyle name="SAPBEXaggData 4 2 3 2 4 2" xfId="13329"/>
    <cellStyle name="SAPBEXaggData 4 2 3 2 5" xfId="13330"/>
    <cellStyle name="SAPBEXaggData 4 2 3 2 5 2" xfId="13331"/>
    <cellStyle name="SAPBEXaggData 4 2 3 2 6" xfId="13332"/>
    <cellStyle name="SAPBEXaggData 4 2 3 2 6 2" xfId="13333"/>
    <cellStyle name="SAPBEXaggData 4 2 3 2 7" xfId="13334"/>
    <cellStyle name="SAPBEXaggData 4 2 3 3" xfId="13335"/>
    <cellStyle name="SAPBEXaggData 4 2 3 3 2" xfId="13336"/>
    <cellStyle name="SAPBEXaggData 4 2 3 4" xfId="13337"/>
    <cellStyle name="SAPBEXaggData 4 2 3 4 2" xfId="13338"/>
    <cellStyle name="SAPBEXaggData 4 2 3 5" xfId="13339"/>
    <cellStyle name="SAPBEXaggData 4 2 3 5 2" xfId="13340"/>
    <cellStyle name="SAPBEXaggData 4 2 3 6" xfId="13341"/>
    <cellStyle name="SAPBEXaggData 4 2 3 6 2" xfId="13342"/>
    <cellStyle name="SAPBEXaggData 4 2 3 7" xfId="13343"/>
    <cellStyle name="SAPBEXaggData 4 2 3 7 2" xfId="13344"/>
    <cellStyle name="SAPBEXaggData 4 2 3 8" xfId="13345"/>
    <cellStyle name="SAPBEXaggData 4 2 4" xfId="13346"/>
    <cellStyle name="SAPBEXaggData 4 2 4 2" xfId="13347"/>
    <cellStyle name="SAPBEXaggData 4 2 4 2 2" xfId="13348"/>
    <cellStyle name="SAPBEXaggData 4 2 4 3" xfId="13349"/>
    <cellStyle name="SAPBEXaggData 4 2 4 3 2" xfId="13350"/>
    <cellStyle name="SAPBEXaggData 4 2 4 4" xfId="13351"/>
    <cellStyle name="SAPBEXaggData 4 2 4 4 2" xfId="13352"/>
    <cellStyle name="SAPBEXaggData 4 2 4 5" xfId="13353"/>
    <cellStyle name="SAPBEXaggData 4 2 4 5 2" xfId="13354"/>
    <cellStyle name="SAPBEXaggData 4 2 4 6" xfId="13355"/>
    <cellStyle name="SAPBEXaggData 4 2 4 6 2" xfId="13356"/>
    <cellStyle name="SAPBEXaggData 4 2 4 7" xfId="13357"/>
    <cellStyle name="SAPBEXaggData 4 2 5" xfId="13358"/>
    <cellStyle name="SAPBEXaggData 4 2 5 2" xfId="13359"/>
    <cellStyle name="SAPBEXaggData 4 2 6" xfId="13360"/>
    <cellStyle name="SAPBEXaggData 4 2 6 2" xfId="13361"/>
    <cellStyle name="SAPBEXaggData 4 2 7" xfId="13362"/>
    <cellStyle name="SAPBEXaggData 4 2 7 2" xfId="13363"/>
    <cellStyle name="SAPBEXaggData 4 2 8" xfId="13364"/>
    <cellStyle name="SAPBEXaggData 4 2 8 2" xfId="13365"/>
    <cellStyle name="SAPBEXaggData 4 2 9" xfId="13366"/>
    <cellStyle name="SAPBEXaggData 4 2 9 2" xfId="13367"/>
    <cellStyle name="SAPBEXaggData 4 3" xfId="13368"/>
    <cellStyle name="SAPBEXaggData 4 3 2" xfId="13369"/>
    <cellStyle name="SAPBEXaggData 4 3 2 2" xfId="13370"/>
    <cellStyle name="SAPBEXaggData 4 3 2 2 2" xfId="13371"/>
    <cellStyle name="SAPBEXaggData 4 3 2 2 2 2" xfId="13372"/>
    <cellStyle name="SAPBEXaggData 4 3 2 2 3" xfId="13373"/>
    <cellStyle name="SAPBEXaggData 4 3 2 2 3 2" xfId="13374"/>
    <cellStyle name="SAPBEXaggData 4 3 2 2 4" xfId="13375"/>
    <cellStyle name="SAPBEXaggData 4 3 2 2 4 2" xfId="13376"/>
    <cellStyle name="SAPBEXaggData 4 3 2 2 5" xfId="13377"/>
    <cellStyle name="SAPBEXaggData 4 3 2 2 5 2" xfId="13378"/>
    <cellStyle name="SAPBEXaggData 4 3 2 2 6" xfId="13379"/>
    <cellStyle name="SAPBEXaggData 4 3 2 2 6 2" xfId="13380"/>
    <cellStyle name="SAPBEXaggData 4 3 2 2 7" xfId="13381"/>
    <cellStyle name="SAPBEXaggData 4 3 2 3" xfId="13382"/>
    <cellStyle name="SAPBEXaggData 4 3 2 3 2" xfId="13383"/>
    <cellStyle name="SAPBEXaggData 4 3 2 4" xfId="13384"/>
    <cellStyle name="SAPBEXaggData 4 3 2 4 2" xfId="13385"/>
    <cellStyle name="SAPBEXaggData 4 3 2 5" xfId="13386"/>
    <cellStyle name="SAPBEXaggData 4 3 2 5 2" xfId="13387"/>
    <cellStyle name="SAPBEXaggData 4 3 2 6" xfId="13388"/>
    <cellStyle name="SAPBEXaggData 4 3 2 6 2" xfId="13389"/>
    <cellStyle name="SAPBEXaggData 4 3 2 7" xfId="13390"/>
    <cellStyle name="SAPBEXaggData 4 3 2 7 2" xfId="13391"/>
    <cellStyle name="SAPBEXaggData 4 3 2 8" xfId="13392"/>
    <cellStyle name="SAPBEXaggData 4 3 3" xfId="13393"/>
    <cellStyle name="SAPBEXaggData 4 3 3 2" xfId="13394"/>
    <cellStyle name="SAPBEXaggData 4 3 3 2 2" xfId="13395"/>
    <cellStyle name="SAPBEXaggData 4 3 3 3" xfId="13396"/>
    <cellStyle name="SAPBEXaggData 4 3 3 3 2" xfId="13397"/>
    <cellStyle name="SAPBEXaggData 4 3 3 4" xfId="13398"/>
    <cellStyle name="SAPBEXaggData 4 3 3 4 2" xfId="13399"/>
    <cellStyle name="SAPBEXaggData 4 3 3 5" xfId="13400"/>
    <cellStyle name="SAPBEXaggData 4 3 3 5 2" xfId="13401"/>
    <cellStyle name="SAPBEXaggData 4 3 3 6" xfId="13402"/>
    <cellStyle name="SAPBEXaggData 4 3 3 6 2" xfId="13403"/>
    <cellStyle name="SAPBEXaggData 4 3 3 7" xfId="13404"/>
    <cellStyle name="SAPBEXaggData 4 3 4" xfId="13405"/>
    <cellStyle name="SAPBEXaggData 4 3 4 2" xfId="13406"/>
    <cellStyle name="SAPBEXaggData 4 3 5" xfId="13407"/>
    <cellStyle name="SAPBEXaggData 4 3 5 2" xfId="13408"/>
    <cellStyle name="SAPBEXaggData 4 3 6" xfId="13409"/>
    <cellStyle name="SAPBEXaggData 4 3 6 2" xfId="13410"/>
    <cellStyle name="SAPBEXaggData 4 3 7" xfId="13411"/>
    <cellStyle name="SAPBEXaggData 4 3 7 2" xfId="13412"/>
    <cellStyle name="SAPBEXaggData 4 3 8" xfId="13413"/>
    <cellStyle name="SAPBEXaggData 4 3 8 2" xfId="13414"/>
    <cellStyle name="SAPBEXaggData 4 3 9" xfId="13415"/>
    <cellStyle name="SAPBEXaggData 4 4" xfId="13416"/>
    <cellStyle name="SAPBEXaggData 4 4 2" xfId="13417"/>
    <cellStyle name="SAPBEXaggData 4 4 2 2" xfId="13418"/>
    <cellStyle name="SAPBEXaggData 4 4 2 2 2" xfId="13419"/>
    <cellStyle name="SAPBEXaggData 4 4 2 3" xfId="13420"/>
    <cellStyle name="SAPBEXaggData 4 4 2 3 2" xfId="13421"/>
    <cellStyle name="SAPBEXaggData 4 4 2 4" xfId="13422"/>
    <cellStyle name="SAPBEXaggData 4 4 2 4 2" xfId="13423"/>
    <cellStyle name="SAPBEXaggData 4 4 2 5" xfId="13424"/>
    <cellStyle name="SAPBEXaggData 4 4 2 5 2" xfId="13425"/>
    <cellStyle name="SAPBEXaggData 4 4 2 6" xfId="13426"/>
    <cellStyle name="SAPBEXaggData 4 4 2 6 2" xfId="13427"/>
    <cellStyle name="SAPBEXaggData 4 4 2 7" xfId="13428"/>
    <cellStyle name="SAPBEXaggData 4 4 3" xfId="13429"/>
    <cellStyle name="SAPBEXaggData 4 4 3 2" xfId="13430"/>
    <cellStyle name="SAPBEXaggData 4 4 4" xfId="13431"/>
    <cellStyle name="SAPBEXaggData 4 4 4 2" xfId="13432"/>
    <cellStyle name="SAPBEXaggData 4 4 5" xfId="13433"/>
    <cellStyle name="SAPBEXaggData 4 4 5 2" xfId="13434"/>
    <cellStyle name="SAPBEXaggData 4 4 6" xfId="13435"/>
    <cellStyle name="SAPBEXaggData 4 4 6 2" xfId="13436"/>
    <cellStyle name="SAPBEXaggData 4 4 7" xfId="13437"/>
    <cellStyle name="SAPBEXaggData 4 4 7 2" xfId="13438"/>
    <cellStyle name="SAPBEXaggData 4 4 8" xfId="13439"/>
    <cellStyle name="SAPBEXaggData 4 5" xfId="13440"/>
    <cellStyle name="SAPBEXaggData 4 5 2" xfId="13441"/>
    <cellStyle name="SAPBEXaggData 4 5 2 2" xfId="13442"/>
    <cellStyle name="SAPBEXaggData 4 5 3" xfId="13443"/>
    <cellStyle name="SAPBEXaggData 4 5 3 2" xfId="13444"/>
    <cellStyle name="SAPBEXaggData 4 5 4" xfId="13445"/>
    <cellStyle name="SAPBEXaggData 4 5 4 2" xfId="13446"/>
    <cellStyle name="SAPBEXaggData 4 5 5" xfId="13447"/>
    <cellStyle name="SAPBEXaggData 4 5 5 2" xfId="13448"/>
    <cellStyle name="SAPBEXaggData 4 5 6" xfId="13449"/>
    <cellStyle name="SAPBEXaggData 4 5 6 2" xfId="13450"/>
    <cellStyle name="SAPBEXaggData 4 5 7" xfId="13451"/>
    <cellStyle name="SAPBEXaggData 4 6" xfId="13452"/>
    <cellStyle name="SAPBEXaggData 4 6 2" xfId="13453"/>
    <cellStyle name="SAPBEXaggData 4 7" xfId="13454"/>
    <cellStyle name="SAPBEXaggData 4 7 2" xfId="13455"/>
    <cellStyle name="SAPBEXaggData 4 8" xfId="13456"/>
    <cellStyle name="SAPBEXaggData 4 8 2" xfId="13457"/>
    <cellStyle name="SAPBEXaggData 4 9" xfId="13458"/>
    <cellStyle name="SAPBEXaggData 4 9 2" xfId="13459"/>
    <cellStyle name="SAPBEXaggData 5" xfId="13460"/>
    <cellStyle name="SAPBEXaggData 5 10" xfId="13461"/>
    <cellStyle name="SAPBEXaggData 5 2" xfId="13462"/>
    <cellStyle name="SAPBEXaggData 5 2 2" xfId="13463"/>
    <cellStyle name="SAPBEXaggData 5 2 2 2" xfId="13464"/>
    <cellStyle name="SAPBEXaggData 5 2 2 2 2" xfId="13465"/>
    <cellStyle name="SAPBEXaggData 5 2 2 2 2 2" xfId="13466"/>
    <cellStyle name="SAPBEXaggData 5 2 2 2 3" xfId="13467"/>
    <cellStyle name="SAPBEXaggData 5 2 2 2 3 2" xfId="13468"/>
    <cellStyle name="SAPBEXaggData 5 2 2 2 4" xfId="13469"/>
    <cellStyle name="SAPBEXaggData 5 2 2 2 4 2" xfId="13470"/>
    <cellStyle name="SAPBEXaggData 5 2 2 2 5" xfId="13471"/>
    <cellStyle name="SAPBEXaggData 5 2 2 2 5 2" xfId="13472"/>
    <cellStyle name="SAPBEXaggData 5 2 2 2 6" xfId="13473"/>
    <cellStyle name="SAPBEXaggData 5 2 2 2 6 2" xfId="13474"/>
    <cellStyle name="SAPBEXaggData 5 2 2 2 7" xfId="13475"/>
    <cellStyle name="SAPBEXaggData 5 2 2 3" xfId="13476"/>
    <cellStyle name="SAPBEXaggData 5 2 2 3 2" xfId="13477"/>
    <cellStyle name="SAPBEXaggData 5 2 2 4" xfId="13478"/>
    <cellStyle name="SAPBEXaggData 5 2 2 4 2" xfId="13479"/>
    <cellStyle name="SAPBEXaggData 5 2 2 5" xfId="13480"/>
    <cellStyle name="SAPBEXaggData 5 2 2 5 2" xfId="13481"/>
    <cellStyle name="SAPBEXaggData 5 2 2 6" xfId="13482"/>
    <cellStyle name="SAPBEXaggData 5 2 2 6 2" xfId="13483"/>
    <cellStyle name="SAPBEXaggData 5 2 2 7" xfId="13484"/>
    <cellStyle name="SAPBEXaggData 5 2 2 7 2" xfId="13485"/>
    <cellStyle name="SAPBEXaggData 5 2 2 8" xfId="13486"/>
    <cellStyle name="SAPBEXaggData 5 2 3" xfId="13487"/>
    <cellStyle name="SAPBEXaggData 5 2 3 2" xfId="13488"/>
    <cellStyle name="SAPBEXaggData 5 2 3 2 2" xfId="13489"/>
    <cellStyle name="SAPBEXaggData 5 2 3 3" xfId="13490"/>
    <cellStyle name="SAPBEXaggData 5 2 3 3 2" xfId="13491"/>
    <cellStyle name="SAPBEXaggData 5 2 3 4" xfId="13492"/>
    <cellStyle name="SAPBEXaggData 5 2 3 4 2" xfId="13493"/>
    <cellStyle name="SAPBEXaggData 5 2 3 5" xfId="13494"/>
    <cellStyle name="SAPBEXaggData 5 2 3 5 2" xfId="13495"/>
    <cellStyle name="SAPBEXaggData 5 2 3 6" xfId="13496"/>
    <cellStyle name="SAPBEXaggData 5 2 3 6 2" xfId="13497"/>
    <cellStyle name="SAPBEXaggData 5 2 3 7" xfId="13498"/>
    <cellStyle name="SAPBEXaggData 5 2 4" xfId="13499"/>
    <cellStyle name="SAPBEXaggData 5 2 4 2" xfId="13500"/>
    <cellStyle name="SAPBEXaggData 5 2 5" xfId="13501"/>
    <cellStyle name="SAPBEXaggData 5 2 5 2" xfId="13502"/>
    <cellStyle name="SAPBEXaggData 5 2 6" xfId="13503"/>
    <cellStyle name="SAPBEXaggData 5 2 6 2" xfId="13504"/>
    <cellStyle name="SAPBEXaggData 5 2 7" xfId="13505"/>
    <cellStyle name="SAPBEXaggData 5 2 7 2" xfId="13506"/>
    <cellStyle name="SAPBEXaggData 5 2 8" xfId="13507"/>
    <cellStyle name="SAPBEXaggData 5 2 8 2" xfId="13508"/>
    <cellStyle name="SAPBEXaggData 5 2 9" xfId="13509"/>
    <cellStyle name="SAPBEXaggData 5 3" xfId="13510"/>
    <cellStyle name="SAPBEXaggData 5 3 2" xfId="13511"/>
    <cellStyle name="SAPBEXaggData 5 3 2 2" xfId="13512"/>
    <cellStyle name="SAPBEXaggData 5 3 2 2 2" xfId="13513"/>
    <cellStyle name="SAPBEXaggData 5 3 2 3" xfId="13514"/>
    <cellStyle name="SAPBEXaggData 5 3 2 3 2" xfId="13515"/>
    <cellStyle name="SAPBEXaggData 5 3 2 4" xfId="13516"/>
    <cellStyle name="SAPBEXaggData 5 3 2 4 2" xfId="13517"/>
    <cellStyle name="SAPBEXaggData 5 3 2 5" xfId="13518"/>
    <cellStyle name="SAPBEXaggData 5 3 2 5 2" xfId="13519"/>
    <cellStyle name="SAPBEXaggData 5 3 2 6" xfId="13520"/>
    <cellStyle name="SAPBEXaggData 5 3 2 6 2" xfId="13521"/>
    <cellStyle name="SAPBEXaggData 5 3 2 7" xfId="13522"/>
    <cellStyle name="SAPBEXaggData 5 3 3" xfId="13523"/>
    <cellStyle name="SAPBEXaggData 5 3 3 2" xfId="13524"/>
    <cellStyle name="SAPBEXaggData 5 3 4" xfId="13525"/>
    <cellStyle name="SAPBEXaggData 5 3 4 2" xfId="13526"/>
    <cellStyle name="SAPBEXaggData 5 3 5" xfId="13527"/>
    <cellStyle name="SAPBEXaggData 5 3 5 2" xfId="13528"/>
    <cellStyle name="SAPBEXaggData 5 3 6" xfId="13529"/>
    <cellStyle name="SAPBEXaggData 5 3 6 2" xfId="13530"/>
    <cellStyle name="SAPBEXaggData 5 3 7" xfId="13531"/>
    <cellStyle name="SAPBEXaggData 5 3 7 2" xfId="13532"/>
    <cellStyle name="SAPBEXaggData 5 3 8" xfId="13533"/>
    <cellStyle name="SAPBEXaggData 5 4" xfId="13534"/>
    <cellStyle name="SAPBEXaggData 5 4 2" xfId="13535"/>
    <cellStyle name="SAPBEXaggData 5 4 2 2" xfId="13536"/>
    <cellStyle name="SAPBEXaggData 5 4 3" xfId="13537"/>
    <cellStyle name="SAPBEXaggData 5 4 3 2" xfId="13538"/>
    <cellStyle name="SAPBEXaggData 5 4 4" xfId="13539"/>
    <cellStyle name="SAPBEXaggData 5 4 4 2" xfId="13540"/>
    <cellStyle name="SAPBEXaggData 5 4 5" xfId="13541"/>
    <cellStyle name="SAPBEXaggData 5 4 5 2" xfId="13542"/>
    <cellStyle name="SAPBEXaggData 5 4 6" xfId="13543"/>
    <cellStyle name="SAPBEXaggData 5 4 6 2" xfId="13544"/>
    <cellStyle name="SAPBEXaggData 5 4 7" xfId="13545"/>
    <cellStyle name="SAPBEXaggData 5 5" xfId="13546"/>
    <cellStyle name="SAPBEXaggData 5 5 2" xfId="13547"/>
    <cellStyle name="SAPBEXaggData 5 6" xfId="13548"/>
    <cellStyle name="SAPBEXaggData 5 6 2" xfId="13549"/>
    <cellStyle name="SAPBEXaggData 5 7" xfId="13550"/>
    <cellStyle name="SAPBEXaggData 5 7 2" xfId="13551"/>
    <cellStyle name="SAPBEXaggData 5 8" xfId="13552"/>
    <cellStyle name="SAPBEXaggData 5 8 2" xfId="13553"/>
    <cellStyle name="SAPBEXaggData 5 9" xfId="13554"/>
    <cellStyle name="SAPBEXaggData 5 9 2" xfId="13555"/>
    <cellStyle name="SAPBEXaggData 6" xfId="13556"/>
    <cellStyle name="SAPBEXaggData 6 10" xfId="13557"/>
    <cellStyle name="SAPBEXaggData 6 2" xfId="13558"/>
    <cellStyle name="SAPBEXaggData 6 2 2" xfId="13559"/>
    <cellStyle name="SAPBEXaggData 6 2 2 2" xfId="13560"/>
    <cellStyle name="SAPBEXaggData 6 2 2 2 2" xfId="13561"/>
    <cellStyle name="SAPBEXaggData 6 2 2 2 2 2" xfId="13562"/>
    <cellStyle name="SAPBEXaggData 6 2 2 2 3" xfId="13563"/>
    <cellStyle name="SAPBEXaggData 6 2 2 2 3 2" xfId="13564"/>
    <cellStyle name="SAPBEXaggData 6 2 2 2 4" xfId="13565"/>
    <cellStyle name="SAPBEXaggData 6 2 2 2 4 2" xfId="13566"/>
    <cellStyle name="SAPBEXaggData 6 2 2 2 5" xfId="13567"/>
    <cellStyle name="SAPBEXaggData 6 2 2 2 5 2" xfId="13568"/>
    <cellStyle name="SAPBEXaggData 6 2 2 2 6" xfId="13569"/>
    <cellStyle name="SAPBEXaggData 6 2 2 2 6 2" xfId="13570"/>
    <cellStyle name="SAPBEXaggData 6 2 2 2 7" xfId="13571"/>
    <cellStyle name="SAPBEXaggData 6 2 2 3" xfId="13572"/>
    <cellStyle name="SAPBEXaggData 6 2 2 3 2" xfId="13573"/>
    <cellStyle name="SAPBEXaggData 6 2 2 4" xfId="13574"/>
    <cellStyle name="SAPBEXaggData 6 2 2 4 2" xfId="13575"/>
    <cellStyle name="SAPBEXaggData 6 2 2 5" xfId="13576"/>
    <cellStyle name="SAPBEXaggData 6 2 2 5 2" xfId="13577"/>
    <cellStyle name="SAPBEXaggData 6 2 2 6" xfId="13578"/>
    <cellStyle name="SAPBEXaggData 6 2 2 6 2" xfId="13579"/>
    <cellStyle name="SAPBEXaggData 6 2 2 7" xfId="13580"/>
    <cellStyle name="SAPBEXaggData 6 2 2 7 2" xfId="13581"/>
    <cellStyle name="SAPBEXaggData 6 2 2 8" xfId="13582"/>
    <cellStyle name="SAPBEXaggData 6 2 3" xfId="13583"/>
    <cellStyle name="SAPBEXaggData 6 2 3 2" xfId="13584"/>
    <cellStyle name="SAPBEXaggData 6 2 3 2 2" xfId="13585"/>
    <cellStyle name="SAPBEXaggData 6 2 3 3" xfId="13586"/>
    <cellStyle name="SAPBEXaggData 6 2 3 3 2" xfId="13587"/>
    <cellStyle name="SAPBEXaggData 6 2 3 4" xfId="13588"/>
    <cellStyle name="SAPBEXaggData 6 2 3 4 2" xfId="13589"/>
    <cellStyle name="SAPBEXaggData 6 2 3 5" xfId="13590"/>
    <cellStyle name="SAPBEXaggData 6 2 3 5 2" xfId="13591"/>
    <cellStyle name="SAPBEXaggData 6 2 3 6" xfId="13592"/>
    <cellStyle name="SAPBEXaggData 6 2 3 6 2" xfId="13593"/>
    <cellStyle name="SAPBEXaggData 6 2 3 7" xfId="13594"/>
    <cellStyle name="SAPBEXaggData 6 2 4" xfId="13595"/>
    <cellStyle name="SAPBEXaggData 6 2 4 2" xfId="13596"/>
    <cellStyle name="SAPBEXaggData 6 2 5" xfId="13597"/>
    <cellStyle name="SAPBEXaggData 6 2 5 2" xfId="13598"/>
    <cellStyle name="SAPBEXaggData 6 2 6" xfId="13599"/>
    <cellStyle name="SAPBEXaggData 6 2 6 2" xfId="13600"/>
    <cellStyle name="SAPBEXaggData 6 2 7" xfId="13601"/>
    <cellStyle name="SAPBEXaggData 6 2 7 2" xfId="13602"/>
    <cellStyle name="SAPBEXaggData 6 2 8" xfId="13603"/>
    <cellStyle name="SAPBEXaggData 6 2 8 2" xfId="13604"/>
    <cellStyle name="SAPBEXaggData 6 2 9" xfId="13605"/>
    <cellStyle name="SAPBEXaggData 6 3" xfId="13606"/>
    <cellStyle name="SAPBEXaggData 6 3 2" xfId="13607"/>
    <cellStyle name="SAPBEXaggData 6 3 2 2" xfId="13608"/>
    <cellStyle name="SAPBEXaggData 6 3 2 2 2" xfId="13609"/>
    <cellStyle name="SAPBEXaggData 6 3 2 3" xfId="13610"/>
    <cellStyle name="SAPBEXaggData 6 3 2 3 2" xfId="13611"/>
    <cellStyle name="SAPBEXaggData 6 3 2 4" xfId="13612"/>
    <cellStyle name="SAPBEXaggData 6 3 2 4 2" xfId="13613"/>
    <cellStyle name="SAPBEXaggData 6 3 2 5" xfId="13614"/>
    <cellStyle name="SAPBEXaggData 6 3 2 5 2" xfId="13615"/>
    <cellStyle name="SAPBEXaggData 6 3 2 6" xfId="13616"/>
    <cellStyle name="SAPBEXaggData 6 3 2 6 2" xfId="13617"/>
    <cellStyle name="SAPBEXaggData 6 3 2 7" xfId="13618"/>
    <cellStyle name="SAPBEXaggData 6 3 3" xfId="13619"/>
    <cellStyle name="SAPBEXaggData 6 3 3 2" xfId="13620"/>
    <cellStyle name="SAPBEXaggData 6 3 4" xfId="13621"/>
    <cellStyle name="SAPBEXaggData 6 3 4 2" xfId="13622"/>
    <cellStyle name="SAPBEXaggData 6 3 5" xfId="13623"/>
    <cellStyle name="SAPBEXaggData 6 3 5 2" xfId="13624"/>
    <cellStyle name="SAPBEXaggData 6 3 6" xfId="13625"/>
    <cellStyle name="SAPBEXaggData 6 3 6 2" xfId="13626"/>
    <cellStyle name="SAPBEXaggData 6 3 7" xfId="13627"/>
    <cellStyle name="SAPBEXaggData 6 3 7 2" xfId="13628"/>
    <cellStyle name="SAPBEXaggData 6 3 8" xfId="13629"/>
    <cellStyle name="SAPBEXaggData 6 4" xfId="13630"/>
    <cellStyle name="SAPBEXaggData 6 4 2" xfId="13631"/>
    <cellStyle name="SAPBEXaggData 6 4 2 2" xfId="13632"/>
    <cellStyle name="SAPBEXaggData 6 4 3" xfId="13633"/>
    <cellStyle name="SAPBEXaggData 6 4 3 2" xfId="13634"/>
    <cellStyle name="SAPBEXaggData 6 4 4" xfId="13635"/>
    <cellStyle name="SAPBEXaggData 6 4 4 2" xfId="13636"/>
    <cellStyle name="SAPBEXaggData 6 4 5" xfId="13637"/>
    <cellStyle name="SAPBEXaggData 6 4 5 2" xfId="13638"/>
    <cellStyle name="SAPBEXaggData 6 4 6" xfId="13639"/>
    <cellStyle name="SAPBEXaggData 6 4 6 2" xfId="13640"/>
    <cellStyle name="SAPBEXaggData 6 4 7" xfId="13641"/>
    <cellStyle name="SAPBEXaggData 6 5" xfId="13642"/>
    <cellStyle name="SAPBEXaggData 6 5 2" xfId="13643"/>
    <cellStyle name="SAPBEXaggData 6 6" xfId="13644"/>
    <cellStyle name="SAPBEXaggData 6 6 2" xfId="13645"/>
    <cellStyle name="SAPBEXaggData 6 7" xfId="13646"/>
    <cellStyle name="SAPBEXaggData 6 7 2" xfId="13647"/>
    <cellStyle name="SAPBEXaggData 6 8" xfId="13648"/>
    <cellStyle name="SAPBEXaggData 6 8 2" xfId="13649"/>
    <cellStyle name="SAPBEXaggData 6 9" xfId="13650"/>
    <cellStyle name="SAPBEXaggData 6 9 2" xfId="13651"/>
    <cellStyle name="SAPBEXaggData 7" xfId="13652"/>
    <cellStyle name="SAPBEXaggData 7 10" xfId="13653"/>
    <cellStyle name="SAPBEXaggData 7 2" xfId="13654"/>
    <cellStyle name="SAPBEXaggData 7 2 2" xfId="13655"/>
    <cellStyle name="SAPBEXaggData 7 2 2 2" xfId="13656"/>
    <cellStyle name="SAPBEXaggData 7 2 2 2 2" xfId="13657"/>
    <cellStyle name="SAPBEXaggData 7 2 2 2 2 2" xfId="13658"/>
    <cellStyle name="SAPBEXaggData 7 2 2 2 3" xfId="13659"/>
    <cellStyle name="SAPBEXaggData 7 2 2 2 3 2" xfId="13660"/>
    <cellStyle name="SAPBEXaggData 7 2 2 2 4" xfId="13661"/>
    <cellStyle name="SAPBEXaggData 7 2 2 2 4 2" xfId="13662"/>
    <cellStyle name="SAPBEXaggData 7 2 2 2 5" xfId="13663"/>
    <cellStyle name="SAPBEXaggData 7 2 2 2 5 2" xfId="13664"/>
    <cellStyle name="SAPBEXaggData 7 2 2 2 6" xfId="13665"/>
    <cellStyle name="SAPBEXaggData 7 2 2 2 6 2" xfId="13666"/>
    <cellStyle name="SAPBEXaggData 7 2 2 2 7" xfId="13667"/>
    <cellStyle name="SAPBEXaggData 7 2 2 3" xfId="13668"/>
    <cellStyle name="SAPBEXaggData 7 2 2 3 2" xfId="13669"/>
    <cellStyle name="SAPBEXaggData 7 2 2 4" xfId="13670"/>
    <cellStyle name="SAPBEXaggData 7 2 2 4 2" xfId="13671"/>
    <cellStyle name="SAPBEXaggData 7 2 2 5" xfId="13672"/>
    <cellStyle name="SAPBEXaggData 7 2 2 5 2" xfId="13673"/>
    <cellStyle name="SAPBEXaggData 7 2 2 6" xfId="13674"/>
    <cellStyle name="SAPBEXaggData 7 2 2 6 2" xfId="13675"/>
    <cellStyle name="SAPBEXaggData 7 2 2 7" xfId="13676"/>
    <cellStyle name="SAPBEXaggData 7 2 2 7 2" xfId="13677"/>
    <cellStyle name="SAPBEXaggData 7 2 2 8" xfId="13678"/>
    <cellStyle name="SAPBEXaggData 7 2 3" xfId="13679"/>
    <cellStyle name="SAPBEXaggData 7 2 3 2" xfId="13680"/>
    <cellStyle name="SAPBEXaggData 7 2 3 2 2" xfId="13681"/>
    <cellStyle name="SAPBEXaggData 7 2 3 3" xfId="13682"/>
    <cellStyle name="SAPBEXaggData 7 2 3 3 2" xfId="13683"/>
    <cellStyle name="SAPBEXaggData 7 2 3 4" xfId="13684"/>
    <cellStyle name="SAPBEXaggData 7 2 3 4 2" xfId="13685"/>
    <cellStyle name="SAPBEXaggData 7 2 3 5" xfId="13686"/>
    <cellStyle name="SAPBEXaggData 7 2 3 5 2" xfId="13687"/>
    <cellStyle name="SAPBEXaggData 7 2 3 6" xfId="13688"/>
    <cellStyle name="SAPBEXaggData 7 2 3 6 2" xfId="13689"/>
    <cellStyle name="SAPBEXaggData 7 2 3 7" xfId="13690"/>
    <cellStyle name="SAPBEXaggData 7 2 4" xfId="13691"/>
    <cellStyle name="SAPBEXaggData 7 2 4 2" xfId="13692"/>
    <cellStyle name="SAPBEXaggData 7 2 5" xfId="13693"/>
    <cellStyle name="SAPBEXaggData 7 2 5 2" xfId="13694"/>
    <cellStyle name="SAPBEXaggData 7 2 6" xfId="13695"/>
    <cellStyle name="SAPBEXaggData 7 2 6 2" xfId="13696"/>
    <cellStyle name="SAPBEXaggData 7 2 7" xfId="13697"/>
    <cellStyle name="SAPBEXaggData 7 2 7 2" xfId="13698"/>
    <cellStyle name="SAPBEXaggData 7 2 8" xfId="13699"/>
    <cellStyle name="SAPBEXaggData 7 2 8 2" xfId="13700"/>
    <cellStyle name="SAPBEXaggData 7 2 9" xfId="13701"/>
    <cellStyle name="SAPBEXaggData 7 3" xfId="13702"/>
    <cellStyle name="SAPBEXaggData 7 3 2" xfId="13703"/>
    <cellStyle name="SAPBEXaggData 7 3 2 2" xfId="13704"/>
    <cellStyle name="SAPBEXaggData 7 3 2 2 2" xfId="13705"/>
    <cellStyle name="SAPBEXaggData 7 3 2 3" xfId="13706"/>
    <cellStyle name="SAPBEXaggData 7 3 2 3 2" xfId="13707"/>
    <cellStyle name="SAPBEXaggData 7 3 2 4" xfId="13708"/>
    <cellStyle name="SAPBEXaggData 7 3 2 4 2" xfId="13709"/>
    <cellStyle name="SAPBEXaggData 7 3 2 5" xfId="13710"/>
    <cellStyle name="SAPBEXaggData 7 3 2 5 2" xfId="13711"/>
    <cellStyle name="SAPBEXaggData 7 3 2 6" xfId="13712"/>
    <cellStyle name="SAPBEXaggData 7 3 2 6 2" xfId="13713"/>
    <cellStyle name="SAPBEXaggData 7 3 2 7" xfId="13714"/>
    <cellStyle name="SAPBEXaggData 7 3 3" xfId="13715"/>
    <cellStyle name="SAPBEXaggData 7 3 3 2" xfId="13716"/>
    <cellStyle name="SAPBEXaggData 7 3 4" xfId="13717"/>
    <cellStyle name="SAPBEXaggData 7 3 4 2" xfId="13718"/>
    <cellStyle name="SAPBEXaggData 7 3 5" xfId="13719"/>
    <cellStyle name="SAPBEXaggData 7 3 5 2" xfId="13720"/>
    <cellStyle name="SAPBEXaggData 7 3 6" xfId="13721"/>
    <cellStyle name="SAPBEXaggData 7 3 6 2" xfId="13722"/>
    <cellStyle name="SAPBEXaggData 7 3 7" xfId="13723"/>
    <cellStyle name="SAPBEXaggData 7 3 7 2" xfId="13724"/>
    <cellStyle name="SAPBEXaggData 7 3 8" xfId="13725"/>
    <cellStyle name="SAPBEXaggData 7 4" xfId="13726"/>
    <cellStyle name="SAPBEXaggData 7 4 2" xfId="13727"/>
    <cellStyle name="SAPBEXaggData 7 4 2 2" xfId="13728"/>
    <cellStyle name="SAPBEXaggData 7 4 3" xfId="13729"/>
    <cellStyle name="SAPBEXaggData 7 4 3 2" xfId="13730"/>
    <cellStyle name="SAPBEXaggData 7 4 4" xfId="13731"/>
    <cellStyle name="SAPBEXaggData 7 4 4 2" xfId="13732"/>
    <cellStyle name="SAPBEXaggData 7 4 5" xfId="13733"/>
    <cellStyle name="SAPBEXaggData 7 4 5 2" xfId="13734"/>
    <cellStyle name="SAPBEXaggData 7 4 6" xfId="13735"/>
    <cellStyle name="SAPBEXaggData 7 4 6 2" xfId="13736"/>
    <cellStyle name="SAPBEXaggData 7 4 7" xfId="13737"/>
    <cellStyle name="SAPBEXaggData 7 5" xfId="13738"/>
    <cellStyle name="SAPBEXaggData 7 5 2" xfId="13739"/>
    <cellStyle name="SAPBEXaggData 7 6" xfId="13740"/>
    <cellStyle name="SAPBEXaggData 7 6 2" xfId="13741"/>
    <cellStyle name="SAPBEXaggData 7 7" xfId="13742"/>
    <cellStyle name="SAPBEXaggData 7 7 2" xfId="13743"/>
    <cellStyle name="SAPBEXaggData 7 8" xfId="13744"/>
    <cellStyle name="SAPBEXaggData 7 8 2" xfId="13745"/>
    <cellStyle name="SAPBEXaggData 7 9" xfId="13746"/>
    <cellStyle name="SAPBEXaggData 7 9 2" xfId="13747"/>
    <cellStyle name="SAPBEXaggData 8" xfId="13748"/>
    <cellStyle name="SAPBEXaggData 8 2" xfId="13749"/>
    <cellStyle name="SAPBEXaggData 8 2 2" xfId="13750"/>
    <cellStyle name="SAPBEXaggData 8 2 2 2" xfId="13751"/>
    <cellStyle name="SAPBEXaggData 8 2 2 2 2" xfId="13752"/>
    <cellStyle name="SAPBEXaggData 8 2 2 3" xfId="13753"/>
    <cellStyle name="SAPBEXaggData 8 2 2 3 2" xfId="13754"/>
    <cellStyle name="SAPBEXaggData 8 2 2 4" xfId="13755"/>
    <cellStyle name="SAPBEXaggData 8 2 2 4 2" xfId="13756"/>
    <cellStyle name="SAPBEXaggData 8 2 2 5" xfId="13757"/>
    <cellStyle name="SAPBEXaggData 8 2 2 5 2" xfId="13758"/>
    <cellStyle name="SAPBEXaggData 8 2 2 6" xfId="13759"/>
    <cellStyle name="SAPBEXaggData 8 2 2 6 2" xfId="13760"/>
    <cellStyle name="SAPBEXaggData 8 2 2 7" xfId="13761"/>
    <cellStyle name="SAPBEXaggData 8 2 3" xfId="13762"/>
    <cellStyle name="SAPBEXaggData 8 2 3 2" xfId="13763"/>
    <cellStyle name="SAPBEXaggData 8 2 4" xfId="13764"/>
    <cellStyle name="SAPBEXaggData 8 2 4 2" xfId="13765"/>
    <cellStyle name="SAPBEXaggData 8 2 5" xfId="13766"/>
    <cellStyle name="SAPBEXaggData 8 2 5 2" xfId="13767"/>
    <cellStyle name="SAPBEXaggData 8 2 6" xfId="13768"/>
    <cellStyle name="SAPBEXaggData 8 2 6 2" xfId="13769"/>
    <cellStyle name="SAPBEXaggData 8 2 7" xfId="13770"/>
    <cellStyle name="SAPBEXaggData 8 2 7 2" xfId="13771"/>
    <cellStyle name="SAPBEXaggData 8 2 8" xfId="13772"/>
    <cellStyle name="SAPBEXaggData 8 3" xfId="13773"/>
    <cellStyle name="SAPBEXaggData 8 3 2" xfId="13774"/>
    <cellStyle name="SAPBEXaggData 8 3 2 2" xfId="13775"/>
    <cellStyle name="SAPBEXaggData 8 3 3" xfId="13776"/>
    <cellStyle name="SAPBEXaggData 8 3 3 2" xfId="13777"/>
    <cellStyle name="SAPBEXaggData 8 3 4" xfId="13778"/>
    <cellStyle name="SAPBEXaggData 8 3 4 2" xfId="13779"/>
    <cellStyle name="SAPBEXaggData 8 3 5" xfId="13780"/>
    <cellStyle name="SAPBEXaggData 8 3 5 2" xfId="13781"/>
    <cellStyle name="SAPBEXaggData 8 3 6" xfId="13782"/>
    <cellStyle name="SAPBEXaggData 8 3 6 2" xfId="13783"/>
    <cellStyle name="SAPBEXaggData 8 3 7" xfId="13784"/>
    <cellStyle name="SAPBEXaggData 8 4" xfId="13785"/>
    <cellStyle name="SAPBEXaggData 8 4 2" xfId="13786"/>
    <cellStyle name="SAPBEXaggData 8 5" xfId="13787"/>
    <cellStyle name="SAPBEXaggData 8 5 2" xfId="13788"/>
    <cellStyle name="SAPBEXaggData 8 6" xfId="13789"/>
    <cellStyle name="SAPBEXaggData 8 6 2" xfId="13790"/>
    <cellStyle name="SAPBEXaggData 8 7" xfId="13791"/>
    <cellStyle name="SAPBEXaggData 8 7 2" xfId="13792"/>
    <cellStyle name="SAPBEXaggData 8 8" xfId="13793"/>
    <cellStyle name="SAPBEXaggData 8 8 2" xfId="13794"/>
    <cellStyle name="SAPBEXaggData 8 9" xfId="13795"/>
    <cellStyle name="SAPBEXaggData 9" xfId="13796"/>
    <cellStyle name="SAPBEXaggData 9 2" xfId="13797"/>
    <cellStyle name="SAPBEXaggData 9 2 2" xfId="13798"/>
    <cellStyle name="SAPBEXaggData 9 2 2 2" xfId="13799"/>
    <cellStyle name="SAPBEXaggData 9 2 3" xfId="13800"/>
    <cellStyle name="SAPBEXaggData 9 2 3 2" xfId="13801"/>
    <cellStyle name="SAPBEXaggData 9 2 4" xfId="13802"/>
    <cellStyle name="SAPBEXaggData 9 2 4 2" xfId="13803"/>
    <cellStyle name="SAPBEXaggData 9 2 5" xfId="13804"/>
    <cellStyle name="SAPBEXaggData 9 2 5 2" xfId="13805"/>
    <cellStyle name="SAPBEXaggData 9 2 6" xfId="13806"/>
    <cellStyle name="SAPBEXaggData 9 2 6 2" xfId="13807"/>
    <cellStyle name="SAPBEXaggData 9 2 7" xfId="13808"/>
    <cellStyle name="SAPBEXaggData 9 3" xfId="13809"/>
    <cellStyle name="SAPBEXaggData 9 3 2" xfId="13810"/>
    <cellStyle name="SAPBEXaggData 9 4" xfId="13811"/>
    <cellStyle name="SAPBEXaggData 9 4 2" xfId="13812"/>
    <cellStyle name="SAPBEXaggData 9 5" xfId="13813"/>
    <cellStyle name="SAPBEXaggData 9 5 2" xfId="13814"/>
    <cellStyle name="SAPBEXaggData 9 6" xfId="13815"/>
    <cellStyle name="SAPBEXaggData 9 6 2" xfId="13816"/>
    <cellStyle name="SAPBEXaggData 9 7" xfId="13817"/>
    <cellStyle name="SAPBEXaggData 9 7 2" xfId="13818"/>
    <cellStyle name="SAPBEXaggData 9 8" xfId="13819"/>
    <cellStyle name="SAPBEXaggDataEmph" xfId="13820"/>
    <cellStyle name="SAPBEXaggDataEmph 10" xfId="13821"/>
    <cellStyle name="SAPBEXaggDataEmph 10 2" xfId="13822"/>
    <cellStyle name="SAPBEXaggDataEmph 11" xfId="13823"/>
    <cellStyle name="SAPBEXaggDataEmph 2" xfId="13824"/>
    <cellStyle name="SAPBEXaggDataEmph 2 2" xfId="13825"/>
    <cellStyle name="SAPBEXaggDataEmph 2 2 2" xfId="13826"/>
    <cellStyle name="SAPBEXaggDataEmph 2 2 2 2" xfId="13827"/>
    <cellStyle name="SAPBEXaggDataEmph 2 2 2 2 2" xfId="13828"/>
    <cellStyle name="SAPBEXaggDataEmph 2 2 2 3" xfId="13829"/>
    <cellStyle name="SAPBEXaggDataEmph 2 2 2 3 2" xfId="13830"/>
    <cellStyle name="SAPBEXaggDataEmph 2 2 2 4" xfId="13831"/>
    <cellStyle name="SAPBEXaggDataEmph 2 2 2 4 2" xfId="13832"/>
    <cellStyle name="SAPBEXaggDataEmph 2 2 2 5" xfId="13833"/>
    <cellStyle name="SAPBEXaggDataEmph 2 2 2 5 2" xfId="13834"/>
    <cellStyle name="SAPBEXaggDataEmph 2 2 2 6" xfId="13835"/>
    <cellStyle name="SAPBEXaggDataEmph 2 2 2 6 2" xfId="13836"/>
    <cellStyle name="SAPBEXaggDataEmph 2 2 2 7" xfId="13837"/>
    <cellStyle name="SAPBEXaggDataEmph 2 2 3" xfId="13838"/>
    <cellStyle name="SAPBEXaggDataEmph 2 2 3 2" xfId="13839"/>
    <cellStyle name="SAPBEXaggDataEmph 2 2 4" xfId="13840"/>
    <cellStyle name="SAPBEXaggDataEmph 2 2 4 2" xfId="13841"/>
    <cellStyle name="SAPBEXaggDataEmph 2 2 5" xfId="13842"/>
    <cellStyle name="SAPBEXaggDataEmph 2 2 5 2" xfId="13843"/>
    <cellStyle name="SAPBEXaggDataEmph 2 2 6" xfId="13844"/>
    <cellStyle name="SAPBEXaggDataEmph 2 2 6 2" xfId="13845"/>
    <cellStyle name="SAPBEXaggDataEmph 2 2 7" xfId="13846"/>
    <cellStyle name="SAPBEXaggDataEmph 2 2 7 2" xfId="13847"/>
    <cellStyle name="SAPBEXaggDataEmph 2 2 8" xfId="13848"/>
    <cellStyle name="SAPBEXaggDataEmph 2 3" xfId="13849"/>
    <cellStyle name="SAPBEXaggDataEmph 2 3 2" xfId="13850"/>
    <cellStyle name="SAPBEXaggDataEmph 2 3 2 2" xfId="13851"/>
    <cellStyle name="SAPBEXaggDataEmph 2 3 3" xfId="13852"/>
    <cellStyle name="SAPBEXaggDataEmph 2 3 3 2" xfId="13853"/>
    <cellStyle name="SAPBEXaggDataEmph 2 3 4" xfId="13854"/>
    <cellStyle name="SAPBEXaggDataEmph 2 3 4 2" xfId="13855"/>
    <cellStyle name="SAPBEXaggDataEmph 2 3 5" xfId="13856"/>
    <cellStyle name="SAPBEXaggDataEmph 2 3 5 2" xfId="13857"/>
    <cellStyle name="SAPBEXaggDataEmph 2 3 6" xfId="13858"/>
    <cellStyle name="SAPBEXaggDataEmph 2 3 6 2" xfId="13859"/>
    <cellStyle name="SAPBEXaggDataEmph 2 3 7" xfId="13860"/>
    <cellStyle name="SAPBEXaggDataEmph 2 4" xfId="13861"/>
    <cellStyle name="SAPBEXaggDataEmph 2 4 2" xfId="13862"/>
    <cellStyle name="SAPBEXaggDataEmph 2 5" xfId="13863"/>
    <cellStyle name="SAPBEXaggDataEmph 2 5 2" xfId="13864"/>
    <cellStyle name="SAPBEXaggDataEmph 2 6" xfId="13865"/>
    <cellStyle name="SAPBEXaggDataEmph 2 6 2" xfId="13866"/>
    <cellStyle name="SAPBEXaggDataEmph 2 7" xfId="13867"/>
    <cellStyle name="SAPBEXaggDataEmph 2 7 2" xfId="13868"/>
    <cellStyle name="SAPBEXaggDataEmph 2 8" xfId="13869"/>
    <cellStyle name="SAPBEXaggDataEmph 2 8 2" xfId="13870"/>
    <cellStyle name="SAPBEXaggDataEmph 2 9" xfId="13871"/>
    <cellStyle name="SAPBEXaggDataEmph 3" xfId="13872"/>
    <cellStyle name="SAPBEXaggDataEmph 3 2" xfId="13873"/>
    <cellStyle name="SAPBEXaggDataEmph 3 2 2" xfId="13874"/>
    <cellStyle name="SAPBEXaggDataEmph 3 2 2 2" xfId="13875"/>
    <cellStyle name="SAPBEXaggDataEmph 3 2 2 2 2" xfId="13876"/>
    <cellStyle name="SAPBEXaggDataEmph 3 2 2 3" xfId="13877"/>
    <cellStyle name="SAPBEXaggDataEmph 3 2 2 3 2" xfId="13878"/>
    <cellStyle name="SAPBEXaggDataEmph 3 2 2 4" xfId="13879"/>
    <cellStyle name="SAPBEXaggDataEmph 3 2 2 4 2" xfId="13880"/>
    <cellStyle name="SAPBEXaggDataEmph 3 2 2 5" xfId="13881"/>
    <cellStyle name="SAPBEXaggDataEmph 3 2 2 5 2" xfId="13882"/>
    <cellStyle name="SAPBEXaggDataEmph 3 2 2 6" xfId="13883"/>
    <cellStyle name="SAPBEXaggDataEmph 3 2 2 6 2" xfId="13884"/>
    <cellStyle name="SAPBEXaggDataEmph 3 2 2 7" xfId="13885"/>
    <cellStyle name="SAPBEXaggDataEmph 3 2 3" xfId="13886"/>
    <cellStyle name="SAPBEXaggDataEmph 3 2 3 2" xfId="13887"/>
    <cellStyle name="SAPBEXaggDataEmph 3 2 4" xfId="13888"/>
    <cellStyle name="SAPBEXaggDataEmph 3 2 4 2" xfId="13889"/>
    <cellStyle name="SAPBEXaggDataEmph 3 2 5" xfId="13890"/>
    <cellStyle name="SAPBEXaggDataEmph 3 2 5 2" xfId="13891"/>
    <cellStyle name="SAPBEXaggDataEmph 3 2 6" xfId="13892"/>
    <cellStyle name="SAPBEXaggDataEmph 3 2 6 2" xfId="13893"/>
    <cellStyle name="SAPBEXaggDataEmph 3 2 7" xfId="13894"/>
    <cellStyle name="SAPBEXaggDataEmph 3 2 7 2" xfId="13895"/>
    <cellStyle name="SAPBEXaggDataEmph 3 2 8" xfId="13896"/>
    <cellStyle name="SAPBEXaggDataEmph 3 3" xfId="13897"/>
    <cellStyle name="SAPBEXaggDataEmph 3 3 2" xfId="13898"/>
    <cellStyle name="SAPBEXaggDataEmph 3 3 2 2" xfId="13899"/>
    <cellStyle name="SAPBEXaggDataEmph 3 3 3" xfId="13900"/>
    <cellStyle name="SAPBEXaggDataEmph 3 3 3 2" xfId="13901"/>
    <cellStyle name="SAPBEXaggDataEmph 3 3 4" xfId="13902"/>
    <cellStyle name="SAPBEXaggDataEmph 3 3 4 2" xfId="13903"/>
    <cellStyle name="SAPBEXaggDataEmph 3 3 5" xfId="13904"/>
    <cellStyle name="SAPBEXaggDataEmph 3 3 5 2" xfId="13905"/>
    <cellStyle name="SAPBEXaggDataEmph 3 3 6" xfId="13906"/>
    <cellStyle name="SAPBEXaggDataEmph 3 3 6 2" xfId="13907"/>
    <cellStyle name="SAPBEXaggDataEmph 3 3 7" xfId="13908"/>
    <cellStyle name="SAPBEXaggDataEmph 3 4" xfId="13909"/>
    <cellStyle name="SAPBEXaggDataEmph 3 4 2" xfId="13910"/>
    <cellStyle name="SAPBEXaggDataEmph 3 5" xfId="13911"/>
    <cellStyle name="SAPBEXaggDataEmph 3 5 2" xfId="13912"/>
    <cellStyle name="SAPBEXaggDataEmph 3 6" xfId="13913"/>
    <cellStyle name="SAPBEXaggDataEmph 3 6 2" xfId="13914"/>
    <cellStyle name="SAPBEXaggDataEmph 3 7" xfId="13915"/>
    <cellStyle name="SAPBEXaggDataEmph 3 7 2" xfId="13916"/>
    <cellStyle name="SAPBEXaggDataEmph 3 8" xfId="13917"/>
    <cellStyle name="SAPBEXaggDataEmph 3 8 2" xfId="13918"/>
    <cellStyle name="SAPBEXaggDataEmph 3 9" xfId="13919"/>
    <cellStyle name="SAPBEXaggDataEmph 4" xfId="13920"/>
    <cellStyle name="SAPBEXaggDataEmph 4 2" xfId="13921"/>
    <cellStyle name="SAPBEXaggDataEmph 4 2 2" xfId="13922"/>
    <cellStyle name="SAPBEXaggDataEmph 4 2 2 2" xfId="13923"/>
    <cellStyle name="SAPBEXaggDataEmph 4 2 3" xfId="13924"/>
    <cellStyle name="SAPBEXaggDataEmph 4 2 3 2" xfId="13925"/>
    <cellStyle name="SAPBEXaggDataEmph 4 2 4" xfId="13926"/>
    <cellStyle name="SAPBEXaggDataEmph 4 2 4 2" xfId="13927"/>
    <cellStyle name="SAPBEXaggDataEmph 4 2 5" xfId="13928"/>
    <cellStyle name="SAPBEXaggDataEmph 4 2 5 2" xfId="13929"/>
    <cellStyle name="SAPBEXaggDataEmph 4 2 6" xfId="13930"/>
    <cellStyle name="SAPBEXaggDataEmph 4 2 6 2" xfId="13931"/>
    <cellStyle name="SAPBEXaggDataEmph 4 2 7" xfId="13932"/>
    <cellStyle name="SAPBEXaggDataEmph 4 3" xfId="13933"/>
    <cellStyle name="SAPBEXaggDataEmph 4 3 2" xfId="13934"/>
    <cellStyle name="SAPBEXaggDataEmph 4 4" xfId="13935"/>
    <cellStyle name="SAPBEXaggDataEmph 4 4 2" xfId="13936"/>
    <cellStyle name="SAPBEXaggDataEmph 4 5" xfId="13937"/>
    <cellStyle name="SAPBEXaggDataEmph 4 5 2" xfId="13938"/>
    <cellStyle name="SAPBEXaggDataEmph 4 6" xfId="13939"/>
    <cellStyle name="SAPBEXaggDataEmph 4 6 2" xfId="13940"/>
    <cellStyle name="SAPBEXaggDataEmph 4 7" xfId="13941"/>
    <cellStyle name="SAPBEXaggDataEmph 4 7 2" xfId="13942"/>
    <cellStyle name="SAPBEXaggDataEmph 4 8" xfId="13943"/>
    <cellStyle name="SAPBEXaggDataEmph 5" xfId="13944"/>
    <cellStyle name="SAPBEXaggDataEmph 5 2" xfId="13945"/>
    <cellStyle name="SAPBEXaggDataEmph 5 2 2" xfId="13946"/>
    <cellStyle name="SAPBEXaggDataEmph 5 3" xfId="13947"/>
    <cellStyle name="SAPBEXaggDataEmph 5 3 2" xfId="13948"/>
    <cellStyle name="SAPBEXaggDataEmph 5 4" xfId="13949"/>
    <cellStyle name="SAPBEXaggDataEmph 5 4 2" xfId="13950"/>
    <cellStyle name="SAPBEXaggDataEmph 5 5" xfId="13951"/>
    <cellStyle name="SAPBEXaggDataEmph 5 5 2" xfId="13952"/>
    <cellStyle name="SAPBEXaggDataEmph 5 6" xfId="13953"/>
    <cellStyle name="SAPBEXaggDataEmph 5 6 2" xfId="13954"/>
    <cellStyle name="SAPBEXaggDataEmph 5 7" xfId="13955"/>
    <cellStyle name="SAPBEXaggDataEmph 6" xfId="13956"/>
    <cellStyle name="SAPBEXaggDataEmph 6 2" xfId="13957"/>
    <cellStyle name="SAPBEXaggDataEmph 7" xfId="13958"/>
    <cellStyle name="SAPBEXaggDataEmph 7 2" xfId="13959"/>
    <cellStyle name="SAPBEXaggDataEmph 8" xfId="13960"/>
    <cellStyle name="SAPBEXaggDataEmph 8 2" xfId="13961"/>
    <cellStyle name="SAPBEXaggDataEmph 9" xfId="13962"/>
    <cellStyle name="SAPBEXaggDataEmph 9 2" xfId="13963"/>
    <cellStyle name="SAPBEXaggItem" xfId="13964"/>
    <cellStyle name="SAPBEXaggItem 10" xfId="13965"/>
    <cellStyle name="SAPBEXaggItem 10 2" xfId="13966"/>
    <cellStyle name="SAPBEXaggItem 10 2 2" xfId="13967"/>
    <cellStyle name="SAPBEXaggItem 10 3" xfId="13968"/>
    <cellStyle name="SAPBEXaggItem 10 3 2" xfId="13969"/>
    <cellStyle name="SAPBEXaggItem 10 4" xfId="13970"/>
    <cellStyle name="SAPBEXaggItem 10 4 2" xfId="13971"/>
    <cellStyle name="SAPBEXaggItem 10 5" xfId="13972"/>
    <cellStyle name="SAPBEXaggItem 10 5 2" xfId="13973"/>
    <cellStyle name="SAPBEXaggItem 10 6" xfId="13974"/>
    <cellStyle name="SAPBEXaggItem 10 6 2" xfId="13975"/>
    <cellStyle name="SAPBEXaggItem 10 7" xfId="13976"/>
    <cellStyle name="SAPBEXaggItem 11" xfId="13977"/>
    <cellStyle name="SAPBEXaggItem 11 2" xfId="13978"/>
    <cellStyle name="SAPBEXaggItem 12" xfId="13979"/>
    <cellStyle name="SAPBEXaggItem 12 2" xfId="13980"/>
    <cellStyle name="SAPBEXaggItem 13" xfId="13981"/>
    <cellStyle name="SAPBEXaggItem 13 2" xfId="13982"/>
    <cellStyle name="SAPBEXaggItem 14" xfId="13983"/>
    <cellStyle name="SAPBEXaggItem 14 2" xfId="13984"/>
    <cellStyle name="SAPBEXaggItem 15" xfId="13985"/>
    <cellStyle name="SAPBEXaggItem 15 2" xfId="13986"/>
    <cellStyle name="SAPBEXaggItem 16" xfId="13987"/>
    <cellStyle name="SAPBEXaggItem 2" xfId="13988"/>
    <cellStyle name="SAPBEXaggItem 2 10" xfId="13989"/>
    <cellStyle name="SAPBEXaggItem 2 10 2" xfId="13990"/>
    <cellStyle name="SAPBEXaggItem 2 11" xfId="13991"/>
    <cellStyle name="SAPBEXaggItem 2 11 2" xfId="13992"/>
    <cellStyle name="SAPBEXaggItem 2 12" xfId="13993"/>
    <cellStyle name="SAPBEXaggItem 2 2" xfId="13994"/>
    <cellStyle name="SAPBEXaggItem 2 2 10" xfId="13995"/>
    <cellStyle name="SAPBEXaggItem 2 2 10 2" xfId="13996"/>
    <cellStyle name="SAPBEXaggItem 2 2 11" xfId="13997"/>
    <cellStyle name="SAPBEXaggItem 2 2 2" xfId="13998"/>
    <cellStyle name="SAPBEXaggItem 2 2 2 10" xfId="13999"/>
    <cellStyle name="SAPBEXaggItem 2 2 2 2" xfId="14000"/>
    <cellStyle name="SAPBEXaggItem 2 2 2 2 2" xfId="14001"/>
    <cellStyle name="SAPBEXaggItem 2 2 2 2 2 2" xfId="14002"/>
    <cellStyle name="SAPBEXaggItem 2 2 2 2 2 2 2" xfId="14003"/>
    <cellStyle name="SAPBEXaggItem 2 2 2 2 2 2 2 2" xfId="14004"/>
    <cellStyle name="SAPBEXaggItem 2 2 2 2 2 2 3" xfId="14005"/>
    <cellStyle name="SAPBEXaggItem 2 2 2 2 2 2 3 2" xfId="14006"/>
    <cellStyle name="SAPBEXaggItem 2 2 2 2 2 2 4" xfId="14007"/>
    <cellStyle name="SAPBEXaggItem 2 2 2 2 2 2 4 2" xfId="14008"/>
    <cellStyle name="SAPBEXaggItem 2 2 2 2 2 2 5" xfId="14009"/>
    <cellStyle name="SAPBEXaggItem 2 2 2 2 2 2 5 2" xfId="14010"/>
    <cellStyle name="SAPBEXaggItem 2 2 2 2 2 2 6" xfId="14011"/>
    <cellStyle name="SAPBEXaggItem 2 2 2 2 2 2 6 2" xfId="14012"/>
    <cellStyle name="SAPBEXaggItem 2 2 2 2 2 2 7" xfId="14013"/>
    <cellStyle name="SAPBEXaggItem 2 2 2 2 2 3" xfId="14014"/>
    <cellStyle name="SAPBEXaggItem 2 2 2 2 2 3 2" xfId="14015"/>
    <cellStyle name="SAPBEXaggItem 2 2 2 2 2 4" xfId="14016"/>
    <cellStyle name="SAPBEXaggItem 2 2 2 2 2 4 2" xfId="14017"/>
    <cellStyle name="SAPBEXaggItem 2 2 2 2 2 5" xfId="14018"/>
    <cellStyle name="SAPBEXaggItem 2 2 2 2 2 5 2" xfId="14019"/>
    <cellStyle name="SAPBEXaggItem 2 2 2 2 2 6" xfId="14020"/>
    <cellStyle name="SAPBEXaggItem 2 2 2 2 2 6 2" xfId="14021"/>
    <cellStyle name="SAPBEXaggItem 2 2 2 2 2 7" xfId="14022"/>
    <cellStyle name="SAPBEXaggItem 2 2 2 2 2 7 2" xfId="14023"/>
    <cellStyle name="SAPBEXaggItem 2 2 2 2 2 8" xfId="14024"/>
    <cellStyle name="SAPBEXaggItem 2 2 2 2 3" xfId="14025"/>
    <cellStyle name="SAPBEXaggItem 2 2 2 2 3 2" xfId="14026"/>
    <cellStyle name="SAPBEXaggItem 2 2 2 2 3 2 2" xfId="14027"/>
    <cellStyle name="SAPBEXaggItem 2 2 2 2 3 3" xfId="14028"/>
    <cellStyle name="SAPBEXaggItem 2 2 2 2 3 3 2" xfId="14029"/>
    <cellStyle name="SAPBEXaggItem 2 2 2 2 3 4" xfId="14030"/>
    <cellStyle name="SAPBEXaggItem 2 2 2 2 3 4 2" xfId="14031"/>
    <cellStyle name="SAPBEXaggItem 2 2 2 2 3 5" xfId="14032"/>
    <cellStyle name="SAPBEXaggItem 2 2 2 2 3 5 2" xfId="14033"/>
    <cellStyle name="SAPBEXaggItem 2 2 2 2 3 6" xfId="14034"/>
    <cellStyle name="SAPBEXaggItem 2 2 2 2 3 6 2" xfId="14035"/>
    <cellStyle name="SAPBEXaggItem 2 2 2 2 3 7" xfId="14036"/>
    <cellStyle name="SAPBEXaggItem 2 2 2 2 4" xfId="14037"/>
    <cellStyle name="SAPBEXaggItem 2 2 2 2 4 2" xfId="14038"/>
    <cellStyle name="SAPBEXaggItem 2 2 2 2 5" xfId="14039"/>
    <cellStyle name="SAPBEXaggItem 2 2 2 2 5 2" xfId="14040"/>
    <cellStyle name="SAPBEXaggItem 2 2 2 2 6" xfId="14041"/>
    <cellStyle name="SAPBEXaggItem 2 2 2 2 6 2" xfId="14042"/>
    <cellStyle name="SAPBEXaggItem 2 2 2 2 7" xfId="14043"/>
    <cellStyle name="SAPBEXaggItem 2 2 2 2 7 2" xfId="14044"/>
    <cellStyle name="SAPBEXaggItem 2 2 2 2 8" xfId="14045"/>
    <cellStyle name="SAPBEXaggItem 2 2 2 2 8 2" xfId="14046"/>
    <cellStyle name="SAPBEXaggItem 2 2 2 2 9" xfId="14047"/>
    <cellStyle name="SAPBEXaggItem 2 2 2 3" xfId="14048"/>
    <cellStyle name="SAPBEXaggItem 2 2 2 3 2" xfId="14049"/>
    <cellStyle name="SAPBEXaggItem 2 2 2 3 2 2" xfId="14050"/>
    <cellStyle name="SAPBEXaggItem 2 2 2 3 2 2 2" xfId="14051"/>
    <cellStyle name="SAPBEXaggItem 2 2 2 3 2 3" xfId="14052"/>
    <cellStyle name="SAPBEXaggItem 2 2 2 3 2 3 2" xfId="14053"/>
    <cellStyle name="SAPBEXaggItem 2 2 2 3 2 4" xfId="14054"/>
    <cellStyle name="SAPBEXaggItem 2 2 2 3 2 4 2" xfId="14055"/>
    <cellStyle name="SAPBEXaggItem 2 2 2 3 2 5" xfId="14056"/>
    <cellStyle name="SAPBEXaggItem 2 2 2 3 2 5 2" xfId="14057"/>
    <cellStyle name="SAPBEXaggItem 2 2 2 3 2 6" xfId="14058"/>
    <cellStyle name="SAPBEXaggItem 2 2 2 3 2 6 2" xfId="14059"/>
    <cellStyle name="SAPBEXaggItem 2 2 2 3 2 7" xfId="14060"/>
    <cellStyle name="SAPBEXaggItem 2 2 2 3 3" xfId="14061"/>
    <cellStyle name="SAPBEXaggItem 2 2 2 3 3 2" xfId="14062"/>
    <cellStyle name="SAPBEXaggItem 2 2 2 3 4" xfId="14063"/>
    <cellStyle name="SAPBEXaggItem 2 2 2 3 4 2" xfId="14064"/>
    <cellStyle name="SAPBEXaggItem 2 2 2 3 5" xfId="14065"/>
    <cellStyle name="SAPBEXaggItem 2 2 2 3 5 2" xfId="14066"/>
    <cellStyle name="SAPBEXaggItem 2 2 2 3 6" xfId="14067"/>
    <cellStyle name="SAPBEXaggItem 2 2 2 3 6 2" xfId="14068"/>
    <cellStyle name="SAPBEXaggItem 2 2 2 3 7" xfId="14069"/>
    <cellStyle name="SAPBEXaggItem 2 2 2 3 7 2" xfId="14070"/>
    <cellStyle name="SAPBEXaggItem 2 2 2 3 8" xfId="14071"/>
    <cellStyle name="SAPBEXaggItem 2 2 2 4" xfId="14072"/>
    <cellStyle name="SAPBEXaggItem 2 2 2 4 2" xfId="14073"/>
    <cellStyle name="SAPBEXaggItem 2 2 2 4 2 2" xfId="14074"/>
    <cellStyle name="SAPBEXaggItem 2 2 2 4 3" xfId="14075"/>
    <cellStyle name="SAPBEXaggItem 2 2 2 4 3 2" xfId="14076"/>
    <cellStyle name="SAPBEXaggItem 2 2 2 4 4" xfId="14077"/>
    <cellStyle name="SAPBEXaggItem 2 2 2 4 4 2" xfId="14078"/>
    <cellStyle name="SAPBEXaggItem 2 2 2 4 5" xfId="14079"/>
    <cellStyle name="SAPBEXaggItem 2 2 2 4 5 2" xfId="14080"/>
    <cellStyle name="SAPBEXaggItem 2 2 2 4 6" xfId="14081"/>
    <cellStyle name="SAPBEXaggItem 2 2 2 4 6 2" xfId="14082"/>
    <cellStyle name="SAPBEXaggItem 2 2 2 4 7" xfId="14083"/>
    <cellStyle name="SAPBEXaggItem 2 2 2 5" xfId="14084"/>
    <cellStyle name="SAPBEXaggItem 2 2 2 5 2" xfId="14085"/>
    <cellStyle name="SAPBEXaggItem 2 2 2 6" xfId="14086"/>
    <cellStyle name="SAPBEXaggItem 2 2 2 6 2" xfId="14087"/>
    <cellStyle name="SAPBEXaggItem 2 2 2 7" xfId="14088"/>
    <cellStyle name="SAPBEXaggItem 2 2 2 7 2" xfId="14089"/>
    <cellStyle name="SAPBEXaggItem 2 2 2 8" xfId="14090"/>
    <cellStyle name="SAPBEXaggItem 2 2 2 8 2" xfId="14091"/>
    <cellStyle name="SAPBEXaggItem 2 2 2 9" xfId="14092"/>
    <cellStyle name="SAPBEXaggItem 2 2 2 9 2" xfId="14093"/>
    <cellStyle name="SAPBEXaggItem 2 2 3" xfId="14094"/>
    <cellStyle name="SAPBEXaggItem 2 2 3 2" xfId="14095"/>
    <cellStyle name="SAPBEXaggItem 2 2 3 2 2" xfId="14096"/>
    <cellStyle name="SAPBEXaggItem 2 2 3 2 2 2" xfId="14097"/>
    <cellStyle name="SAPBEXaggItem 2 2 3 2 2 2 2" xfId="14098"/>
    <cellStyle name="SAPBEXaggItem 2 2 3 2 2 3" xfId="14099"/>
    <cellStyle name="SAPBEXaggItem 2 2 3 2 2 3 2" xfId="14100"/>
    <cellStyle name="SAPBEXaggItem 2 2 3 2 2 4" xfId="14101"/>
    <cellStyle name="SAPBEXaggItem 2 2 3 2 2 4 2" xfId="14102"/>
    <cellStyle name="SAPBEXaggItem 2 2 3 2 2 5" xfId="14103"/>
    <cellStyle name="SAPBEXaggItem 2 2 3 2 2 5 2" xfId="14104"/>
    <cellStyle name="SAPBEXaggItem 2 2 3 2 2 6" xfId="14105"/>
    <cellStyle name="SAPBEXaggItem 2 2 3 2 2 6 2" xfId="14106"/>
    <cellStyle name="SAPBEXaggItem 2 2 3 2 2 7" xfId="14107"/>
    <cellStyle name="SAPBEXaggItem 2 2 3 2 3" xfId="14108"/>
    <cellStyle name="SAPBEXaggItem 2 2 3 2 3 2" xfId="14109"/>
    <cellStyle name="SAPBEXaggItem 2 2 3 2 4" xfId="14110"/>
    <cellStyle name="SAPBEXaggItem 2 2 3 2 4 2" xfId="14111"/>
    <cellStyle name="SAPBEXaggItem 2 2 3 2 5" xfId="14112"/>
    <cellStyle name="SAPBEXaggItem 2 2 3 2 5 2" xfId="14113"/>
    <cellStyle name="SAPBEXaggItem 2 2 3 2 6" xfId="14114"/>
    <cellStyle name="SAPBEXaggItem 2 2 3 2 6 2" xfId="14115"/>
    <cellStyle name="SAPBEXaggItem 2 2 3 2 7" xfId="14116"/>
    <cellStyle name="SAPBEXaggItem 2 2 3 2 7 2" xfId="14117"/>
    <cellStyle name="SAPBEXaggItem 2 2 3 2 8" xfId="14118"/>
    <cellStyle name="SAPBEXaggItem 2 2 3 3" xfId="14119"/>
    <cellStyle name="SAPBEXaggItem 2 2 3 3 2" xfId="14120"/>
    <cellStyle name="SAPBEXaggItem 2 2 3 3 2 2" xfId="14121"/>
    <cellStyle name="SAPBEXaggItem 2 2 3 3 3" xfId="14122"/>
    <cellStyle name="SAPBEXaggItem 2 2 3 3 3 2" xfId="14123"/>
    <cellStyle name="SAPBEXaggItem 2 2 3 3 4" xfId="14124"/>
    <cellStyle name="SAPBEXaggItem 2 2 3 3 4 2" xfId="14125"/>
    <cellStyle name="SAPBEXaggItem 2 2 3 3 5" xfId="14126"/>
    <cellStyle name="SAPBEXaggItem 2 2 3 3 5 2" xfId="14127"/>
    <cellStyle name="SAPBEXaggItem 2 2 3 3 6" xfId="14128"/>
    <cellStyle name="SAPBEXaggItem 2 2 3 3 6 2" xfId="14129"/>
    <cellStyle name="SAPBEXaggItem 2 2 3 3 7" xfId="14130"/>
    <cellStyle name="SAPBEXaggItem 2 2 3 4" xfId="14131"/>
    <cellStyle name="SAPBEXaggItem 2 2 3 4 2" xfId="14132"/>
    <cellStyle name="SAPBEXaggItem 2 2 3 5" xfId="14133"/>
    <cellStyle name="SAPBEXaggItem 2 2 3 5 2" xfId="14134"/>
    <cellStyle name="SAPBEXaggItem 2 2 3 6" xfId="14135"/>
    <cellStyle name="SAPBEXaggItem 2 2 3 6 2" xfId="14136"/>
    <cellStyle name="SAPBEXaggItem 2 2 3 7" xfId="14137"/>
    <cellStyle name="SAPBEXaggItem 2 2 3 7 2" xfId="14138"/>
    <cellStyle name="SAPBEXaggItem 2 2 3 8" xfId="14139"/>
    <cellStyle name="SAPBEXaggItem 2 2 3 8 2" xfId="14140"/>
    <cellStyle name="SAPBEXaggItem 2 2 3 9" xfId="14141"/>
    <cellStyle name="SAPBEXaggItem 2 2 4" xfId="14142"/>
    <cellStyle name="SAPBEXaggItem 2 2 4 2" xfId="14143"/>
    <cellStyle name="SAPBEXaggItem 2 2 4 2 2" xfId="14144"/>
    <cellStyle name="SAPBEXaggItem 2 2 4 2 2 2" xfId="14145"/>
    <cellStyle name="SAPBEXaggItem 2 2 4 2 3" xfId="14146"/>
    <cellStyle name="SAPBEXaggItem 2 2 4 2 3 2" xfId="14147"/>
    <cellStyle name="SAPBEXaggItem 2 2 4 2 4" xfId="14148"/>
    <cellStyle name="SAPBEXaggItem 2 2 4 2 4 2" xfId="14149"/>
    <cellStyle name="SAPBEXaggItem 2 2 4 2 5" xfId="14150"/>
    <cellStyle name="SAPBEXaggItem 2 2 4 2 5 2" xfId="14151"/>
    <cellStyle name="SAPBEXaggItem 2 2 4 2 6" xfId="14152"/>
    <cellStyle name="SAPBEXaggItem 2 2 4 2 6 2" xfId="14153"/>
    <cellStyle name="SAPBEXaggItem 2 2 4 2 7" xfId="14154"/>
    <cellStyle name="SAPBEXaggItem 2 2 4 3" xfId="14155"/>
    <cellStyle name="SAPBEXaggItem 2 2 4 3 2" xfId="14156"/>
    <cellStyle name="SAPBEXaggItem 2 2 4 4" xfId="14157"/>
    <cellStyle name="SAPBEXaggItem 2 2 4 4 2" xfId="14158"/>
    <cellStyle name="SAPBEXaggItem 2 2 4 5" xfId="14159"/>
    <cellStyle name="SAPBEXaggItem 2 2 4 5 2" xfId="14160"/>
    <cellStyle name="SAPBEXaggItem 2 2 4 6" xfId="14161"/>
    <cellStyle name="SAPBEXaggItem 2 2 4 6 2" xfId="14162"/>
    <cellStyle name="SAPBEXaggItem 2 2 4 7" xfId="14163"/>
    <cellStyle name="SAPBEXaggItem 2 2 4 7 2" xfId="14164"/>
    <cellStyle name="SAPBEXaggItem 2 2 4 8" xfId="14165"/>
    <cellStyle name="SAPBEXaggItem 2 2 5" xfId="14166"/>
    <cellStyle name="SAPBEXaggItem 2 2 5 2" xfId="14167"/>
    <cellStyle name="SAPBEXaggItem 2 2 5 2 2" xfId="14168"/>
    <cellStyle name="SAPBEXaggItem 2 2 5 3" xfId="14169"/>
    <cellStyle name="SAPBEXaggItem 2 2 5 3 2" xfId="14170"/>
    <cellStyle name="SAPBEXaggItem 2 2 5 4" xfId="14171"/>
    <cellStyle name="SAPBEXaggItem 2 2 5 4 2" xfId="14172"/>
    <cellStyle name="SAPBEXaggItem 2 2 5 5" xfId="14173"/>
    <cellStyle name="SAPBEXaggItem 2 2 5 5 2" xfId="14174"/>
    <cellStyle name="SAPBEXaggItem 2 2 5 6" xfId="14175"/>
    <cellStyle name="SAPBEXaggItem 2 2 5 6 2" xfId="14176"/>
    <cellStyle name="SAPBEXaggItem 2 2 5 7" xfId="14177"/>
    <cellStyle name="SAPBEXaggItem 2 2 6" xfId="14178"/>
    <cellStyle name="SAPBEXaggItem 2 2 6 2" xfId="14179"/>
    <cellStyle name="SAPBEXaggItem 2 2 7" xfId="14180"/>
    <cellStyle name="SAPBEXaggItem 2 2 7 2" xfId="14181"/>
    <cellStyle name="SAPBEXaggItem 2 2 8" xfId="14182"/>
    <cellStyle name="SAPBEXaggItem 2 2 8 2" xfId="14183"/>
    <cellStyle name="SAPBEXaggItem 2 2 9" xfId="14184"/>
    <cellStyle name="SAPBEXaggItem 2 2 9 2" xfId="14185"/>
    <cellStyle name="SAPBEXaggItem 2 3" xfId="14186"/>
    <cellStyle name="SAPBEXaggItem 2 3 10" xfId="14187"/>
    <cellStyle name="SAPBEXaggItem 2 3 2" xfId="14188"/>
    <cellStyle name="SAPBEXaggItem 2 3 2 2" xfId="14189"/>
    <cellStyle name="SAPBEXaggItem 2 3 2 2 2" xfId="14190"/>
    <cellStyle name="SAPBEXaggItem 2 3 2 2 2 2" xfId="14191"/>
    <cellStyle name="SAPBEXaggItem 2 3 2 2 2 2 2" xfId="14192"/>
    <cellStyle name="SAPBEXaggItem 2 3 2 2 2 3" xfId="14193"/>
    <cellStyle name="SAPBEXaggItem 2 3 2 2 2 3 2" xfId="14194"/>
    <cellStyle name="SAPBEXaggItem 2 3 2 2 2 4" xfId="14195"/>
    <cellStyle name="SAPBEXaggItem 2 3 2 2 2 4 2" xfId="14196"/>
    <cellStyle name="SAPBEXaggItem 2 3 2 2 2 5" xfId="14197"/>
    <cellStyle name="SAPBEXaggItem 2 3 2 2 2 5 2" xfId="14198"/>
    <cellStyle name="SAPBEXaggItem 2 3 2 2 2 6" xfId="14199"/>
    <cellStyle name="SAPBEXaggItem 2 3 2 2 2 6 2" xfId="14200"/>
    <cellStyle name="SAPBEXaggItem 2 3 2 2 2 7" xfId="14201"/>
    <cellStyle name="SAPBEXaggItem 2 3 2 2 3" xfId="14202"/>
    <cellStyle name="SAPBEXaggItem 2 3 2 2 3 2" xfId="14203"/>
    <cellStyle name="SAPBEXaggItem 2 3 2 2 4" xfId="14204"/>
    <cellStyle name="SAPBEXaggItem 2 3 2 2 4 2" xfId="14205"/>
    <cellStyle name="SAPBEXaggItem 2 3 2 2 5" xfId="14206"/>
    <cellStyle name="SAPBEXaggItem 2 3 2 2 5 2" xfId="14207"/>
    <cellStyle name="SAPBEXaggItem 2 3 2 2 6" xfId="14208"/>
    <cellStyle name="SAPBEXaggItem 2 3 2 2 6 2" xfId="14209"/>
    <cellStyle name="SAPBEXaggItem 2 3 2 2 7" xfId="14210"/>
    <cellStyle name="SAPBEXaggItem 2 3 2 2 7 2" xfId="14211"/>
    <cellStyle name="SAPBEXaggItem 2 3 2 2 8" xfId="14212"/>
    <cellStyle name="SAPBEXaggItem 2 3 2 3" xfId="14213"/>
    <cellStyle name="SAPBEXaggItem 2 3 2 3 2" xfId="14214"/>
    <cellStyle name="SAPBEXaggItem 2 3 2 3 2 2" xfId="14215"/>
    <cellStyle name="SAPBEXaggItem 2 3 2 3 3" xfId="14216"/>
    <cellStyle name="SAPBEXaggItem 2 3 2 3 3 2" xfId="14217"/>
    <cellStyle name="SAPBEXaggItem 2 3 2 3 4" xfId="14218"/>
    <cellStyle name="SAPBEXaggItem 2 3 2 3 4 2" xfId="14219"/>
    <cellStyle name="SAPBEXaggItem 2 3 2 3 5" xfId="14220"/>
    <cellStyle name="SAPBEXaggItem 2 3 2 3 5 2" xfId="14221"/>
    <cellStyle name="SAPBEXaggItem 2 3 2 3 6" xfId="14222"/>
    <cellStyle name="SAPBEXaggItem 2 3 2 3 6 2" xfId="14223"/>
    <cellStyle name="SAPBEXaggItem 2 3 2 3 7" xfId="14224"/>
    <cellStyle name="SAPBEXaggItem 2 3 2 4" xfId="14225"/>
    <cellStyle name="SAPBEXaggItem 2 3 2 4 2" xfId="14226"/>
    <cellStyle name="SAPBEXaggItem 2 3 2 5" xfId="14227"/>
    <cellStyle name="SAPBEXaggItem 2 3 2 5 2" xfId="14228"/>
    <cellStyle name="SAPBEXaggItem 2 3 2 6" xfId="14229"/>
    <cellStyle name="SAPBEXaggItem 2 3 2 6 2" xfId="14230"/>
    <cellStyle name="SAPBEXaggItem 2 3 2 7" xfId="14231"/>
    <cellStyle name="SAPBEXaggItem 2 3 2 7 2" xfId="14232"/>
    <cellStyle name="SAPBEXaggItem 2 3 2 8" xfId="14233"/>
    <cellStyle name="SAPBEXaggItem 2 3 2 8 2" xfId="14234"/>
    <cellStyle name="SAPBEXaggItem 2 3 2 9" xfId="14235"/>
    <cellStyle name="SAPBEXaggItem 2 3 3" xfId="14236"/>
    <cellStyle name="SAPBEXaggItem 2 3 3 2" xfId="14237"/>
    <cellStyle name="SAPBEXaggItem 2 3 3 2 2" xfId="14238"/>
    <cellStyle name="SAPBEXaggItem 2 3 3 2 2 2" xfId="14239"/>
    <cellStyle name="SAPBEXaggItem 2 3 3 2 3" xfId="14240"/>
    <cellStyle name="SAPBEXaggItem 2 3 3 2 3 2" xfId="14241"/>
    <cellStyle name="SAPBEXaggItem 2 3 3 2 4" xfId="14242"/>
    <cellStyle name="SAPBEXaggItem 2 3 3 2 4 2" xfId="14243"/>
    <cellStyle name="SAPBEXaggItem 2 3 3 2 5" xfId="14244"/>
    <cellStyle name="SAPBEXaggItem 2 3 3 2 5 2" xfId="14245"/>
    <cellStyle name="SAPBEXaggItem 2 3 3 2 6" xfId="14246"/>
    <cellStyle name="SAPBEXaggItem 2 3 3 2 6 2" xfId="14247"/>
    <cellStyle name="SAPBEXaggItem 2 3 3 2 7" xfId="14248"/>
    <cellStyle name="SAPBEXaggItem 2 3 3 3" xfId="14249"/>
    <cellStyle name="SAPBEXaggItem 2 3 3 3 2" xfId="14250"/>
    <cellStyle name="SAPBEXaggItem 2 3 3 4" xfId="14251"/>
    <cellStyle name="SAPBEXaggItem 2 3 3 4 2" xfId="14252"/>
    <cellStyle name="SAPBEXaggItem 2 3 3 5" xfId="14253"/>
    <cellStyle name="SAPBEXaggItem 2 3 3 5 2" xfId="14254"/>
    <cellStyle name="SAPBEXaggItem 2 3 3 6" xfId="14255"/>
    <cellStyle name="SAPBEXaggItem 2 3 3 6 2" xfId="14256"/>
    <cellStyle name="SAPBEXaggItem 2 3 3 7" xfId="14257"/>
    <cellStyle name="SAPBEXaggItem 2 3 3 7 2" xfId="14258"/>
    <cellStyle name="SAPBEXaggItem 2 3 3 8" xfId="14259"/>
    <cellStyle name="SAPBEXaggItem 2 3 4" xfId="14260"/>
    <cellStyle name="SAPBEXaggItem 2 3 4 2" xfId="14261"/>
    <cellStyle name="SAPBEXaggItem 2 3 4 2 2" xfId="14262"/>
    <cellStyle name="SAPBEXaggItem 2 3 4 3" xfId="14263"/>
    <cellStyle name="SAPBEXaggItem 2 3 4 3 2" xfId="14264"/>
    <cellStyle name="SAPBEXaggItem 2 3 4 4" xfId="14265"/>
    <cellStyle name="SAPBEXaggItem 2 3 4 4 2" xfId="14266"/>
    <cellStyle name="SAPBEXaggItem 2 3 4 5" xfId="14267"/>
    <cellStyle name="SAPBEXaggItem 2 3 4 5 2" xfId="14268"/>
    <cellStyle name="SAPBEXaggItem 2 3 4 6" xfId="14269"/>
    <cellStyle name="SAPBEXaggItem 2 3 4 6 2" xfId="14270"/>
    <cellStyle name="SAPBEXaggItem 2 3 4 7" xfId="14271"/>
    <cellStyle name="SAPBEXaggItem 2 3 5" xfId="14272"/>
    <cellStyle name="SAPBEXaggItem 2 3 5 2" xfId="14273"/>
    <cellStyle name="SAPBEXaggItem 2 3 6" xfId="14274"/>
    <cellStyle name="SAPBEXaggItem 2 3 6 2" xfId="14275"/>
    <cellStyle name="SAPBEXaggItem 2 3 7" xfId="14276"/>
    <cellStyle name="SAPBEXaggItem 2 3 7 2" xfId="14277"/>
    <cellStyle name="SAPBEXaggItem 2 3 8" xfId="14278"/>
    <cellStyle name="SAPBEXaggItem 2 3 8 2" xfId="14279"/>
    <cellStyle name="SAPBEXaggItem 2 3 9" xfId="14280"/>
    <cellStyle name="SAPBEXaggItem 2 3 9 2" xfId="14281"/>
    <cellStyle name="SAPBEXaggItem 2 4" xfId="14282"/>
    <cellStyle name="SAPBEXaggItem 2 4 2" xfId="14283"/>
    <cellStyle name="SAPBEXaggItem 2 4 2 2" xfId="14284"/>
    <cellStyle name="SAPBEXaggItem 2 4 2 2 2" xfId="14285"/>
    <cellStyle name="SAPBEXaggItem 2 4 2 2 2 2" xfId="14286"/>
    <cellStyle name="SAPBEXaggItem 2 4 2 2 3" xfId="14287"/>
    <cellStyle name="SAPBEXaggItem 2 4 2 2 3 2" xfId="14288"/>
    <cellStyle name="SAPBEXaggItem 2 4 2 2 4" xfId="14289"/>
    <cellStyle name="SAPBEXaggItem 2 4 2 2 4 2" xfId="14290"/>
    <cellStyle name="SAPBEXaggItem 2 4 2 2 5" xfId="14291"/>
    <cellStyle name="SAPBEXaggItem 2 4 2 2 5 2" xfId="14292"/>
    <cellStyle name="SAPBEXaggItem 2 4 2 2 6" xfId="14293"/>
    <cellStyle name="SAPBEXaggItem 2 4 2 2 6 2" xfId="14294"/>
    <cellStyle name="SAPBEXaggItem 2 4 2 2 7" xfId="14295"/>
    <cellStyle name="SAPBEXaggItem 2 4 2 3" xfId="14296"/>
    <cellStyle name="SAPBEXaggItem 2 4 2 3 2" xfId="14297"/>
    <cellStyle name="SAPBEXaggItem 2 4 2 4" xfId="14298"/>
    <cellStyle name="SAPBEXaggItem 2 4 2 4 2" xfId="14299"/>
    <cellStyle name="SAPBEXaggItem 2 4 2 5" xfId="14300"/>
    <cellStyle name="SAPBEXaggItem 2 4 2 5 2" xfId="14301"/>
    <cellStyle name="SAPBEXaggItem 2 4 2 6" xfId="14302"/>
    <cellStyle name="SAPBEXaggItem 2 4 2 6 2" xfId="14303"/>
    <cellStyle name="SAPBEXaggItem 2 4 2 7" xfId="14304"/>
    <cellStyle name="SAPBEXaggItem 2 4 2 7 2" xfId="14305"/>
    <cellStyle name="SAPBEXaggItem 2 4 2 8" xfId="14306"/>
    <cellStyle name="SAPBEXaggItem 2 4 3" xfId="14307"/>
    <cellStyle name="SAPBEXaggItem 2 4 3 2" xfId="14308"/>
    <cellStyle name="SAPBEXaggItem 2 4 3 2 2" xfId="14309"/>
    <cellStyle name="SAPBEXaggItem 2 4 3 3" xfId="14310"/>
    <cellStyle name="SAPBEXaggItem 2 4 3 3 2" xfId="14311"/>
    <cellStyle name="SAPBEXaggItem 2 4 3 4" xfId="14312"/>
    <cellStyle name="SAPBEXaggItem 2 4 3 4 2" xfId="14313"/>
    <cellStyle name="SAPBEXaggItem 2 4 3 5" xfId="14314"/>
    <cellStyle name="SAPBEXaggItem 2 4 3 5 2" xfId="14315"/>
    <cellStyle name="SAPBEXaggItem 2 4 3 6" xfId="14316"/>
    <cellStyle name="SAPBEXaggItem 2 4 3 6 2" xfId="14317"/>
    <cellStyle name="SAPBEXaggItem 2 4 3 7" xfId="14318"/>
    <cellStyle name="SAPBEXaggItem 2 4 4" xfId="14319"/>
    <cellStyle name="SAPBEXaggItem 2 4 4 2" xfId="14320"/>
    <cellStyle name="SAPBEXaggItem 2 4 5" xfId="14321"/>
    <cellStyle name="SAPBEXaggItem 2 4 5 2" xfId="14322"/>
    <cellStyle name="SAPBEXaggItem 2 4 6" xfId="14323"/>
    <cellStyle name="SAPBEXaggItem 2 4 6 2" xfId="14324"/>
    <cellStyle name="SAPBEXaggItem 2 4 7" xfId="14325"/>
    <cellStyle name="SAPBEXaggItem 2 4 7 2" xfId="14326"/>
    <cellStyle name="SAPBEXaggItem 2 4 8" xfId="14327"/>
    <cellStyle name="SAPBEXaggItem 2 4 8 2" xfId="14328"/>
    <cellStyle name="SAPBEXaggItem 2 4 9" xfId="14329"/>
    <cellStyle name="SAPBEXaggItem 2 5" xfId="14330"/>
    <cellStyle name="SAPBEXaggItem 2 5 2" xfId="14331"/>
    <cellStyle name="SAPBEXaggItem 2 5 2 2" xfId="14332"/>
    <cellStyle name="SAPBEXaggItem 2 5 2 2 2" xfId="14333"/>
    <cellStyle name="SAPBEXaggItem 2 5 2 3" xfId="14334"/>
    <cellStyle name="SAPBEXaggItem 2 5 2 3 2" xfId="14335"/>
    <cellStyle name="SAPBEXaggItem 2 5 2 4" xfId="14336"/>
    <cellStyle name="SAPBEXaggItem 2 5 2 4 2" xfId="14337"/>
    <cellStyle name="SAPBEXaggItem 2 5 2 5" xfId="14338"/>
    <cellStyle name="SAPBEXaggItem 2 5 2 5 2" xfId="14339"/>
    <cellStyle name="SAPBEXaggItem 2 5 2 6" xfId="14340"/>
    <cellStyle name="SAPBEXaggItem 2 5 2 6 2" xfId="14341"/>
    <cellStyle name="SAPBEXaggItem 2 5 2 7" xfId="14342"/>
    <cellStyle name="SAPBEXaggItem 2 5 3" xfId="14343"/>
    <cellStyle name="SAPBEXaggItem 2 5 3 2" xfId="14344"/>
    <cellStyle name="SAPBEXaggItem 2 5 4" xfId="14345"/>
    <cellStyle name="SAPBEXaggItem 2 5 4 2" xfId="14346"/>
    <cellStyle name="SAPBEXaggItem 2 5 5" xfId="14347"/>
    <cellStyle name="SAPBEXaggItem 2 5 5 2" xfId="14348"/>
    <cellStyle name="SAPBEXaggItem 2 5 6" xfId="14349"/>
    <cellStyle name="SAPBEXaggItem 2 5 6 2" xfId="14350"/>
    <cellStyle name="SAPBEXaggItem 2 5 7" xfId="14351"/>
    <cellStyle name="SAPBEXaggItem 2 5 7 2" xfId="14352"/>
    <cellStyle name="SAPBEXaggItem 2 5 8" xfId="14353"/>
    <cellStyle name="SAPBEXaggItem 2 6" xfId="14354"/>
    <cellStyle name="SAPBEXaggItem 2 6 2" xfId="14355"/>
    <cellStyle name="SAPBEXaggItem 2 6 2 2" xfId="14356"/>
    <cellStyle name="SAPBEXaggItem 2 6 3" xfId="14357"/>
    <cellStyle name="SAPBEXaggItem 2 6 3 2" xfId="14358"/>
    <cellStyle name="SAPBEXaggItem 2 6 4" xfId="14359"/>
    <cellStyle name="SAPBEXaggItem 2 6 4 2" xfId="14360"/>
    <cellStyle name="SAPBEXaggItem 2 6 5" xfId="14361"/>
    <cellStyle name="SAPBEXaggItem 2 6 5 2" xfId="14362"/>
    <cellStyle name="SAPBEXaggItem 2 6 6" xfId="14363"/>
    <cellStyle name="SAPBEXaggItem 2 6 6 2" xfId="14364"/>
    <cellStyle name="SAPBEXaggItem 2 6 7" xfId="14365"/>
    <cellStyle name="SAPBEXaggItem 2 7" xfId="14366"/>
    <cellStyle name="SAPBEXaggItem 2 7 2" xfId="14367"/>
    <cellStyle name="SAPBEXaggItem 2 8" xfId="14368"/>
    <cellStyle name="SAPBEXaggItem 2 8 2" xfId="14369"/>
    <cellStyle name="SAPBEXaggItem 2 9" xfId="14370"/>
    <cellStyle name="SAPBEXaggItem 2 9 2" xfId="14371"/>
    <cellStyle name="SAPBEXaggItem 3" xfId="14372"/>
    <cellStyle name="SAPBEXaggItem 3 10" xfId="14373"/>
    <cellStyle name="SAPBEXaggItem 3 10 2" xfId="14374"/>
    <cellStyle name="SAPBEXaggItem 3 11" xfId="14375"/>
    <cellStyle name="SAPBEXaggItem 3 11 2" xfId="14376"/>
    <cellStyle name="SAPBEXaggItem 3 12" xfId="14377"/>
    <cellStyle name="SAPBEXaggItem 3 2" xfId="14378"/>
    <cellStyle name="SAPBEXaggItem 3 2 10" xfId="14379"/>
    <cellStyle name="SAPBEXaggItem 3 2 10 2" xfId="14380"/>
    <cellStyle name="SAPBEXaggItem 3 2 11" xfId="14381"/>
    <cellStyle name="SAPBEXaggItem 3 2 2" xfId="14382"/>
    <cellStyle name="SAPBEXaggItem 3 2 2 10" xfId="14383"/>
    <cellStyle name="SAPBEXaggItem 3 2 2 2" xfId="14384"/>
    <cellStyle name="SAPBEXaggItem 3 2 2 2 2" xfId="14385"/>
    <cellStyle name="SAPBEXaggItem 3 2 2 2 2 2" xfId="14386"/>
    <cellStyle name="SAPBEXaggItem 3 2 2 2 2 2 2" xfId="14387"/>
    <cellStyle name="SAPBEXaggItem 3 2 2 2 2 2 2 2" xfId="14388"/>
    <cellStyle name="SAPBEXaggItem 3 2 2 2 2 2 3" xfId="14389"/>
    <cellStyle name="SAPBEXaggItem 3 2 2 2 2 2 3 2" xfId="14390"/>
    <cellStyle name="SAPBEXaggItem 3 2 2 2 2 2 4" xfId="14391"/>
    <cellStyle name="SAPBEXaggItem 3 2 2 2 2 2 4 2" xfId="14392"/>
    <cellStyle name="SAPBEXaggItem 3 2 2 2 2 2 5" xfId="14393"/>
    <cellStyle name="SAPBEXaggItem 3 2 2 2 2 2 5 2" xfId="14394"/>
    <cellStyle name="SAPBEXaggItem 3 2 2 2 2 2 6" xfId="14395"/>
    <cellStyle name="SAPBEXaggItem 3 2 2 2 2 2 6 2" xfId="14396"/>
    <cellStyle name="SAPBEXaggItem 3 2 2 2 2 2 7" xfId="14397"/>
    <cellStyle name="SAPBEXaggItem 3 2 2 2 2 3" xfId="14398"/>
    <cellStyle name="SAPBEXaggItem 3 2 2 2 2 3 2" xfId="14399"/>
    <cellStyle name="SAPBEXaggItem 3 2 2 2 2 4" xfId="14400"/>
    <cellStyle name="SAPBEXaggItem 3 2 2 2 2 4 2" xfId="14401"/>
    <cellStyle name="SAPBEXaggItem 3 2 2 2 2 5" xfId="14402"/>
    <cellStyle name="SAPBEXaggItem 3 2 2 2 2 5 2" xfId="14403"/>
    <cellStyle name="SAPBEXaggItem 3 2 2 2 2 6" xfId="14404"/>
    <cellStyle name="SAPBEXaggItem 3 2 2 2 2 6 2" xfId="14405"/>
    <cellStyle name="SAPBEXaggItem 3 2 2 2 2 7" xfId="14406"/>
    <cellStyle name="SAPBEXaggItem 3 2 2 2 2 7 2" xfId="14407"/>
    <cellStyle name="SAPBEXaggItem 3 2 2 2 2 8" xfId="14408"/>
    <cellStyle name="SAPBEXaggItem 3 2 2 2 3" xfId="14409"/>
    <cellStyle name="SAPBEXaggItem 3 2 2 2 3 2" xfId="14410"/>
    <cellStyle name="SAPBEXaggItem 3 2 2 2 3 2 2" xfId="14411"/>
    <cellStyle name="SAPBEXaggItem 3 2 2 2 3 3" xfId="14412"/>
    <cellStyle name="SAPBEXaggItem 3 2 2 2 3 3 2" xfId="14413"/>
    <cellStyle name="SAPBEXaggItem 3 2 2 2 3 4" xfId="14414"/>
    <cellStyle name="SAPBEXaggItem 3 2 2 2 3 4 2" xfId="14415"/>
    <cellStyle name="SAPBEXaggItem 3 2 2 2 3 5" xfId="14416"/>
    <cellStyle name="SAPBEXaggItem 3 2 2 2 3 5 2" xfId="14417"/>
    <cellStyle name="SAPBEXaggItem 3 2 2 2 3 6" xfId="14418"/>
    <cellStyle name="SAPBEXaggItem 3 2 2 2 3 6 2" xfId="14419"/>
    <cellStyle name="SAPBEXaggItem 3 2 2 2 3 7" xfId="14420"/>
    <cellStyle name="SAPBEXaggItem 3 2 2 2 4" xfId="14421"/>
    <cellStyle name="SAPBEXaggItem 3 2 2 2 4 2" xfId="14422"/>
    <cellStyle name="SAPBEXaggItem 3 2 2 2 5" xfId="14423"/>
    <cellStyle name="SAPBEXaggItem 3 2 2 2 5 2" xfId="14424"/>
    <cellStyle name="SAPBEXaggItem 3 2 2 2 6" xfId="14425"/>
    <cellStyle name="SAPBEXaggItem 3 2 2 2 6 2" xfId="14426"/>
    <cellStyle name="SAPBEXaggItem 3 2 2 2 7" xfId="14427"/>
    <cellStyle name="SAPBEXaggItem 3 2 2 2 7 2" xfId="14428"/>
    <cellStyle name="SAPBEXaggItem 3 2 2 2 8" xfId="14429"/>
    <cellStyle name="SAPBEXaggItem 3 2 2 2 8 2" xfId="14430"/>
    <cellStyle name="SAPBEXaggItem 3 2 2 2 9" xfId="14431"/>
    <cellStyle name="SAPBEXaggItem 3 2 2 3" xfId="14432"/>
    <cellStyle name="SAPBEXaggItem 3 2 2 3 2" xfId="14433"/>
    <cellStyle name="SAPBEXaggItem 3 2 2 3 2 2" xfId="14434"/>
    <cellStyle name="SAPBEXaggItem 3 2 2 3 2 2 2" xfId="14435"/>
    <cellStyle name="SAPBEXaggItem 3 2 2 3 2 3" xfId="14436"/>
    <cellStyle name="SAPBEXaggItem 3 2 2 3 2 3 2" xfId="14437"/>
    <cellStyle name="SAPBEXaggItem 3 2 2 3 2 4" xfId="14438"/>
    <cellStyle name="SAPBEXaggItem 3 2 2 3 2 4 2" xfId="14439"/>
    <cellStyle name="SAPBEXaggItem 3 2 2 3 2 5" xfId="14440"/>
    <cellStyle name="SAPBEXaggItem 3 2 2 3 2 5 2" xfId="14441"/>
    <cellStyle name="SAPBEXaggItem 3 2 2 3 2 6" xfId="14442"/>
    <cellStyle name="SAPBEXaggItem 3 2 2 3 2 6 2" xfId="14443"/>
    <cellStyle name="SAPBEXaggItem 3 2 2 3 2 7" xfId="14444"/>
    <cellStyle name="SAPBEXaggItem 3 2 2 3 3" xfId="14445"/>
    <cellStyle name="SAPBEXaggItem 3 2 2 3 3 2" xfId="14446"/>
    <cellStyle name="SAPBEXaggItem 3 2 2 3 4" xfId="14447"/>
    <cellStyle name="SAPBEXaggItem 3 2 2 3 4 2" xfId="14448"/>
    <cellStyle name="SAPBEXaggItem 3 2 2 3 5" xfId="14449"/>
    <cellStyle name="SAPBEXaggItem 3 2 2 3 5 2" xfId="14450"/>
    <cellStyle name="SAPBEXaggItem 3 2 2 3 6" xfId="14451"/>
    <cellStyle name="SAPBEXaggItem 3 2 2 3 6 2" xfId="14452"/>
    <cellStyle name="SAPBEXaggItem 3 2 2 3 7" xfId="14453"/>
    <cellStyle name="SAPBEXaggItem 3 2 2 3 7 2" xfId="14454"/>
    <cellStyle name="SAPBEXaggItem 3 2 2 3 8" xfId="14455"/>
    <cellStyle name="SAPBEXaggItem 3 2 2 4" xfId="14456"/>
    <cellStyle name="SAPBEXaggItem 3 2 2 4 2" xfId="14457"/>
    <cellStyle name="SAPBEXaggItem 3 2 2 4 2 2" xfId="14458"/>
    <cellStyle name="SAPBEXaggItem 3 2 2 4 3" xfId="14459"/>
    <cellStyle name="SAPBEXaggItem 3 2 2 4 3 2" xfId="14460"/>
    <cellStyle name="SAPBEXaggItem 3 2 2 4 4" xfId="14461"/>
    <cellStyle name="SAPBEXaggItem 3 2 2 4 4 2" xfId="14462"/>
    <cellStyle name="SAPBEXaggItem 3 2 2 4 5" xfId="14463"/>
    <cellStyle name="SAPBEXaggItem 3 2 2 4 5 2" xfId="14464"/>
    <cellStyle name="SAPBEXaggItem 3 2 2 4 6" xfId="14465"/>
    <cellStyle name="SAPBEXaggItem 3 2 2 4 6 2" xfId="14466"/>
    <cellStyle name="SAPBEXaggItem 3 2 2 4 7" xfId="14467"/>
    <cellStyle name="SAPBEXaggItem 3 2 2 5" xfId="14468"/>
    <cellStyle name="SAPBEXaggItem 3 2 2 5 2" xfId="14469"/>
    <cellStyle name="SAPBEXaggItem 3 2 2 6" xfId="14470"/>
    <cellStyle name="SAPBEXaggItem 3 2 2 6 2" xfId="14471"/>
    <cellStyle name="SAPBEXaggItem 3 2 2 7" xfId="14472"/>
    <cellStyle name="SAPBEXaggItem 3 2 2 7 2" xfId="14473"/>
    <cellStyle name="SAPBEXaggItem 3 2 2 8" xfId="14474"/>
    <cellStyle name="SAPBEXaggItem 3 2 2 8 2" xfId="14475"/>
    <cellStyle name="SAPBEXaggItem 3 2 2 9" xfId="14476"/>
    <cellStyle name="SAPBEXaggItem 3 2 2 9 2" xfId="14477"/>
    <cellStyle name="SAPBEXaggItem 3 2 3" xfId="14478"/>
    <cellStyle name="SAPBEXaggItem 3 2 3 2" xfId="14479"/>
    <cellStyle name="SAPBEXaggItem 3 2 3 2 2" xfId="14480"/>
    <cellStyle name="SAPBEXaggItem 3 2 3 2 2 2" xfId="14481"/>
    <cellStyle name="SAPBEXaggItem 3 2 3 2 2 2 2" xfId="14482"/>
    <cellStyle name="SAPBEXaggItem 3 2 3 2 2 3" xfId="14483"/>
    <cellStyle name="SAPBEXaggItem 3 2 3 2 2 3 2" xfId="14484"/>
    <cellStyle name="SAPBEXaggItem 3 2 3 2 2 4" xfId="14485"/>
    <cellStyle name="SAPBEXaggItem 3 2 3 2 2 4 2" xfId="14486"/>
    <cellStyle name="SAPBEXaggItem 3 2 3 2 2 5" xfId="14487"/>
    <cellStyle name="SAPBEXaggItem 3 2 3 2 2 5 2" xfId="14488"/>
    <cellStyle name="SAPBEXaggItem 3 2 3 2 2 6" xfId="14489"/>
    <cellStyle name="SAPBEXaggItem 3 2 3 2 2 6 2" xfId="14490"/>
    <cellStyle name="SAPBEXaggItem 3 2 3 2 2 7" xfId="14491"/>
    <cellStyle name="SAPBEXaggItem 3 2 3 2 3" xfId="14492"/>
    <cellStyle name="SAPBEXaggItem 3 2 3 2 3 2" xfId="14493"/>
    <cellStyle name="SAPBEXaggItem 3 2 3 2 4" xfId="14494"/>
    <cellStyle name="SAPBEXaggItem 3 2 3 2 4 2" xfId="14495"/>
    <cellStyle name="SAPBEXaggItem 3 2 3 2 5" xfId="14496"/>
    <cellStyle name="SAPBEXaggItem 3 2 3 2 5 2" xfId="14497"/>
    <cellStyle name="SAPBEXaggItem 3 2 3 2 6" xfId="14498"/>
    <cellStyle name="SAPBEXaggItem 3 2 3 2 6 2" xfId="14499"/>
    <cellStyle name="SAPBEXaggItem 3 2 3 2 7" xfId="14500"/>
    <cellStyle name="SAPBEXaggItem 3 2 3 2 7 2" xfId="14501"/>
    <cellStyle name="SAPBEXaggItem 3 2 3 2 8" xfId="14502"/>
    <cellStyle name="SAPBEXaggItem 3 2 3 3" xfId="14503"/>
    <cellStyle name="SAPBEXaggItem 3 2 3 3 2" xfId="14504"/>
    <cellStyle name="SAPBEXaggItem 3 2 3 3 2 2" xfId="14505"/>
    <cellStyle name="SAPBEXaggItem 3 2 3 3 3" xfId="14506"/>
    <cellStyle name="SAPBEXaggItem 3 2 3 3 3 2" xfId="14507"/>
    <cellStyle name="SAPBEXaggItem 3 2 3 3 4" xfId="14508"/>
    <cellStyle name="SAPBEXaggItem 3 2 3 3 4 2" xfId="14509"/>
    <cellStyle name="SAPBEXaggItem 3 2 3 3 5" xfId="14510"/>
    <cellStyle name="SAPBEXaggItem 3 2 3 3 5 2" xfId="14511"/>
    <cellStyle name="SAPBEXaggItem 3 2 3 3 6" xfId="14512"/>
    <cellStyle name="SAPBEXaggItem 3 2 3 3 6 2" xfId="14513"/>
    <cellStyle name="SAPBEXaggItem 3 2 3 3 7" xfId="14514"/>
    <cellStyle name="SAPBEXaggItem 3 2 3 4" xfId="14515"/>
    <cellStyle name="SAPBEXaggItem 3 2 3 4 2" xfId="14516"/>
    <cellStyle name="SAPBEXaggItem 3 2 3 5" xfId="14517"/>
    <cellStyle name="SAPBEXaggItem 3 2 3 5 2" xfId="14518"/>
    <cellStyle name="SAPBEXaggItem 3 2 3 6" xfId="14519"/>
    <cellStyle name="SAPBEXaggItem 3 2 3 6 2" xfId="14520"/>
    <cellStyle name="SAPBEXaggItem 3 2 3 7" xfId="14521"/>
    <cellStyle name="SAPBEXaggItem 3 2 3 7 2" xfId="14522"/>
    <cellStyle name="SAPBEXaggItem 3 2 3 8" xfId="14523"/>
    <cellStyle name="SAPBEXaggItem 3 2 3 8 2" xfId="14524"/>
    <cellStyle name="SAPBEXaggItem 3 2 3 9" xfId="14525"/>
    <cellStyle name="SAPBEXaggItem 3 2 4" xfId="14526"/>
    <cellStyle name="SAPBEXaggItem 3 2 4 2" xfId="14527"/>
    <cellStyle name="SAPBEXaggItem 3 2 4 2 2" xfId="14528"/>
    <cellStyle name="SAPBEXaggItem 3 2 4 2 2 2" xfId="14529"/>
    <cellStyle name="SAPBEXaggItem 3 2 4 2 3" xfId="14530"/>
    <cellStyle name="SAPBEXaggItem 3 2 4 2 3 2" xfId="14531"/>
    <cellStyle name="SAPBEXaggItem 3 2 4 2 4" xfId="14532"/>
    <cellStyle name="SAPBEXaggItem 3 2 4 2 4 2" xfId="14533"/>
    <cellStyle name="SAPBEXaggItem 3 2 4 2 5" xfId="14534"/>
    <cellStyle name="SAPBEXaggItem 3 2 4 2 5 2" xfId="14535"/>
    <cellStyle name="SAPBEXaggItem 3 2 4 2 6" xfId="14536"/>
    <cellStyle name="SAPBEXaggItem 3 2 4 2 6 2" xfId="14537"/>
    <cellStyle name="SAPBEXaggItem 3 2 4 2 7" xfId="14538"/>
    <cellStyle name="SAPBEXaggItem 3 2 4 3" xfId="14539"/>
    <cellStyle name="SAPBEXaggItem 3 2 4 3 2" xfId="14540"/>
    <cellStyle name="SAPBEXaggItem 3 2 4 4" xfId="14541"/>
    <cellStyle name="SAPBEXaggItem 3 2 4 4 2" xfId="14542"/>
    <cellStyle name="SAPBEXaggItem 3 2 4 5" xfId="14543"/>
    <cellStyle name="SAPBEXaggItem 3 2 4 5 2" xfId="14544"/>
    <cellStyle name="SAPBEXaggItem 3 2 4 6" xfId="14545"/>
    <cellStyle name="SAPBEXaggItem 3 2 4 6 2" xfId="14546"/>
    <cellStyle name="SAPBEXaggItem 3 2 4 7" xfId="14547"/>
    <cellStyle name="SAPBEXaggItem 3 2 4 7 2" xfId="14548"/>
    <cellStyle name="SAPBEXaggItem 3 2 4 8" xfId="14549"/>
    <cellStyle name="SAPBEXaggItem 3 2 5" xfId="14550"/>
    <cellStyle name="SAPBEXaggItem 3 2 5 2" xfId="14551"/>
    <cellStyle name="SAPBEXaggItem 3 2 5 2 2" xfId="14552"/>
    <cellStyle name="SAPBEXaggItem 3 2 5 3" xfId="14553"/>
    <cellStyle name="SAPBEXaggItem 3 2 5 3 2" xfId="14554"/>
    <cellStyle name="SAPBEXaggItem 3 2 5 4" xfId="14555"/>
    <cellStyle name="SAPBEXaggItem 3 2 5 4 2" xfId="14556"/>
    <cellStyle name="SAPBEXaggItem 3 2 5 5" xfId="14557"/>
    <cellStyle name="SAPBEXaggItem 3 2 5 5 2" xfId="14558"/>
    <cellStyle name="SAPBEXaggItem 3 2 5 6" xfId="14559"/>
    <cellStyle name="SAPBEXaggItem 3 2 5 6 2" xfId="14560"/>
    <cellStyle name="SAPBEXaggItem 3 2 5 7" xfId="14561"/>
    <cellStyle name="SAPBEXaggItem 3 2 6" xfId="14562"/>
    <cellStyle name="SAPBEXaggItem 3 2 6 2" xfId="14563"/>
    <cellStyle name="SAPBEXaggItem 3 2 7" xfId="14564"/>
    <cellStyle name="SAPBEXaggItem 3 2 7 2" xfId="14565"/>
    <cellStyle name="SAPBEXaggItem 3 2 8" xfId="14566"/>
    <cellStyle name="SAPBEXaggItem 3 2 8 2" xfId="14567"/>
    <cellStyle name="SAPBEXaggItem 3 2 9" xfId="14568"/>
    <cellStyle name="SAPBEXaggItem 3 2 9 2" xfId="14569"/>
    <cellStyle name="SAPBEXaggItem 3 3" xfId="14570"/>
    <cellStyle name="SAPBEXaggItem 3 3 10" xfId="14571"/>
    <cellStyle name="SAPBEXaggItem 3 3 2" xfId="14572"/>
    <cellStyle name="SAPBEXaggItem 3 3 2 2" xfId="14573"/>
    <cellStyle name="SAPBEXaggItem 3 3 2 2 2" xfId="14574"/>
    <cellStyle name="SAPBEXaggItem 3 3 2 2 2 2" xfId="14575"/>
    <cellStyle name="SAPBEXaggItem 3 3 2 2 2 2 2" xfId="14576"/>
    <cellStyle name="SAPBEXaggItem 3 3 2 2 2 3" xfId="14577"/>
    <cellStyle name="SAPBEXaggItem 3 3 2 2 2 3 2" xfId="14578"/>
    <cellStyle name="SAPBEXaggItem 3 3 2 2 2 4" xfId="14579"/>
    <cellStyle name="SAPBEXaggItem 3 3 2 2 2 4 2" xfId="14580"/>
    <cellStyle name="SAPBEXaggItem 3 3 2 2 2 5" xfId="14581"/>
    <cellStyle name="SAPBEXaggItem 3 3 2 2 2 5 2" xfId="14582"/>
    <cellStyle name="SAPBEXaggItem 3 3 2 2 2 6" xfId="14583"/>
    <cellStyle name="SAPBEXaggItem 3 3 2 2 2 6 2" xfId="14584"/>
    <cellStyle name="SAPBEXaggItem 3 3 2 2 2 7" xfId="14585"/>
    <cellStyle name="SAPBEXaggItem 3 3 2 2 3" xfId="14586"/>
    <cellStyle name="SAPBEXaggItem 3 3 2 2 3 2" xfId="14587"/>
    <cellStyle name="SAPBEXaggItem 3 3 2 2 4" xfId="14588"/>
    <cellStyle name="SAPBEXaggItem 3 3 2 2 4 2" xfId="14589"/>
    <cellStyle name="SAPBEXaggItem 3 3 2 2 5" xfId="14590"/>
    <cellStyle name="SAPBEXaggItem 3 3 2 2 5 2" xfId="14591"/>
    <cellStyle name="SAPBEXaggItem 3 3 2 2 6" xfId="14592"/>
    <cellStyle name="SAPBEXaggItem 3 3 2 2 6 2" xfId="14593"/>
    <cellStyle name="SAPBEXaggItem 3 3 2 2 7" xfId="14594"/>
    <cellStyle name="SAPBEXaggItem 3 3 2 2 7 2" xfId="14595"/>
    <cellStyle name="SAPBEXaggItem 3 3 2 2 8" xfId="14596"/>
    <cellStyle name="SAPBEXaggItem 3 3 2 3" xfId="14597"/>
    <cellStyle name="SAPBEXaggItem 3 3 2 3 2" xfId="14598"/>
    <cellStyle name="SAPBEXaggItem 3 3 2 3 2 2" xfId="14599"/>
    <cellStyle name="SAPBEXaggItem 3 3 2 3 3" xfId="14600"/>
    <cellStyle name="SAPBEXaggItem 3 3 2 3 3 2" xfId="14601"/>
    <cellStyle name="SAPBEXaggItem 3 3 2 3 4" xfId="14602"/>
    <cellStyle name="SAPBEXaggItem 3 3 2 3 4 2" xfId="14603"/>
    <cellStyle name="SAPBEXaggItem 3 3 2 3 5" xfId="14604"/>
    <cellStyle name="SAPBEXaggItem 3 3 2 3 5 2" xfId="14605"/>
    <cellStyle name="SAPBEXaggItem 3 3 2 3 6" xfId="14606"/>
    <cellStyle name="SAPBEXaggItem 3 3 2 3 6 2" xfId="14607"/>
    <cellStyle name="SAPBEXaggItem 3 3 2 3 7" xfId="14608"/>
    <cellStyle name="SAPBEXaggItem 3 3 2 4" xfId="14609"/>
    <cellStyle name="SAPBEXaggItem 3 3 2 4 2" xfId="14610"/>
    <cellStyle name="SAPBEXaggItem 3 3 2 5" xfId="14611"/>
    <cellStyle name="SAPBEXaggItem 3 3 2 5 2" xfId="14612"/>
    <cellStyle name="SAPBEXaggItem 3 3 2 6" xfId="14613"/>
    <cellStyle name="SAPBEXaggItem 3 3 2 6 2" xfId="14614"/>
    <cellStyle name="SAPBEXaggItem 3 3 2 7" xfId="14615"/>
    <cellStyle name="SAPBEXaggItem 3 3 2 7 2" xfId="14616"/>
    <cellStyle name="SAPBEXaggItem 3 3 2 8" xfId="14617"/>
    <cellStyle name="SAPBEXaggItem 3 3 2 8 2" xfId="14618"/>
    <cellStyle name="SAPBEXaggItem 3 3 2 9" xfId="14619"/>
    <cellStyle name="SAPBEXaggItem 3 3 3" xfId="14620"/>
    <cellStyle name="SAPBEXaggItem 3 3 3 2" xfId="14621"/>
    <cellStyle name="SAPBEXaggItem 3 3 3 2 2" xfId="14622"/>
    <cellStyle name="SAPBEXaggItem 3 3 3 2 2 2" xfId="14623"/>
    <cellStyle name="SAPBEXaggItem 3 3 3 2 3" xfId="14624"/>
    <cellStyle name="SAPBEXaggItem 3 3 3 2 3 2" xfId="14625"/>
    <cellStyle name="SAPBEXaggItem 3 3 3 2 4" xfId="14626"/>
    <cellStyle name="SAPBEXaggItem 3 3 3 2 4 2" xfId="14627"/>
    <cellStyle name="SAPBEXaggItem 3 3 3 2 5" xfId="14628"/>
    <cellStyle name="SAPBEXaggItem 3 3 3 2 5 2" xfId="14629"/>
    <cellStyle name="SAPBEXaggItem 3 3 3 2 6" xfId="14630"/>
    <cellStyle name="SAPBEXaggItem 3 3 3 2 6 2" xfId="14631"/>
    <cellStyle name="SAPBEXaggItem 3 3 3 2 7" xfId="14632"/>
    <cellStyle name="SAPBEXaggItem 3 3 3 3" xfId="14633"/>
    <cellStyle name="SAPBEXaggItem 3 3 3 3 2" xfId="14634"/>
    <cellStyle name="SAPBEXaggItem 3 3 3 4" xfId="14635"/>
    <cellStyle name="SAPBEXaggItem 3 3 3 4 2" xfId="14636"/>
    <cellStyle name="SAPBEXaggItem 3 3 3 5" xfId="14637"/>
    <cellStyle name="SAPBEXaggItem 3 3 3 5 2" xfId="14638"/>
    <cellStyle name="SAPBEXaggItem 3 3 3 6" xfId="14639"/>
    <cellStyle name="SAPBEXaggItem 3 3 3 6 2" xfId="14640"/>
    <cellStyle name="SAPBEXaggItem 3 3 3 7" xfId="14641"/>
    <cellStyle name="SAPBEXaggItem 3 3 3 7 2" xfId="14642"/>
    <cellStyle name="SAPBEXaggItem 3 3 3 8" xfId="14643"/>
    <cellStyle name="SAPBEXaggItem 3 3 4" xfId="14644"/>
    <cellStyle name="SAPBEXaggItem 3 3 4 2" xfId="14645"/>
    <cellStyle name="SAPBEXaggItem 3 3 4 2 2" xfId="14646"/>
    <cellStyle name="SAPBEXaggItem 3 3 4 3" xfId="14647"/>
    <cellStyle name="SAPBEXaggItem 3 3 4 3 2" xfId="14648"/>
    <cellStyle name="SAPBEXaggItem 3 3 4 4" xfId="14649"/>
    <cellStyle name="SAPBEXaggItem 3 3 4 4 2" xfId="14650"/>
    <cellStyle name="SAPBEXaggItem 3 3 4 5" xfId="14651"/>
    <cellStyle name="SAPBEXaggItem 3 3 4 5 2" xfId="14652"/>
    <cellStyle name="SAPBEXaggItem 3 3 4 6" xfId="14653"/>
    <cellStyle name="SAPBEXaggItem 3 3 4 6 2" xfId="14654"/>
    <cellStyle name="SAPBEXaggItem 3 3 4 7" xfId="14655"/>
    <cellStyle name="SAPBEXaggItem 3 3 5" xfId="14656"/>
    <cellStyle name="SAPBEXaggItem 3 3 5 2" xfId="14657"/>
    <cellStyle name="SAPBEXaggItem 3 3 6" xfId="14658"/>
    <cellStyle name="SAPBEXaggItem 3 3 6 2" xfId="14659"/>
    <cellStyle name="SAPBEXaggItem 3 3 7" xfId="14660"/>
    <cellStyle name="SAPBEXaggItem 3 3 7 2" xfId="14661"/>
    <cellStyle name="SAPBEXaggItem 3 3 8" xfId="14662"/>
    <cellStyle name="SAPBEXaggItem 3 3 8 2" xfId="14663"/>
    <cellStyle name="SAPBEXaggItem 3 3 9" xfId="14664"/>
    <cellStyle name="SAPBEXaggItem 3 3 9 2" xfId="14665"/>
    <cellStyle name="SAPBEXaggItem 3 4" xfId="14666"/>
    <cellStyle name="SAPBEXaggItem 3 4 2" xfId="14667"/>
    <cellStyle name="SAPBEXaggItem 3 4 2 2" xfId="14668"/>
    <cellStyle name="SAPBEXaggItem 3 4 2 2 2" xfId="14669"/>
    <cellStyle name="SAPBEXaggItem 3 4 2 2 2 2" xfId="14670"/>
    <cellStyle name="SAPBEXaggItem 3 4 2 2 3" xfId="14671"/>
    <cellStyle name="SAPBEXaggItem 3 4 2 2 3 2" xfId="14672"/>
    <cellStyle name="SAPBEXaggItem 3 4 2 2 4" xfId="14673"/>
    <cellStyle name="SAPBEXaggItem 3 4 2 2 4 2" xfId="14674"/>
    <cellStyle name="SAPBEXaggItem 3 4 2 2 5" xfId="14675"/>
    <cellStyle name="SAPBEXaggItem 3 4 2 2 5 2" xfId="14676"/>
    <cellStyle name="SAPBEXaggItem 3 4 2 2 6" xfId="14677"/>
    <cellStyle name="SAPBEXaggItem 3 4 2 2 6 2" xfId="14678"/>
    <cellStyle name="SAPBEXaggItem 3 4 2 2 7" xfId="14679"/>
    <cellStyle name="SAPBEXaggItem 3 4 2 3" xfId="14680"/>
    <cellStyle name="SAPBEXaggItem 3 4 2 3 2" xfId="14681"/>
    <cellStyle name="SAPBEXaggItem 3 4 2 4" xfId="14682"/>
    <cellStyle name="SAPBEXaggItem 3 4 2 4 2" xfId="14683"/>
    <cellStyle name="SAPBEXaggItem 3 4 2 5" xfId="14684"/>
    <cellStyle name="SAPBEXaggItem 3 4 2 5 2" xfId="14685"/>
    <cellStyle name="SAPBEXaggItem 3 4 2 6" xfId="14686"/>
    <cellStyle name="SAPBEXaggItem 3 4 2 6 2" xfId="14687"/>
    <cellStyle name="SAPBEXaggItem 3 4 2 7" xfId="14688"/>
    <cellStyle name="SAPBEXaggItem 3 4 2 7 2" xfId="14689"/>
    <cellStyle name="SAPBEXaggItem 3 4 2 8" xfId="14690"/>
    <cellStyle name="SAPBEXaggItem 3 4 3" xfId="14691"/>
    <cellStyle name="SAPBEXaggItem 3 4 3 2" xfId="14692"/>
    <cellStyle name="SAPBEXaggItem 3 4 3 2 2" xfId="14693"/>
    <cellStyle name="SAPBEXaggItem 3 4 3 3" xfId="14694"/>
    <cellStyle name="SAPBEXaggItem 3 4 3 3 2" xfId="14695"/>
    <cellStyle name="SAPBEXaggItem 3 4 3 4" xfId="14696"/>
    <cellStyle name="SAPBEXaggItem 3 4 3 4 2" xfId="14697"/>
    <cellStyle name="SAPBEXaggItem 3 4 3 5" xfId="14698"/>
    <cellStyle name="SAPBEXaggItem 3 4 3 5 2" xfId="14699"/>
    <cellStyle name="SAPBEXaggItem 3 4 3 6" xfId="14700"/>
    <cellStyle name="SAPBEXaggItem 3 4 3 6 2" xfId="14701"/>
    <cellStyle name="SAPBEXaggItem 3 4 3 7" xfId="14702"/>
    <cellStyle name="SAPBEXaggItem 3 4 4" xfId="14703"/>
    <cellStyle name="SAPBEXaggItem 3 4 4 2" xfId="14704"/>
    <cellStyle name="SAPBEXaggItem 3 4 5" xfId="14705"/>
    <cellStyle name="SAPBEXaggItem 3 4 5 2" xfId="14706"/>
    <cellStyle name="SAPBEXaggItem 3 4 6" xfId="14707"/>
    <cellStyle name="SAPBEXaggItem 3 4 6 2" xfId="14708"/>
    <cellStyle name="SAPBEXaggItem 3 4 7" xfId="14709"/>
    <cellStyle name="SAPBEXaggItem 3 4 7 2" xfId="14710"/>
    <cellStyle name="SAPBEXaggItem 3 4 8" xfId="14711"/>
    <cellStyle name="SAPBEXaggItem 3 4 8 2" xfId="14712"/>
    <cellStyle name="SAPBEXaggItem 3 4 9" xfId="14713"/>
    <cellStyle name="SAPBEXaggItem 3 5" xfId="14714"/>
    <cellStyle name="SAPBEXaggItem 3 5 2" xfId="14715"/>
    <cellStyle name="SAPBEXaggItem 3 5 2 2" xfId="14716"/>
    <cellStyle name="SAPBEXaggItem 3 5 2 2 2" xfId="14717"/>
    <cellStyle name="SAPBEXaggItem 3 5 2 3" xfId="14718"/>
    <cellStyle name="SAPBEXaggItem 3 5 2 3 2" xfId="14719"/>
    <cellStyle name="SAPBEXaggItem 3 5 2 4" xfId="14720"/>
    <cellStyle name="SAPBEXaggItem 3 5 2 4 2" xfId="14721"/>
    <cellStyle name="SAPBEXaggItem 3 5 2 5" xfId="14722"/>
    <cellStyle name="SAPBEXaggItem 3 5 2 5 2" xfId="14723"/>
    <cellStyle name="SAPBEXaggItem 3 5 2 6" xfId="14724"/>
    <cellStyle name="SAPBEXaggItem 3 5 2 6 2" xfId="14725"/>
    <cellStyle name="SAPBEXaggItem 3 5 2 7" xfId="14726"/>
    <cellStyle name="SAPBEXaggItem 3 5 3" xfId="14727"/>
    <cellStyle name="SAPBEXaggItem 3 5 3 2" xfId="14728"/>
    <cellStyle name="SAPBEXaggItem 3 5 4" xfId="14729"/>
    <cellStyle name="SAPBEXaggItem 3 5 4 2" xfId="14730"/>
    <cellStyle name="SAPBEXaggItem 3 5 5" xfId="14731"/>
    <cellStyle name="SAPBEXaggItem 3 5 5 2" xfId="14732"/>
    <cellStyle name="SAPBEXaggItem 3 5 6" xfId="14733"/>
    <cellStyle name="SAPBEXaggItem 3 5 6 2" xfId="14734"/>
    <cellStyle name="SAPBEXaggItem 3 5 7" xfId="14735"/>
    <cellStyle name="SAPBEXaggItem 3 5 7 2" xfId="14736"/>
    <cellStyle name="SAPBEXaggItem 3 5 8" xfId="14737"/>
    <cellStyle name="SAPBEXaggItem 3 6" xfId="14738"/>
    <cellStyle name="SAPBEXaggItem 3 6 2" xfId="14739"/>
    <cellStyle name="SAPBEXaggItem 3 6 2 2" xfId="14740"/>
    <cellStyle name="SAPBEXaggItem 3 6 3" xfId="14741"/>
    <cellStyle name="SAPBEXaggItem 3 6 3 2" xfId="14742"/>
    <cellStyle name="SAPBEXaggItem 3 6 4" xfId="14743"/>
    <cellStyle name="SAPBEXaggItem 3 6 4 2" xfId="14744"/>
    <cellStyle name="SAPBEXaggItem 3 6 5" xfId="14745"/>
    <cellStyle name="SAPBEXaggItem 3 6 5 2" xfId="14746"/>
    <cellStyle name="SAPBEXaggItem 3 6 6" xfId="14747"/>
    <cellStyle name="SAPBEXaggItem 3 6 6 2" xfId="14748"/>
    <cellStyle name="SAPBEXaggItem 3 6 7" xfId="14749"/>
    <cellStyle name="SAPBEXaggItem 3 7" xfId="14750"/>
    <cellStyle name="SAPBEXaggItem 3 7 2" xfId="14751"/>
    <cellStyle name="SAPBEXaggItem 3 8" xfId="14752"/>
    <cellStyle name="SAPBEXaggItem 3 8 2" xfId="14753"/>
    <cellStyle name="SAPBEXaggItem 3 9" xfId="14754"/>
    <cellStyle name="SAPBEXaggItem 3 9 2" xfId="14755"/>
    <cellStyle name="SAPBEXaggItem 4" xfId="14756"/>
    <cellStyle name="SAPBEXaggItem 4 10" xfId="14757"/>
    <cellStyle name="SAPBEXaggItem 4 10 2" xfId="14758"/>
    <cellStyle name="SAPBEXaggItem 4 11" xfId="14759"/>
    <cellStyle name="SAPBEXaggItem 4 2" xfId="14760"/>
    <cellStyle name="SAPBEXaggItem 4 2 10" xfId="14761"/>
    <cellStyle name="SAPBEXaggItem 4 2 2" xfId="14762"/>
    <cellStyle name="SAPBEXaggItem 4 2 2 2" xfId="14763"/>
    <cellStyle name="SAPBEXaggItem 4 2 2 2 2" xfId="14764"/>
    <cellStyle name="SAPBEXaggItem 4 2 2 2 2 2" xfId="14765"/>
    <cellStyle name="SAPBEXaggItem 4 2 2 2 2 2 2" xfId="14766"/>
    <cellStyle name="SAPBEXaggItem 4 2 2 2 2 3" xfId="14767"/>
    <cellStyle name="SAPBEXaggItem 4 2 2 2 2 3 2" xfId="14768"/>
    <cellStyle name="SAPBEXaggItem 4 2 2 2 2 4" xfId="14769"/>
    <cellStyle name="SAPBEXaggItem 4 2 2 2 2 4 2" xfId="14770"/>
    <cellStyle name="SAPBEXaggItem 4 2 2 2 2 5" xfId="14771"/>
    <cellStyle name="SAPBEXaggItem 4 2 2 2 2 5 2" xfId="14772"/>
    <cellStyle name="SAPBEXaggItem 4 2 2 2 2 6" xfId="14773"/>
    <cellStyle name="SAPBEXaggItem 4 2 2 2 2 6 2" xfId="14774"/>
    <cellStyle name="SAPBEXaggItem 4 2 2 2 2 7" xfId="14775"/>
    <cellStyle name="SAPBEXaggItem 4 2 2 2 3" xfId="14776"/>
    <cellStyle name="SAPBEXaggItem 4 2 2 2 3 2" xfId="14777"/>
    <cellStyle name="SAPBEXaggItem 4 2 2 2 4" xfId="14778"/>
    <cellStyle name="SAPBEXaggItem 4 2 2 2 4 2" xfId="14779"/>
    <cellStyle name="SAPBEXaggItem 4 2 2 2 5" xfId="14780"/>
    <cellStyle name="SAPBEXaggItem 4 2 2 2 5 2" xfId="14781"/>
    <cellStyle name="SAPBEXaggItem 4 2 2 2 6" xfId="14782"/>
    <cellStyle name="SAPBEXaggItem 4 2 2 2 6 2" xfId="14783"/>
    <cellStyle name="SAPBEXaggItem 4 2 2 2 7" xfId="14784"/>
    <cellStyle name="SAPBEXaggItem 4 2 2 2 7 2" xfId="14785"/>
    <cellStyle name="SAPBEXaggItem 4 2 2 2 8" xfId="14786"/>
    <cellStyle name="SAPBEXaggItem 4 2 2 3" xfId="14787"/>
    <cellStyle name="SAPBEXaggItem 4 2 2 3 2" xfId="14788"/>
    <cellStyle name="SAPBEXaggItem 4 2 2 3 2 2" xfId="14789"/>
    <cellStyle name="SAPBEXaggItem 4 2 2 3 3" xfId="14790"/>
    <cellStyle name="SAPBEXaggItem 4 2 2 3 3 2" xfId="14791"/>
    <cellStyle name="SAPBEXaggItem 4 2 2 3 4" xfId="14792"/>
    <cellStyle name="SAPBEXaggItem 4 2 2 3 4 2" xfId="14793"/>
    <cellStyle name="SAPBEXaggItem 4 2 2 3 5" xfId="14794"/>
    <cellStyle name="SAPBEXaggItem 4 2 2 3 5 2" xfId="14795"/>
    <cellStyle name="SAPBEXaggItem 4 2 2 3 6" xfId="14796"/>
    <cellStyle name="SAPBEXaggItem 4 2 2 3 6 2" xfId="14797"/>
    <cellStyle name="SAPBEXaggItem 4 2 2 3 7" xfId="14798"/>
    <cellStyle name="SAPBEXaggItem 4 2 2 4" xfId="14799"/>
    <cellStyle name="SAPBEXaggItem 4 2 2 4 2" xfId="14800"/>
    <cellStyle name="SAPBEXaggItem 4 2 2 5" xfId="14801"/>
    <cellStyle name="SAPBEXaggItem 4 2 2 5 2" xfId="14802"/>
    <cellStyle name="SAPBEXaggItem 4 2 2 6" xfId="14803"/>
    <cellStyle name="SAPBEXaggItem 4 2 2 6 2" xfId="14804"/>
    <cellStyle name="SAPBEXaggItem 4 2 2 7" xfId="14805"/>
    <cellStyle name="SAPBEXaggItem 4 2 2 7 2" xfId="14806"/>
    <cellStyle name="SAPBEXaggItem 4 2 2 8" xfId="14807"/>
    <cellStyle name="SAPBEXaggItem 4 2 2 8 2" xfId="14808"/>
    <cellStyle name="SAPBEXaggItem 4 2 2 9" xfId="14809"/>
    <cellStyle name="SAPBEXaggItem 4 2 3" xfId="14810"/>
    <cellStyle name="SAPBEXaggItem 4 2 3 2" xfId="14811"/>
    <cellStyle name="SAPBEXaggItem 4 2 3 2 2" xfId="14812"/>
    <cellStyle name="SAPBEXaggItem 4 2 3 2 2 2" xfId="14813"/>
    <cellStyle name="SAPBEXaggItem 4 2 3 2 3" xfId="14814"/>
    <cellStyle name="SAPBEXaggItem 4 2 3 2 3 2" xfId="14815"/>
    <cellStyle name="SAPBEXaggItem 4 2 3 2 4" xfId="14816"/>
    <cellStyle name="SAPBEXaggItem 4 2 3 2 4 2" xfId="14817"/>
    <cellStyle name="SAPBEXaggItem 4 2 3 2 5" xfId="14818"/>
    <cellStyle name="SAPBEXaggItem 4 2 3 2 5 2" xfId="14819"/>
    <cellStyle name="SAPBEXaggItem 4 2 3 2 6" xfId="14820"/>
    <cellStyle name="SAPBEXaggItem 4 2 3 2 6 2" xfId="14821"/>
    <cellStyle name="SAPBEXaggItem 4 2 3 2 7" xfId="14822"/>
    <cellStyle name="SAPBEXaggItem 4 2 3 3" xfId="14823"/>
    <cellStyle name="SAPBEXaggItem 4 2 3 3 2" xfId="14824"/>
    <cellStyle name="SAPBEXaggItem 4 2 3 4" xfId="14825"/>
    <cellStyle name="SAPBEXaggItem 4 2 3 4 2" xfId="14826"/>
    <cellStyle name="SAPBEXaggItem 4 2 3 5" xfId="14827"/>
    <cellStyle name="SAPBEXaggItem 4 2 3 5 2" xfId="14828"/>
    <cellStyle name="SAPBEXaggItem 4 2 3 6" xfId="14829"/>
    <cellStyle name="SAPBEXaggItem 4 2 3 6 2" xfId="14830"/>
    <cellStyle name="SAPBEXaggItem 4 2 3 7" xfId="14831"/>
    <cellStyle name="SAPBEXaggItem 4 2 3 7 2" xfId="14832"/>
    <cellStyle name="SAPBEXaggItem 4 2 3 8" xfId="14833"/>
    <cellStyle name="SAPBEXaggItem 4 2 4" xfId="14834"/>
    <cellStyle name="SAPBEXaggItem 4 2 4 2" xfId="14835"/>
    <cellStyle name="SAPBEXaggItem 4 2 4 2 2" xfId="14836"/>
    <cellStyle name="SAPBEXaggItem 4 2 4 3" xfId="14837"/>
    <cellStyle name="SAPBEXaggItem 4 2 4 3 2" xfId="14838"/>
    <cellStyle name="SAPBEXaggItem 4 2 4 4" xfId="14839"/>
    <cellStyle name="SAPBEXaggItem 4 2 4 4 2" xfId="14840"/>
    <cellStyle name="SAPBEXaggItem 4 2 4 5" xfId="14841"/>
    <cellStyle name="SAPBEXaggItem 4 2 4 5 2" xfId="14842"/>
    <cellStyle name="SAPBEXaggItem 4 2 4 6" xfId="14843"/>
    <cellStyle name="SAPBEXaggItem 4 2 4 6 2" xfId="14844"/>
    <cellStyle name="SAPBEXaggItem 4 2 4 7" xfId="14845"/>
    <cellStyle name="SAPBEXaggItem 4 2 5" xfId="14846"/>
    <cellStyle name="SAPBEXaggItem 4 2 5 2" xfId="14847"/>
    <cellStyle name="SAPBEXaggItem 4 2 6" xfId="14848"/>
    <cellStyle name="SAPBEXaggItem 4 2 6 2" xfId="14849"/>
    <cellStyle name="SAPBEXaggItem 4 2 7" xfId="14850"/>
    <cellStyle name="SAPBEXaggItem 4 2 7 2" xfId="14851"/>
    <cellStyle name="SAPBEXaggItem 4 2 8" xfId="14852"/>
    <cellStyle name="SAPBEXaggItem 4 2 8 2" xfId="14853"/>
    <cellStyle name="SAPBEXaggItem 4 2 9" xfId="14854"/>
    <cellStyle name="SAPBEXaggItem 4 2 9 2" xfId="14855"/>
    <cellStyle name="SAPBEXaggItem 4 3" xfId="14856"/>
    <cellStyle name="SAPBEXaggItem 4 3 2" xfId="14857"/>
    <cellStyle name="SAPBEXaggItem 4 3 2 2" xfId="14858"/>
    <cellStyle name="SAPBEXaggItem 4 3 2 2 2" xfId="14859"/>
    <cellStyle name="SAPBEXaggItem 4 3 2 2 2 2" xfId="14860"/>
    <cellStyle name="SAPBEXaggItem 4 3 2 2 3" xfId="14861"/>
    <cellStyle name="SAPBEXaggItem 4 3 2 2 3 2" xfId="14862"/>
    <cellStyle name="SAPBEXaggItem 4 3 2 2 4" xfId="14863"/>
    <cellStyle name="SAPBEXaggItem 4 3 2 2 4 2" xfId="14864"/>
    <cellStyle name="SAPBEXaggItem 4 3 2 2 5" xfId="14865"/>
    <cellStyle name="SAPBEXaggItem 4 3 2 2 5 2" xfId="14866"/>
    <cellStyle name="SAPBEXaggItem 4 3 2 2 6" xfId="14867"/>
    <cellStyle name="SAPBEXaggItem 4 3 2 2 6 2" xfId="14868"/>
    <cellStyle name="SAPBEXaggItem 4 3 2 2 7" xfId="14869"/>
    <cellStyle name="SAPBEXaggItem 4 3 2 3" xfId="14870"/>
    <cellStyle name="SAPBEXaggItem 4 3 2 3 2" xfId="14871"/>
    <cellStyle name="SAPBEXaggItem 4 3 2 4" xfId="14872"/>
    <cellStyle name="SAPBEXaggItem 4 3 2 4 2" xfId="14873"/>
    <cellStyle name="SAPBEXaggItem 4 3 2 5" xfId="14874"/>
    <cellStyle name="SAPBEXaggItem 4 3 2 5 2" xfId="14875"/>
    <cellStyle name="SAPBEXaggItem 4 3 2 6" xfId="14876"/>
    <cellStyle name="SAPBEXaggItem 4 3 2 6 2" xfId="14877"/>
    <cellStyle name="SAPBEXaggItem 4 3 2 7" xfId="14878"/>
    <cellStyle name="SAPBEXaggItem 4 3 2 7 2" xfId="14879"/>
    <cellStyle name="SAPBEXaggItem 4 3 2 8" xfId="14880"/>
    <cellStyle name="SAPBEXaggItem 4 3 3" xfId="14881"/>
    <cellStyle name="SAPBEXaggItem 4 3 3 2" xfId="14882"/>
    <cellStyle name="SAPBEXaggItem 4 3 3 2 2" xfId="14883"/>
    <cellStyle name="SAPBEXaggItem 4 3 3 3" xfId="14884"/>
    <cellStyle name="SAPBEXaggItem 4 3 3 3 2" xfId="14885"/>
    <cellStyle name="SAPBEXaggItem 4 3 3 4" xfId="14886"/>
    <cellStyle name="SAPBEXaggItem 4 3 3 4 2" xfId="14887"/>
    <cellStyle name="SAPBEXaggItem 4 3 3 5" xfId="14888"/>
    <cellStyle name="SAPBEXaggItem 4 3 3 5 2" xfId="14889"/>
    <cellStyle name="SAPBEXaggItem 4 3 3 6" xfId="14890"/>
    <cellStyle name="SAPBEXaggItem 4 3 3 6 2" xfId="14891"/>
    <cellStyle name="SAPBEXaggItem 4 3 3 7" xfId="14892"/>
    <cellStyle name="SAPBEXaggItem 4 3 4" xfId="14893"/>
    <cellStyle name="SAPBEXaggItem 4 3 4 2" xfId="14894"/>
    <cellStyle name="SAPBEXaggItem 4 3 5" xfId="14895"/>
    <cellStyle name="SAPBEXaggItem 4 3 5 2" xfId="14896"/>
    <cellStyle name="SAPBEXaggItem 4 3 6" xfId="14897"/>
    <cellStyle name="SAPBEXaggItem 4 3 6 2" xfId="14898"/>
    <cellStyle name="SAPBEXaggItem 4 3 7" xfId="14899"/>
    <cellStyle name="SAPBEXaggItem 4 3 7 2" xfId="14900"/>
    <cellStyle name="SAPBEXaggItem 4 3 8" xfId="14901"/>
    <cellStyle name="SAPBEXaggItem 4 3 8 2" xfId="14902"/>
    <cellStyle name="SAPBEXaggItem 4 3 9" xfId="14903"/>
    <cellStyle name="SAPBEXaggItem 4 4" xfId="14904"/>
    <cellStyle name="SAPBEXaggItem 4 4 2" xfId="14905"/>
    <cellStyle name="SAPBEXaggItem 4 4 2 2" xfId="14906"/>
    <cellStyle name="SAPBEXaggItem 4 4 2 2 2" xfId="14907"/>
    <cellStyle name="SAPBEXaggItem 4 4 2 3" xfId="14908"/>
    <cellStyle name="SAPBEXaggItem 4 4 2 3 2" xfId="14909"/>
    <cellStyle name="SAPBEXaggItem 4 4 2 4" xfId="14910"/>
    <cellStyle name="SAPBEXaggItem 4 4 2 4 2" xfId="14911"/>
    <cellStyle name="SAPBEXaggItem 4 4 2 5" xfId="14912"/>
    <cellStyle name="SAPBEXaggItem 4 4 2 5 2" xfId="14913"/>
    <cellStyle name="SAPBEXaggItem 4 4 2 6" xfId="14914"/>
    <cellStyle name="SAPBEXaggItem 4 4 2 6 2" xfId="14915"/>
    <cellStyle name="SAPBEXaggItem 4 4 2 7" xfId="14916"/>
    <cellStyle name="SAPBEXaggItem 4 4 3" xfId="14917"/>
    <cellStyle name="SAPBEXaggItem 4 4 3 2" xfId="14918"/>
    <cellStyle name="SAPBEXaggItem 4 4 4" xfId="14919"/>
    <cellStyle name="SAPBEXaggItem 4 4 4 2" xfId="14920"/>
    <cellStyle name="SAPBEXaggItem 4 4 5" xfId="14921"/>
    <cellStyle name="SAPBEXaggItem 4 4 5 2" xfId="14922"/>
    <cellStyle name="SAPBEXaggItem 4 4 6" xfId="14923"/>
    <cellStyle name="SAPBEXaggItem 4 4 6 2" xfId="14924"/>
    <cellStyle name="SAPBEXaggItem 4 4 7" xfId="14925"/>
    <cellStyle name="SAPBEXaggItem 4 4 7 2" xfId="14926"/>
    <cellStyle name="SAPBEXaggItem 4 4 8" xfId="14927"/>
    <cellStyle name="SAPBEXaggItem 4 5" xfId="14928"/>
    <cellStyle name="SAPBEXaggItem 4 5 2" xfId="14929"/>
    <cellStyle name="SAPBEXaggItem 4 5 2 2" xfId="14930"/>
    <cellStyle name="SAPBEXaggItem 4 5 3" xfId="14931"/>
    <cellStyle name="SAPBEXaggItem 4 5 3 2" xfId="14932"/>
    <cellStyle name="SAPBEXaggItem 4 5 4" xfId="14933"/>
    <cellStyle name="SAPBEXaggItem 4 5 4 2" xfId="14934"/>
    <cellStyle name="SAPBEXaggItem 4 5 5" xfId="14935"/>
    <cellStyle name="SAPBEXaggItem 4 5 5 2" xfId="14936"/>
    <cellStyle name="SAPBEXaggItem 4 5 6" xfId="14937"/>
    <cellStyle name="SAPBEXaggItem 4 5 6 2" xfId="14938"/>
    <cellStyle name="SAPBEXaggItem 4 5 7" xfId="14939"/>
    <cellStyle name="SAPBEXaggItem 4 6" xfId="14940"/>
    <cellStyle name="SAPBEXaggItem 4 6 2" xfId="14941"/>
    <cellStyle name="SAPBEXaggItem 4 7" xfId="14942"/>
    <cellStyle name="SAPBEXaggItem 4 7 2" xfId="14943"/>
    <cellStyle name="SAPBEXaggItem 4 8" xfId="14944"/>
    <cellStyle name="SAPBEXaggItem 4 8 2" xfId="14945"/>
    <cellStyle name="SAPBEXaggItem 4 9" xfId="14946"/>
    <cellStyle name="SAPBEXaggItem 4 9 2" xfId="14947"/>
    <cellStyle name="SAPBEXaggItem 5" xfId="14948"/>
    <cellStyle name="SAPBEXaggItem 5 10" xfId="14949"/>
    <cellStyle name="SAPBEXaggItem 5 2" xfId="14950"/>
    <cellStyle name="SAPBEXaggItem 5 2 2" xfId="14951"/>
    <cellStyle name="SAPBEXaggItem 5 2 2 2" xfId="14952"/>
    <cellStyle name="SAPBEXaggItem 5 2 2 2 2" xfId="14953"/>
    <cellStyle name="SAPBEXaggItem 5 2 2 2 2 2" xfId="14954"/>
    <cellStyle name="SAPBEXaggItem 5 2 2 2 3" xfId="14955"/>
    <cellStyle name="SAPBEXaggItem 5 2 2 2 3 2" xfId="14956"/>
    <cellStyle name="SAPBEXaggItem 5 2 2 2 4" xfId="14957"/>
    <cellStyle name="SAPBEXaggItem 5 2 2 2 4 2" xfId="14958"/>
    <cellStyle name="SAPBEXaggItem 5 2 2 2 5" xfId="14959"/>
    <cellStyle name="SAPBEXaggItem 5 2 2 2 5 2" xfId="14960"/>
    <cellStyle name="SAPBEXaggItem 5 2 2 2 6" xfId="14961"/>
    <cellStyle name="SAPBEXaggItem 5 2 2 2 6 2" xfId="14962"/>
    <cellStyle name="SAPBEXaggItem 5 2 2 2 7" xfId="14963"/>
    <cellStyle name="SAPBEXaggItem 5 2 2 3" xfId="14964"/>
    <cellStyle name="SAPBEXaggItem 5 2 2 3 2" xfId="14965"/>
    <cellStyle name="SAPBEXaggItem 5 2 2 4" xfId="14966"/>
    <cellStyle name="SAPBEXaggItem 5 2 2 4 2" xfId="14967"/>
    <cellStyle name="SAPBEXaggItem 5 2 2 5" xfId="14968"/>
    <cellStyle name="SAPBEXaggItem 5 2 2 5 2" xfId="14969"/>
    <cellStyle name="SAPBEXaggItem 5 2 2 6" xfId="14970"/>
    <cellStyle name="SAPBEXaggItem 5 2 2 6 2" xfId="14971"/>
    <cellStyle name="SAPBEXaggItem 5 2 2 7" xfId="14972"/>
    <cellStyle name="SAPBEXaggItem 5 2 2 7 2" xfId="14973"/>
    <cellStyle name="SAPBEXaggItem 5 2 2 8" xfId="14974"/>
    <cellStyle name="SAPBEXaggItem 5 2 3" xfId="14975"/>
    <cellStyle name="SAPBEXaggItem 5 2 3 2" xfId="14976"/>
    <cellStyle name="SAPBEXaggItem 5 2 3 2 2" xfId="14977"/>
    <cellStyle name="SAPBEXaggItem 5 2 3 3" xfId="14978"/>
    <cellStyle name="SAPBEXaggItem 5 2 3 3 2" xfId="14979"/>
    <cellStyle name="SAPBEXaggItem 5 2 3 4" xfId="14980"/>
    <cellStyle name="SAPBEXaggItem 5 2 3 4 2" xfId="14981"/>
    <cellStyle name="SAPBEXaggItem 5 2 3 5" xfId="14982"/>
    <cellStyle name="SAPBEXaggItem 5 2 3 5 2" xfId="14983"/>
    <cellStyle name="SAPBEXaggItem 5 2 3 6" xfId="14984"/>
    <cellStyle name="SAPBEXaggItem 5 2 3 6 2" xfId="14985"/>
    <cellStyle name="SAPBEXaggItem 5 2 3 7" xfId="14986"/>
    <cellStyle name="SAPBEXaggItem 5 2 4" xfId="14987"/>
    <cellStyle name="SAPBEXaggItem 5 2 4 2" xfId="14988"/>
    <cellStyle name="SAPBEXaggItem 5 2 5" xfId="14989"/>
    <cellStyle name="SAPBEXaggItem 5 2 5 2" xfId="14990"/>
    <cellStyle name="SAPBEXaggItem 5 2 6" xfId="14991"/>
    <cellStyle name="SAPBEXaggItem 5 2 6 2" xfId="14992"/>
    <cellStyle name="SAPBEXaggItem 5 2 7" xfId="14993"/>
    <cellStyle name="SAPBEXaggItem 5 2 7 2" xfId="14994"/>
    <cellStyle name="SAPBEXaggItem 5 2 8" xfId="14995"/>
    <cellStyle name="SAPBEXaggItem 5 2 8 2" xfId="14996"/>
    <cellStyle name="SAPBEXaggItem 5 2 9" xfId="14997"/>
    <cellStyle name="SAPBEXaggItem 5 3" xfId="14998"/>
    <cellStyle name="SAPBEXaggItem 5 3 2" xfId="14999"/>
    <cellStyle name="SAPBEXaggItem 5 3 2 2" xfId="15000"/>
    <cellStyle name="SAPBEXaggItem 5 3 2 2 2" xfId="15001"/>
    <cellStyle name="SAPBEXaggItem 5 3 2 3" xfId="15002"/>
    <cellStyle name="SAPBEXaggItem 5 3 2 3 2" xfId="15003"/>
    <cellStyle name="SAPBEXaggItem 5 3 2 4" xfId="15004"/>
    <cellStyle name="SAPBEXaggItem 5 3 2 4 2" xfId="15005"/>
    <cellStyle name="SAPBEXaggItem 5 3 2 5" xfId="15006"/>
    <cellStyle name="SAPBEXaggItem 5 3 2 5 2" xfId="15007"/>
    <cellStyle name="SAPBEXaggItem 5 3 2 6" xfId="15008"/>
    <cellStyle name="SAPBEXaggItem 5 3 2 6 2" xfId="15009"/>
    <cellStyle name="SAPBEXaggItem 5 3 2 7" xfId="15010"/>
    <cellStyle name="SAPBEXaggItem 5 3 3" xfId="15011"/>
    <cellStyle name="SAPBEXaggItem 5 3 3 2" xfId="15012"/>
    <cellStyle name="SAPBEXaggItem 5 3 4" xfId="15013"/>
    <cellStyle name="SAPBEXaggItem 5 3 4 2" xfId="15014"/>
    <cellStyle name="SAPBEXaggItem 5 3 5" xfId="15015"/>
    <cellStyle name="SAPBEXaggItem 5 3 5 2" xfId="15016"/>
    <cellStyle name="SAPBEXaggItem 5 3 6" xfId="15017"/>
    <cellStyle name="SAPBEXaggItem 5 3 6 2" xfId="15018"/>
    <cellStyle name="SAPBEXaggItem 5 3 7" xfId="15019"/>
    <cellStyle name="SAPBEXaggItem 5 3 7 2" xfId="15020"/>
    <cellStyle name="SAPBEXaggItem 5 3 8" xfId="15021"/>
    <cellStyle name="SAPBEXaggItem 5 4" xfId="15022"/>
    <cellStyle name="SAPBEXaggItem 5 4 2" xfId="15023"/>
    <cellStyle name="SAPBEXaggItem 5 4 2 2" xfId="15024"/>
    <cellStyle name="SAPBEXaggItem 5 4 3" xfId="15025"/>
    <cellStyle name="SAPBEXaggItem 5 4 3 2" xfId="15026"/>
    <cellStyle name="SAPBEXaggItem 5 4 4" xfId="15027"/>
    <cellStyle name="SAPBEXaggItem 5 4 4 2" xfId="15028"/>
    <cellStyle name="SAPBEXaggItem 5 4 5" xfId="15029"/>
    <cellStyle name="SAPBEXaggItem 5 4 5 2" xfId="15030"/>
    <cellStyle name="SAPBEXaggItem 5 4 6" xfId="15031"/>
    <cellStyle name="SAPBEXaggItem 5 4 6 2" xfId="15032"/>
    <cellStyle name="SAPBEXaggItem 5 4 7" xfId="15033"/>
    <cellStyle name="SAPBEXaggItem 5 5" xfId="15034"/>
    <cellStyle name="SAPBEXaggItem 5 5 2" xfId="15035"/>
    <cellStyle name="SAPBEXaggItem 5 6" xfId="15036"/>
    <cellStyle name="SAPBEXaggItem 5 6 2" xfId="15037"/>
    <cellStyle name="SAPBEXaggItem 5 7" xfId="15038"/>
    <cellStyle name="SAPBEXaggItem 5 7 2" xfId="15039"/>
    <cellStyle name="SAPBEXaggItem 5 8" xfId="15040"/>
    <cellStyle name="SAPBEXaggItem 5 8 2" xfId="15041"/>
    <cellStyle name="SAPBEXaggItem 5 9" xfId="15042"/>
    <cellStyle name="SAPBEXaggItem 5 9 2" xfId="15043"/>
    <cellStyle name="SAPBEXaggItem 6" xfId="15044"/>
    <cellStyle name="SAPBEXaggItem 6 10" xfId="15045"/>
    <cellStyle name="SAPBEXaggItem 6 2" xfId="15046"/>
    <cellStyle name="SAPBEXaggItem 6 2 2" xfId="15047"/>
    <cellStyle name="SAPBEXaggItem 6 2 2 2" xfId="15048"/>
    <cellStyle name="SAPBEXaggItem 6 2 2 2 2" xfId="15049"/>
    <cellStyle name="SAPBEXaggItem 6 2 2 2 2 2" xfId="15050"/>
    <cellStyle name="SAPBEXaggItem 6 2 2 2 3" xfId="15051"/>
    <cellStyle name="SAPBEXaggItem 6 2 2 2 3 2" xfId="15052"/>
    <cellStyle name="SAPBEXaggItem 6 2 2 2 4" xfId="15053"/>
    <cellStyle name="SAPBEXaggItem 6 2 2 2 4 2" xfId="15054"/>
    <cellStyle name="SAPBEXaggItem 6 2 2 2 5" xfId="15055"/>
    <cellStyle name="SAPBEXaggItem 6 2 2 2 5 2" xfId="15056"/>
    <cellStyle name="SAPBEXaggItem 6 2 2 2 6" xfId="15057"/>
    <cellStyle name="SAPBEXaggItem 6 2 2 2 6 2" xfId="15058"/>
    <cellStyle name="SAPBEXaggItem 6 2 2 2 7" xfId="15059"/>
    <cellStyle name="SAPBEXaggItem 6 2 2 3" xfId="15060"/>
    <cellStyle name="SAPBEXaggItem 6 2 2 3 2" xfId="15061"/>
    <cellStyle name="SAPBEXaggItem 6 2 2 4" xfId="15062"/>
    <cellStyle name="SAPBEXaggItem 6 2 2 4 2" xfId="15063"/>
    <cellStyle name="SAPBEXaggItem 6 2 2 5" xfId="15064"/>
    <cellStyle name="SAPBEXaggItem 6 2 2 5 2" xfId="15065"/>
    <cellStyle name="SAPBEXaggItem 6 2 2 6" xfId="15066"/>
    <cellStyle name="SAPBEXaggItem 6 2 2 6 2" xfId="15067"/>
    <cellStyle name="SAPBEXaggItem 6 2 2 7" xfId="15068"/>
    <cellStyle name="SAPBEXaggItem 6 2 2 7 2" xfId="15069"/>
    <cellStyle name="SAPBEXaggItem 6 2 2 8" xfId="15070"/>
    <cellStyle name="SAPBEXaggItem 6 2 3" xfId="15071"/>
    <cellStyle name="SAPBEXaggItem 6 2 3 2" xfId="15072"/>
    <cellStyle name="SAPBEXaggItem 6 2 3 2 2" xfId="15073"/>
    <cellStyle name="SAPBEXaggItem 6 2 3 3" xfId="15074"/>
    <cellStyle name="SAPBEXaggItem 6 2 3 3 2" xfId="15075"/>
    <cellStyle name="SAPBEXaggItem 6 2 3 4" xfId="15076"/>
    <cellStyle name="SAPBEXaggItem 6 2 3 4 2" xfId="15077"/>
    <cellStyle name="SAPBEXaggItem 6 2 3 5" xfId="15078"/>
    <cellStyle name="SAPBEXaggItem 6 2 3 5 2" xfId="15079"/>
    <cellStyle name="SAPBEXaggItem 6 2 3 6" xfId="15080"/>
    <cellStyle name="SAPBEXaggItem 6 2 3 6 2" xfId="15081"/>
    <cellStyle name="SAPBEXaggItem 6 2 3 7" xfId="15082"/>
    <cellStyle name="SAPBEXaggItem 6 2 4" xfId="15083"/>
    <cellStyle name="SAPBEXaggItem 6 2 4 2" xfId="15084"/>
    <cellStyle name="SAPBEXaggItem 6 2 5" xfId="15085"/>
    <cellStyle name="SAPBEXaggItem 6 2 5 2" xfId="15086"/>
    <cellStyle name="SAPBEXaggItem 6 2 6" xfId="15087"/>
    <cellStyle name="SAPBEXaggItem 6 2 6 2" xfId="15088"/>
    <cellStyle name="SAPBEXaggItem 6 2 7" xfId="15089"/>
    <cellStyle name="SAPBEXaggItem 6 2 7 2" xfId="15090"/>
    <cellStyle name="SAPBEXaggItem 6 2 8" xfId="15091"/>
    <cellStyle name="SAPBEXaggItem 6 2 8 2" xfId="15092"/>
    <cellStyle name="SAPBEXaggItem 6 2 9" xfId="15093"/>
    <cellStyle name="SAPBEXaggItem 6 3" xfId="15094"/>
    <cellStyle name="SAPBEXaggItem 6 3 2" xfId="15095"/>
    <cellStyle name="SAPBEXaggItem 6 3 2 2" xfId="15096"/>
    <cellStyle name="SAPBEXaggItem 6 3 2 2 2" xfId="15097"/>
    <cellStyle name="SAPBEXaggItem 6 3 2 3" xfId="15098"/>
    <cellStyle name="SAPBEXaggItem 6 3 2 3 2" xfId="15099"/>
    <cellStyle name="SAPBEXaggItem 6 3 2 4" xfId="15100"/>
    <cellStyle name="SAPBEXaggItem 6 3 2 4 2" xfId="15101"/>
    <cellStyle name="SAPBEXaggItem 6 3 2 5" xfId="15102"/>
    <cellStyle name="SAPBEXaggItem 6 3 2 5 2" xfId="15103"/>
    <cellStyle name="SAPBEXaggItem 6 3 2 6" xfId="15104"/>
    <cellStyle name="SAPBEXaggItem 6 3 2 6 2" xfId="15105"/>
    <cellStyle name="SAPBEXaggItem 6 3 2 7" xfId="15106"/>
    <cellStyle name="SAPBEXaggItem 6 3 3" xfId="15107"/>
    <cellStyle name="SAPBEXaggItem 6 3 3 2" xfId="15108"/>
    <cellStyle name="SAPBEXaggItem 6 3 4" xfId="15109"/>
    <cellStyle name="SAPBEXaggItem 6 3 4 2" xfId="15110"/>
    <cellStyle name="SAPBEXaggItem 6 3 5" xfId="15111"/>
    <cellStyle name="SAPBEXaggItem 6 3 5 2" xfId="15112"/>
    <cellStyle name="SAPBEXaggItem 6 3 6" xfId="15113"/>
    <cellStyle name="SAPBEXaggItem 6 3 6 2" xfId="15114"/>
    <cellStyle name="SAPBEXaggItem 6 3 7" xfId="15115"/>
    <cellStyle name="SAPBEXaggItem 6 3 7 2" xfId="15116"/>
    <cellStyle name="SAPBEXaggItem 6 3 8" xfId="15117"/>
    <cellStyle name="SAPBEXaggItem 6 4" xfId="15118"/>
    <cellStyle name="SAPBEXaggItem 6 4 2" xfId="15119"/>
    <cellStyle name="SAPBEXaggItem 6 4 2 2" xfId="15120"/>
    <cellStyle name="SAPBEXaggItem 6 4 3" xfId="15121"/>
    <cellStyle name="SAPBEXaggItem 6 4 3 2" xfId="15122"/>
    <cellStyle name="SAPBEXaggItem 6 4 4" xfId="15123"/>
    <cellStyle name="SAPBEXaggItem 6 4 4 2" xfId="15124"/>
    <cellStyle name="SAPBEXaggItem 6 4 5" xfId="15125"/>
    <cellStyle name="SAPBEXaggItem 6 4 5 2" xfId="15126"/>
    <cellStyle name="SAPBEXaggItem 6 4 6" xfId="15127"/>
    <cellStyle name="SAPBEXaggItem 6 4 6 2" xfId="15128"/>
    <cellStyle name="SAPBEXaggItem 6 4 7" xfId="15129"/>
    <cellStyle name="SAPBEXaggItem 6 5" xfId="15130"/>
    <cellStyle name="SAPBEXaggItem 6 5 2" xfId="15131"/>
    <cellStyle name="SAPBEXaggItem 6 6" xfId="15132"/>
    <cellStyle name="SAPBEXaggItem 6 6 2" xfId="15133"/>
    <cellStyle name="SAPBEXaggItem 6 7" xfId="15134"/>
    <cellStyle name="SAPBEXaggItem 6 7 2" xfId="15135"/>
    <cellStyle name="SAPBEXaggItem 6 8" xfId="15136"/>
    <cellStyle name="SAPBEXaggItem 6 8 2" xfId="15137"/>
    <cellStyle name="SAPBEXaggItem 6 9" xfId="15138"/>
    <cellStyle name="SAPBEXaggItem 6 9 2" xfId="15139"/>
    <cellStyle name="SAPBEXaggItem 7" xfId="15140"/>
    <cellStyle name="SAPBEXaggItem 7 10" xfId="15141"/>
    <cellStyle name="SAPBEXaggItem 7 2" xfId="15142"/>
    <cellStyle name="SAPBEXaggItem 7 2 2" xfId="15143"/>
    <cellStyle name="SAPBEXaggItem 7 2 2 2" xfId="15144"/>
    <cellStyle name="SAPBEXaggItem 7 2 2 2 2" xfId="15145"/>
    <cellStyle name="SAPBEXaggItem 7 2 2 2 2 2" xfId="15146"/>
    <cellStyle name="SAPBEXaggItem 7 2 2 2 3" xfId="15147"/>
    <cellStyle name="SAPBEXaggItem 7 2 2 2 3 2" xfId="15148"/>
    <cellStyle name="SAPBEXaggItem 7 2 2 2 4" xfId="15149"/>
    <cellStyle name="SAPBEXaggItem 7 2 2 2 4 2" xfId="15150"/>
    <cellStyle name="SAPBEXaggItem 7 2 2 2 5" xfId="15151"/>
    <cellStyle name="SAPBEXaggItem 7 2 2 2 5 2" xfId="15152"/>
    <cellStyle name="SAPBEXaggItem 7 2 2 2 6" xfId="15153"/>
    <cellStyle name="SAPBEXaggItem 7 2 2 2 6 2" xfId="15154"/>
    <cellStyle name="SAPBEXaggItem 7 2 2 2 7" xfId="15155"/>
    <cellStyle name="SAPBEXaggItem 7 2 2 3" xfId="15156"/>
    <cellStyle name="SAPBEXaggItem 7 2 2 3 2" xfId="15157"/>
    <cellStyle name="SAPBEXaggItem 7 2 2 4" xfId="15158"/>
    <cellStyle name="SAPBEXaggItem 7 2 2 4 2" xfId="15159"/>
    <cellStyle name="SAPBEXaggItem 7 2 2 5" xfId="15160"/>
    <cellStyle name="SAPBEXaggItem 7 2 2 5 2" xfId="15161"/>
    <cellStyle name="SAPBEXaggItem 7 2 2 6" xfId="15162"/>
    <cellStyle name="SAPBEXaggItem 7 2 2 6 2" xfId="15163"/>
    <cellStyle name="SAPBEXaggItem 7 2 2 7" xfId="15164"/>
    <cellStyle name="SAPBEXaggItem 7 2 2 7 2" xfId="15165"/>
    <cellStyle name="SAPBEXaggItem 7 2 2 8" xfId="15166"/>
    <cellStyle name="SAPBEXaggItem 7 2 3" xfId="15167"/>
    <cellStyle name="SAPBEXaggItem 7 2 3 2" xfId="15168"/>
    <cellStyle name="SAPBEXaggItem 7 2 3 2 2" xfId="15169"/>
    <cellStyle name="SAPBEXaggItem 7 2 3 3" xfId="15170"/>
    <cellStyle name="SAPBEXaggItem 7 2 3 3 2" xfId="15171"/>
    <cellStyle name="SAPBEXaggItem 7 2 3 4" xfId="15172"/>
    <cellStyle name="SAPBEXaggItem 7 2 3 4 2" xfId="15173"/>
    <cellStyle name="SAPBEXaggItem 7 2 3 5" xfId="15174"/>
    <cellStyle name="SAPBEXaggItem 7 2 3 5 2" xfId="15175"/>
    <cellStyle name="SAPBEXaggItem 7 2 3 6" xfId="15176"/>
    <cellStyle name="SAPBEXaggItem 7 2 3 6 2" xfId="15177"/>
    <cellStyle name="SAPBEXaggItem 7 2 3 7" xfId="15178"/>
    <cellStyle name="SAPBEXaggItem 7 2 4" xfId="15179"/>
    <cellStyle name="SAPBEXaggItem 7 2 4 2" xfId="15180"/>
    <cellStyle name="SAPBEXaggItem 7 2 5" xfId="15181"/>
    <cellStyle name="SAPBEXaggItem 7 2 5 2" xfId="15182"/>
    <cellStyle name="SAPBEXaggItem 7 2 6" xfId="15183"/>
    <cellStyle name="SAPBEXaggItem 7 2 6 2" xfId="15184"/>
    <cellStyle name="SAPBEXaggItem 7 2 7" xfId="15185"/>
    <cellStyle name="SAPBEXaggItem 7 2 7 2" xfId="15186"/>
    <cellStyle name="SAPBEXaggItem 7 2 8" xfId="15187"/>
    <cellStyle name="SAPBEXaggItem 7 2 8 2" xfId="15188"/>
    <cellStyle name="SAPBEXaggItem 7 2 9" xfId="15189"/>
    <cellStyle name="SAPBEXaggItem 7 3" xfId="15190"/>
    <cellStyle name="SAPBEXaggItem 7 3 2" xfId="15191"/>
    <cellStyle name="SAPBEXaggItem 7 3 2 2" xfId="15192"/>
    <cellStyle name="SAPBEXaggItem 7 3 2 2 2" xfId="15193"/>
    <cellStyle name="SAPBEXaggItem 7 3 2 3" xfId="15194"/>
    <cellStyle name="SAPBEXaggItem 7 3 2 3 2" xfId="15195"/>
    <cellStyle name="SAPBEXaggItem 7 3 2 4" xfId="15196"/>
    <cellStyle name="SAPBEXaggItem 7 3 2 4 2" xfId="15197"/>
    <cellStyle name="SAPBEXaggItem 7 3 2 5" xfId="15198"/>
    <cellStyle name="SAPBEXaggItem 7 3 2 5 2" xfId="15199"/>
    <cellStyle name="SAPBEXaggItem 7 3 2 6" xfId="15200"/>
    <cellStyle name="SAPBEXaggItem 7 3 2 6 2" xfId="15201"/>
    <cellStyle name="SAPBEXaggItem 7 3 2 7" xfId="15202"/>
    <cellStyle name="SAPBEXaggItem 7 3 3" xfId="15203"/>
    <cellStyle name="SAPBEXaggItem 7 3 3 2" xfId="15204"/>
    <cellStyle name="SAPBEXaggItem 7 3 4" xfId="15205"/>
    <cellStyle name="SAPBEXaggItem 7 3 4 2" xfId="15206"/>
    <cellStyle name="SAPBEXaggItem 7 3 5" xfId="15207"/>
    <cellStyle name="SAPBEXaggItem 7 3 5 2" xfId="15208"/>
    <cellStyle name="SAPBEXaggItem 7 3 6" xfId="15209"/>
    <cellStyle name="SAPBEXaggItem 7 3 6 2" xfId="15210"/>
    <cellStyle name="SAPBEXaggItem 7 3 7" xfId="15211"/>
    <cellStyle name="SAPBEXaggItem 7 3 7 2" xfId="15212"/>
    <cellStyle name="SAPBEXaggItem 7 3 8" xfId="15213"/>
    <cellStyle name="SAPBEXaggItem 7 4" xfId="15214"/>
    <cellStyle name="SAPBEXaggItem 7 4 2" xfId="15215"/>
    <cellStyle name="SAPBEXaggItem 7 4 2 2" xfId="15216"/>
    <cellStyle name="SAPBEXaggItem 7 4 3" xfId="15217"/>
    <cellStyle name="SAPBEXaggItem 7 4 3 2" xfId="15218"/>
    <cellStyle name="SAPBEXaggItem 7 4 4" xfId="15219"/>
    <cellStyle name="SAPBEXaggItem 7 4 4 2" xfId="15220"/>
    <cellStyle name="SAPBEXaggItem 7 4 5" xfId="15221"/>
    <cellStyle name="SAPBEXaggItem 7 4 5 2" xfId="15222"/>
    <cellStyle name="SAPBEXaggItem 7 4 6" xfId="15223"/>
    <cellStyle name="SAPBEXaggItem 7 4 6 2" xfId="15224"/>
    <cellStyle name="SAPBEXaggItem 7 4 7" xfId="15225"/>
    <cellStyle name="SAPBEXaggItem 7 5" xfId="15226"/>
    <cellStyle name="SAPBEXaggItem 7 5 2" xfId="15227"/>
    <cellStyle name="SAPBEXaggItem 7 6" xfId="15228"/>
    <cellStyle name="SAPBEXaggItem 7 6 2" xfId="15229"/>
    <cellStyle name="SAPBEXaggItem 7 7" xfId="15230"/>
    <cellStyle name="SAPBEXaggItem 7 7 2" xfId="15231"/>
    <cellStyle name="SAPBEXaggItem 7 8" xfId="15232"/>
    <cellStyle name="SAPBEXaggItem 7 8 2" xfId="15233"/>
    <cellStyle name="SAPBEXaggItem 7 9" xfId="15234"/>
    <cellStyle name="SAPBEXaggItem 7 9 2" xfId="15235"/>
    <cellStyle name="SAPBEXaggItem 8" xfId="15236"/>
    <cellStyle name="SAPBEXaggItem 8 2" xfId="15237"/>
    <cellStyle name="SAPBEXaggItem 8 2 2" xfId="15238"/>
    <cellStyle name="SAPBEXaggItem 8 2 2 2" xfId="15239"/>
    <cellStyle name="SAPBEXaggItem 8 2 2 2 2" xfId="15240"/>
    <cellStyle name="SAPBEXaggItem 8 2 2 3" xfId="15241"/>
    <cellStyle name="SAPBEXaggItem 8 2 2 3 2" xfId="15242"/>
    <cellStyle name="SAPBEXaggItem 8 2 2 4" xfId="15243"/>
    <cellStyle name="SAPBEXaggItem 8 2 2 4 2" xfId="15244"/>
    <cellStyle name="SAPBEXaggItem 8 2 2 5" xfId="15245"/>
    <cellStyle name="SAPBEXaggItem 8 2 2 5 2" xfId="15246"/>
    <cellStyle name="SAPBEXaggItem 8 2 2 6" xfId="15247"/>
    <cellStyle name="SAPBEXaggItem 8 2 2 6 2" xfId="15248"/>
    <cellStyle name="SAPBEXaggItem 8 2 2 7" xfId="15249"/>
    <cellStyle name="SAPBEXaggItem 8 2 3" xfId="15250"/>
    <cellStyle name="SAPBEXaggItem 8 2 3 2" xfId="15251"/>
    <cellStyle name="SAPBEXaggItem 8 2 4" xfId="15252"/>
    <cellStyle name="SAPBEXaggItem 8 2 4 2" xfId="15253"/>
    <cellStyle name="SAPBEXaggItem 8 2 5" xfId="15254"/>
    <cellStyle name="SAPBEXaggItem 8 2 5 2" xfId="15255"/>
    <cellStyle name="SAPBEXaggItem 8 2 6" xfId="15256"/>
    <cellStyle name="SAPBEXaggItem 8 2 6 2" xfId="15257"/>
    <cellStyle name="SAPBEXaggItem 8 2 7" xfId="15258"/>
    <cellStyle name="SAPBEXaggItem 8 2 7 2" xfId="15259"/>
    <cellStyle name="SAPBEXaggItem 8 2 8" xfId="15260"/>
    <cellStyle name="SAPBEXaggItem 8 3" xfId="15261"/>
    <cellStyle name="SAPBEXaggItem 8 3 2" xfId="15262"/>
    <cellStyle name="SAPBEXaggItem 8 3 2 2" xfId="15263"/>
    <cellStyle name="SAPBEXaggItem 8 3 3" xfId="15264"/>
    <cellStyle name="SAPBEXaggItem 8 3 3 2" xfId="15265"/>
    <cellStyle name="SAPBEXaggItem 8 3 4" xfId="15266"/>
    <cellStyle name="SAPBEXaggItem 8 3 4 2" xfId="15267"/>
    <cellStyle name="SAPBEXaggItem 8 3 5" xfId="15268"/>
    <cellStyle name="SAPBEXaggItem 8 3 5 2" xfId="15269"/>
    <cellStyle name="SAPBEXaggItem 8 3 6" xfId="15270"/>
    <cellStyle name="SAPBEXaggItem 8 3 6 2" xfId="15271"/>
    <cellStyle name="SAPBEXaggItem 8 3 7" xfId="15272"/>
    <cellStyle name="SAPBEXaggItem 8 4" xfId="15273"/>
    <cellStyle name="SAPBEXaggItem 8 4 2" xfId="15274"/>
    <cellStyle name="SAPBEXaggItem 8 5" xfId="15275"/>
    <cellStyle name="SAPBEXaggItem 8 5 2" xfId="15276"/>
    <cellStyle name="SAPBEXaggItem 8 6" xfId="15277"/>
    <cellStyle name="SAPBEXaggItem 8 6 2" xfId="15278"/>
    <cellStyle name="SAPBEXaggItem 8 7" xfId="15279"/>
    <cellStyle name="SAPBEXaggItem 8 7 2" xfId="15280"/>
    <cellStyle name="SAPBEXaggItem 8 8" xfId="15281"/>
    <cellStyle name="SAPBEXaggItem 8 8 2" xfId="15282"/>
    <cellStyle name="SAPBEXaggItem 8 9" xfId="15283"/>
    <cellStyle name="SAPBEXaggItem 9" xfId="15284"/>
    <cellStyle name="SAPBEXaggItem 9 2" xfId="15285"/>
    <cellStyle name="SAPBEXaggItem 9 2 2" xfId="15286"/>
    <cellStyle name="SAPBEXaggItem 9 2 2 2" xfId="15287"/>
    <cellStyle name="SAPBEXaggItem 9 2 3" xfId="15288"/>
    <cellStyle name="SAPBEXaggItem 9 2 3 2" xfId="15289"/>
    <cellStyle name="SAPBEXaggItem 9 2 4" xfId="15290"/>
    <cellStyle name="SAPBEXaggItem 9 2 4 2" xfId="15291"/>
    <cellStyle name="SAPBEXaggItem 9 2 5" xfId="15292"/>
    <cellStyle name="SAPBEXaggItem 9 2 5 2" xfId="15293"/>
    <cellStyle name="SAPBEXaggItem 9 2 6" xfId="15294"/>
    <cellStyle name="SAPBEXaggItem 9 2 6 2" xfId="15295"/>
    <cellStyle name="SAPBEXaggItem 9 2 7" xfId="15296"/>
    <cellStyle name="SAPBEXaggItem 9 3" xfId="15297"/>
    <cellStyle name="SAPBEXaggItem 9 3 2" xfId="15298"/>
    <cellStyle name="SAPBEXaggItem 9 4" xfId="15299"/>
    <cellStyle name="SAPBEXaggItem 9 4 2" xfId="15300"/>
    <cellStyle name="SAPBEXaggItem 9 5" xfId="15301"/>
    <cellStyle name="SAPBEXaggItem 9 5 2" xfId="15302"/>
    <cellStyle name="SAPBEXaggItem 9 6" xfId="15303"/>
    <cellStyle name="SAPBEXaggItem 9 6 2" xfId="15304"/>
    <cellStyle name="SAPBEXaggItem 9 7" xfId="15305"/>
    <cellStyle name="SAPBEXaggItem 9 7 2" xfId="15306"/>
    <cellStyle name="SAPBEXaggItem 9 8" xfId="15307"/>
    <cellStyle name="SAPBEXaggItemX" xfId="15308"/>
    <cellStyle name="SAPBEXaggItemX 10" xfId="15309"/>
    <cellStyle name="SAPBEXaggItemX 2" xfId="15310"/>
    <cellStyle name="SAPBEXaggItemX 2 2" xfId="15311"/>
    <cellStyle name="SAPBEXaggItemX 2 2 2" xfId="15312"/>
    <cellStyle name="SAPBEXaggItemX 2 2 2 2" xfId="15313"/>
    <cellStyle name="SAPBEXaggItemX 2 2 3" xfId="15314"/>
    <cellStyle name="SAPBEXaggItemX 2 2 3 2" xfId="15315"/>
    <cellStyle name="SAPBEXaggItemX 2 2 4" xfId="15316"/>
    <cellStyle name="SAPBEXaggItemX 2 2 4 2" xfId="15317"/>
    <cellStyle name="SAPBEXaggItemX 2 2 5" xfId="15318"/>
    <cellStyle name="SAPBEXaggItemX 2 2 5 2" xfId="15319"/>
    <cellStyle name="SAPBEXaggItemX 2 2 6" xfId="15320"/>
    <cellStyle name="SAPBEXaggItemX 2 2 6 2" xfId="15321"/>
    <cellStyle name="SAPBEXaggItemX 2 2 7" xfId="15322"/>
    <cellStyle name="SAPBEXaggItemX 2 3" xfId="15323"/>
    <cellStyle name="SAPBEXaggItemX 2 3 2" xfId="15324"/>
    <cellStyle name="SAPBEXaggItemX 2 4" xfId="15325"/>
    <cellStyle name="SAPBEXaggItemX 2 4 2" xfId="15326"/>
    <cellStyle name="SAPBEXaggItemX 2 5" xfId="15327"/>
    <cellStyle name="SAPBEXaggItemX 2 5 2" xfId="15328"/>
    <cellStyle name="SAPBEXaggItemX 2 6" xfId="15329"/>
    <cellStyle name="SAPBEXaggItemX 2 6 2" xfId="15330"/>
    <cellStyle name="SAPBEXaggItemX 2 7" xfId="15331"/>
    <cellStyle name="SAPBEXaggItemX 2 7 2" xfId="15332"/>
    <cellStyle name="SAPBEXaggItemX 2 8" xfId="15333"/>
    <cellStyle name="SAPBEXaggItemX 3" xfId="15334"/>
    <cellStyle name="SAPBEXaggItemX 3 2" xfId="15335"/>
    <cellStyle name="SAPBEXaggItemX 3 2 2" xfId="15336"/>
    <cellStyle name="SAPBEXaggItemX 3 2 2 2" xfId="15337"/>
    <cellStyle name="SAPBEXaggItemX 3 2 3" xfId="15338"/>
    <cellStyle name="SAPBEXaggItemX 3 2 3 2" xfId="15339"/>
    <cellStyle name="SAPBEXaggItemX 3 2 4" xfId="15340"/>
    <cellStyle name="SAPBEXaggItemX 3 2 4 2" xfId="15341"/>
    <cellStyle name="SAPBEXaggItemX 3 2 5" xfId="15342"/>
    <cellStyle name="SAPBEXaggItemX 3 2 5 2" xfId="15343"/>
    <cellStyle name="SAPBEXaggItemX 3 2 6" xfId="15344"/>
    <cellStyle name="SAPBEXaggItemX 3 2 6 2" xfId="15345"/>
    <cellStyle name="SAPBEXaggItemX 3 2 7" xfId="15346"/>
    <cellStyle name="SAPBEXaggItemX 3 3" xfId="15347"/>
    <cellStyle name="SAPBEXaggItemX 3 3 2" xfId="15348"/>
    <cellStyle name="SAPBEXaggItemX 3 4" xfId="15349"/>
    <cellStyle name="SAPBEXaggItemX 3 4 2" xfId="15350"/>
    <cellStyle name="SAPBEXaggItemX 3 5" xfId="15351"/>
    <cellStyle name="SAPBEXaggItemX 3 5 2" xfId="15352"/>
    <cellStyle name="SAPBEXaggItemX 3 6" xfId="15353"/>
    <cellStyle name="SAPBEXaggItemX 3 6 2" xfId="15354"/>
    <cellStyle name="SAPBEXaggItemX 3 7" xfId="15355"/>
    <cellStyle name="SAPBEXaggItemX 3 7 2" xfId="15356"/>
    <cellStyle name="SAPBEXaggItemX 3 8" xfId="15357"/>
    <cellStyle name="SAPBEXaggItemX 4" xfId="15358"/>
    <cellStyle name="SAPBEXaggItemX 4 2" xfId="15359"/>
    <cellStyle name="SAPBEXaggItemX 4 2 2" xfId="15360"/>
    <cellStyle name="SAPBEXaggItemX 4 3" xfId="15361"/>
    <cellStyle name="SAPBEXaggItemX 4 3 2" xfId="15362"/>
    <cellStyle name="SAPBEXaggItemX 4 4" xfId="15363"/>
    <cellStyle name="SAPBEXaggItemX 4 4 2" xfId="15364"/>
    <cellStyle name="SAPBEXaggItemX 4 5" xfId="15365"/>
    <cellStyle name="SAPBEXaggItemX 4 5 2" xfId="15366"/>
    <cellStyle name="SAPBEXaggItemX 4 6" xfId="15367"/>
    <cellStyle name="SAPBEXaggItemX 4 6 2" xfId="15368"/>
    <cellStyle name="SAPBEXaggItemX 4 7" xfId="15369"/>
    <cellStyle name="SAPBEXaggItemX 5" xfId="15370"/>
    <cellStyle name="SAPBEXaggItemX 5 2" xfId="15371"/>
    <cellStyle name="SAPBEXaggItemX 6" xfId="15372"/>
    <cellStyle name="SAPBEXaggItemX 6 2" xfId="15373"/>
    <cellStyle name="SAPBEXaggItemX 7" xfId="15374"/>
    <cellStyle name="SAPBEXaggItemX 7 2" xfId="15375"/>
    <cellStyle name="SAPBEXaggItemX 8" xfId="15376"/>
    <cellStyle name="SAPBEXaggItemX 8 2" xfId="15377"/>
    <cellStyle name="SAPBEXaggItemX 9" xfId="15378"/>
    <cellStyle name="SAPBEXaggItemX 9 2" xfId="15379"/>
    <cellStyle name="SAPBEXchaText" xfId="15380"/>
    <cellStyle name="SAPBEXchaText 10" xfId="15381"/>
    <cellStyle name="SAPBEXchaText 10 2" xfId="15382"/>
    <cellStyle name="SAPBEXchaText 10 2 2" xfId="15383"/>
    <cellStyle name="SAPBEXchaText 10 3" xfId="15384"/>
    <cellStyle name="SAPBEXchaText 10 3 2" xfId="15385"/>
    <cellStyle name="SAPBEXchaText 10 4" xfId="15386"/>
    <cellStyle name="SAPBEXchaText 10 4 2" xfId="15387"/>
    <cellStyle name="SAPBEXchaText 10 5" xfId="15388"/>
    <cellStyle name="SAPBEXchaText 10 5 2" xfId="15389"/>
    <cellStyle name="SAPBEXchaText 10 6" xfId="15390"/>
    <cellStyle name="SAPBEXchaText 10 6 2" xfId="15391"/>
    <cellStyle name="SAPBEXchaText 10 7" xfId="15392"/>
    <cellStyle name="SAPBEXchaText 11" xfId="15393"/>
    <cellStyle name="SAPBEXchaText 11 2" xfId="15394"/>
    <cellStyle name="SAPBEXchaText 12" xfId="15395"/>
    <cellStyle name="SAPBEXchaText 12 2" xfId="15396"/>
    <cellStyle name="SAPBEXchaText 13" xfId="15397"/>
    <cellStyle name="SAPBEXchaText 13 2" xfId="15398"/>
    <cellStyle name="SAPBEXchaText 14" xfId="15399"/>
    <cellStyle name="SAPBEXchaText 14 2" xfId="15400"/>
    <cellStyle name="SAPBEXchaText 15" xfId="15401"/>
    <cellStyle name="SAPBEXchaText 15 2" xfId="15402"/>
    <cellStyle name="SAPBEXchaText 16" xfId="15403"/>
    <cellStyle name="SAPBEXchaText 2" xfId="15404"/>
    <cellStyle name="SAPBEXchaText 2 10" xfId="15405"/>
    <cellStyle name="SAPBEXchaText 2 10 2" xfId="15406"/>
    <cellStyle name="SAPBEXchaText 2 11" xfId="15407"/>
    <cellStyle name="SAPBEXchaText 2 11 2" xfId="15408"/>
    <cellStyle name="SAPBEXchaText 2 12" xfId="15409"/>
    <cellStyle name="SAPBEXchaText 2 12 2" xfId="15410"/>
    <cellStyle name="SAPBEXchaText 2 13" xfId="15411"/>
    <cellStyle name="SAPBEXchaText 2 13 2" xfId="15412"/>
    <cellStyle name="SAPBEXchaText 2 14" xfId="15413"/>
    <cellStyle name="SAPBEXchaText 2 14 2" xfId="15414"/>
    <cellStyle name="SAPBEXchaText 2 15" xfId="15415"/>
    <cellStyle name="SAPBEXchaText 2 2" xfId="15416"/>
    <cellStyle name="SAPBEXchaText 2 2 10" xfId="15417"/>
    <cellStyle name="SAPBEXchaText 2 2 10 2" xfId="15418"/>
    <cellStyle name="SAPBEXchaText 2 2 11" xfId="15419"/>
    <cellStyle name="SAPBEXchaText 2 2 11 2" xfId="15420"/>
    <cellStyle name="SAPBEXchaText 2 2 12" xfId="15421"/>
    <cellStyle name="SAPBEXchaText 2 2 2" xfId="15422"/>
    <cellStyle name="SAPBEXchaText 2 2 2 10" xfId="15423"/>
    <cellStyle name="SAPBEXchaText 2 2 2 2" xfId="15424"/>
    <cellStyle name="SAPBEXchaText 2 2 2 2 2" xfId="15425"/>
    <cellStyle name="SAPBEXchaText 2 2 2 2 2 2" xfId="15426"/>
    <cellStyle name="SAPBEXchaText 2 2 2 2 2 2 2" xfId="15427"/>
    <cellStyle name="SAPBEXchaText 2 2 2 2 2 2 2 2" xfId="15428"/>
    <cellStyle name="SAPBEXchaText 2 2 2 2 2 2 3" xfId="15429"/>
    <cellStyle name="SAPBEXchaText 2 2 2 2 2 2 3 2" xfId="15430"/>
    <cellStyle name="SAPBEXchaText 2 2 2 2 2 2 4" xfId="15431"/>
    <cellStyle name="SAPBEXchaText 2 2 2 2 2 2 4 2" xfId="15432"/>
    <cellStyle name="SAPBEXchaText 2 2 2 2 2 2 5" xfId="15433"/>
    <cellStyle name="SAPBEXchaText 2 2 2 2 2 2 5 2" xfId="15434"/>
    <cellStyle name="SAPBEXchaText 2 2 2 2 2 2 6" xfId="15435"/>
    <cellStyle name="SAPBEXchaText 2 2 2 2 2 2 6 2" xfId="15436"/>
    <cellStyle name="SAPBEXchaText 2 2 2 2 2 2 7" xfId="15437"/>
    <cellStyle name="SAPBEXchaText 2 2 2 2 2 3" xfId="15438"/>
    <cellStyle name="SAPBEXchaText 2 2 2 2 2 3 2" xfId="15439"/>
    <cellStyle name="SAPBEXchaText 2 2 2 2 2 4" xfId="15440"/>
    <cellStyle name="SAPBEXchaText 2 2 2 2 2 4 2" xfId="15441"/>
    <cellStyle name="SAPBEXchaText 2 2 2 2 2 5" xfId="15442"/>
    <cellStyle name="SAPBEXchaText 2 2 2 2 2 5 2" xfId="15443"/>
    <cellStyle name="SAPBEXchaText 2 2 2 2 2 6" xfId="15444"/>
    <cellStyle name="SAPBEXchaText 2 2 2 2 2 6 2" xfId="15445"/>
    <cellStyle name="SAPBEXchaText 2 2 2 2 2 7" xfId="15446"/>
    <cellStyle name="SAPBEXchaText 2 2 2 2 2 7 2" xfId="15447"/>
    <cellStyle name="SAPBEXchaText 2 2 2 2 2 8" xfId="15448"/>
    <cellStyle name="SAPBEXchaText 2 2 2 2 3" xfId="15449"/>
    <cellStyle name="SAPBEXchaText 2 2 2 2 3 2" xfId="15450"/>
    <cellStyle name="SAPBEXchaText 2 2 2 2 3 2 2" xfId="15451"/>
    <cellStyle name="SAPBEXchaText 2 2 2 2 3 3" xfId="15452"/>
    <cellStyle name="SAPBEXchaText 2 2 2 2 3 3 2" xfId="15453"/>
    <cellStyle name="SAPBEXchaText 2 2 2 2 3 4" xfId="15454"/>
    <cellStyle name="SAPBEXchaText 2 2 2 2 3 4 2" xfId="15455"/>
    <cellStyle name="SAPBEXchaText 2 2 2 2 3 5" xfId="15456"/>
    <cellStyle name="SAPBEXchaText 2 2 2 2 3 5 2" xfId="15457"/>
    <cellStyle name="SAPBEXchaText 2 2 2 2 3 6" xfId="15458"/>
    <cellStyle name="SAPBEXchaText 2 2 2 2 3 6 2" xfId="15459"/>
    <cellStyle name="SAPBEXchaText 2 2 2 2 3 7" xfId="15460"/>
    <cellStyle name="SAPBEXchaText 2 2 2 2 4" xfId="15461"/>
    <cellStyle name="SAPBEXchaText 2 2 2 2 4 2" xfId="15462"/>
    <cellStyle name="SAPBEXchaText 2 2 2 2 5" xfId="15463"/>
    <cellStyle name="SAPBEXchaText 2 2 2 2 5 2" xfId="15464"/>
    <cellStyle name="SAPBEXchaText 2 2 2 2 6" xfId="15465"/>
    <cellStyle name="SAPBEXchaText 2 2 2 2 6 2" xfId="15466"/>
    <cellStyle name="SAPBEXchaText 2 2 2 2 7" xfId="15467"/>
    <cellStyle name="SAPBEXchaText 2 2 2 2 7 2" xfId="15468"/>
    <cellStyle name="SAPBEXchaText 2 2 2 2 8" xfId="15469"/>
    <cellStyle name="SAPBEXchaText 2 2 2 2 8 2" xfId="15470"/>
    <cellStyle name="SAPBEXchaText 2 2 2 2 9" xfId="15471"/>
    <cellStyle name="SAPBEXchaText 2 2 2 3" xfId="15472"/>
    <cellStyle name="SAPBEXchaText 2 2 2 3 2" xfId="15473"/>
    <cellStyle name="SAPBEXchaText 2 2 2 3 2 2" xfId="15474"/>
    <cellStyle name="SAPBEXchaText 2 2 2 3 2 2 2" xfId="15475"/>
    <cellStyle name="SAPBEXchaText 2 2 2 3 2 3" xfId="15476"/>
    <cellStyle name="SAPBEXchaText 2 2 2 3 2 3 2" xfId="15477"/>
    <cellStyle name="SAPBEXchaText 2 2 2 3 2 4" xfId="15478"/>
    <cellStyle name="SAPBEXchaText 2 2 2 3 2 4 2" xfId="15479"/>
    <cellStyle name="SAPBEXchaText 2 2 2 3 2 5" xfId="15480"/>
    <cellStyle name="SAPBEXchaText 2 2 2 3 2 5 2" xfId="15481"/>
    <cellStyle name="SAPBEXchaText 2 2 2 3 2 6" xfId="15482"/>
    <cellStyle name="SAPBEXchaText 2 2 2 3 2 6 2" xfId="15483"/>
    <cellStyle name="SAPBEXchaText 2 2 2 3 2 7" xfId="15484"/>
    <cellStyle name="SAPBEXchaText 2 2 2 3 3" xfId="15485"/>
    <cellStyle name="SAPBEXchaText 2 2 2 3 3 2" xfId="15486"/>
    <cellStyle name="SAPBEXchaText 2 2 2 3 4" xfId="15487"/>
    <cellStyle name="SAPBEXchaText 2 2 2 3 4 2" xfId="15488"/>
    <cellStyle name="SAPBEXchaText 2 2 2 3 5" xfId="15489"/>
    <cellStyle name="SAPBEXchaText 2 2 2 3 5 2" xfId="15490"/>
    <cellStyle name="SAPBEXchaText 2 2 2 3 6" xfId="15491"/>
    <cellStyle name="SAPBEXchaText 2 2 2 3 6 2" xfId="15492"/>
    <cellStyle name="SAPBEXchaText 2 2 2 3 7" xfId="15493"/>
    <cellStyle name="SAPBEXchaText 2 2 2 3 7 2" xfId="15494"/>
    <cellStyle name="SAPBEXchaText 2 2 2 3 8" xfId="15495"/>
    <cellStyle name="SAPBEXchaText 2 2 2 4" xfId="15496"/>
    <cellStyle name="SAPBEXchaText 2 2 2 4 2" xfId="15497"/>
    <cellStyle name="SAPBEXchaText 2 2 2 4 2 2" xfId="15498"/>
    <cellStyle name="SAPBEXchaText 2 2 2 4 3" xfId="15499"/>
    <cellStyle name="SAPBEXchaText 2 2 2 4 3 2" xfId="15500"/>
    <cellStyle name="SAPBEXchaText 2 2 2 4 4" xfId="15501"/>
    <cellStyle name="SAPBEXchaText 2 2 2 4 4 2" xfId="15502"/>
    <cellStyle name="SAPBEXchaText 2 2 2 4 5" xfId="15503"/>
    <cellStyle name="SAPBEXchaText 2 2 2 4 5 2" xfId="15504"/>
    <cellStyle name="SAPBEXchaText 2 2 2 4 6" xfId="15505"/>
    <cellStyle name="SAPBEXchaText 2 2 2 4 6 2" xfId="15506"/>
    <cellStyle name="SAPBEXchaText 2 2 2 4 7" xfId="15507"/>
    <cellStyle name="SAPBEXchaText 2 2 2 5" xfId="15508"/>
    <cellStyle name="SAPBEXchaText 2 2 2 5 2" xfId="15509"/>
    <cellStyle name="SAPBEXchaText 2 2 2 6" xfId="15510"/>
    <cellStyle name="SAPBEXchaText 2 2 2 6 2" xfId="15511"/>
    <cellStyle name="SAPBEXchaText 2 2 2 7" xfId="15512"/>
    <cellStyle name="SAPBEXchaText 2 2 2 7 2" xfId="15513"/>
    <cellStyle name="SAPBEXchaText 2 2 2 8" xfId="15514"/>
    <cellStyle name="SAPBEXchaText 2 2 2 8 2" xfId="15515"/>
    <cellStyle name="SAPBEXchaText 2 2 2 9" xfId="15516"/>
    <cellStyle name="SAPBEXchaText 2 2 2 9 2" xfId="15517"/>
    <cellStyle name="SAPBEXchaText 2 2 3" xfId="15518"/>
    <cellStyle name="SAPBEXchaText 2 2 3 10" xfId="15519"/>
    <cellStyle name="SAPBEXchaText 2 2 3 2" xfId="15520"/>
    <cellStyle name="SAPBEXchaText 2 2 3 2 2" xfId="15521"/>
    <cellStyle name="SAPBEXchaText 2 2 3 2 2 2" xfId="15522"/>
    <cellStyle name="SAPBEXchaText 2 2 3 2 2 2 2" xfId="15523"/>
    <cellStyle name="SAPBEXchaText 2 2 3 2 2 2 2 2" xfId="15524"/>
    <cellStyle name="SAPBEXchaText 2 2 3 2 2 2 3" xfId="15525"/>
    <cellStyle name="SAPBEXchaText 2 2 3 2 2 2 3 2" xfId="15526"/>
    <cellStyle name="SAPBEXchaText 2 2 3 2 2 2 4" xfId="15527"/>
    <cellStyle name="SAPBEXchaText 2 2 3 2 2 2 4 2" xfId="15528"/>
    <cellStyle name="SAPBEXchaText 2 2 3 2 2 2 5" xfId="15529"/>
    <cellStyle name="SAPBEXchaText 2 2 3 2 2 2 5 2" xfId="15530"/>
    <cellStyle name="SAPBEXchaText 2 2 3 2 2 2 6" xfId="15531"/>
    <cellStyle name="SAPBEXchaText 2 2 3 2 2 2 6 2" xfId="15532"/>
    <cellStyle name="SAPBEXchaText 2 2 3 2 2 2 7" xfId="15533"/>
    <cellStyle name="SAPBEXchaText 2 2 3 2 2 3" xfId="15534"/>
    <cellStyle name="SAPBEXchaText 2 2 3 2 2 3 2" xfId="15535"/>
    <cellStyle name="SAPBEXchaText 2 2 3 2 2 4" xfId="15536"/>
    <cellStyle name="SAPBEXchaText 2 2 3 2 2 4 2" xfId="15537"/>
    <cellStyle name="SAPBEXchaText 2 2 3 2 2 5" xfId="15538"/>
    <cellStyle name="SAPBEXchaText 2 2 3 2 2 5 2" xfId="15539"/>
    <cellStyle name="SAPBEXchaText 2 2 3 2 2 6" xfId="15540"/>
    <cellStyle name="SAPBEXchaText 2 2 3 2 2 6 2" xfId="15541"/>
    <cellStyle name="SAPBEXchaText 2 2 3 2 2 7" xfId="15542"/>
    <cellStyle name="SAPBEXchaText 2 2 3 2 2 7 2" xfId="15543"/>
    <cellStyle name="SAPBEXchaText 2 2 3 2 2 8" xfId="15544"/>
    <cellStyle name="SAPBEXchaText 2 2 3 2 3" xfId="15545"/>
    <cellStyle name="SAPBEXchaText 2 2 3 2 3 2" xfId="15546"/>
    <cellStyle name="SAPBEXchaText 2 2 3 2 3 2 2" xfId="15547"/>
    <cellStyle name="SAPBEXchaText 2 2 3 2 3 3" xfId="15548"/>
    <cellStyle name="SAPBEXchaText 2 2 3 2 3 3 2" xfId="15549"/>
    <cellStyle name="SAPBEXchaText 2 2 3 2 3 4" xfId="15550"/>
    <cellStyle name="SAPBEXchaText 2 2 3 2 3 4 2" xfId="15551"/>
    <cellStyle name="SAPBEXchaText 2 2 3 2 3 5" xfId="15552"/>
    <cellStyle name="SAPBEXchaText 2 2 3 2 3 5 2" xfId="15553"/>
    <cellStyle name="SAPBEXchaText 2 2 3 2 3 6" xfId="15554"/>
    <cellStyle name="SAPBEXchaText 2 2 3 2 3 6 2" xfId="15555"/>
    <cellStyle name="SAPBEXchaText 2 2 3 2 3 7" xfId="15556"/>
    <cellStyle name="SAPBEXchaText 2 2 3 2 4" xfId="15557"/>
    <cellStyle name="SAPBEXchaText 2 2 3 2 4 2" xfId="15558"/>
    <cellStyle name="SAPBEXchaText 2 2 3 2 5" xfId="15559"/>
    <cellStyle name="SAPBEXchaText 2 2 3 2 5 2" xfId="15560"/>
    <cellStyle name="SAPBEXchaText 2 2 3 2 6" xfId="15561"/>
    <cellStyle name="SAPBEXchaText 2 2 3 2 6 2" xfId="15562"/>
    <cellStyle name="SAPBEXchaText 2 2 3 2 7" xfId="15563"/>
    <cellStyle name="SAPBEXchaText 2 2 3 2 7 2" xfId="15564"/>
    <cellStyle name="SAPBEXchaText 2 2 3 2 8" xfId="15565"/>
    <cellStyle name="SAPBEXchaText 2 2 3 2 8 2" xfId="15566"/>
    <cellStyle name="SAPBEXchaText 2 2 3 2 9" xfId="15567"/>
    <cellStyle name="SAPBEXchaText 2 2 3 3" xfId="15568"/>
    <cellStyle name="SAPBEXchaText 2 2 3 3 2" xfId="15569"/>
    <cellStyle name="SAPBEXchaText 2 2 3 3 2 2" xfId="15570"/>
    <cellStyle name="SAPBEXchaText 2 2 3 3 2 2 2" xfId="15571"/>
    <cellStyle name="SAPBEXchaText 2 2 3 3 2 3" xfId="15572"/>
    <cellStyle name="SAPBEXchaText 2 2 3 3 2 3 2" xfId="15573"/>
    <cellStyle name="SAPBEXchaText 2 2 3 3 2 4" xfId="15574"/>
    <cellStyle name="SAPBEXchaText 2 2 3 3 2 4 2" xfId="15575"/>
    <cellStyle name="SAPBEXchaText 2 2 3 3 2 5" xfId="15576"/>
    <cellStyle name="SAPBEXchaText 2 2 3 3 2 5 2" xfId="15577"/>
    <cellStyle name="SAPBEXchaText 2 2 3 3 2 6" xfId="15578"/>
    <cellStyle name="SAPBEXchaText 2 2 3 3 2 6 2" xfId="15579"/>
    <cellStyle name="SAPBEXchaText 2 2 3 3 2 7" xfId="15580"/>
    <cellStyle name="SAPBEXchaText 2 2 3 3 3" xfId="15581"/>
    <cellStyle name="SAPBEXchaText 2 2 3 3 3 2" xfId="15582"/>
    <cellStyle name="SAPBEXchaText 2 2 3 3 4" xfId="15583"/>
    <cellStyle name="SAPBEXchaText 2 2 3 3 4 2" xfId="15584"/>
    <cellStyle name="SAPBEXchaText 2 2 3 3 5" xfId="15585"/>
    <cellStyle name="SAPBEXchaText 2 2 3 3 5 2" xfId="15586"/>
    <cellStyle name="SAPBEXchaText 2 2 3 3 6" xfId="15587"/>
    <cellStyle name="SAPBEXchaText 2 2 3 3 6 2" xfId="15588"/>
    <cellStyle name="SAPBEXchaText 2 2 3 3 7" xfId="15589"/>
    <cellStyle name="SAPBEXchaText 2 2 3 3 7 2" xfId="15590"/>
    <cellStyle name="SAPBEXchaText 2 2 3 3 8" xfId="15591"/>
    <cellStyle name="SAPBEXchaText 2 2 3 4" xfId="15592"/>
    <cellStyle name="SAPBEXchaText 2 2 3 4 2" xfId="15593"/>
    <cellStyle name="SAPBEXchaText 2 2 3 4 2 2" xfId="15594"/>
    <cellStyle name="SAPBEXchaText 2 2 3 4 3" xfId="15595"/>
    <cellStyle name="SAPBEXchaText 2 2 3 4 3 2" xfId="15596"/>
    <cellStyle name="SAPBEXchaText 2 2 3 4 4" xfId="15597"/>
    <cellStyle name="SAPBEXchaText 2 2 3 4 4 2" xfId="15598"/>
    <cellStyle name="SAPBEXchaText 2 2 3 4 5" xfId="15599"/>
    <cellStyle name="SAPBEXchaText 2 2 3 4 5 2" xfId="15600"/>
    <cellStyle name="SAPBEXchaText 2 2 3 4 6" xfId="15601"/>
    <cellStyle name="SAPBEXchaText 2 2 3 4 6 2" xfId="15602"/>
    <cellStyle name="SAPBEXchaText 2 2 3 4 7" xfId="15603"/>
    <cellStyle name="SAPBEXchaText 2 2 3 5" xfId="15604"/>
    <cellStyle name="SAPBEXchaText 2 2 3 5 2" xfId="15605"/>
    <cellStyle name="SAPBEXchaText 2 2 3 6" xfId="15606"/>
    <cellStyle name="SAPBEXchaText 2 2 3 6 2" xfId="15607"/>
    <cellStyle name="SAPBEXchaText 2 2 3 7" xfId="15608"/>
    <cellStyle name="SAPBEXchaText 2 2 3 7 2" xfId="15609"/>
    <cellStyle name="SAPBEXchaText 2 2 3 8" xfId="15610"/>
    <cellStyle name="SAPBEXchaText 2 2 3 8 2" xfId="15611"/>
    <cellStyle name="SAPBEXchaText 2 2 3 9" xfId="15612"/>
    <cellStyle name="SAPBEXchaText 2 2 3 9 2" xfId="15613"/>
    <cellStyle name="SAPBEXchaText 2 2 4" xfId="15614"/>
    <cellStyle name="SAPBEXchaText 2 2 4 2" xfId="15615"/>
    <cellStyle name="SAPBEXchaText 2 2 4 2 2" xfId="15616"/>
    <cellStyle name="SAPBEXchaText 2 2 4 2 2 2" xfId="15617"/>
    <cellStyle name="SAPBEXchaText 2 2 4 2 2 2 2" xfId="15618"/>
    <cellStyle name="SAPBEXchaText 2 2 4 2 2 3" xfId="15619"/>
    <cellStyle name="SAPBEXchaText 2 2 4 2 2 3 2" xfId="15620"/>
    <cellStyle name="SAPBEXchaText 2 2 4 2 2 4" xfId="15621"/>
    <cellStyle name="SAPBEXchaText 2 2 4 2 2 4 2" xfId="15622"/>
    <cellStyle name="SAPBEXchaText 2 2 4 2 2 5" xfId="15623"/>
    <cellStyle name="SAPBEXchaText 2 2 4 2 2 5 2" xfId="15624"/>
    <cellStyle name="SAPBEXchaText 2 2 4 2 2 6" xfId="15625"/>
    <cellStyle name="SAPBEXchaText 2 2 4 2 2 6 2" xfId="15626"/>
    <cellStyle name="SAPBEXchaText 2 2 4 2 2 7" xfId="15627"/>
    <cellStyle name="SAPBEXchaText 2 2 4 2 3" xfId="15628"/>
    <cellStyle name="SAPBEXchaText 2 2 4 2 3 2" xfId="15629"/>
    <cellStyle name="SAPBEXchaText 2 2 4 2 4" xfId="15630"/>
    <cellStyle name="SAPBEXchaText 2 2 4 2 4 2" xfId="15631"/>
    <cellStyle name="SAPBEXchaText 2 2 4 2 5" xfId="15632"/>
    <cellStyle name="SAPBEXchaText 2 2 4 2 5 2" xfId="15633"/>
    <cellStyle name="SAPBEXchaText 2 2 4 2 6" xfId="15634"/>
    <cellStyle name="SAPBEXchaText 2 2 4 2 6 2" xfId="15635"/>
    <cellStyle name="SAPBEXchaText 2 2 4 2 7" xfId="15636"/>
    <cellStyle name="SAPBEXchaText 2 2 4 2 7 2" xfId="15637"/>
    <cellStyle name="SAPBEXchaText 2 2 4 2 8" xfId="15638"/>
    <cellStyle name="SAPBEXchaText 2 2 4 3" xfId="15639"/>
    <cellStyle name="SAPBEXchaText 2 2 4 3 2" xfId="15640"/>
    <cellStyle name="SAPBEXchaText 2 2 4 3 2 2" xfId="15641"/>
    <cellStyle name="SAPBEXchaText 2 2 4 3 3" xfId="15642"/>
    <cellStyle name="SAPBEXchaText 2 2 4 3 3 2" xfId="15643"/>
    <cellStyle name="SAPBEXchaText 2 2 4 3 4" xfId="15644"/>
    <cellStyle name="SAPBEXchaText 2 2 4 3 4 2" xfId="15645"/>
    <cellStyle name="SAPBEXchaText 2 2 4 3 5" xfId="15646"/>
    <cellStyle name="SAPBEXchaText 2 2 4 3 5 2" xfId="15647"/>
    <cellStyle name="SAPBEXchaText 2 2 4 3 6" xfId="15648"/>
    <cellStyle name="SAPBEXchaText 2 2 4 3 6 2" xfId="15649"/>
    <cellStyle name="SAPBEXchaText 2 2 4 3 7" xfId="15650"/>
    <cellStyle name="SAPBEXchaText 2 2 4 4" xfId="15651"/>
    <cellStyle name="SAPBEXchaText 2 2 4 4 2" xfId="15652"/>
    <cellStyle name="SAPBEXchaText 2 2 4 5" xfId="15653"/>
    <cellStyle name="SAPBEXchaText 2 2 4 5 2" xfId="15654"/>
    <cellStyle name="SAPBEXchaText 2 2 4 6" xfId="15655"/>
    <cellStyle name="SAPBEXchaText 2 2 4 6 2" xfId="15656"/>
    <cellStyle name="SAPBEXchaText 2 2 4 7" xfId="15657"/>
    <cellStyle name="SAPBEXchaText 2 2 4 7 2" xfId="15658"/>
    <cellStyle name="SAPBEXchaText 2 2 4 8" xfId="15659"/>
    <cellStyle name="SAPBEXchaText 2 2 4 8 2" xfId="15660"/>
    <cellStyle name="SAPBEXchaText 2 2 4 9" xfId="15661"/>
    <cellStyle name="SAPBEXchaText 2 2 5" xfId="15662"/>
    <cellStyle name="SAPBEXchaText 2 2 5 2" xfId="15663"/>
    <cellStyle name="SAPBEXchaText 2 2 5 2 2" xfId="15664"/>
    <cellStyle name="SAPBEXchaText 2 2 5 2 2 2" xfId="15665"/>
    <cellStyle name="SAPBEXchaText 2 2 5 2 3" xfId="15666"/>
    <cellStyle name="SAPBEXchaText 2 2 5 2 3 2" xfId="15667"/>
    <cellStyle name="SAPBEXchaText 2 2 5 2 4" xfId="15668"/>
    <cellStyle name="SAPBEXchaText 2 2 5 2 4 2" xfId="15669"/>
    <cellStyle name="SAPBEXchaText 2 2 5 2 5" xfId="15670"/>
    <cellStyle name="SAPBEXchaText 2 2 5 2 5 2" xfId="15671"/>
    <cellStyle name="SAPBEXchaText 2 2 5 2 6" xfId="15672"/>
    <cellStyle name="SAPBEXchaText 2 2 5 2 6 2" xfId="15673"/>
    <cellStyle name="SAPBEXchaText 2 2 5 2 7" xfId="15674"/>
    <cellStyle name="SAPBEXchaText 2 2 5 3" xfId="15675"/>
    <cellStyle name="SAPBEXchaText 2 2 5 3 2" xfId="15676"/>
    <cellStyle name="SAPBEXchaText 2 2 5 4" xfId="15677"/>
    <cellStyle name="SAPBEXchaText 2 2 5 4 2" xfId="15678"/>
    <cellStyle name="SAPBEXchaText 2 2 5 5" xfId="15679"/>
    <cellStyle name="SAPBEXchaText 2 2 5 5 2" xfId="15680"/>
    <cellStyle name="SAPBEXchaText 2 2 5 6" xfId="15681"/>
    <cellStyle name="SAPBEXchaText 2 2 5 6 2" xfId="15682"/>
    <cellStyle name="SAPBEXchaText 2 2 5 7" xfId="15683"/>
    <cellStyle name="SAPBEXchaText 2 2 5 7 2" xfId="15684"/>
    <cellStyle name="SAPBEXchaText 2 2 5 8" xfId="15685"/>
    <cellStyle name="SAPBEXchaText 2 2 6" xfId="15686"/>
    <cellStyle name="SAPBEXchaText 2 2 6 2" xfId="15687"/>
    <cellStyle name="SAPBEXchaText 2 2 6 2 2" xfId="15688"/>
    <cellStyle name="SAPBEXchaText 2 2 6 3" xfId="15689"/>
    <cellStyle name="SAPBEXchaText 2 2 6 3 2" xfId="15690"/>
    <cellStyle name="SAPBEXchaText 2 2 6 4" xfId="15691"/>
    <cellStyle name="SAPBEXchaText 2 2 6 4 2" xfId="15692"/>
    <cellStyle name="SAPBEXchaText 2 2 6 5" xfId="15693"/>
    <cellStyle name="SAPBEXchaText 2 2 6 5 2" xfId="15694"/>
    <cellStyle name="SAPBEXchaText 2 2 6 6" xfId="15695"/>
    <cellStyle name="SAPBEXchaText 2 2 6 6 2" xfId="15696"/>
    <cellStyle name="SAPBEXchaText 2 2 6 7" xfId="15697"/>
    <cellStyle name="SAPBEXchaText 2 2 7" xfId="15698"/>
    <cellStyle name="SAPBEXchaText 2 2 7 2" xfId="15699"/>
    <cellStyle name="SAPBEXchaText 2 2 8" xfId="15700"/>
    <cellStyle name="SAPBEXchaText 2 2 8 2" xfId="15701"/>
    <cellStyle name="SAPBEXchaText 2 2 9" xfId="15702"/>
    <cellStyle name="SAPBEXchaText 2 2 9 2" xfId="15703"/>
    <cellStyle name="SAPBEXchaText 2 3" xfId="15704"/>
    <cellStyle name="SAPBEXchaText 2 3 10" xfId="15705"/>
    <cellStyle name="SAPBEXchaText 2 3 2" xfId="15706"/>
    <cellStyle name="SAPBEXchaText 2 3 2 2" xfId="15707"/>
    <cellStyle name="SAPBEXchaText 2 3 2 2 2" xfId="15708"/>
    <cellStyle name="SAPBEXchaText 2 3 2 2 2 2" xfId="15709"/>
    <cellStyle name="SAPBEXchaText 2 3 2 2 2 2 2" xfId="15710"/>
    <cellStyle name="SAPBEXchaText 2 3 2 2 2 3" xfId="15711"/>
    <cellStyle name="SAPBEXchaText 2 3 2 2 2 3 2" xfId="15712"/>
    <cellStyle name="SAPBEXchaText 2 3 2 2 2 4" xfId="15713"/>
    <cellStyle name="SAPBEXchaText 2 3 2 2 2 4 2" xfId="15714"/>
    <cellStyle name="SAPBEXchaText 2 3 2 2 2 5" xfId="15715"/>
    <cellStyle name="SAPBEXchaText 2 3 2 2 2 5 2" xfId="15716"/>
    <cellStyle name="SAPBEXchaText 2 3 2 2 2 6" xfId="15717"/>
    <cellStyle name="SAPBEXchaText 2 3 2 2 2 6 2" xfId="15718"/>
    <cellStyle name="SAPBEXchaText 2 3 2 2 2 7" xfId="15719"/>
    <cellStyle name="SAPBEXchaText 2 3 2 2 3" xfId="15720"/>
    <cellStyle name="SAPBEXchaText 2 3 2 2 3 2" xfId="15721"/>
    <cellStyle name="SAPBEXchaText 2 3 2 2 4" xfId="15722"/>
    <cellStyle name="SAPBEXchaText 2 3 2 2 4 2" xfId="15723"/>
    <cellStyle name="SAPBEXchaText 2 3 2 2 5" xfId="15724"/>
    <cellStyle name="SAPBEXchaText 2 3 2 2 5 2" xfId="15725"/>
    <cellStyle name="SAPBEXchaText 2 3 2 2 6" xfId="15726"/>
    <cellStyle name="SAPBEXchaText 2 3 2 2 6 2" xfId="15727"/>
    <cellStyle name="SAPBEXchaText 2 3 2 2 7" xfId="15728"/>
    <cellStyle name="SAPBEXchaText 2 3 2 2 7 2" xfId="15729"/>
    <cellStyle name="SAPBEXchaText 2 3 2 2 8" xfId="15730"/>
    <cellStyle name="SAPBEXchaText 2 3 2 3" xfId="15731"/>
    <cellStyle name="SAPBEXchaText 2 3 2 3 2" xfId="15732"/>
    <cellStyle name="SAPBEXchaText 2 3 2 3 2 2" xfId="15733"/>
    <cellStyle name="SAPBEXchaText 2 3 2 3 3" xfId="15734"/>
    <cellStyle name="SAPBEXchaText 2 3 2 3 3 2" xfId="15735"/>
    <cellStyle name="SAPBEXchaText 2 3 2 3 4" xfId="15736"/>
    <cellStyle name="SAPBEXchaText 2 3 2 3 4 2" xfId="15737"/>
    <cellStyle name="SAPBEXchaText 2 3 2 3 5" xfId="15738"/>
    <cellStyle name="SAPBEXchaText 2 3 2 3 5 2" xfId="15739"/>
    <cellStyle name="SAPBEXchaText 2 3 2 3 6" xfId="15740"/>
    <cellStyle name="SAPBEXchaText 2 3 2 3 6 2" xfId="15741"/>
    <cellStyle name="SAPBEXchaText 2 3 2 3 7" xfId="15742"/>
    <cellStyle name="SAPBEXchaText 2 3 2 4" xfId="15743"/>
    <cellStyle name="SAPBEXchaText 2 3 2 4 2" xfId="15744"/>
    <cellStyle name="SAPBEXchaText 2 3 2 5" xfId="15745"/>
    <cellStyle name="SAPBEXchaText 2 3 2 5 2" xfId="15746"/>
    <cellStyle name="SAPBEXchaText 2 3 2 6" xfId="15747"/>
    <cellStyle name="SAPBEXchaText 2 3 2 6 2" xfId="15748"/>
    <cellStyle name="SAPBEXchaText 2 3 2 7" xfId="15749"/>
    <cellStyle name="SAPBEXchaText 2 3 2 7 2" xfId="15750"/>
    <cellStyle name="SAPBEXchaText 2 3 2 8" xfId="15751"/>
    <cellStyle name="SAPBEXchaText 2 3 2 8 2" xfId="15752"/>
    <cellStyle name="SAPBEXchaText 2 3 2 9" xfId="15753"/>
    <cellStyle name="SAPBEXchaText 2 3 3" xfId="15754"/>
    <cellStyle name="SAPBEXchaText 2 3 3 2" xfId="15755"/>
    <cellStyle name="SAPBEXchaText 2 3 3 2 2" xfId="15756"/>
    <cellStyle name="SAPBEXchaText 2 3 3 2 2 2" xfId="15757"/>
    <cellStyle name="SAPBEXchaText 2 3 3 2 3" xfId="15758"/>
    <cellStyle name="SAPBEXchaText 2 3 3 2 3 2" xfId="15759"/>
    <cellStyle name="SAPBEXchaText 2 3 3 2 4" xfId="15760"/>
    <cellStyle name="SAPBEXchaText 2 3 3 2 4 2" xfId="15761"/>
    <cellStyle name="SAPBEXchaText 2 3 3 2 5" xfId="15762"/>
    <cellStyle name="SAPBEXchaText 2 3 3 2 5 2" xfId="15763"/>
    <cellStyle name="SAPBEXchaText 2 3 3 2 6" xfId="15764"/>
    <cellStyle name="SAPBEXchaText 2 3 3 2 6 2" xfId="15765"/>
    <cellStyle name="SAPBEXchaText 2 3 3 2 7" xfId="15766"/>
    <cellStyle name="SAPBEXchaText 2 3 3 3" xfId="15767"/>
    <cellStyle name="SAPBEXchaText 2 3 3 3 2" xfId="15768"/>
    <cellStyle name="SAPBEXchaText 2 3 3 4" xfId="15769"/>
    <cellStyle name="SAPBEXchaText 2 3 3 4 2" xfId="15770"/>
    <cellStyle name="SAPBEXchaText 2 3 3 5" xfId="15771"/>
    <cellStyle name="SAPBEXchaText 2 3 3 5 2" xfId="15772"/>
    <cellStyle name="SAPBEXchaText 2 3 3 6" xfId="15773"/>
    <cellStyle name="SAPBEXchaText 2 3 3 6 2" xfId="15774"/>
    <cellStyle name="SAPBEXchaText 2 3 3 7" xfId="15775"/>
    <cellStyle name="SAPBEXchaText 2 3 3 7 2" xfId="15776"/>
    <cellStyle name="SAPBEXchaText 2 3 3 8" xfId="15777"/>
    <cellStyle name="SAPBEXchaText 2 3 4" xfId="15778"/>
    <cellStyle name="SAPBEXchaText 2 3 4 2" xfId="15779"/>
    <cellStyle name="SAPBEXchaText 2 3 4 2 2" xfId="15780"/>
    <cellStyle name="SAPBEXchaText 2 3 4 3" xfId="15781"/>
    <cellStyle name="SAPBEXchaText 2 3 4 3 2" xfId="15782"/>
    <cellStyle name="SAPBEXchaText 2 3 4 4" xfId="15783"/>
    <cellStyle name="SAPBEXchaText 2 3 4 4 2" xfId="15784"/>
    <cellStyle name="SAPBEXchaText 2 3 4 5" xfId="15785"/>
    <cellStyle name="SAPBEXchaText 2 3 4 5 2" xfId="15786"/>
    <cellStyle name="SAPBEXchaText 2 3 4 6" xfId="15787"/>
    <cellStyle name="SAPBEXchaText 2 3 4 6 2" xfId="15788"/>
    <cellStyle name="SAPBEXchaText 2 3 4 7" xfId="15789"/>
    <cellStyle name="SAPBEXchaText 2 3 5" xfId="15790"/>
    <cellStyle name="SAPBEXchaText 2 3 5 2" xfId="15791"/>
    <cellStyle name="SAPBEXchaText 2 3 6" xfId="15792"/>
    <cellStyle name="SAPBEXchaText 2 3 6 2" xfId="15793"/>
    <cellStyle name="SAPBEXchaText 2 3 7" xfId="15794"/>
    <cellStyle name="SAPBEXchaText 2 3 7 2" xfId="15795"/>
    <cellStyle name="SAPBEXchaText 2 3 8" xfId="15796"/>
    <cellStyle name="SAPBEXchaText 2 3 8 2" xfId="15797"/>
    <cellStyle name="SAPBEXchaText 2 3 9" xfId="15798"/>
    <cellStyle name="SAPBEXchaText 2 3 9 2" xfId="15799"/>
    <cellStyle name="SAPBEXchaText 2 4" xfId="15800"/>
    <cellStyle name="SAPBEXchaText 2 4 10" xfId="15801"/>
    <cellStyle name="SAPBEXchaText 2 4 2" xfId="15802"/>
    <cellStyle name="SAPBEXchaText 2 4 2 2" xfId="15803"/>
    <cellStyle name="SAPBEXchaText 2 4 2 2 2" xfId="15804"/>
    <cellStyle name="SAPBEXchaText 2 4 2 2 2 2" xfId="15805"/>
    <cellStyle name="SAPBEXchaText 2 4 2 2 2 2 2" xfId="15806"/>
    <cellStyle name="SAPBEXchaText 2 4 2 2 2 3" xfId="15807"/>
    <cellStyle name="SAPBEXchaText 2 4 2 2 2 3 2" xfId="15808"/>
    <cellStyle name="SAPBEXchaText 2 4 2 2 2 4" xfId="15809"/>
    <cellStyle name="SAPBEXchaText 2 4 2 2 2 4 2" xfId="15810"/>
    <cellStyle name="SAPBEXchaText 2 4 2 2 2 5" xfId="15811"/>
    <cellStyle name="SAPBEXchaText 2 4 2 2 2 5 2" xfId="15812"/>
    <cellStyle name="SAPBEXchaText 2 4 2 2 2 6" xfId="15813"/>
    <cellStyle name="SAPBEXchaText 2 4 2 2 2 6 2" xfId="15814"/>
    <cellStyle name="SAPBEXchaText 2 4 2 2 2 7" xfId="15815"/>
    <cellStyle name="SAPBEXchaText 2 4 2 2 3" xfId="15816"/>
    <cellStyle name="SAPBEXchaText 2 4 2 2 3 2" xfId="15817"/>
    <cellStyle name="SAPBEXchaText 2 4 2 2 4" xfId="15818"/>
    <cellStyle name="SAPBEXchaText 2 4 2 2 4 2" xfId="15819"/>
    <cellStyle name="SAPBEXchaText 2 4 2 2 5" xfId="15820"/>
    <cellStyle name="SAPBEXchaText 2 4 2 2 5 2" xfId="15821"/>
    <cellStyle name="SAPBEXchaText 2 4 2 2 6" xfId="15822"/>
    <cellStyle name="SAPBEXchaText 2 4 2 2 6 2" xfId="15823"/>
    <cellStyle name="SAPBEXchaText 2 4 2 2 7" xfId="15824"/>
    <cellStyle name="SAPBEXchaText 2 4 2 2 7 2" xfId="15825"/>
    <cellStyle name="SAPBEXchaText 2 4 2 2 8" xfId="15826"/>
    <cellStyle name="SAPBEXchaText 2 4 2 3" xfId="15827"/>
    <cellStyle name="SAPBEXchaText 2 4 2 3 2" xfId="15828"/>
    <cellStyle name="SAPBEXchaText 2 4 2 3 2 2" xfId="15829"/>
    <cellStyle name="SAPBEXchaText 2 4 2 3 3" xfId="15830"/>
    <cellStyle name="SAPBEXchaText 2 4 2 3 3 2" xfId="15831"/>
    <cellStyle name="SAPBEXchaText 2 4 2 3 4" xfId="15832"/>
    <cellStyle name="SAPBEXchaText 2 4 2 3 4 2" xfId="15833"/>
    <cellStyle name="SAPBEXchaText 2 4 2 3 5" xfId="15834"/>
    <cellStyle name="SAPBEXchaText 2 4 2 3 5 2" xfId="15835"/>
    <cellStyle name="SAPBEXchaText 2 4 2 3 6" xfId="15836"/>
    <cellStyle name="SAPBEXchaText 2 4 2 3 6 2" xfId="15837"/>
    <cellStyle name="SAPBEXchaText 2 4 2 3 7" xfId="15838"/>
    <cellStyle name="SAPBEXchaText 2 4 2 4" xfId="15839"/>
    <cellStyle name="SAPBEXchaText 2 4 2 4 2" xfId="15840"/>
    <cellStyle name="SAPBEXchaText 2 4 2 5" xfId="15841"/>
    <cellStyle name="SAPBEXchaText 2 4 2 5 2" xfId="15842"/>
    <cellStyle name="SAPBEXchaText 2 4 2 6" xfId="15843"/>
    <cellStyle name="SAPBEXchaText 2 4 2 6 2" xfId="15844"/>
    <cellStyle name="SAPBEXchaText 2 4 2 7" xfId="15845"/>
    <cellStyle name="SAPBEXchaText 2 4 2 7 2" xfId="15846"/>
    <cellStyle name="SAPBEXchaText 2 4 2 8" xfId="15847"/>
    <cellStyle name="SAPBEXchaText 2 4 2 8 2" xfId="15848"/>
    <cellStyle name="SAPBEXchaText 2 4 2 9" xfId="15849"/>
    <cellStyle name="SAPBEXchaText 2 4 3" xfId="15850"/>
    <cellStyle name="SAPBEXchaText 2 4 3 2" xfId="15851"/>
    <cellStyle name="SAPBEXchaText 2 4 3 2 2" xfId="15852"/>
    <cellStyle name="SAPBEXchaText 2 4 3 2 2 2" xfId="15853"/>
    <cellStyle name="SAPBEXchaText 2 4 3 2 3" xfId="15854"/>
    <cellStyle name="SAPBEXchaText 2 4 3 2 3 2" xfId="15855"/>
    <cellStyle name="SAPBEXchaText 2 4 3 2 4" xfId="15856"/>
    <cellStyle name="SAPBEXchaText 2 4 3 2 4 2" xfId="15857"/>
    <cellStyle name="SAPBEXchaText 2 4 3 2 5" xfId="15858"/>
    <cellStyle name="SAPBEXchaText 2 4 3 2 5 2" xfId="15859"/>
    <cellStyle name="SAPBEXchaText 2 4 3 2 6" xfId="15860"/>
    <cellStyle name="SAPBEXchaText 2 4 3 2 6 2" xfId="15861"/>
    <cellStyle name="SAPBEXchaText 2 4 3 2 7" xfId="15862"/>
    <cellStyle name="SAPBEXchaText 2 4 3 3" xfId="15863"/>
    <cellStyle name="SAPBEXchaText 2 4 3 3 2" xfId="15864"/>
    <cellStyle name="SAPBEXchaText 2 4 3 4" xfId="15865"/>
    <cellStyle name="SAPBEXchaText 2 4 3 4 2" xfId="15866"/>
    <cellStyle name="SAPBEXchaText 2 4 3 5" xfId="15867"/>
    <cellStyle name="SAPBEXchaText 2 4 3 5 2" xfId="15868"/>
    <cellStyle name="SAPBEXchaText 2 4 3 6" xfId="15869"/>
    <cellStyle name="SAPBEXchaText 2 4 3 6 2" xfId="15870"/>
    <cellStyle name="SAPBEXchaText 2 4 3 7" xfId="15871"/>
    <cellStyle name="SAPBEXchaText 2 4 3 7 2" xfId="15872"/>
    <cellStyle name="SAPBEXchaText 2 4 3 8" xfId="15873"/>
    <cellStyle name="SAPBEXchaText 2 4 4" xfId="15874"/>
    <cellStyle name="SAPBEXchaText 2 4 4 2" xfId="15875"/>
    <cellStyle name="SAPBEXchaText 2 4 4 2 2" xfId="15876"/>
    <cellStyle name="SAPBEXchaText 2 4 4 3" xfId="15877"/>
    <cellStyle name="SAPBEXchaText 2 4 4 3 2" xfId="15878"/>
    <cellStyle name="SAPBEXchaText 2 4 4 4" xfId="15879"/>
    <cellStyle name="SAPBEXchaText 2 4 4 4 2" xfId="15880"/>
    <cellStyle name="SAPBEXchaText 2 4 4 5" xfId="15881"/>
    <cellStyle name="SAPBEXchaText 2 4 4 5 2" xfId="15882"/>
    <cellStyle name="SAPBEXchaText 2 4 4 6" xfId="15883"/>
    <cellStyle name="SAPBEXchaText 2 4 4 6 2" xfId="15884"/>
    <cellStyle name="SAPBEXchaText 2 4 4 7" xfId="15885"/>
    <cellStyle name="SAPBEXchaText 2 4 5" xfId="15886"/>
    <cellStyle name="SAPBEXchaText 2 4 5 2" xfId="15887"/>
    <cellStyle name="SAPBEXchaText 2 4 6" xfId="15888"/>
    <cellStyle name="SAPBEXchaText 2 4 6 2" xfId="15889"/>
    <cellStyle name="SAPBEXchaText 2 4 7" xfId="15890"/>
    <cellStyle name="SAPBEXchaText 2 4 7 2" xfId="15891"/>
    <cellStyle name="SAPBEXchaText 2 4 8" xfId="15892"/>
    <cellStyle name="SAPBEXchaText 2 4 8 2" xfId="15893"/>
    <cellStyle name="SAPBEXchaText 2 4 9" xfId="15894"/>
    <cellStyle name="SAPBEXchaText 2 4 9 2" xfId="15895"/>
    <cellStyle name="SAPBEXchaText 2 5" xfId="15896"/>
    <cellStyle name="SAPBEXchaText 2 5 10" xfId="15897"/>
    <cellStyle name="SAPBEXchaText 2 5 2" xfId="15898"/>
    <cellStyle name="SAPBEXchaText 2 5 2 2" xfId="15899"/>
    <cellStyle name="SAPBEXchaText 2 5 2 2 2" xfId="15900"/>
    <cellStyle name="SAPBEXchaText 2 5 2 2 2 2" xfId="15901"/>
    <cellStyle name="SAPBEXchaText 2 5 2 2 2 2 2" xfId="15902"/>
    <cellStyle name="SAPBEXchaText 2 5 2 2 2 3" xfId="15903"/>
    <cellStyle name="SAPBEXchaText 2 5 2 2 2 3 2" xfId="15904"/>
    <cellStyle name="SAPBEXchaText 2 5 2 2 2 4" xfId="15905"/>
    <cellStyle name="SAPBEXchaText 2 5 2 2 2 4 2" xfId="15906"/>
    <cellStyle name="SAPBEXchaText 2 5 2 2 2 5" xfId="15907"/>
    <cellStyle name="SAPBEXchaText 2 5 2 2 2 5 2" xfId="15908"/>
    <cellStyle name="SAPBEXchaText 2 5 2 2 2 6" xfId="15909"/>
    <cellStyle name="SAPBEXchaText 2 5 2 2 2 6 2" xfId="15910"/>
    <cellStyle name="SAPBEXchaText 2 5 2 2 2 7" xfId="15911"/>
    <cellStyle name="SAPBEXchaText 2 5 2 2 3" xfId="15912"/>
    <cellStyle name="SAPBEXchaText 2 5 2 2 3 2" xfId="15913"/>
    <cellStyle name="SAPBEXchaText 2 5 2 2 4" xfId="15914"/>
    <cellStyle name="SAPBEXchaText 2 5 2 2 4 2" xfId="15915"/>
    <cellStyle name="SAPBEXchaText 2 5 2 2 5" xfId="15916"/>
    <cellStyle name="SAPBEXchaText 2 5 2 2 5 2" xfId="15917"/>
    <cellStyle name="SAPBEXchaText 2 5 2 2 6" xfId="15918"/>
    <cellStyle name="SAPBEXchaText 2 5 2 2 6 2" xfId="15919"/>
    <cellStyle name="SAPBEXchaText 2 5 2 2 7" xfId="15920"/>
    <cellStyle name="SAPBEXchaText 2 5 2 2 7 2" xfId="15921"/>
    <cellStyle name="SAPBEXchaText 2 5 2 2 8" xfId="15922"/>
    <cellStyle name="SAPBEXchaText 2 5 2 3" xfId="15923"/>
    <cellStyle name="SAPBEXchaText 2 5 2 3 2" xfId="15924"/>
    <cellStyle name="SAPBEXchaText 2 5 2 3 2 2" xfId="15925"/>
    <cellStyle name="SAPBEXchaText 2 5 2 3 3" xfId="15926"/>
    <cellStyle name="SAPBEXchaText 2 5 2 3 3 2" xfId="15927"/>
    <cellStyle name="SAPBEXchaText 2 5 2 3 4" xfId="15928"/>
    <cellStyle name="SAPBEXchaText 2 5 2 3 4 2" xfId="15929"/>
    <cellStyle name="SAPBEXchaText 2 5 2 3 5" xfId="15930"/>
    <cellStyle name="SAPBEXchaText 2 5 2 3 5 2" xfId="15931"/>
    <cellStyle name="SAPBEXchaText 2 5 2 3 6" xfId="15932"/>
    <cellStyle name="SAPBEXchaText 2 5 2 3 6 2" xfId="15933"/>
    <cellStyle name="SAPBEXchaText 2 5 2 3 7" xfId="15934"/>
    <cellStyle name="SAPBEXchaText 2 5 2 4" xfId="15935"/>
    <cellStyle name="SAPBEXchaText 2 5 2 4 2" xfId="15936"/>
    <cellStyle name="SAPBEXchaText 2 5 2 5" xfId="15937"/>
    <cellStyle name="SAPBEXchaText 2 5 2 5 2" xfId="15938"/>
    <cellStyle name="SAPBEXchaText 2 5 2 6" xfId="15939"/>
    <cellStyle name="SAPBEXchaText 2 5 2 6 2" xfId="15940"/>
    <cellStyle name="SAPBEXchaText 2 5 2 7" xfId="15941"/>
    <cellStyle name="SAPBEXchaText 2 5 2 7 2" xfId="15942"/>
    <cellStyle name="SAPBEXchaText 2 5 2 8" xfId="15943"/>
    <cellStyle name="SAPBEXchaText 2 5 2 8 2" xfId="15944"/>
    <cellStyle name="SAPBEXchaText 2 5 2 9" xfId="15945"/>
    <cellStyle name="SAPBEXchaText 2 5 3" xfId="15946"/>
    <cellStyle name="SAPBEXchaText 2 5 3 2" xfId="15947"/>
    <cellStyle name="SAPBEXchaText 2 5 3 2 2" xfId="15948"/>
    <cellStyle name="SAPBEXchaText 2 5 3 2 2 2" xfId="15949"/>
    <cellStyle name="SAPBEXchaText 2 5 3 2 3" xfId="15950"/>
    <cellStyle name="SAPBEXchaText 2 5 3 2 3 2" xfId="15951"/>
    <cellStyle name="SAPBEXchaText 2 5 3 2 4" xfId="15952"/>
    <cellStyle name="SAPBEXchaText 2 5 3 2 4 2" xfId="15953"/>
    <cellStyle name="SAPBEXchaText 2 5 3 2 5" xfId="15954"/>
    <cellStyle name="SAPBEXchaText 2 5 3 2 5 2" xfId="15955"/>
    <cellStyle name="SAPBEXchaText 2 5 3 2 6" xfId="15956"/>
    <cellStyle name="SAPBEXchaText 2 5 3 2 6 2" xfId="15957"/>
    <cellStyle name="SAPBEXchaText 2 5 3 2 7" xfId="15958"/>
    <cellStyle name="SAPBEXchaText 2 5 3 3" xfId="15959"/>
    <cellStyle name="SAPBEXchaText 2 5 3 3 2" xfId="15960"/>
    <cellStyle name="SAPBEXchaText 2 5 3 4" xfId="15961"/>
    <cellStyle name="SAPBEXchaText 2 5 3 4 2" xfId="15962"/>
    <cellStyle name="SAPBEXchaText 2 5 3 5" xfId="15963"/>
    <cellStyle name="SAPBEXchaText 2 5 3 5 2" xfId="15964"/>
    <cellStyle name="SAPBEXchaText 2 5 3 6" xfId="15965"/>
    <cellStyle name="SAPBEXchaText 2 5 3 6 2" xfId="15966"/>
    <cellStyle name="SAPBEXchaText 2 5 3 7" xfId="15967"/>
    <cellStyle name="SAPBEXchaText 2 5 3 7 2" xfId="15968"/>
    <cellStyle name="SAPBEXchaText 2 5 3 8" xfId="15969"/>
    <cellStyle name="SAPBEXchaText 2 5 4" xfId="15970"/>
    <cellStyle name="SAPBEXchaText 2 5 4 2" xfId="15971"/>
    <cellStyle name="SAPBEXchaText 2 5 4 2 2" xfId="15972"/>
    <cellStyle name="SAPBEXchaText 2 5 4 3" xfId="15973"/>
    <cellStyle name="SAPBEXchaText 2 5 4 3 2" xfId="15974"/>
    <cellStyle name="SAPBEXchaText 2 5 4 4" xfId="15975"/>
    <cellStyle name="SAPBEXchaText 2 5 4 4 2" xfId="15976"/>
    <cellStyle name="SAPBEXchaText 2 5 4 5" xfId="15977"/>
    <cellStyle name="SAPBEXchaText 2 5 4 5 2" xfId="15978"/>
    <cellStyle name="SAPBEXchaText 2 5 4 6" xfId="15979"/>
    <cellStyle name="SAPBEXchaText 2 5 4 6 2" xfId="15980"/>
    <cellStyle name="SAPBEXchaText 2 5 4 7" xfId="15981"/>
    <cellStyle name="SAPBEXchaText 2 5 5" xfId="15982"/>
    <cellStyle name="SAPBEXchaText 2 5 5 2" xfId="15983"/>
    <cellStyle name="SAPBEXchaText 2 5 6" xfId="15984"/>
    <cellStyle name="SAPBEXchaText 2 5 6 2" xfId="15985"/>
    <cellStyle name="SAPBEXchaText 2 5 7" xfId="15986"/>
    <cellStyle name="SAPBEXchaText 2 5 7 2" xfId="15987"/>
    <cellStyle name="SAPBEXchaText 2 5 8" xfId="15988"/>
    <cellStyle name="SAPBEXchaText 2 5 8 2" xfId="15989"/>
    <cellStyle name="SAPBEXchaText 2 5 9" xfId="15990"/>
    <cellStyle name="SAPBEXchaText 2 5 9 2" xfId="15991"/>
    <cellStyle name="SAPBEXchaText 2 6" xfId="15992"/>
    <cellStyle name="SAPBEXchaText 2 6 10" xfId="15993"/>
    <cellStyle name="SAPBEXchaText 2 6 2" xfId="15994"/>
    <cellStyle name="SAPBEXchaText 2 6 2 2" xfId="15995"/>
    <cellStyle name="SAPBEXchaText 2 6 2 2 2" xfId="15996"/>
    <cellStyle name="SAPBEXchaText 2 6 2 2 2 2" xfId="15997"/>
    <cellStyle name="SAPBEXchaText 2 6 2 2 2 2 2" xfId="15998"/>
    <cellStyle name="SAPBEXchaText 2 6 2 2 2 3" xfId="15999"/>
    <cellStyle name="SAPBEXchaText 2 6 2 2 2 3 2" xfId="16000"/>
    <cellStyle name="SAPBEXchaText 2 6 2 2 2 4" xfId="16001"/>
    <cellStyle name="SAPBEXchaText 2 6 2 2 2 4 2" xfId="16002"/>
    <cellStyle name="SAPBEXchaText 2 6 2 2 2 5" xfId="16003"/>
    <cellStyle name="SAPBEXchaText 2 6 2 2 2 5 2" xfId="16004"/>
    <cellStyle name="SAPBEXchaText 2 6 2 2 2 6" xfId="16005"/>
    <cellStyle name="SAPBEXchaText 2 6 2 2 2 6 2" xfId="16006"/>
    <cellStyle name="SAPBEXchaText 2 6 2 2 2 7" xfId="16007"/>
    <cellStyle name="SAPBEXchaText 2 6 2 2 3" xfId="16008"/>
    <cellStyle name="SAPBEXchaText 2 6 2 2 3 2" xfId="16009"/>
    <cellStyle name="SAPBEXchaText 2 6 2 2 4" xfId="16010"/>
    <cellStyle name="SAPBEXchaText 2 6 2 2 4 2" xfId="16011"/>
    <cellStyle name="SAPBEXchaText 2 6 2 2 5" xfId="16012"/>
    <cellStyle name="SAPBEXchaText 2 6 2 2 5 2" xfId="16013"/>
    <cellStyle name="SAPBEXchaText 2 6 2 2 6" xfId="16014"/>
    <cellStyle name="SAPBEXchaText 2 6 2 2 6 2" xfId="16015"/>
    <cellStyle name="SAPBEXchaText 2 6 2 2 7" xfId="16016"/>
    <cellStyle name="SAPBEXchaText 2 6 2 2 7 2" xfId="16017"/>
    <cellStyle name="SAPBEXchaText 2 6 2 2 8" xfId="16018"/>
    <cellStyle name="SAPBEXchaText 2 6 2 3" xfId="16019"/>
    <cellStyle name="SAPBEXchaText 2 6 2 3 2" xfId="16020"/>
    <cellStyle name="SAPBEXchaText 2 6 2 3 2 2" xfId="16021"/>
    <cellStyle name="SAPBEXchaText 2 6 2 3 3" xfId="16022"/>
    <cellStyle name="SAPBEXchaText 2 6 2 3 3 2" xfId="16023"/>
    <cellStyle name="SAPBEXchaText 2 6 2 3 4" xfId="16024"/>
    <cellStyle name="SAPBEXchaText 2 6 2 3 4 2" xfId="16025"/>
    <cellStyle name="SAPBEXchaText 2 6 2 3 5" xfId="16026"/>
    <cellStyle name="SAPBEXchaText 2 6 2 3 5 2" xfId="16027"/>
    <cellStyle name="SAPBEXchaText 2 6 2 3 6" xfId="16028"/>
    <cellStyle name="SAPBEXchaText 2 6 2 3 6 2" xfId="16029"/>
    <cellStyle name="SAPBEXchaText 2 6 2 3 7" xfId="16030"/>
    <cellStyle name="SAPBEXchaText 2 6 2 4" xfId="16031"/>
    <cellStyle name="SAPBEXchaText 2 6 2 4 2" xfId="16032"/>
    <cellStyle name="SAPBEXchaText 2 6 2 5" xfId="16033"/>
    <cellStyle name="SAPBEXchaText 2 6 2 5 2" xfId="16034"/>
    <cellStyle name="SAPBEXchaText 2 6 2 6" xfId="16035"/>
    <cellStyle name="SAPBEXchaText 2 6 2 6 2" xfId="16036"/>
    <cellStyle name="SAPBEXchaText 2 6 2 7" xfId="16037"/>
    <cellStyle name="SAPBEXchaText 2 6 2 7 2" xfId="16038"/>
    <cellStyle name="SAPBEXchaText 2 6 2 8" xfId="16039"/>
    <cellStyle name="SAPBEXchaText 2 6 2 8 2" xfId="16040"/>
    <cellStyle name="SAPBEXchaText 2 6 2 9" xfId="16041"/>
    <cellStyle name="SAPBEXchaText 2 6 3" xfId="16042"/>
    <cellStyle name="SAPBEXchaText 2 6 3 2" xfId="16043"/>
    <cellStyle name="SAPBEXchaText 2 6 3 2 2" xfId="16044"/>
    <cellStyle name="SAPBEXchaText 2 6 3 2 2 2" xfId="16045"/>
    <cellStyle name="SAPBEXchaText 2 6 3 2 3" xfId="16046"/>
    <cellStyle name="SAPBEXchaText 2 6 3 2 3 2" xfId="16047"/>
    <cellStyle name="SAPBEXchaText 2 6 3 2 4" xfId="16048"/>
    <cellStyle name="SAPBEXchaText 2 6 3 2 4 2" xfId="16049"/>
    <cellStyle name="SAPBEXchaText 2 6 3 2 5" xfId="16050"/>
    <cellStyle name="SAPBEXchaText 2 6 3 2 5 2" xfId="16051"/>
    <cellStyle name="SAPBEXchaText 2 6 3 2 6" xfId="16052"/>
    <cellStyle name="SAPBEXchaText 2 6 3 2 6 2" xfId="16053"/>
    <cellStyle name="SAPBEXchaText 2 6 3 2 7" xfId="16054"/>
    <cellStyle name="SAPBEXchaText 2 6 3 3" xfId="16055"/>
    <cellStyle name="SAPBEXchaText 2 6 3 3 2" xfId="16056"/>
    <cellStyle name="SAPBEXchaText 2 6 3 4" xfId="16057"/>
    <cellStyle name="SAPBEXchaText 2 6 3 4 2" xfId="16058"/>
    <cellStyle name="SAPBEXchaText 2 6 3 5" xfId="16059"/>
    <cellStyle name="SAPBEXchaText 2 6 3 5 2" xfId="16060"/>
    <cellStyle name="SAPBEXchaText 2 6 3 6" xfId="16061"/>
    <cellStyle name="SAPBEXchaText 2 6 3 6 2" xfId="16062"/>
    <cellStyle name="SAPBEXchaText 2 6 3 7" xfId="16063"/>
    <cellStyle name="SAPBEXchaText 2 6 3 7 2" xfId="16064"/>
    <cellStyle name="SAPBEXchaText 2 6 3 8" xfId="16065"/>
    <cellStyle name="SAPBEXchaText 2 6 4" xfId="16066"/>
    <cellStyle name="SAPBEXchaText 2 6 4 2" xfId="16067"/>
    <cellStyle name="SAPBEXchaText 2 6 4 2 2" xfId="16068"/>
    <cellStyle name="SAPBEXchaText 2 6 4 3" xfId="16069"/>
    <cellStyle name="SAPBEXchaText 2 6 4 3 2" xfId="16070"/>
    <cellStyle name="SAPBEXchaText 2 6 4 4" xfId="16071"/>
    <cellStyle name="SAPBEXchaText 2 6 4 4 2" xfId="16072"/>
    <cellStyle name="SAPBEXchaText 2 6 4 5" xfId="16073"/>
    <cellStyle name="SAPBEXchaText 2 6 4 5 2" xfId="16074"/>
    <cellStyle name="SAPBEXchaText 2 6 4 6" xfId="16075"/>
    <cellStyle name="SAPBEXchaText 2 6 4 6 2" xfId="16076"/>
    <cellStyle name="SAPBEXchaText 2 6 4 7" xfId="16077"/>
    <cellStyle name="SAPBEXchaText 2 6 5" xfId="16078"/>
    <cellStyle name="SAPBEXchaText 2 6 5 2" xfId="16079"/>
    <cellStyle name="SAPBEXchaText 2 6 6" xfId="16080"/>
    <cellStyle name="SAPBEXchaText 2 6 6 2" xfId="16081"/>
    <cellStyle name="SAPBEXchaText 2 6 7" xfId="16082"/>
    <cellStyle name="SAPBEXchaText 2 6 7 2" xfId="16083"/>
    <cellStyle name="SAPBEXchaText 2 6 8" xfId="16084"/>
    <cellStyle name="SAPBEXchaText 2 6 8 2" xfId="16085"/>
    <cellStyle name="SAPBEXchaText 2 6 9" xfId="16086"/>
    <cellStyle name="SAPBEXchaText 2 6 9 2" xfId="16087"/>
    <cellStyle name="SAPBEXchaText 2 7" xfId="16088"/>
    <cellStyle name="SAPBEXchaText 2 7 2" xfId="16089"/>
    <cellStyle name="SAPBEXchaText 2 7 2 2" xfId="16090"/>
    <cellStyle name="SAPBEXchaText 2 7 2 2 2" xfId="16091"/>
    <cellStyle name="SAPBEXchaText 2 7 2 2 2 2" xfId="16092"/>
    <cellStyle name="SAPBEXchaText 2 7 2 2 3" xfId="16093"/>
    <cellStyle name="SAPBEXchaText 2 7 2 2 3 2" xfId="16094"/>
    <cellStyle name="SAPBEXchaText 2 7 2 2 4" xfId="16095"/>
    <cellStyle name="SAPBEXchaText 2 7 2 2 4 2" xfId="16096"/>
    <cellStyle name="SAPBEXchaText 2 7 2 2 5" xfId="16097"/>
    <cellStyle name="SAPBEXchaText 2 7 2 2 5 2" xfId="16098"/>
    <cellStyle name="SAPBEXchaText 2 7 2 2 6" xfId="16099"/>
    <cellStyle name="SAPBEXchaText 2 7 2 2 6 2" xfId="16100"/>
    <cellStyle name="SAPBEXchaText 2 7 2 2 7" xfId="16101"/>
    <cellStyle name="SAPBEXchaText 2 7 2 3" xfId="16102"/>
    <cellStyle name="SAPBEXchaText 2 7 2 3 2" xfId="16103"/>
    <cellStyle name="SAPBEXchaText 2 7 2 4" xfId="16104"/>
    <cellStyle name="SAPBEXchaText 2 7 2 4 2" xfId="16105"/>
    <cellStyle name="SAPBEXchaText 2 7 2 5" xfId="16106"/>
    <cellStyle name="SAPBEXchaText 2 7 2 5 2" xfId="16107"/>
    <cellStyle name="SAPBEXchaText 2 7 2 6" xfId="16108"/>
    <cellStyle name="SAPBEXchaText 2 7 2 6 2" xfId="16109"/>
    <cellStyle name="SAPBEXchaText 2 7 2 7" xfId="16110"/>
    <cellStyle name="SAPBEXchaText 2 7 2 7 2" xfId="16111"/>
    <cellStyle name="SAPBEXchaText 2 7 2 8" xfId="16112"/>
    <cellStyle name="SAPBEXchaText 2 7 3" xfId="16113"/>
    <cellStyle name="SAPBEXchaText 2 7 3 2" xfId="16114"/>
    <cellStyle name="SAPBEXchaText 2 7 3 2 2" xfId="16115"/>
    <cellStyle name="SAPBEXchaText 2 7 3 3" xfId="16116"/>
    <cellStyle name="SAPBEXchaText 2 7 3 3 2" xfId="16117"/>
    <cellStyle name="SAPBEXchaText 2 7 3 4" xfId="16118"/>
    <cellStyle name="SAPBEXchaText 2 7 3 4 2" xfId="16119"/>
    <cellStyle name="SAPBEXchaText 2 7 3 5" xfId="16120"/>
    <cellStyle name="SAPBEXchaText 2 7 3 5 2" xfId="16121"/>
    <cellStyle name="SAPBEXchaText 2 7 3 6" xfId="16122"/>
    <cellStyle name="SAPBEXchaText 2 7 3 6 2" xfId="16123"/>
    <cellStyle name="SAPBEXchaText 2 7 3 7" xfId="16124"/>
    <cellStyle name="SAPBEXchaText 2 7 4" xfId="16125"/>
    <cellStyle name="SAPBEXchaText 2 7 4 2" xfId="16126"/>
    <cellStyle name="SAPBEXchaText 2 7 5" xfId="16127"/>
    <cellStyle name="SAPBEXchaText 2 7 5 2" xfId="16128"/>
    <cellStyle name="SAPBEXchaText 2 7 6" xfId="16129"/>
    <cellStyle name="SAPBEXchaText 2 7 6 2" xfId="16130"/>
    <cellStyle name="SAPBEXchaText 2 7 7" xfId="16131"/>
    <cellStyle name="SAPBEXchaText 2 7 7 2" xfId="16132"/>
    <cellStyle name="SAPBEXchaText 2 7 8" xfId="16133"/>
    <cellStyle name="SAPBEXchaText 2 7 8 2" xfId="16134"/>
    <cellStyle name="SAPBEXchaText 2 7 9" xfId="16135"/>
    <cellStyle name="SAPBEXchaText 2 8" xfId="16136"/>
    <cellStyle name="SAPBEXchaText 2 8 2" xfId="16137"/>
    <cellStyle name="SAPBEXchaText 2 8 2 2" xfId="16138"/>
    <cellStyle name="SAPBEXchaText 2 8 2 2 2" xfId="16139"/>
    <cellStyle name="SAPBEXchaText 2 8 2 3" xfId="16140"/>
    <cellStyle name="SAPBEXchaText 2 8 2 3 2" xfId="16141"/>
    <cellStyle name="SAPBEXchaText 2 8 2 4" xfId="16142"/>
    <cellStyle name="SAPBEXchaText 2 8 2 4 2" xfId="16143"/>
    <cellStyle name="SAPBEXchaText 2 8 2 5" xfId="16144"/>
    <cellStyle name="SAPBEXchaText 2 8 2 5 2" xfId="16145"/>
    <cellStyle name="SAPBEXchaText 2 8 2 6" xfId="16146"/>
    <cellStyle name="SAPBEXchaText 2 8 2 6 2" xfId="16147"/>
    <cellStyle name="SAPBEXchaText 2 8 2 7" xfId="16148"/>
    <cellStyle name="SAPBEXchaText 2 8 3" xfId="16149"/>
    <cellStyle name="SAPBEXchaText 2 8 3 2" xfId="16150"/>
    <cellStyle name="SAPBEXchaText 2 8 4" xfId="16151"/>
    <cellStyle name="SAPBEXchaText 2 8 4 2" xfId="16152"/>
    <cellStyle name="SAPBEXchaText 2 8 5" xfId="16153"/>
    <cellStyle name="SAPBEXchaText 2 8 5 2" xfId="16154"/>
    <cellStyle name="SAPBEXchaText 2 8 6" xfId="16155"/>
    <cellStyle name="SAPBEXchaText 2 8 6 2" xfId="16156"/>
    <cellStyle name="SAPBEXchaText 2 8 7" xfId="16157"/>
    <cellStyle name="SAPBEXchaText 2 8 7 2" xfId="16158"/>
    <cellStyle name="SAPBEXchaText 2 8 8" xfId="16159"/>
    <cellStyle name="SAPBEXchaText 2 9" xfId="16160"/>
    <cellStyle name="SAPBEXchaText 2 9 2" xfId="16161"/>
    <cellStyle name="SAPBEXchaText 2 9 2 2" xfId="16162"/>
    <cellStyle name="SAPBEXchaText 2 9 3" xfId="16163"/>
    <cellStyle name="SAPBEXchaText 2 9 3 2" xfId="16164"/>
    <cellStyle name="SAPBEXchaText 2 9 4" xfId="16165"/>
    <cellStyle name="SAPBEXchaText 2 9 4 2" xfId="16166"/>
    <cellStyle name="SAPBEXchaText 2 9 5" xfId="16167"/>
    <cellStyle name="SAPBEXchaText 2 9 5 2" xfId="16168"/>
    <cellStyle name="SAPBEXchaText 2 9 6" xfId="16169"/>
    <cellStyle name="SAPBEXchaText 2 9 6 2" xfId="16170"/>
    <cellStyle name="SAPBEXchaText 2 9 7" xfId="16171"/>
    <cellStyle name="SAPBEXchaText 3" xfId="16172"/>
    <cellStyle name="SAPBEXchaText 3 10" xfId="16173"/>
    <cellStyle name="SAPBEXchaText 3 10 2" xfId="16174"/>
    <cellStyle name="SAPBEXchaText 3 11" xfId="16175"/>
    <cellStyle name="SAPBEXchaText 3 11 2" xfId="16176"/>
    <cellStyle name="SAPBEXchaText 3 12" xfId="16177"/>
    <cellStyle name="SAPBEXchaText 3 2" xfId="16178"/>
    <cellStyle name="SAPBEXchaText 3 2 10" xfId="16179"/>
    <cellStyle name="SAPBEXchaText 3 2 10 2" xfId="16180"/>
    <cellStyle name="SAPBEXchaText 3 2 11" xfId="16181"/>
    <cellStyle name="SAPBEXchaText 3 2 2" xfId="16182"/>
    <cellStyle name="SAPBEXchaText 3 2 2 10" xfId="16183"/>
    <cellStyle name="SAPBEXchaText 3 2 2 2" xfId="16184"/>
    <cellStyle name="SAPBEXchaText 3 2 2 2 2" xfId="16185"/>
    <cellStyle name="SAPBEXchaText 3 2 2 2 2 2" xfId="16186"/>
    <cellStyle name="SAPBEXchaText 3 2 2 2 2 2 2" xfId="16187"/>
    <cellStyle name="SAPBEXchaText 3 2 2 2 2 2 2 2" xfId="16188"/>
    <cellStyle name="SAPBEXchaText 3 2 2 2 2 2 3" xfId="16189"/>
    <cellStyle name="SAPBEXchaText 3 2 2 2 2 2 3 2" xfId="16190"/>
    <cellStyle name="SAPBEXchaText 3 2 2 2 2 2 4" xfId="16191"/>
    <cellStyle name="SAPBEXchaText 3 2 2 2 2 2 4 2" xfId="16192"/>
    <cellStyle name="SAPBEXchaText 3 2 2 2 2 2 5" xfId="16193"/>
    <cellStyle name="SAPBEXchaText 3 2 2 2 2 2 5 2" xfId="16194"/>
    <cellStyle name="SAPBEXchaText 3 2 2 2 2 2 6" xfId="16195"/>
    <cellStyle name="SAPBEXchaText 3 2 2 2 2 2 6 2" xfId="16196"/>
    <cellStyle name="SAPBEXchaText 3 2 2 2 2 2 7" xfId="16197"/>
    <cellStyle name="SAPBEXchaText 3 2 2 2 2 3" xfId="16198"/>
    <cellStyle name="SAPBEXchaText 3 2 2 2 2 3 2" xfId="16199"/>
    <cellStyle name="SAPBEXchaText 3 2 2 2 2 4" xfId="16200"/>
    <cellStyle name="SAPBEXchaText 3 2 2 2 2 4 2" xfId="16201"/>
    <cellStyle name="SAPBEXchaText 3 2 2 2 2 5" xfId="16202"/>
    <cellStyle name="SAPBEXchaText 3 2 2 2 2 5 2" xfId="16203"/>
    <cellStyle name="SAPBEXchaText 3 2 2 2 2 6" xfId="16204"/>
    <cellStyle name="SAPBEXchaText 3 2 2 2 2 6 2" xfId="16205"/>
    <cellStyle name="SAPBEXchaText 3 2 2 2 2 7" xfId="16206"/>
    <cellStyle name="SAPBEXchaText 3 2 2 2 2 7 2" xfId="16207"/>
    <cellStyle name="SAPBEXchaText 3 2 2 2 2 8" xfId="16208"/>
    <cellStyle name="SAPBEXchaText 3 2 2 2 3" xfId="16209"/>
    <cellStyle name="SAPBEXchaText 3 2 2 2 3 2" xfId="16210"/>
    <cellStyle name="SAPBEXchaText 3 2 2 2 3 2 2" xfId="16211"/>
    <cellStyle name="SAPBEXchaText 3 2 2 2 3 3" xfId="16212"/>
    <cellStyle name="SAPBEXchaText 3 2 2 2 3 3 2" xfId="16213"/>
    <cellStyle name="SAPBEXchaText 3 2 2 2 3 4" xfId="16214"/>
    <cellStyle name="SAPBEXchaText 3 2 2 2 3 4 2" xfId="16215"/>
    <cellStyle name="SAPBEXchaText 3 2 2 2 3 5" xfId="16216"/>
    <cellStyle name="SAPBEXchaText 3 2 2 2 3 5 2" xfId="16217"/>
    <cellStyle name="SAPBEXchaText 3 2 2 2 3 6" xfId="16218"/>
    <cellStyle name="SAPBEXchaText 3 2 2 2 3 6 2" xfId="16219"/>
    <cellStyle name="SAPBEXchaText 3 2 2 2 3 7" xfId="16220"/>
    <cellStyle name="SAPBEXchaText 3 2 2 2 4" xfId="16221"/>
    <cellStyle name="SAPBEXchaText 3 2 2 2 4 2" xfId="16222"/>
    <cellStyle name="SAPBEXchaText 3 2 2 2 5" xfId="16223"/>
    <cellStyle name="SAPBEXchaText 3 2 2 2 5 2" xfId="16224"/>
    <cellStyle name="SAPBEXchaText 3 2 2 2 6" xfId="16225"/>
    <cellStyle name="SAPBEXchaText 3 2 2 2 6 2" xfId="16226"/>
    <cellStyle name="SAPBEXchaText 3 2 2 2 7" xfId="16227"/>
    <cellStyle name="SAPBEXchaText 3 2 2 2 7 2" xfId="16228"/>
    <cellStyle name="SAPBEXchaText 3 2 2 2 8" xfId="16229"/>
    <cellStyle name="SAPBEXchaText 3 2 2 2 8 2" xfId="16230"/>
    <cellStyle name="SAPBEXchaText 3 2 2 2 9" xfId="16231"/>
    <cellStyle name="SAPBEXchaText 3 2 2 3" xfId="16232"/>
    <cellStyle name="SAPBEXchaText 3 2 2 3 2" xfId="16233"/>
    <cellStyle name="SAPBEXchaText 3 2 2 3 2 2" xfId="16234"/>
    <cellStyle name="SAPBEXchaText 3 2 2 3 2 2 2" xfId="16235"/>
    <cellStyle name="SAPBEXchaText 3 2 2 3 2 3" xfId="16236"/>
    <cellStyle name="SAPBEXchaText 3 2 2 3 2 3 2" xfId="16237"/>
    <cellStyle name="SAPBEXchaText 3 2 2 3 2 4" xfId="16238"/>
    <cellStyle name="SAPBEXchaText 3 2 2 3 2 4 2" xfId="16239"/>
    <cellStyle name="SAPBEXchaText 3 2 2 3 2 5" xfId="16240"/>
    <cellStyle name="SAPBEXchaText 3 2 2 3 2 5 2" xfId="16241"/>
    <cellStyle name="SAPBEXchaText 3 2 2 3 2 6" xfId="16242"/>
    <cellStyle name="SAPBEXchaText 3 2 2 3 2 6 2" xfId="16243"/>
    <cellStyle name="SAPBEXchaText 3 2 2 3 2 7" xfId="16244"/>
    <cellStyle name="SAPBEXchaText 3 2 2 3 3" xfId="16245"/>
    <cellStyle name="SAPBEXchaText 3 2 2 3 3 2" xfId="16246"/>
    <cellStyle name="SAPBEXchaText 3 2 2 3 4" xfId="16247"/>
    <cellStyle name="SAPBEXchaText 3 2 2 3 4 2" xfId="16248"/>
    <cellStyle name="SAPBEXchaText 3 2 2 3 5" xfId="16249"/>
    <cellStyle name="SAPBEXchaText 3 2 2 3 5 2" xfId="16250"/>
    <cellStyle name="SAPBEXchaText 3 2 2 3 6" xfId="16251"/>
    <cellStyle name="SAPBEXchaText 3 2 2 3 6 2" xfId="16252"/>
    <cellStyle name="SAPBEXchaText 3 2 2 3 7" xfId="16253"/>
    <cellStyle name="SAPBEXchaText 3 2 2 3 7 2" xfId="16254"/>
    <cellStyle name="SAPBEXchaText 3 2 2 3 8" xfId="16255"/>
    <cellStyle name="SAPBEXchaText 3 2 2 4" xfId="16256"/>
    <cellStyle name="SAPBEXchaText 3 2 2 4 2" xfId="16257"/>
    <cellStyle name="SAPBEXchaText 3 2 2 4 2 2" xfId="16258"/>
    <cellStyle name="SAPBEXchaText 3 2 2 4 3" xfId="16259"/>
    <cellStyle name="SAPBEXchaText 3 2 2 4 3 2" xfId="16260"/>
    <cellStyle name="SAPBEXchaText 3 2 2 4 4" xfId="16261"/>
    <cellStyle name="SAPBEXchaText 3 2 2 4 4 2" xfId="16262"/>
    <cellStyle name="SAPBEXchaText 3 2 2 4 5" xfId="16263"/>
    <cellStyle name="SAPBEXchaText 3 2 2 4 5 2" xfId="16264"/>
    <cellStyle name="SAPBEXchaText 3 2 2 4 6" xfId="16265"/>
    <cellStyle name="SAPBEXchaText 3 2 2 4 6 2" xfId="16266"/>
    <cellStyle name="SAPBEXchaText 3 2 2 4 7" xfId="16267"/>
    <cellStyle name="SAPBEXchaText 3 2 2 5" xfId="16268"/>
    <cellStyle name="SAPBEXchaText 3 2 2 5 2" xfId="16269"/>
    <cellStyle name="SAPBEXchaText 3 2 2 6" xfId="16270"/>
    <cellStyle name="SAPBEXchaText 3 2 2 6 2" xfId="16271"/>
    <cellStyle name="SAPBEXchaText 3 2 2 7" xfId="16272"/>
    <cellStyle name="SAPBEXchaText 3 2 2 7 2" xfId="16273"/>
    <cellStyle name="SAPBEXchaText 3 2 2 8" xfId="16274"/>
    <cellStyle name="SAPBEXchaText 3 2 2 8 2" xfId="16275"/>
    <cellStyle name="SAPBEXchaText 3 2 2 9" xfId="16276"/>
    <cellStyle name="SAPBEXchaText 3 2 2 9 2" xfId="16277"/>
    <cellStyle name="SAPBEXchaText 3 2 3" xfId="16278"/>
    <cellStyle name="SAPBEXchaText 3 2 3 2" xfId="16279"/>
    <cellStyle name="SAPBEXchaText 3 2 3 2 2" xfId="16280"/>
    <cellStyle name="SAPBEXchaText 3 2 3 2 2 2" xfId="16281"/>
    <cellStyle name="SAPBEXchaText 3 2 3 2 2 2 2" xfId="16282"/>
    <cellStyle name="SAPBEXchaText 3 2 3 2 2 3" xfId="16283"/>
    <cellStyle name="SAPBEXchaText 3 2 3 2 2 3 2" xfId="16284"/>
    <cellStyle name="SAPBEXchaText 3 2 3 2 2 4" xfId="16285"/>
    <cellStyle name="SAPBEXchaText 3 2 3 2 2 4 2" xfId="16286"/>
    <cellStyle name="SAPBEXchaText 3 2 3 2 2 5" xfId="16287"/>
    <cellStyle name="SAPBEXchaText 3 2 3 2 2 5 2" xfId="16288"/>
    <cellStyle name="SAPBEXchaText 3 2 3 2 2 6" xfId="16289"/>
    <cellStyle name="SAPBEXchaText 3 2 3 2 2 6 2" xfId="16290"/>
    <cellStyle name="SAPBEXchaText 3 2 3 2 2 7" xfId="16291"/>
    <cellStyle name="SAPBEXchaText 3 2 3 2 3" xfId="16292"/>
    <cellStyle name="SAPBEXchaText 3 2 3 2 3 2" xfId="16293"/>
    <cellStyle name="SAPBEXchaText 3 2 3 2 4" xfId="16294"/>
    <cellStyle name="SAPBEXchaText 3 2 3 2 4 2" xfId="16295"/>
    <cellStyle name="SAPBEXchaText 3 2 3 2 5" xfId="16296"/>
    <cellStyle name="SAPBEXchaText 3 2 3 2 5 2" xfId="16297"/>
    <cellStyle name="SAPBEXchaText 3 2 3 2 6" xfId="16298"/>
    <cellStyle name="SAPBEXchaText 3 2 3 2 6 2" xfId="16299"/>
    <cellStyle name="SAPBEXchaText 3 2 3 2 7" xfId="16300"/>
    <cellStyle name="SAPBEXchaText 3 2 3 2 7 2" xfId="16301"/>
    <cellStyle name="SAPBEXchaText 3 2 3 2 8" xfId="16302"/>
    <cellStyle name="SAPBEXchaText 3 2 3 3" xfId="16303"/>
    <cellStyle name="SAPBEXchaText 3 2 3 3 2" xfId="16304"/>
    <cellStyle name="SAPBEXchaText 3 2 3 3 2 2" xfId="16305"/>
    <cellStyle name="SAPBEXchaText 3 2 3 3 3" xfId="16306"/>
    <cellStyle name="SAPBEXchaText 3 2 3 3 3 2" xfId="16307"/>
    <cellStyle name="SAPBEXchaText 3 2 3 3 4" xfId="16308"/>
    <cellStyle name="SAPBEXchaText 3 2 3 3 4 2" xfId="16309"/>
    <cellStyle name="SAPBEXchaText 3 2 3 3 5" xfId="16310"/>
    <cellStyle name="SAPBEXchaText 3 2 3 3 5 2" xfId="16311"/>
    <cellStyle name="SAPBEXchaText 3 2 3 3 6" xfId="16312"/>
    <cellStyle name="SAPBEXchaText 3 2 3 3 6 2" xfId="16313"/>
    <cellStyle name="SAPBEXchaText 3 2 3 3 7" xfId="16314"/>
    <cellStyle name="SAPBEXchaText 3 2 3 4" xfId="16315"/>
    <cellStyle name="SAPBEXchaText 3 2 3 4 2" xfId="16316"/>
    <cellStyle name="SAPBEXchaText 3 2 3 5" xfId="16317"/>
    <cellStyle name="SAPBEXchaText 3 2 3 5 2" xfId="16318"/>
    <cellStyle name="SAPBEXchaText 3 2 3 6" xfId="16319"/>
    <cellStyle name="SAPBEXchaText 3 2 3 6 2" xfId="16320"/>
    <cellStyle name="SAPBEXchaText 3 2 3 7" xfId="16321"/>
    <cellStyle name="SAPBEXchaText 3 2 3 7 2" xfId="16322"/>
    <cellStyle name="SAPBEXchaText 3 2 3 8" xfId="16323"/>
    <cellStyle name="SAPBEXchaText 3 2 3 8 2" xfId="16324"/>
    <cellStyle name="SAPBEXchaText 3 2 3 9" xfId="16325"/>
    <cellStyle name="SAPBEXchaText 3 2 4" xfId="16326"/>
    <cellStyle name="SAPBEXchaText 3 2 4 2" xfId="16327"/>
    <cellStyle name="SAPBEXchaText 3 2 4 2 2" xfId="16328"/>
    <cellStyle name="SAPBEXchaText 3 2 4 2 2 2" xfId="16329"/>
    <cellStyle name="SAPBEXchaText 3 2 4 2 3" xfId="16330"/>
    <cellStyle name="SAPBEXchaText 3 2 4 2 3 2" xfId="16331"/>
    <cellStyle name="SAPBEXchaText 3 2 4 2 4" xfId="16332"/>
    <cellStyle name="SAPBEXchaText 3 2 4 2 4 2" xfId="16333"/>
    <cellStyle name="SAPBEXchaText 3 2 4 2 5" xfId="16334"/>
    <cellStyle name="SAPBEXchaText 3 2 4 2 5 2" xfId="16335"/>
    <cellStyle name="SAPBEXchaText 3 2 4 2 6" xfId="16336"/>
    <cellStyle name="SAPBEXchaText 3 2 4 2 6 2" xfId="16337"/>
    <cellStyle name="SAPBEXchaText 3 2 4 2 7" xfId="16338"/>
    <cellStyle name="SAPBEXchaText 3 2 4 3" xfId="16339"/>
    <cellStyle name="SAPBEXchaText 3 2 4 3 2" xfId="16340"/>
    <cellStyle name="SAPBEXchaText 3 2 4 4" xfId="16341"/>
    <cellStyle name="SAPBEXchaText 3 2 4 4 2" xfId="16342"/>
    <cellStyle name="SAPBEXchaText 3 2 4 5" xfId="16343"/>
    <cellStyle name="SAPBEXchaText 3 2 4 5 2" xfId="16344"/>
    <cellStyle name="SAPBEXchaText 3 2 4 6" xfId="16345"/>
    <cellStyle name="SAPBEXchaText 3 2 4 6 2" xfId="16346"/>
    <cellStyle name="SAPBEXchaText 3 2 4 7" xfId="16347"/>
    <cellStyle name="SAPBEXchaText 3 2 4 7 2" xfId="16348"/>
    <cellStyle name="SAPBEXchaText 3 2 4 8" xfId="16349"/>
    <cellStyle name="SAPBEXchaText 3 2 5" xfId="16350"/>
    <cellStyle name="SAPBEXchaText 3 2 5 2" xfId="16351"/>
    <cellStyle name="SAPBEXchaText 3 2 5 2 2" xfId="16352"/>
    <cellStyle name="SAPBEXchaText 3 2 5 3" xfId="16353"/>
    <cellStyle name="SAPBEXchaText 3 2 5 3 2" xfId="16354"/>
    <cellStyle name="SAPBEXchaText 3 2 5 4" xfId="16355"/>
    <cellStyle name="SAPBEXchaText 3 2 5 4 2" xfId="16356"/>
    <cellStyle name="SAPBEXchaText 3 2 5 5" xfId="16357"/>
    <cellStyle name="SAPBEXchaText 3 2 5 5 2" xfId="16358"/>
    <cellStyle name="SAPBEXchaText 3 2 5 6" xfId="16359"/>
    <cellStyle name="SAPBEXchaText 3 2 5 6 2" xfId="16360"/>
    <cellStyle name="SAPBEXchaText 3 2 5 7" xfId="16361"/>
    <cellStyle name="SAPBEXchaText 3 2 6" xfId="16362"/>
    <cellStyle name="SAPBEXchaText 3 2 6 2" xfId="16363"/>
    <cellStyle name="SAPBEXchaText 3 2 7" xfId="16364"/>
    <cellStyle name="SAPBEXchaText 3 2 7 2" xfId="16365"/>
    <cellStyle name="SAPBEXchaText 3 2 8" xfId="16366"/>
    <cellStyle name="SAPBEXchaText 3 2 8 2" xfId="16367"/>
    <cellStyle name="SAPBEXchaText 3 2 9" xfId="16368"/>
    <cellStyle name="SAPBEXchaText 3 2 9 2" xfId="16369"/>
    <cellStyle name="SAPBEXchaText 3 3" xfId="16370"/>
    <cellStyle name="SAPBEXchaText 3 3 10" xfId="16371"/>
    <cellStyle name="SAPBEXchaText 3 3 2" xfId="16372"/>
    <cellStyle name="SAPBEXchaText 3 3 2 2" xfId="16373"/>
    <cellStyle name="SAPBEXchaText 3 3 2 2 2" xfId="16374"/>
    <cellStyle name="SAPBEXchaText 3 3 2 2 2 2" xfId="16375"/>
    <cellStyle name="SAPBEXchaText 3 3 2 2 2 2 2" xfId="16376"/>
    <cellStyle name="SAPBEXchaText 3 3 2 2 2 3" xfId="16377"/>
    <cellStyle name="SAPBEXchaText 3 3 2 2 2 3 2" xfId="16378"/>
    <cellStyle name="SAPBEXchaText 3 3 2 2 2 4" xfId="16379"/>
    <cellStyle name="SAPBEXchaText 3 3 2 2 2 4 2" xfId="16380"/>
    <cellStyle name="SAPBEXchaText 3 3 2 2 2 5" xfId="16381"/>
    <cellStyle name="SAPBEXchaText 3 3 2 2 2 5 2" xfId="16382"/>
    <cellStyle name="SAPBEXchaText 3 3 2 2 2 6" xfId="16383"/>
    <cellStyle name="SAPBEXchaText 3 3 2 2 2 6 2" xfId="16384"/>
    <cellStyle name="SAPBEXchaText 3 3 2 2 2 7" xfId="16385"/>
    <cellStyle name="SAPBEXchaText 3 3 2 2 3" xfId="16386"/>
    <cellStyle name="SAPBEXchaText 3 3 2 2 3 2" xfId="16387"/>
    <cellStyle name="SAPBEXchaText 3 3 2 2 4" xfId="16388"/>
    <cellStyle name="SAPBEXchaText 3 3 2 2 4 2" xfId="16389"/>
    <cellStyle name="SAPBEXchaText 3 3 2 2 5" xfId="16390"/>
    <cellStyle name="SAPBEXchaText 3 3 2 2 5 2" xfId="16391"/>
    <cellStyle name="SAPBEXchaText 3 3 2 2 6" xfId="16392"/>
    <cellStyle name="SAPBEXchaText 3 3 2 2 6 2" xfId="16393"/>
    <cellStyle name="SAPBEXchaText 3 3 2 2 7" xfId="16394"/>
    <cellStyle name="SAPBEXchaText 3 3 2 2 7 2" xfId="16395"/>
    <cellStyle name="SAPBEXchaText 3 3 2 2 8" xfId="16396"/>
    <cellStyle name="SAPBEXchaText 3 3 2 3" xfId="16397"/>
    <cellStyle name="SAPBEXchaText 3 3 2 3 2" xfId="16398"/>
    <cellStyle name="SAPBEXchaText 3 3 2 3 2 2" xfId="16399"/>
    <cellStyle name="SAPBEXchaText 3 3 2 3 3" xfId="16400"/>
    <cellStyle name="SAPBEXchaText 3 3 2 3 3 2" xfId="16401"/>
    <cellStyle name="SAPBEXchaText 3 3 2 3 4" xfId="16402"/>
    <cellStyle name="SAPBEXchaText 3 3 2 3 4 2" xfId="16403"/>
    <cellStyle name="SAPBEXchaText 3 3 2 3 5" xfId="16404"/>
    <cellStyle name="SAPBEXchaText 3 3 2 3 5 2" xfId="16405"/>
    <cellStyle name="SAPBEXchaText 3 3 2 3 6" xfId="16406"/>
    <cellStyle name="SAPBEXchaText 3 3 2 3 6 2" xfId="16407"/>
    <cellStyle name="SAPBEXchaText 3 3 2 3 7" xfId="16408"/>
    <cellStyle name="SAPBEXchaText 3 3 2 4" xfId="16409"/>
    <cellStyle name="SAPBEXchaText 3 3 2 4 2" xfId="16410"/>
    <cellStyle name="SAPBEXchaText 3 3 2 5" xfId="16411"/>
    <cellStyle name="SAPBEXchaText 3 3 2 5 2" xfId="16412"/>
    <cellStyle name="SAPBEXchaText 3 3 2 6" xfId="16413"/>
    <cellStyle name="SAPBEXchaText 3 3 2 6 2" xfId="16414"/>
    <cellStyle name="SAPBEXchaText 3 3 2 7" xfId="16415"/>
    <cellStyle name="SAPBEXchaText 3 3 2 7 2" xfId="16416"/>
    <cellStyle name="SAPBEXchaText 3 3 2 8" xfId="16417"/>
    <cellStyle name="SAPBEXchaText 3 3 2 8 2" xfId="16418"/>
    <cellStyle name="SAPBEXchaText 3 3 2 9" xfId="16419"/>
    <cellStyle name="SAPBEXchaText 3 3 3" xfId="16420"/>
    <cellStyle name="SAPBEXchaText 3 3 3 2" xfId="16421"/>
    <cellStyle name="SAPBEXchaText 3 3 3 2 2" xfId="16422"/>
    <cellStyle name="SAPBEXchaText 3 3 3 2 2 2" xfId="16423"/>
    <cellStyle name="SAPBEXchaText 3 3 3 2 3" xfId="16424"/>
    <cellStyle name="SAPBEXchaText 3 3 3 2 3 2" xfId="16425"/>
    <cellStyle name="SAPBEXchaText 3 3 3 2 4" xfId="16426"/>
    <cellStyle name="SAPBEXchaText 3 3 3 2 4 2" xfId="16427"/>
    <cellStyle name="SAPBEXchaText 3 3 3 2 5" xfId="16428"/>
    <cellStyle name="SAPBEXchaText 3 3 3 2 5 2" xfId="16429"/>
    <cellStyle name="SAPBEXchaText 3 3 3 2 6" xfId="16430"/>
    <cellStyle name="SAPBEXchaText 3 3 3 2 6 2" xfId="16431"/>
    <cellStyle name="SAPBEXchaText 3 3 3 2 7" xfId="16432"/>
    <cellStyle name="SAPBEXchaText 3 3 3 3" xfId="16433"/>
    <cellStyle name="SAPBEXchaText 3 3 3 3 2" xfId="16434"/>
    <cellStyle name="SAPBEXchaText 3 3 3 4" xfId="16435"/>
    <cellStyle name="SAPBEXchaText 3 3 3 4 2" xfId="16436"/>
    <cellStyle name="SAPBEXchaText 3 3 3 5" xfId="16437"/>
    <cellStyle name="SAPBEXchaText 3 3 3 5 2" xfId="16438"/>
    <cellStyle name="SAPBEXchaText 3 3 3 6" xfId="16439"/>
    <cellStyle name="SAPBEXchaText 3 3 3 6 2" xfId="16440"/>
    <cellStyle name="SAPBEXchaText 3 3 3 7" xfId="16441"/>
    <cellStyle name="SAPBEXchaText 3 3 3 7 2" xfId="16442"/>
    <cellStyle name="SAPBEXchaText 3 3 3 8" xfId="16443"/>
    <cellStyle name="SAPBEXchaText 3 3 4" xfId="16444"/>
    <cellStyle name="SAPBEXchaText 3 3 4 2" xfId="16445"/>
    <cellStyle name="SAPBEXchaText 3 3 4 2 2" xfId="16446"/>
    <cellStyle name="SAPBEXchaText 3 3 4 3" xfId="16447"/>
    <cellStyle name="SAPBEXchaText 3 3 4 3 2" xfId="16448"/>
    <cellStyle name="SAPBEXchaText 3 3 4 4" xfId="16449"/>
    <cellStyle name="SAPBEXchaText 3 3 4 4 2" xfId="16450"/>
    <cellStyle name="SAPBEXchaText 3 3 4 5" xfId="16451"/>
    <cellStyle name="SAPBEXchaText 3 3 4 5 2" xfId="16452"/>
    <cellStyle name="SAPBEXchaText 3 3 4 6" xfId="16453"/>
    <cellStyle name="SAPBEXchaText 3 3 4 6 2" xfId="16454"/>
    <cellStyle name="SAPBEXchaText 3 3 4 7" xfId="16455"/>
    <cellStyle name="SAPBEXchaText 3 3 5" xfId="16456"/>
    <cellStyle name="SAPBEXchaText 3 3 5 2" xfId="16457"/>
    <cellStyle name="SAPBEXchaText 3 3 6" xfId="16458"/>
    <cellStyle name="SAPBEXchaText 3 3 6 2" xfId="16459"/>
    <cellStyle name="SAPBEXchaText 3 3 7" xfId="16460"/>
    <cellStyle name="SAPBEXchaText 3 3 7 2" xfId="16461"/>
    <cellStyle name="SAPBEXchaText 3 3 8" xfId="16462"/>
    <cellStyle name="SAPBEXchaText 3 3 8 2" xfId="16463"/>
    <cellStyle name="SAPBEXchaText 3 3 9" xfId="16464"/>
    <cellStyle name="SAPBEXchaText 3 3 9 2" xfId="16465"/>
    <cellStyle name="SAPBEXchaText 3 4" xfId="16466"/>
    <cellStyle name="SAPBEXchaText 3 4 2" xfId="16467"/>
    <cellStyle name="SAPBEXchaText 3 4 2 2" xfId="16468"/>
    <cellStyle name="SAPBEXchaText 3 4 2 2 2" xfId="16469"/>
    <cellStyle name="SAPBEXchaText 3 4 2 2 2 2" xfId="16470"/>
    <cellStyle name="SAPBEXchaText 3 4 2 2 3" xfId="16471"/>
    <cellStyle name="SAPBEXchaText 3 4 2 2 3 2" xfId="16472"/>
    <cellStyle name="SAPBEXchaText 3 4 2 2 4" xfId="16473"/>
    <cellStyle name="SAPBEXchaText 3 4 2 2 4 2" xfId="16474"/>
    <cellStyle name="SAPBEXchaText 3 4 2 2 5" xfId="16475"/>
    <cellStyle name="SAPBEXchaText 3 4 2 2 5 2" xfId="16476"/>
    <cellStyle name="SAPBEXchaText 3 4 2 2 6" xfId="16477"/>
    <cellStyle name="SAPBEXchaText 3 4 2 2 6 2" xfId="16478"/>
    <cellStyle name="SAPBEXchaText 3 4 2 2 7" xfId="16479"/>
    <cellStyle name="SAPBEXchaText 3 4 2 3" xfId="16480"/>
    <cellStyle name="SAPBEXchaText 3 4 2 3 2" xfId="16481"/>
    <cellStyle name="SAPBEXchaText 3 4 2 4" xfId="16482"/>
    <cellStyle name="SAPBEXchaText 3 4 2 4 2" xfId="16483"/>
    <cellStyle name="SAPBEXchaText 3 4 2 5" xfId="16484"/>
    <cellStyle name="SAPBEXchaText 3 4 2 5 2" xfId="16485"/>
    <cellStyle name="SAPBEXchaText 3 4 2 6" xfId="16486"/>
    <cellStyle name="SAPBEXchaText 3 4 2 6 2" xfId="16487"/>
    <cellStyle name="SAPBEXchaText 3 4 2 7" xfId="16488"/>
    <cellStyle name="SAPBEXchaText 3 4 2 7 2" xfId="16489"/>
    <cellStyle name="SAPBEXchaText 3 4 2 8" xfId="16490"/>
    <cellStyle name="SAPBEXchaText 3 4 3" xfId="16491"/>
    <cellStyle name="SAPBEXchaText 3 4 3 2" xfId="16492"/>
    <cellStyle name="SAPBEXchaText 3 4 3 2 2" xfId="16493"/>
    <cellStyle name="SAPBEXchaText 3 4 3 3" xfId="16494"/>
    <cellStyle name="SAPBEXchaText 3 4 3 3 2" xfId="16495"/>
    <cellStyle name="SAPBEXchaText 3 4 3 4" xfId="16496"/>
    <cellStyle name="SAPBEXchaText 3 4 3 4 2" xfId="16497"/>
    <cellStyle name="SAPBEXchaText 3 4 3 5" xfId="16498"/>
    <cellStyle name="SAPBEXchaText 3 4 3 5 2" xfId="16499"/>
    <cellStyle name="SAPBEXchaText 3 4 3 6" xfId="16500"/>
    <cellStyle name="SAPBEXchaText 3 4 3 6 2" xfId="16501"/>
    <cellStyle name="SAPBEXchaText 3 4 3 7" xfId="16502"/>
    <cellStyle name="SAPBEXchaText 3 4 4" xfId="16503"/>
    <cellStyle name="SAPBEXchaText 3 4 4 2" xfId="16504"/>
    <cellStyle name="SAPBEXchaText 3 4 5" xfId="16505"/>
    <cellStyle name="SAPBEXchaText 3 4 5 2" xfId="16506"/>
    <cellStyle name="SAPBEXchaText 3 4 6" xfId="16507"/>
    <cellStyle name="SAPBEXchaText 3 4 6 2" xfId="16508"/>
    <cellStyle name="SAPBEXchaText 3 4 7" xfId="16509"/>
    <cellStyle name="SAPBEXchaText 3 4 7 2" xfId="16510"/>
    <cellStyle name="SAPBEXchaText 3 4 8" xfId="16511"/>
    <cellStyle name="SAPBEXchaText 3 4 8 2" xfId="16512"/>
    <cellStyle name="SAPBEXchaText 3 4 9" xfId="16513"/>
    <cellStyle name="SAPBEXchaText 3 5" xfId="16514"/>
    <cellStyle name="SAPBEXchaText 3 5 2" xfId="16515"/>
    <cellStyle name="SAPBEXchaText 3 5 2 2" xfId="16516"/>
    <cellStyle name="SAPBEXchaText 3 5 2 2 2" xfId="16517"/>
    <cellStyle name="SAPBEXchaText 3 5 2 3" xfId="16518"/>
    <cellStyle name="SAPBEXchaText 3 5 2 3 2" xfId="16519"/>
    <cellStyle name="SAPBEXchaText 3 5 2 4" xfId="16520"/>
    <cellStyle name="SAPBEXchaText 3 5 2 4 2" xfId="16521"/>
    <cellStyle name="SAPBEXchaText 3 5 2 5" xfId="16522"/>
    <cellStyle name="SAPBEXchaText 3 5 2 5 2" xfId="16523"/>
    <cellStyle name="SAPBEXchaText 3 5 2 6" xfId="16524"/>
    <cellStyle name="SAPBEXchaText 3 5 2 6 2" xfId="16525"/>
    <cellStyle name="SAPBEXchaText 3 5 2 7" xfId="16526"/>
    <cellStyle name="SAPBEXchaText 3 5 3" xfId="16527"/>
    <cellStyle name="SAPBEXchaText 3 5 3 2" xfId="16528"/>
    <cellStyle name="SAPBEXchaText 3 5 4" xfId="16529"/>
    <cellStyle name="SAPBEXchaText 3 5 4 2" xfId="16530"/>
    <cellStyle name="SAPBEXchaText 3 5 5" xfId="16531"/>
    <cellStyle name="SAPBEXchaText 3 5 5 2" xfId="16532"/>
    <cellStyle name="SAPBEXchaText 3 5 6" xfId="16533"/>
    <cellStyle name="SAPBEXchaText 3 5 6 2" xfId="16534"/>
    <cellStyle name="SAPBEXchaText 3 5 7" xfId="16535"/>
    <cellStyle name="SAPBEXchaText 3 5 7 2" xfId="16536"/>
    <cellStyle name="SAPBEXchaText 3 5 8" xfId="16537"/>
    <cellStyle name="SAPBEXchaText 3 6" xfId="16538"/>
    <cellStyle name="SAPBEXchaText 3 6 2" xfId="16539"/>
    <cellStyle name="SAPBEXchaText 3 6 2 2" xfId="16540"/>
    <cellStyle name="SAPBEXchaText 3 6 3" xfId="16541"/>
    <cellStyle name="SAPBEXchaText 3 6 3 2" xfId="16542"/>
    <cellStyle name="SAPBEXchaText 3 6 4" xfId="16543"/>
    <cellStyle name="SAPBEXchaText 3 6 4 2" xfId="16544"/>
    <cellStyle name="SAPBEXchaText 3 6 5" xfId="16545"/>
    <cellStyle name="SAPBEXchaText 3 6 5 2" xfId="16546"/>
    <cellStyle name="SAPBEXchaText 3 6 6" xfId="16547"/>
    <cellStyle name="SAPBEXchaText 3 6 6 2" xfId="16548"/>
    <cellStyle name="SAPBEXchaText 3 6 7" xfId="16549"/>
    <cellStyle name="SAPBEXchaText 3 7" xfId="16550"/>
    <cellStyle name="SAPBEXchaText 3 7 2" xfId="16551"/>
    <cellStyle name="SAPBEXchaText 3 8" xfId="16552"/>
    <cellStyle name="SAPBEXchaText 3 8 2" xfId="16553"/>
    <cellStyle name="SAPBEXchaText 3 9" xfId="16554"/>
    <cellStyle name="SAPBEXchaText 3 9 2" xfId="16555"/>
    <cellStyle name="SAPBEXchaText 4" xfId="16556"/>
    <cellStyle name="SAPBEXchaText 4 10" xfId="16557"/>
    <cellStyle name="SAPBEXchaText 4 10 2" xfId="16558"/>
    <cellStyle name="SAPBEXchaText 4 11" xfId="16559"/>
    <cellStyle name="SAPBEXchaText 4 2" xfId="16560"/>
    <cellStyle name="SAPBEXchaText 4 2 10" xfId="16561"/>
    <cellStyle name="SAPBEXchaText 4 2 2" xfId="16562"/>
    <cellStyle name="SAPBEXchaText 4 2 2 2" xfId="16563"/>
    <cellStyle name="SAPBEXchaText 4 2 2 2 2" xfId="16564"/>
    <cellStyle name="SAPBEXchaText 4 2 2 2 2 2" xfId="16565"/>
    <cellStyle name="SAPBEXchaText 4 2 2 2 2 2 2" xfId="16566"/>
    <cellStyle name="SAPBEXchaText 4 2 2 2 2 3" xfId="16567"/>
    <cellStyle name="SAPBEXchaText 4 2 2 2 2 3 2" xfId="16568"/>
    <cellStyle name="SAPBEXchaText 4 2 2 2 2 4" xfId="16569"/>
    <cellStyle name="SAPBEXchaText 4 2 2 2 2 4 2" xfId="16570"/>
    <cellStyle name="SAPBEXchaText 4 2 2 2 2 5" xfId="16571"/>
    <cellStyle name="SAPBEXchaText 4 2 2 2 2 5 2" xfId="16572"/>
    <cellStyle name="SAPBEXchaText 4 2 2 2 2 6" xfId="16573"/>
    <cellStyle name="SAPBEXchaText 4 2 2 2 2 6 2" xfId="16574"/>
    <cellStyle name="SAPBEXchaText 4 2 2 2 2 7" xfId="16575"/>
    <cellStyle name="SAPBEXchaText 4 2 2 2 3" xfId="16576"/>
    <cellStyle name="SAPBEXchaText 4 2 2 2 3 2" xfId="16577"/>
    <cellStyle name="SAPBEXchaText 4 2 2 2 4" xfId="16578"/>
    <cellStyle name="SAPBEXchaText 4 2 2 2 4 2" xfId="16579"/>
    <cellStyle name="SAPBEXchaText 4 2 2 2 5" xfId="16580"/>
    <cellStyle name="SAPBEXchaText 4 2 2 2 5 2" xfId="16581"/>
    <cellStyle name="SAPBEXchaText 4 2 2 2 6" xfId="16582"/>
    <cellStyle name="SAPBEXchaText 4 2 2 2 6 2" xfId="16583"/>
    <cellStyle name="SAPBEXchaText 4 2 2 2 7" xfId="16584"/>
    <cellStyle name="SAPBEXchaText 4 2 2 2 7 2" xfId="16585"/>
    <cellStyle name="SAPBEXchaText 4 2 2 2 8" xfId="16586"/>
    <cellStyle name="SAPBEXchaText 4 2 2 3" xfId="16587"/>
    <cellStyle name="SAPBEXchaText 4 2 2 3 2" xfId="16588"/>
    <cellStyle name="SAPBEXchaText 4 2 2 3 2 2" xfId="16589"/>
    <cellStyle name="SAPBEXchaText 4 2 2 3 3" xfId="16590"/>
    <cellStyle name="SAPBEXchaText 4 2 2 3 3 2" xfId="16591"/>
    <cellStyle name="SAPBEXchaText 4 2 2 3 4" xfId="16592"/>
    <cellStyle name="SAPBEXchaText 4 2 2 3 4 2" xfId="16593"/>
    <cellStyle name="SAPBEXchaText 4 2 2 3 5" xfId="16594"/>
    <cellStyle name="SAPBEXchaText 4 2 2 3 5 2" xfId="16595"/>
    <cellStyle name="SAPBEXchaText 4 2 2 3 6" xfId="16596"/>
    <cellStyle name="SAPBEXchaText 4 2 2 3 6 2" xfId="16597"/>
    <cellStyle name="SAPBEXchaText 4 2 2 3 7" xfId="16598"/>
    <cellStyle name="SAPBEXchaText 4 2 2 4" xfId="16599"/>
    <cellStyle name="SAPBEXchaText 4 2 2 4 2" xfId="16600"/>
    <cellStyle name="SAPBEXchaText 4 2 2 5" xfId="16601"/>
    <cellStyle name="SAPBEXchaText 4 2 2 5 2" xfId="16602"/>
    <cellStyle name="SAPBEXchaText 4 2 2 6" xfId="16603"/>
    <cellStyle name="SAPBEXchaText 4 2 2 6 2" xfId="16604"/>
    <cellStyle name="SAPBEXchaText 4 2 2 7" xfId="16605"/>
    <cellStyle name="SAPBEXchaText 4 2 2 7 2" xfId="16606"/>
    <cellStyle name="SAPBEXchaText 4 2 2 8" xfId="16607"/>
    <cellStyle name="SAPBEXchaText 4 2 2 8 2" xfId="16608"/>
    <cellStyle name="SAPBEXchaText 4 2 2 9" xfId="16609"/>
    <cellStyle name="SAPBEXchaText 4 2 3" xfId="16610"/>
    <cellStyle name="SAPBEXchaText 4 2 3 2" xfId="16611"/>
    <cellStyle name="SAPBEXchaText 4 2 3 2 2" xfId="16612"/>
    <cellStyle name="SAPBEXchaText 4 2 3 2 2 2" xfId="16613"/>
    <cellStyle name="SAPBEXchaText 4 2 3 2 3" xfId="16614"/>
    <cellStyle name="SAPBEXchaText 4 2 3 2 3 2" xfId="16615"/>
    <cellStyle name="SAPBEXchaText 4 2 3 2 4" xfId="16616"/>
    <cellStyle name="SAPBEXchaText 4 2 3 2 4 2" xfId="16617"/>
    <cellStyle name="SAPBEXchaText 4 2 3 2 5" xfId="16618"/>
    <cellStyle name="SAPBEXchaText 4 2 3 2 5 2" xfId="16619"/>
    <cellStyle name="SAPBEXchaText 4 2 3 2 6" xfId="16620"/>
    <cellStyle name="SAPBEXchaText 4 2 3 2 6 2" xfId="16621"/>
    <cellStyle name="SAPBEXchaText 4 2 3 2 7" xfId="16622"/>
    <cellStyle name="SAPBEXchaText 4 2 3 3" xfId="16623"/>
    <cellStyle name="SAPBEXchaText 4 2 3 3 2" xfId="16624"/>
    <cellStyle name="SAPBEXchaText 4 2 3 4" xfId="16625"/>
    <cellStyle name="SAPBEXchaText 4 2 3 4 2" xfId="16626"/>
    <cellStyle name="SAPBEXchaText 4 2 3 5" xfId="16627"/>
    <cellStyle name="SAPBEXchaText 4 2 3 5 2" xfId="16628"/>
    <cellStyle name="SAPBEXchaText 4 2 3 6" xfId="16629"/>
    <cellStyle name="SAPBEXchaText 4 2 3 6 2" xfId="16630"/>
    <cellStyle name="SAPBEXchaText 4 2 3 7" xfId="16631"/>
    <cellStyle name="SAPBEXchaText 4 2 3 7 2" xfId="16632"/>
    <cellStyle name="SAPBEXchaText 4 2 3 8" xfId="16633"/>
    <cellStyle name="SAPBEXchaText 4 2 4" xfId="16634"/>
    <cellStyle name="SAPBEXchaText 4 2 4 2" xfId="16635"/>
    <cellStyle name="SAPBEXchaText 4 2 4 2 2" xfId="16636"/>
    <cellStyle name="SAPBEXchaText 4 2 4 3" xfId="16637"/>
    <cellStyle name="SAPBEXchaText 4 2 4 3 2" xfId="16638"/>
    <cellStyle name="SAPBEXchaText 4 2 4 4" xfId="16639"/>
    <cellStyle name="SAPBEXchaText 4 2 4 4 2" xfId="16640"/>
    <cellStyle name="SAPBEXchaText 4 2 4 5" xfId="16641"/>
    <cellStyle name="SAPBEXchaText 4 2 4 5 2" xfId="16642"/>
    <cellStyle name="SAPBEXchaText 4 2 4 6" xfId="16643"/>
    <cellStyle name="SAPBEXchaText 4 2 4 6 2" xfId="16644"/>
    <cellStyle name="SAPBEXchaText 4 2 4 7" xfId="16645"/>
    <cellStyle name="SAPBEXchaText 4 2 5" xfId="16646"/>
    <cellStyle name="SAPBEXchaText 4 2 5 2" xfId="16647"/>
    <cellStyle name="SAPBEXchaText 4 2 6" xfId="16648"/>
    <cellStyle name="SAPBEXchaText 4 2 6 2" xfId="16649"/>
    <cellStyle name="SAPBEXchaText 4 2 7" xfId="16650"/>
    <cellStyle name="SAPBEXchaText 4 2 7 2" xfId="16651"/>
    <cellStyle name="SAPBEXchaText 4 2 8" xfId="16652"/>
    <cellStyle name="SAPBEXchaText 4 2 8 2" xfId="16653"/>
    <cellStyle name="SAPBEXchaText 4 2 9" xfId="16654"/>
    <cellStyle name="SAPBEXchaText 4 2 9 2" xfId="16655"/>
    <cellStyle name="SAPBEXchaText 4 3" xfId="16656"/>
    <cellStyle name="SAPBEXchaText 4 3 2" xfId="16657"/>
    <cellStyle name="SAPBEXchaText 4 3 2 2" xfId="16658"/>
    <cellStyle name="SAPBEXchaText 4 3 2 2 2" xfId="16659"/>
    <cellStyle name="SAPBEXchaText 4 3 2 2 2 2" xfId="16660"/>
    <cellStyle name="SAPBEXchaText 4 3 2 2 3" xfId="16661"/>
    <cellStyle name="SAPBEXchaText 4 3 2 2 3 2" xfId="16662"/>
    <cellStyle name="SAPBEXchaText 4 3 2 2 4" xfId="16663"/>
    <cellStyle name="SAPBEXchaText 4 3 2 2 4 2" xfId="16664"/>
    <cellStyle name="SAPBEXchaText 4 3 2 2 5" xfId="16665"/>
    <cellStyle name="SAPBEXchaText 4 3 2 2 5 2" xfId="16666"/>
    <cellStyle name="SAPBEXchaText 4 3 2 2 6" xfId="16667"/>
    <cellStyle name="SAPBEXchaText 4 3 2 2 6 2" xfId="16668"/>
    <cellStyle name="SAPBEXchaText 4 3 2 2 7" xfId="16669"/>
    <cellStyle name="SAPBEXchaText 4 3 2 3" xfId="16670"/>
    <cellStyle name="SAPBEXchaText 4 3 2 3 2" xfId="16671"/>
    <cellStyle name="SAPBEXchaText 4 3 2 4" xfId="16672"/>
    <cellStyle name="SAPBEXchaText 4 3 2 4 2" xfId="16673"/>
    <cellStyle name="SAPBEXchaText 4 3 2 5" xfId="16674"/>
    <cellStyle name="SAPBEXchaText 4 3 2 5 2" xfId="16675"/>
    <cellStyle name="SAPBEXchaText 4 3 2 6" xfId="16676"/>
    <cellStyle name="SAPBEXchaText 4 3 2 6 2" xfId="16677"/>
    <cellStyle name="SAPBEXchaText 4 3 2 7" xfId="16678"/>
    <cellStyle name="SAPBEXchaText 4 3 2 7 2" xfId="16679"/>
    <cellStyle name="SAPBEXchaText 4 3 2 8" xfId="16680"/>
    <cellStyle name="SAPBEXchaText 4 3 3" xfId="16681"/>
    <cellStyle name="SAPBEXchaText 4 3 3 2" xfId="16682"/>
    <cellStyle name="SAPBEXchaText 4 3 3 2 2" xfId="16683"/>
    <cellStyle name="SAPBEXchaText 4 3 3 3" xfId="16684"/>
    <cellStyle name="SAPBEXchaText 4 3 3 3 2" xfId="16685"/>
    <cellStyle name="SAPBEXchaText 4 3 3 4" xfId="16686"/>
    <cellStyle name="SAPBEXchaText 4 3 3 4 2" xfId="16687"/>
    <cellStyle name="SAPBEXchaText 4 3 3 5" xfId="16688"/>
    <cellStyle name="SAPBEXchaText 4 3 3 5 2" xfId="16689"/>
    <cellStyle name="SAPBEXchaText 4 3 3 6" xfId="16690"/>
    <cellStyle name="SAPBEXchaText 4 3 3 6 2" xfId="16691"/>
    <cellStyle name="SAPBEXchaText 4 3 3 7" xfId="16692"/>
    <cellStyle name="SAPBEXchaText 4 3 4" xfId="16693"/>
    <cellStyle name="SAPBEXchaText 4 3 4 2" xfId="16694"/>
    <cellStyle name="SAPBEXchaText 4 3 5" xfId="16695"/>
    <cellStyle name="SAPBEXchaText 4 3 5 2" xfId="16696"/>
    <cellStyle name="SAPBEXchaText 4 3 6" xfId="16697"/>
    <cellStyle name="SAPBEXchaText 4 3 6 2" xfId="16698"/>
    <cellStyle name="SAPBEXchaText 4 3 7" xfId="16699"/>
    <cellStyle name="SAPBEXchaText 4 3 7 2" xfId="16700"/>
    <cellStyle name="SAPBEXchaText 4 3 8" xfId="16701"/>
    <cellStyle name="SAPBEXchaText 4 3 8 2" xfId="16702"/>
    <cellStyle name="SAPBEXchaText 4 3 9" xfId="16703"/>
    <cellStyle name="SAPBEXchaText 4 4" xfId="16704"/>
    <cellStyle name="SAPBEXchaText 4 4 2" xfId="16705"/>
    <cellStyle name="SAPBEXchaText 4 4 2 2" xfId="16706"/>
    <cellStyle name="SAPBEXchaText 4 4 2 2 2" xfId="16707"/>
    <cellStyle name="SAPBEXchaText 4 4 2 3" xfId="16708"/>
    <cellStyle name="SAPBEXchaText 4 4 2 3 2" xfId="16709"/>
    <cellStyle name="SAPBEXchaText 4 4 2 4" xfId="16710"/>
    <cellStyle name="SAPBEXchaText 4 4 2 4 2" xfId="16711"/>
    <cellStyle name="SAPBEXchaText 4 4 2 5" xfId="16712"/>
    <cellStyle name="SAPBEXchaText 4 4 2 5 2" xfId="16713"/>
    <cellStyle name="SAPBEXchaText 4 4 2 6" xfId="16714"/>
    <cellStyle name="SAPBEXchaText 4 4 2 6 2" xfId="16715"/>
    <cellStyle name="SAPBEXchaText 4 4 2 7" xfId="16716"/>
    <cellStyle name="SAPBEXchaText 4 4 3" xfId="16717"/>
    <cellStyle name="SAPBEXchaText 4 4 3 2" xfId="16718"/>
    <cellStyle name="SAPBEXchaText 4 4 4" xfId="16719"/>
    <cellStyle name="SAPBEXchaText 4 4 4 2" xfId="16720"/>
    <cellStyle name="SAPBEXchaText 4 4 5" xfId="16721"/>
    <cellStyle name="SAPBEXchaText 4 4 5 2" xfId="16722"/>
    <cellStyle name="SAPBEXchaText 4 4 6" xfId="16723"/>
    <cellStyle name="SAPBEXchaText 4 4 6 2" xfId="16724"/>
    <cellStyle name="SAPBEXchaText 4 4 7" xfId="16725"/>
    <cellStyle name="SAPBEXchaText 4 4 7 2" xfId="16726"/>
    <cellStyle name="SAPBEXchaText 4 4 8" xfId="16727"/>
    <cellStyle name="SAPBEXchaText 4 5" xfId="16728"/>
    <cellStyle name="SAPBEXchaText 4 5 2" xfId="16729"/>
    <cellStyle name="SAPBEXchaText 4 5 2 2" xfId="16730"/>
    <cellStyle name="SAPBEXchaText 4 5 3" xfId="16731"/>
    <cellStyle name="SAPBEXchaText 4 5 3 2" xfId="16732"/>
    <cellStyle name="SAPBEXchaText 4 5 4" xfId="16733"/>
    <cellStyle name="SAPBEXchaText 4 5 4 2" xfId="16734"/>
    <cellStyle name="SAPBEXchaText 4 5 5" xfId="16735"/>
    <cellStyle name="SAPBEXchaText 4 5 5 2" xfId="16736"/>
    <cellStyle name="SAPBEXchaText 4 5 6" xfId="16737"/>
    <cellStyle name="SAPBEXchaText 4 5 6 2" xfId="16738"/>
    <cellStyle name="SAPBEXchaText 4 5 7" xfId="16739"/>
    <cellStyle name="SAPBEXchaText 4 6" xfId="16740"/>
    <cellStyle name="SAPBEXchaText 4 6 2" xfId="16741"/>
    <cellStyle name="SAPBEXchaText 4 7" xfId="16742"/>
    <cellStyle name="SAPBEXchaText 4 7 2" xfId="16743"/>
    <cellStyle name="SAPBEXchaText 4 8" xfId="16744"/>
    <cellStyle name="SAPBEXchaText 4 8 2" xfId="16745"/>
    <cellStyle name="SAPBEXchaText 4 9" xfId="16746"/>
    <cellStyle name="SAPBEXchaText 4 9 2" xfId="16747"/>
    <cellStyle name="SAPBEXchaText 5" xfId="16748"/>
    <cellStyle name="SAPBEXchaText 5 10" xfId="16749"/>
    <cellStyle name="SAPBEXchaText 5 2" xfId="16750"/>
    <cellStyle name="SAPBEXchaText 5 2 2" xfId="16751"/>
    <cellStyle name="SAPBEXchaText 5 2 2 2" xfId="16752"/>
    <cellStyle name="SAPBEXchaText 5 2 2 2 2" xfId="16753"/>
    <cellStyle name="SAPBEXchaText 5 2 2 2 2 2" xfId="16754"/>
    <cellStyle name="SAPBEXchaText 5 2 2 2 3" xfId="16755"/>
    <cellStyle name="SAPBEXchaText 5 2 2 2 3 2" xfId="16756"/>
    <cellStyle name="SAPBEXchaText 5 2 2 2 4" xfId="16757"/>
    <cellStyle name="SAPBEXchaText 5 2 2 2 4 2" xfId="16758"/>
    <cellStyle name="SAPBEXchaText 5 2 2 2 5" xfId="16759"/>
    <cellStyle name="SAPBEXchaText 5 2 2 2 5 2" xfId="16760"/>
    <cellStyle name="SAPBEXchaText 5 2 2 2 6" xfId="16761"/>
    <cellStyle name="SAPBEXchaText 5 2 2 2 6 2" xfId="16762"/>
    <cellStyle name="SAPBEXchaText 5 2 2 2 7" xfId="16763"/>
    <cellStyle name="SAPBEXchaText 5 2 2 3" xfId="16764"/>
    <cellStyle name="SAPBEXchaText 5 2 2 3 2" xfId="16765"/>
    <cellStyle name="SAPBEXchaText 5 2 2 4" xfId="16766"/>
    <cellStyle name="SAPBEXchaText 5 2 2 4 2" xfId="16767"/>
    <cellStyle name="SAPBEXchaText 5 2 2 5" xfId="16768"/>
    <cellStyle name="SAPBEXchaText 5 2 2 5 2" xfId="16769"/>
    <cellStyle name="SAPBEXchaText 5 2 2 6" xfId="16770"/>
    <cellStyle name="SAPBEXchaText 5 2 2 6 2" xfId="16771"/>
    <cellStyle name="SAPBEXchaText 5 2 2 7" xfId="16772"/>
    <cellStyle name="SAPBEXchaText 5 2 2 7 2" xfId="16773"/>
    <cellStyle name="SAPBEXchaText 5 2 2 8" xfId="16774"/>
    <cellStyle name="SAPBEXchaText 5 2 3" xfId="16775"/>
    <cellStyle name="SAPBEXchaText 5 2 3 2" xfId="16776"/>
    <cellStyle name="SAPBEXchaText 5 2 3 2 2" xfId="16777"/>
    <cellStyle name="SAPBEXchaText 5 2 3 3" xfId="16778"/>
    <cellStyle name="SAPBEXchaText 5 2 3 3 2" xfId="16779"/>
    <cellStyle name="SAPBEXchaText 5 2 3 4" xfId="16780"/>
    <cellStyle name="SAPBEXchaText 5 2 3 4 2" xfId="16781"/>
    <cellStyle name="SAPBEXchaText 5 2 3 5" xfId="16782"/>
    <cellStyle name="SAPBEXchaText 5 2 3 5 2" xfId="16783"/>
    <cellStyle name="SAPBEXchaText 5 2 3 6" xfId="16784"/>
    <cellStyle name="SAPBEXchaText 5 2 3 6 2" xfId="16785"/>
    <cellStyle name="SAPBEXchaText 5 2 3 7" xfId="16786"/>
    <cellStyle name="SAPBEXchaText 5 2 4" xfId="16787"/>
    <cellStyle name="SAPBEXchaText 5 2 4 2" xfId="16788"/>
    <cellStyle name="SAPBEXchaText 5 2 5" xfId="16789"/>
    <cellStyle name="SAPBEXchaText 5 2 5 2" xfId="16790"/>
    <cellStyle name="SAPBEXchaText 5 2 6" xfId="16791"/>
    <cellStyle name="SAPBEXchaText 5 2 6 2" xfId="16792"/>
    <cellStyle name="SAPBEXchaText 5 2 7" xfId="16793"/>
    <cellStyle name="SAPBEXchaText 5 2 7 2" xfId="16794"/>
    <cellStyle name="SAPBEXchaText 5 2 8" xfId="16795"/>
    <cellStyle name="SAPBEXchaText 5 2 8 2" xfId="16796"/>
    <cellStyle name="SAPBEXchaText 5 2 9" xfId="16797"/>
    <cellStyle name="SAPBEXchaText 5 3" xfId="16798"/>
    <cellStyle name="SAPBEXchaText 5 3 2" xfId="16799"/>
    <cellStyle name="SAPBEXchaText 5 3 2 2" xfId="16800"/>
    <cellStyle name="SAPBEXchaText 5 3 2 2 2" xfId="16801"/>
    <cellStyle name="SAPBEXchaText 5 3 2 3" xfId="16802"/>
    <cellStyle name="SAPBEXchaText 5 3 2 3 2" xfId="16803"/>
    <cellStyle name="SAPBEXchaText 5 3 2 4" xfId="16804"/>
    <cellStyle name="SAPBEXchaText 5 3 2 4 2" xfId="16805"/>
    <cellStyle name="SAPBEXchaText 5 3 2 5" xfId="16806"/>
    <cellStyle name="SAPBEXchaText 5 3 2 5 2" xfId="16807"/>
    <cellStyle name="SAPBEXchaText 5 3 2 6" xfId="16808"/>
    <cellStyle name="SAPBEXchaText 5 3 2 6 2" xfId="16809"/>
    <cellStyle name="SAPBEXchaText 5 3 2 7" xfId="16810"/>
    <cellStyle name="SAPBEXchaText 5 3 3" xfId="16811"/>
    <cellStyle name="SAPBEXchaText 5 3 3 2" xfId="16812"/>
    <cellStyle name="SAPBEXchaText 5 3 4" xfId="16813"/>
    <cellStyle name="SAPBEXchaText 5 3 4 2" xfId="16814"/>
    <cellStyle name="SAPBEXchaText 5 3 5" xfId="16815"/>
    <cellStyle name="SAPBEXchaText 5 3 5 2" xfId="16816"/>
    <cellStyle name="SAPBEXchaText 5 3 6" xfId="16817"/>
    <cellStyle name="SAPBEXchaText 5 3 6 2" xfId="16818"/>
    <cellStyle name="SAPBEXchaText 5 3 7" xfId="16819"/>
    <cellStyle name="SAPBEXchaText 5 3 7 2" xfId="16820"/>
    <cellStyle name="SAPBEXchaText 5 3 8" xfId="16821"/>
    <cellStyle name="SAPBEXchaText 5 4" xfId="16822"/>
    <cellStyle name="SAPBEXchaText 5 4 2" xfId="16823"/>
    <cellStyle name="SAPBEXchaText 5 4 2 2" xfId="16824"/>
    <cellStyle name="SAPBEXchaText 5 4 3" xfId="16825"/>
    <cellStyle name="SAPBEXchaText 5 4 3 2" xfId="16826"/>
    <cellStyle name="SAPBEXchaText 5 4 4" xfId="16827"/>
    <cellStyle name="SAPBEXchaText 5 4 4 2" xfId="16828"/>
    <cellStyle name="SAPBEXchaText 5 4 5" xfId="16829"/>
    <cellStyle name="SAPBEXchaText 5 4 5 2" xfId="16830"/>
    <cellStyle name="SAPBEXchaText 5 4 6" xfId="16831"/>
    <cellStyle name="SAPBEXchaText 5 4 6 2" xfId="16832"/>
    <cellStyle name="SAPBEXchaText 5 4 7" xfId="16833"/>
    <cellStyle name="SAPBEXchaText 5 5" xfId="16834"/>
    <cellStyle name="SAPBEXchaText 5 5 2" xfId="16835"/>
    <cellStyle name="SAPBEXchaText 5 6" xfId="16836"/>
    <cellStyle name="SAPBEXchaText 5 6 2" xfId="16837"/>
    <cellStyle name="SAPBEXchaText 5 7" xfId="16838"/>
    <cellStyle name="SAPBEXchaText 5 7 2" xfId="16839"/>
    <cellStyle name="SAPBEXchaText 5 8" xfId="16840"/>
    <cellStyle name="SAPBEXchaText 5 8 2" xfId="16841"/>
    <cellStyle name="SAPBEXchaText 5 9" xfId="16842"/>
    <cellStyle name="SAPBEXchaText 5 9 2" xfId="16843"/>
    <cellStyle name="SAPBEXchaText 6" xfId="16844"/>
    <cellStyle name="SAPBEXchaText 6 10" xfId="16845"/>
    <cellStyle name="SAPBEXchaText 6 2" xfId="16846"/>
    <cellStyle name="SAPBEXchaText 6 2 2" xfId="16847"/>
    <cellStyle name="SAPBEXchaText 6 2 2 2" xfId="16848"/>
    <cellStyle name="SAPBEXchaText 6 2 2 2 2" xfId="16849"/>
    <cellStyle name="SAPBEXchaText 6 2 2 2 2 2" xfId="16850"/>
    <cellStyle name="SAPBEXchaText 6 2 2 2 3" xfId="16851"/>
    <cellStyle name="SAPBEXchaText 6 2 2 2 3 2" xfId="16852"/>
    <cellStyle name="SAPBEXchaText 6 2 2 2 4" xfId="16853"/>
    <cellStyle name="SAPBEXchaText 6 2 2 2 4 2" xfId="16854"/>
    <cellStyle name="SAPBEXchaText 6 2 2 2 5" xfId="16855"/>
    <cellStyle name="SAPBEXchaText 6 2 2 2 5 2" xfId="16856"/>
    <cellStyle name="SAPBEXchaText 6 2 2 2 6" xfId="16857"/>
    <cellStyle name="SAPBEXchaText 6 2 2 2 6 2" xfId="16858"/>
    <cellStyle name="SAPBEXchaText 6 2 2 2 7" xfId="16859"/>
    <cellStyle name="SAPBEXchaText 6 2 2 3" xfId="16860"/>
    <cellStyle name="SAPBEXchaText 6 2 2 3 2" xfId="16861"/>
    <cellStyle name="SAPBEXchaText 6 2 2 4" xfId="16862"/>
    <cellStyle name="SAPBEXchaText 6 2 2 4 2" xfId="16863"/>
    <cellStyle name="SAPBEXchaText 6 2 2 5" xfId="16864"/>
    <cellStyle name="SAPBEXchaText 6 2 2 5 2" xfId="16865"/>
    <cellStyle name="SAPBEXchaText 6 2 2 6" xfId="16866"/>
    <cellStyle name="SAPBEXchaText 6 2 2 6 2" xfId="16867"/>
    <cellStyle name="SAPBEXchaText 6 2 2 7" xfId="16868"/>
    <cellStyle name="SAPBEXchaText 6 2 2 7 2" xfId="16869"/>
    <cellStyle name="SAPBEXchaText 6 2 2 8" xfId="16870"/>
    <cellStyle name="SAPBEXchaText 6 2 3" xfId="16871"/>
    <cellStyle name="SAPBEXchaText 6 2 3 2" xfId="16872"/>
    <cellStyle name="SAPBEXchaText 6 2 3 2 2" xfId="16873"/>
    <cellStyle name="SAPBEXchaText 6 2 3 3" xfId="16874"/>
    <cellStyle name="SAPBEXchaText 6 2 3 3 2" xfId="16875"/>
    <cellStyle name="SAPBEXchaText 6 2 3 4" xfId="16876"/>
    <cellStyle name="SAPBEXchaText 6 2 3 4 2" xfId="16877"/>
    <cellStyle name="SAPBEXchaText 6 2 3 5" xfId="16878"/>
    <cellStyle name="SAPBEXchaText 6 2 3 5 2" xfId="16879"/>
    <cellStyle name="SAPBEXchaText 6 2 3 6" xfId="16880"/>
    <cellStyle name="SAPBEXchaText 6 2 3 6 2" xfId="16881"/>
    <cellStyle name="SAPBEXchaText 6 2 3 7" xfId="16882"/>
    <cellStyle name="SAPBEXchaText 6 2 4" xfId="16883"/>
    <cellStyle name="SAPBEXchaText 6 2 4 2" xfId="16884"/>
    <cellStyle name="SAPBEXchaText 6 2 5" xfId="16885"/>
    <cellStyle name="SAPBEXchaText 6 2 5 2" xfId="16886"/>
    <cellStyle name="SAPBEXchaText 6 2 6" xfId="16887"/>
    <cellStyle name="SAPBEXchaText 6 2 6 2" xfId="16888"/>
    <cellStyle name="SAPBEXchaText 6 2 7" xfId="16889"/>
    <cellStyle name="SAPBEXchaText 6 2 7 2" xfId="16890"/>
    <cellStyle name="SAPBEXchaText 6 2 8" xfId="16891"/>
    <cellStyle name="SAPBEXchaText 6 2 8 2" xfId="16892"/>
    <cellStyle name="SAPBEXchaText 6 2 9" xfId="16893"/>
    <cellStyle name="SAPBEXchaText 6 3" xfId="16894"/>
    <cellStyle name="SAPBEXchaText 6 3 2" xfId="16895"/>
    <cellStyle name="SAPBEXchaText 6 3 2 2" xfId="16896"/>
    <cellStyle name="SAPBEXchaText 6 3 2 2 2" xfId="16897"/>
    <cellStyle name="SAPBEXchaText 6 3 2 3" xfId="16898"/>
    <cellStyle name="SAPBEXchaText 6 3 2 3 2" xfId="16899"/>
    <cellStyle name="SAPBEXchaText 6 3 2 4" xfId="16900"/>
    <cellStyle name="SAPBEXchaText 6 3 2 4 2" xfId="16901"/>
    <cellStyle name="SAPBEXchaText 6 3 2 5" xfId="16902"/>
    <cellStyle name="SAPBEXchaText 6 3 2 5 2" xfId="16903"/>
    <cellStyle name="SAPBEXchaText 6 3 2 6" xfId="16904"/>
    <cellStyle name="SAPBEXchaText 6 3 2 6 2" xfId="16905"/>
    <cellStyle name="SAPBEXchaText 6 3 2 7" xfId="16906"/>
    <cellStyle name="SAPBEXchaText 6 3 3" xfId="16907"/>
    <cellStyle name="SAPBEXchaText 6 3 3 2" xfId="16908"/>
    <cellStyle name="SAPBEXchaText 6 3 4" xfId="16909"/>
    <cellStyle name="SAPBEXchaText 6 3 4 2" xfId="16910"/>
    <cellStyle name="SAPBEXchaText 6 3 5" xfId="16911"/>
    <cellStyle name="SAPBEXchaText 6 3 5 2" xfId="16912"/>
    <cellStyle name="SAPBEXchaText 6 3 6" xfId="16913"/>
    <cellStyle name="SAPBEXchaText 6 3 6 2" xfId="16914"/>
    <cellStyle name="SAPBEXchaText 6 3 7" xfId="16915"/>
    <cellStyle name="SAPBEXchaText 6 3 7 2" xfId="16916"/>
    <cellStyle name="SAPBEXchaText 6 3 8" xfId="16917"/>
    <cellStyle name="SAPBEXchaText 6 4" xfId="16918"/>
    <cellStyle name="SAPBEXchaText 6 4 2" xfId="16919"/>
    <cellStyle name="SAPBEXchaText 6 4 2 2" xfId="16920"/>
    <cellStyle name="SAPBEXchaText 6 4 3" xfId="16921"/>
    <cellStyle name="SAPBEXchaText 6 4 3 2" xfId="16922"/>
    <cellStyle name="SAPBEXchaText 6 4 4" xfId="16923"/>
    <cellStyle name="SAPBEXchaText 6 4 4 2" xfId="16924"/>
    <cellStyle name="SAPBEXchaText 6 4 5" xfId="16925"/>
    <cellStyle name="SAPBEXchaText 6 4 5 2" xfId="16926"/>
    <cellStyle name="SAPBEXchaText 6 4 6" xfId="16927"/>
    <cellStyle name="SAPBEXchaText 6 4 6 2" xfId="16928"/>
    <cellStyle name="SAPBEXchaText 6 4 7" xfId="16929"/>
    <cellStyle name="SAPBEXchaText 6 5" xfId="16930"/>
    <cellStyle name="SAPBEXchaText 6 5 2" xfId="16931"/>
    <cellStyle name="SAPBEXchaText 6 6" xfId="16932"/>
    <cellStyle name="SAPBEXchaText 6 6 2" xfId="16933"/>
    <cellStyle name="SAPBEXchaText 6 7" xfId="16934"/>
    <cellStyle name="SAPBEXchaText 6 7 2" xfId="16935"/>
    <cellStyle name="SAPBEXchaText 6 8" xfId="16936"/>
    <cellStyle name="SAPBEXchaText 6 8 2" xfId="16937"/>
    <cellStyle name="SAPBEXchaText 6 9" xfId="16938"/>
    <cellStyle name="SAPBEXchaText 6 9 2" xfId="16939"/>
    <cellStyle name="SAPBEXchaText 7" xfId="16940"/>
    <cellStyle name="SAPBEXchaText 7 10" xfId="16941"/>
    <cellStyle name="SAPBEXchaText 7 2" xfId="16942"/>
    <cellStyle name="SAPBEXchaText 7 2 2" xfId="16943"/>
    <cellStyle name="SAPBEXchaText 7 2 2 2" xfId="16944"/>
    <cellStyle name="SAPBEXchaText 7 2 2 2 2" xfId="16945"/>
    <cellStyle name="SAPBEXchaText 7 2 2 2 2 2" xfId="16946"/>
    <cellStyle name="SAPBEXchaText 7 2 2 2 3" xfId="16947"/>
    <cellStyle name="SAPBEXchaText 7 2 2 2 3 2" xfId="16948"/>
    <cellStyle name="SAPBEXchaText 7 2 2 2 4" xfId="16949"/>
    <cellStyle name="SAPBEXchaText 7 2 2 2 4 2" xfId="16950"/>
    <cellStyle name="SAPBEXchaText 7 2 2 2 5" xfId="16951"/>
    <cellStyle name="SAPBEXchaText 7 2 2 2 5 2" xfId="16952"/>
    <cellStyle name="SAPBEXchaText 7 2 2 2 6" xfId="16953"/>
    <cellStyle name="SAPBEXchaText 7 2 2 2 6 2" xfId="16954"/>
    <cellStyle name="SAPBEXchaText 7 2 2 2 7" xfId="16955"/>
    <cellStyle name="SAPBEXchaText 7 2 2 3" xfId="16956"/>
    <cellStyle name="SAPBEXchaText 7 2 2 3 2" xfId="16957"/>
    <cellStyle name="SAPBEXchaText 7 2 2 4" xfId="16958"/>
    <cellStyle name="SAPBEXchaText 7 2 2 4 2" xfId="16959"/>
    <cellStyle name="SAPBEXchaText 7 2 2 5" xfId="16960"/>
    <cellStyle name="SAPBEXchaText 7 2 2 5 2" xfId="16961"/>
    <cellStyle name="SAPBEXchaText 7 2 2 6" xfId="16962"/>
    <cellStyle name="SAPBEXchaText 7 2 2 6 2" xfId="16963"/>
    <cellStyle name="SAPBEXchaText 7 2 2 7" xfId="16964"/>
    <cellStyle name="SAPBEXchaText 7 2 2 7 2" xfId="16965"/>
    <cellStyle name="SAPBEXchaText 7 2 2 8" xfId="16966"/>
    <cellStyle name="SAPBEXchaText 7 2 3" xfId="16967"/>
    <cellStyle name="SAPBEXchaText 7 2 3 2" xfId="16968"/>
    <cellStyle name="SAPBEXchaText 7 2 3 2 2" xfId="16969"/>
    <cellStyle name="SAPBEXchaText 7 2 3 3" xfId="16970"/>
    <cellStyle name="SAPBEXchaText 7 2 3 3 2" xfId="16971"/>
    <cellStyle name="SAPBEXchaText 7 2 3 4" xfId="16972"/>
    <cellStyle name="SAPBEXchaText 7 2 3 4 2" xfId="16973"/>
    <cellStyle name="SAPBEXchaText 7 2 3 5" xfId="16974"/>
    <cellStyle name="SAPBEXchaText 7 2 3 5 2" xfId="16975"/>
    <cellStyle name="SAPBEXchaText 7 2 3 6" xfId="16976"/>
    <cellStyle name="SAPBEXchaText 7 2 3 6 2" xfId="16977"/>
    <cellStyle name="SAPBEXchaText 7 2 3 7" xfId="16978"/>
    <cellStyle name="SAPBEXchaText 7 2 4" xfId="16979"/>
    <cellStyle name="SAPBEXchaText 7 2 4 2" xfId="16980"/>
    <cellStyle name="SAPBEXchaText 7 2 5" xfId="16981"/>
    <cellStyle name="SAPBEXchaText 7 2 5 2" xfId="16982"/>
    <cellStyle name="SAPBEXchaText 7 2 6" xfId="16983"/>
    <cellStyle name="SAPBEXchaText 7 2 6 2" xfId="16984"/>
    <cellStyle name="SAPBEXchaText 7 2 7" xfId="16985"/>
    <cellStyle name="SAPBEXchaText 7 2 7 2" xfId="16986"/>
    <cellStyle name="SAPBEXchaText 7 2 8" xfId="16987"/>
    <cellStyle name="SAPBEXchaText 7 2 8 2" xfId="16988"/>
    <cellStyle name="SAPBEXchaText 7 2 9" xfId="16989"/>
    <cellStyle name="SAPBEXchaText 7 3" xfId="16990"/>
    <cellStyle name="SAPBEXchaText 7 3 2" xfId="16991"/>
    <cellStyle name="SAPBEXchaText 7 3 2 2" xfId="16992"/>
    <cellStyle name="SAPBEXchaText 7 3 2 2 2" xfId="16993"/>
    <cellStyle name="SAPBEXchaText 7 3 2 3" xfId="16994"/>
    <cellStyle name="SAPBEXchaText 7 3 2 3 2" xfId="16995"/>
    <cellStyle name="SAPBEXchaText 7 3 2 4" xfId="16996"/>
    <cellStyle name="SAPBEXchaText 7 3 2 4 2" xfId="16997"/>
    <cellStyle name="SAPBEXchaText 7 3 2 5" xfId="16998"/>
    <cellStyle name="SAPBEXchaText 7 3 2 5 2" xfId="16999"/>
    <cellStyle name="SAPBEXchaText 7 3 2 6" xfId="17000"/>
    <cellStyle name="SAPBEXchaText 7 3 2 6 2" xfId="17001"/>
    <cellStyle name="SAPBEXchaText 7 3 2 7" xfId="17002"/>
    <cellStyle name="SAPBEXchaText 7 3 3" xfId="17003"/>
    <cellStyle name="SAPBEXchaText 7 3 3 2" xfId="17004"/>
    <cellStyle name="SAPBEXchaText 7 3 4" xfId="17005"/>
    <cellStyle name="SAPBEXchaText 7 3 4 2" xfId="17006"/>
    <cellStyle name="SAPBEXchaText 7 3 5" xfId="17007"/>
    <cellStyle name="SAPBEXchaText 7 3 5 2" xfId="17008"/>
    <cellStyle name="SAPBEXchaText 7 3 6" xfId="17009"/>
    <cellStyle name="SAPBEXchaText 7 3 6 2" xfId="17010"/>
    <cellStyle name="SAPBEXchaText 7 3 7" xfId="17011"/>
    <cellStyle name="SAPBEXchaText 7 3 7 2" xfId="17012"/>
    <cellStyle name="SAPBEXchaText 7 3 8" xfId="17013"/>
    <cellStyle name="SAPBEXchaText 7 4" xfId="17014"/>
    <cellStyle name="SAPBEXchaText 7 4 2" xfId="17015"/>
    <cellStyle name="SAPBEXchaText 7 4 2 2" xfId="17016"/>
    <cellStyle name="SAPBEXchaText 7 4 3" xfId="17017"/>
    <cellStyle name="SAPBEXchaText 7 4 3 2" xfId="17018"/>
    <cellStyle name="SAPBEXchaText 7 4 4" xfId="17019"/>
    <cellStyle name="SAPBEXchaText 7 4 4 2" xfId="17020"/>
    <cellStyle name="SAPBEXchaText 7 4 5" xfId="17021"/>
    <cellStyle name="SAPBEXchaText 7 4 5 2" xfId="17022"/>
    <cellStyle name="SAPBEXchaText 7 4 6" xfId="17023"/>
    <cellStyle name="SAPBEXchaText 7 4 6 2" xfId="17024"/>
    <cellStyle name="SAPBEXchaText 7 4 7" xfId="17025"/>
    <cellStyle name="SAPBEXchaText 7 5" xfId="17026"/>
    <cellStyle name="SAPBEXchaText 7 5 2" xfId="17027"/>
    <cellStyle name="SAPBEXchaText 7 6" xfId="17028"/>
    <cellStyle name="SAPBEXchaText 7 6 2" xfId="17029"/>
    <cellStyle name="SAPBEXchaText 7 7" xfId="17030"/>
    <cellStyle name="SAPBEXchaText 7 7 2" xfId="17031"/>
    <cellStyle name="SAPBEXchaText 7 8" xfId="17032"/>
    <cellStyle name="SAPBEXchaText 7 8 2" xfId="17033"/>
    <cellStyle name="SAPBEXchaText 7 9" xfId="17034"/>
    <cellStyle name="SAPBEXchaText 7 9 2" xfId="17035"/>
    <cellStyle name="SAPBEXchaText 8" xfId="17036"/>
    <cellStyle name="SAPBEXchaText 8 2" xfId="17037"/>
    <cellStyle name="SAPBEXchaText 8 2 2" xfId="17038"/>
    <cellStyle name="SAPBEXchaText 8 2 2 2" xfId="17039"/>
    <cellStyle name="SAPBEXchaText 8 2 2 2 2" xfId="17040"/>
    <cellStyle name="SAPBEXchaText 8 2 2 3" xfId="17041"/>
    <cellStyle name="SAPBEXchaText 8 2 2 3 2" xfId="17042"/>
    <cellStyle name="SAPBEXchaText 8 2 2 4" xfId="17043"/>
    <cellStyle name="SAPBEXchaText 8 2 2 4 2" xfId="17044"/>
    <cellStyle name="SAPBEXchaText 8 2 2 5" xfId="17045"/>
    <cellStyle name="SAPBEXchaText 8 2 2 5 2" xfId="17046"/>
    <cellStyle name="SAPBEXchaText 8 2 2 6" xfId="17047"/>
    <cellStyle name="SAPBEXchaText 8 2 2 6 2" xfId="17048"/>
    <cellStyle name="SAPBEXchaText 8 2 2 7" xfId="17049"/>
    <cellStyle name="SAPBEXchaText 8 2 3" xfId="17050"/>
    <cellStyle name="SAPBEXchaText 8 2 3 2" xfId="17051"/>
    <cellStyle name="SAPBEXchaText 8 2 4" xfId="17052"/>
    <cellStyle name="SAPBEXchaText 8 2 4 2" xfId="17053"/>
    <cellStyle name="SAPBEXchaText 8 2 5" xfId="17054"/>
    <cellStyle name="SAPBEXchaText 8 2 5 2" xfId="17055"/>
    <cellStyle name="SAPBEXchaText 8 2 6" xfId="17056"/>
    <cellStyle name="SAPBEXchaText 8 2 6 2" xfId="17057"/>
    <cellStyle name="SAPBEXchaText 8 2 7" xfId="17058"/>
    <cellStyle name="SAPBEXchaText 8 2 7 2" xfId="17059"/>
    <cellStyle name="SAPBEXchaText 8 2 8" xfId="17060"/>
    <cellStyle name="SAPBEXchaText 8 3" xfId="17061"/>
    <cellStyle name="SAPBEXchaText 8 3 2" xfId="17062"/>
    <cellStyle name="SAPBEXchaText 8 3 2 2" xfId="17063"/>
    <cellStyle name="SAPBEXchaText 8 3 3" xfId="17064"/>
    <cellStyle name="SAPBEXchaText 8 3 3 2" xfId="17065"/>
    <cellStyle name="SAPBEXchaText 8 3 4" xfId="17066"/>
    <cellStyle name="SAPBEXchaText 8 3 4 2" xfId="17067"/>
    <cellStyle name="SAPBEXchaText 8 3 5" xfId="17068"/>
    <cellStyle name="SAPBEXchaText 8 3 5 2" xfId="17069"/>
    <cellStyle name="SAPBEXchaText 8 3 6" xfId="17070"/>
    <cellStyle name="SAPBEXchaText 8 3 6 2" xfId="17071"/>
    <cellStyle name="SAPBEXchaText 8 3 7" xfId="17072"/>
    <cellStyle name="SAPBEXchaText 8 4" xfId="17073"/>
    <cellStyle name="SAPBEXchaText 8 4 2" xfId="17074"/>
    <cellStyle name="SAPBEXchaText 8 5" xfId="17075"/>
    <cellStyle name="SAPBEXchaText 8 5 2" xfId="17076"/>
    <cellStyle name="SAPBEXchaText 8 6" xfId="17077"/>
    <cellStyle name="SAPBEXchaText 8 6 2" xfId="17078"/>
    <cellStyle name="SAPBEXchaText 8 7" xfId="17079"/>
    <cellStyle name="SAPBEXchaText 8 7 2" xfId="17080"/>
    <cellStyle name="SAPBEXchaText 8 8" xfId="17081"/>
    <cellStyle name="SAPBEXchaText 8 8 2" xfId="17082"/>
    <cellStyle name="SAPBEXchaText 8 9" xfId="17083"/>
    <cellStyle name="SAPBEXchaText 9" xfId="17084"/>
    <cellStyle name="SAPBEXchaText 9 2" xfId="17085"/>
    <cellStyle name="SAPBEXchaText 9 2 2" xfId="17086"/>
    <cellStyle name="SAPBEXchaText 9 2 2 2" xfId="17087"/>
    <cellStyle name="SAPBEXchaText 9 2 3" xfId="17088"/>
    <cellStyle name="SAPBEXchaText 9 2 3 2" xfId="17089"/>
    <cellStyle name="SAPBEXchaText 9 2 4" xfId="17090"/>
    <cellStyle name="SAPBEXchaText 9 2 4 2" xfId="17091"/>
    <cellStyle name="SAPBEXchaText 9 2 5" xfId="17092"/>
    <cellStyle name="SAPBEXchaText 9 2 5 2" xfId="17093"/>
    <cellStyle name="SAPBEXchaText 9 2 6" xfId="17094"/>
    <cellStyle name="SAPBEXchaText 9 2 6 2" xfId="17095"/>
    <cellStyle name="SAPBEXchaText 9 2 7" xfId="17096"/>
    <cellStyle name="SAPBEXchaText 9 3" xfId="17097"/>
    <cellStyle name="SAPBEXchaText 9 3 2" xfId="17098"/>
    <cellStyle name="SAPBEXchaText 9 4" xfId="17099"/>
    <cellStyle name="SAPBEXchaText 9 4 2" xfId="17100"/>
    <cellStyle name="SAPBEXchaText 9 5" xfId="17101"/>
    <cellStyle name="SAPBEXchaText 9 5 2" xfId="17102"/>
    <cellStyle name="SAPBEXchaText 9 6" xfId="17103"/>
    <cellStyle name="SAPBEXchaText 9 6 2" xfId="17104"/>
    <cellStyle name="SAPBEXchaText 9 7" xfId="17105"/>
    <cellStyle name="SAPBEXchaText 9 7 2" xfId="17106"/>
    <cellStyle name="SAPBEXchaText 9 8" xfId="17107"/>
    <cellStyle name="SAPBEXexcBad7" xfId="17108"/>
    <cellStyle name="SAPBEXexcBad7 10" xfId="17109"/>
    <cellStyle name="SAPBEXexcBad7 10 2" xfId="17110"/>
    <cellStyle name="SAPBEXexcBad7 10 2 2" xfId="17111"/>
    <cellStyle name="SAPBEXexcBad7 10 3" xfId="17112"/>
    <cellStyle name="SAPBEXexcBad7 10 3 2" xfId="17113"/>
    <cellStyle name="SAPBEXexcBad7 10 4" xfId="17114"/>
    <cellStyle name="SAPBEXexcBad7 10 4 2" xfId="17115"/>
    <cellStyle name="SAPBEXexcBad7 10 5" xfId="17116"/>
    <cellStyle name="SAPBEXexcBad7 10 5 2" xfId="17117"/>
    <cellStyle name="SAPBEXexcBad7 10 6" xfId="17118"/>
    <cellStyle name="SAPBEXexcBad7 10 6 2" xfId="17119"/>
    <cellStyle name="SAPBEXexcBad7 10 7" xfId="17120"/>
    <cellStyle name="SAPBEXexcBad7 11" xfId="17121"/>
    <cellStyle name="SAPBEXexcBad7 11 2" xfId="17122"/>
    <cellStyle name="SAPBEXexcBad7 12" xfId="17123"/>
    <cellStyle name="SAPBEXexcBad7 12 2" xfId="17124"/>
    <cellStyle name="SAPBEXexcBad7 13" xfId="17125"/>
    <cellStyle name="SAPBEXexcBad7 13 2" xfId="17126"/>
    <cellStyle name="SAPBEXexcBad7 14" xfId="17127"/>
    <cellStyle name="SAPBEXexcBad7 14 2" xfId="17128"/>
    <cellStyle name="SAPBEXexcBad7 15" xfId="17129"/>
    <cellStyle name="SAPBEXexcBad7 15 2" xfId="17130"/>
    <cellStyle name="SAPBEXexcBad7 16" xfId="17131"/>
    <cellStyle name="SAPBEXexcBad7 2" xfId="17132"/>
    <cellStyle name="SAPBEXexcBad7 2 10" xfId="17133"/>
    <cellStyle name="SAPBEXexcBad7 2 10 2" xfId="17134"/>
    <cellStyle name="SAPBEXexcBad7 2 11" xfId="17135"/>
    <cellStyle name="SAPBEXexcBad7 2 11 2" xfId="17136"/>
    <cellStyle name="SAPBEXexcBad7 2 12" xfId="17137"/>
    <cellStyle name="SAPBEXexcBad7 2 2" xfId="17138"/>
    <cellStyle name="SAPBEXexcBad7 2 2 10" xfId="17139"/>
    <cellStyle name="SAPBEXexcBad7 2 2 10 2" xfId="17140"/>
    <cellStyle name="SAPBEXexcBad7 2 2 11" xfId="17141"/>
    <cellStyle name="SAPBEXexcBad7 2 2 2" xfId="17142"/>
    <cellStyle name="SAPBEXexcBad7 2 2 2 10" xfId="17143"/>
    <cellStyle name="SAPBEXexcBad7 2 2 2 2" xfId="17144"/>
    <cellStyle name="SAPBEXexcBad7 2 2 2 2 2" xfId="17145"/>
    <cellStyle name="SAPBEXexcBad7 2 2 2 2 2 2" xfId="17146"/>
    <cellStyle name="SAPBEXexcBad7 2 2 2 2 2 2 2" xfId="17147"/>
    <cellStyle name="SAPBEXexcBad7 2 2 2 2 2 2 2 2" xfId="17148"/>
    <cellStyle name="SAPBEXexcBad7 2 2 2 2 2 2 3" xfId="17149"/>
    <cellStyle name="SAPBEXexcBad7 2 2 2 2 2 2 3 2" xfId="17150"/>
    <cellStyle name="SAPBEXexcBad7 2 2 2 2 2 2 4" xfId="17151"/>
    <cellStyle name="SAPBEXexcBad7 2 2 2 2 2 2 4 2" xfId="17152"/>
    <cellStyle name="SAPBEXexcBad7 2 2 2 2 2 2 5" xfId="17153"/>
    <cellStyle name="SAPBEXexcBad7 2 2 2 2 2 2 5 2" xfId="17154"/>
    <cellStyle name="SAPBEXexcBad7 2 2 2 2 2 2 6" xfId="17155"/>
    <cellStyle name="SAPBEXexcBad7 2 2 2 2 2 2 6 2" xfId="17156"/>
    <cellStyle name="SAPBEXexcBad7 2 2 2 2 2 2 7" xfId="17157"/>
    <cellStyle name="SAPBEXexcBad7 2 2 2 2 2 3" xfId="17158"/>
    <cellStyle name="SAPBEXexcBad7 2 2 2 2 2 3 2" xfId="17159"/>
    <cellStyle name="SAPBEXexcBad7 2 2 2 2 2 4" xfId="17160"/>
    <cellStyle name="SAPBEXexcBad7 2 2 2 2 2 4 2" xfId="17161"/>
    <cellStyle name="SAPBEXexcBad7 2 2 2 2 2 5" xfId="17162"/>
    <cellStyle name="SAPBEXexcBad7 2 2 2 2 2 5 2" xfId="17163"/>
    <cellStyle name="SAPBEXexcBad7 2 2 2 2 2 6" xfId="17164"/>
    <cellStyle name="SAPBEXexcBad7 2 2 2 2 2 6 2" xfId="17165"/>
    <cellStyle name="SAPBEXexcBad7 2 2 2 2 2 7" xfId="17166"/>
    <cellStyle name="SAPBEXexcBad7 2 2 2 2 2 7 2" xfId="17167"/>
    <cellStyle name="SAPBEXexcBad7 2 2 2 2 2 8" xfId="17168"/>
    <cellStyle name="SAPBEXexcBad7 2 2 2 2 3" xfId="17169"/>
    <cellStyle name="SAPBEXexcBad7 2 2 2 2 3 2" xfId="17170"/>
    <cellStyle name="SAPBEXexcBad7 2 2 2 2 3 2 2" xfId="17171"/>
    <cellStyle name="SAPBEXexcBad7 2 2 2 2 3 3" xfId="17172"/>
    <cellStyle name="SAPBEXexcBad7 2 2 2 2 3 3 2" xfId="17173"/>
    <cellStyle name="SAPBEXexcBad7 2 2 2 2 3 4" xfId="17174"/>
    <cellStyle name="SAPBEXexcBad7 2 2 2 2 3 4 2" xfId="17175"/>
    <cellStyle name="SAPBEXexcBad7 2 2 2 2 3 5" xfId="17176"/>
    <cellStyle name="SAPBEXexcBad7 2 2 2 2 3 5 2" xfId="17177"/>
    <cellStyle name="SAPBEXexcBad7 2 2 2 2 3 6" xfId="17178"/>
    <cellStyle name="SAPBEXexcBad7 2 2 2 2 3 6 2" xfId="17179"/>
    <cellStyle name="SAPBEXexcBad7 2 2 2 2 3 7" xfId="17180"/>
    <cellStyle name="SAPBEXexcBad7 2 2 2 2 4" xfId="17181"/>
    <cellStyle name="SAPBEXexcBad7 2 2 2 2 4 2" xfId="17182"/>
    <cellStyle name="SAPBEXexcBad7 2 2 2 2 5" xfId="17183"/>
    <cellStyle name="SAPBEXexcBad7 2 2 2 2 5 2" xfId="17184"/>
    <cellStyle name="SAPBEXexcBad7 2 2 2 2 6" xfId="17185"/>
    <cellStyle name="SAPBEXexcBad7 2 2 2 2 6 2" xfId="17186"/>
    <cellStyle name="SAPBEXexcBad7 2 2 2 2 7" xfId="17187"/>
    <cellStyle name="SAPBEXexcBad7 2 2 2 2 7 2" xfId="17188"/>
    <cellStyle name="SAPBEXexcBad7 2 2 2 2 8" xfId="17189"/>
    <cellStyle name="SAPBEXexcBad7 2 2 2 2 8 2" xfId="17190"/>
    <cellStyle name="SAPBEXexcBad7 2 2 2 2 9" xfId="17191"/>
    <cellStyle name="SAPBEXexcBad7 2 2 2 3" xfId="17192"/>
    <cellStyle name="SAPBEXexcBad7 2 2 2 3 2" xfId="17193"/>
    <cellStyle name="SAPBEXexcBad7 2 2 2 3 2 2" xfId="17194"/>
    <cellStyle name="SAPBEXexcBad7 2 2 2 3 2 2 2" xfId="17195"/>
    <cellStyle name="SAPBEXexcBad7 2 2 2 3 2 3" xfId="17196"/>
    <cellStyle name="SAPBEXexcBad7 2 2 2 3 2 3 2" xfId="17197"/>
    <cellStyle name="SAPBEXexcBad7 2 2 2 3 2 4" xfId="17198"/>
    <cellStyle name="SAPBEXexcBad7 2 2 2 3 2 4 2" xfId="17199"/>
    <cellStyle name="SAPBEXexcBad7 2 2 2 3 2 5" xfId="17200"/>
    <cellStyle name="SAPBEXexcBad7 2 2 2 3 2 5 2" xfId="17201"/>
    <cellStyle name="SAPBEXexcBad7 2 2 2 3 2 6" xfId="17202"/>
    <cellStyle name="SAPBEXexcBad7 2 2 2 3 2 6 2" xfId="17203"/>
    <cellStyle name="SAPBEXexcBad7 2 2 2 3 2 7" xfId="17204"/>
    <cellStyle name="SAPBEXexcBad7 2 2 2 3 3" xfId="17205"/>
    <cellStyle name="SAPBEXexcBad7 2 2 2 3 3 2" xfId="17206"/>
    <cellStyle name="SAPBEXexcBad7 2 2 2 3 4" xfId="17207"/>
    <cellStyle name="SAPBEXexcBad7 2 2 2 3 4 2" xfId="17208"/>
    <cellStyle name="SAPBEXexcBad7 2 2 2 3 5" xfId="17209"/>
    <cellStyle name="SAPBEXexcBad7 2 2 2 3 5 2" xfId="17210"/>
    <cellStyle name="SAPBEXexcBad7 2 2 2 3 6" xfId="17211"/>
    <cellStyle name="SAPBEXexcBad7 2 2 2 3 6 2" xfId="17212"/>
    <cellStyle name="SAPBEXexcBad7 2 2 2 3 7" xfId="17213"/>
    <cellStyle name="SAPBEXexcBad7 2 2 2 3 7 2" xfId="17214"/>
    <cellStyle name="SAPBEXexcBad7 2 2 2 3 8" xfId="17215"/>
    <cellStyle name="SAPBEXexcBad7 2 2 2 4" xfId="17216"/>
    <cellStyle name="SAPBEXexcBad7 2 2 2 4 2" xfId="17217"/>
    <cellStyle name="SAPBEXexcBad7 2 2 2 4 2 2" xfId="17218"/>
    <cellStyle name="SAPBEXexcBad7 2 2 2 4 3" xfId="17219"/>
    <cellStyle name="SAPBEXexcBad7 2 2 2 4 3 2" xfId="17220"/>
    <cellStyle name="SAPBEXexcBad7 2 2 2 4 4" xfId="17221"/>
    <cellStyle name="SAPBEXexcBad7 2 2 2 4 4 2" xfId="17222"/>
    <cellStyle name="SAPBEXexcBad7 2 2 2 4 5" xfId="17223"/>
    <cellStyle name="SAPBEXexcBad7 2 2 2 4 5 2" xfId="17224"/>
    <cellStyle name="SAPBEXexcBad7 2 2 2 4 6" xfId="17225"/>
    <cellStyle name="SAPBEXexcBad7 2 2 2 4 6 2" xfId="17226"/>
    <cellStyle name="SAPBEXexcBad7 2 2 2 4 7" xfId="17227"/>
    <cellStyle name="SAPBEXexcBad7 2 2 2 5" xfId="17228"/>
    <cellStyle name="SAPBEXexcBad7 2 2 2 5 2" xfId="17229"/>
    <cellStyle name="SAPBEXexcBad7 2 2 2 6" xfId="17230"/>
    <cellStyle name="SAPBEXexcBad7 2 2 2 6 2" xfId="17231"/>
    <cellStyle name="SAPBEXexcBad7 2 2 2 7" xfId="17232"/>
    <cellStyle name="SAPBEXexcBad7 2 2 2 7 2" xfId="17233"/>
    <cellStyle name="SAPBEXexcBad7 2 2 2 8" xfId="17234"/>
    <cellStyle name="SAPBEXexcBad7 2 2 2 8 2" xfId="17235"/>
    <cellStyle name="SAPBEXexcBad7 2 2 2 9" xfId="17236"/>
    <cellStyle name="SAPBEXexcBad7 2 2 2 9 2" xfId="17237"/>
    <cellStyle name="SAPBEXexcBad7 2 2 3" xfId="17238"/>
    <cellStyle name="SAPBEXexcBad7 2 2 3 2" xfId="17239"/>
    <cellStyle name="SAPBEXexcBad7 2 2 3 2 2" xfId="17240"/>
    <cellStyle name="SAPBEXexcBad7 2 2 3 2 2 2" xfId="17241"/>
    <cellStyle name="SAPBEXexcBad7 2 2 3 2 2 2 2" xfId="17242"/>
    <cellStyle name="SAPBEXexcBad7 2 2 3 2 2 3" xfId="17243"/>
    <cellStyle name="SAPBEXexcBad7 2 2 3 2 2 3 2" xfId="17244"/>
    <cellStyle name="SAPBEXexcBad7 2 2 3 2 2 4" xfId="17245"/>
    <cellStyle name="SAPBEXexcBad7 2 2 3 2 2 4 2" xfId="17246"/>
    <cellStyle name="SAPBEXexcBad7 2 2 3 2 2 5" xfId="17247"/>
    <cellStyle name="SAPBEXexcBad7 2 2 3 2 2 5 2" xfId="17248"/>
    <cellStyle name="SAPBEXexcBad7 2 2 3 2 2 6" xfId="17249"/>
    <cellStyle name="SAPBEXexcBad7 2 2 3 2 2 6 2" xfId="17250"/>
    <cellStyle name="SAPBEXexcBad7 2 2 3 2 2 7" xfId="17251"/>
    <cellStyle name="SAPBEXexcBad7 2 2 3 2 3" xfId="17252"/>
    <cellStyle name="SAPBEXexcBad7 2 2 3 2 3 2" xfId="17253"/>
    <cellStyle name="SAPBEXexcBad7 2 2 3 2 4" xfId="17254"/>
    <cellStyle name="SAPBEXexcBad7 2 2 3 2 4 2" xfId="17255"/>
    <cellStyle name="SAPBEXexcBad7 2 2 3 2 5" xfId="17256"/>
    <cellStyle name="SAPBEXexcBad7 2 2 3 2 5 2" xfId="17257"/>
    <cellStyle name="SAPBEXexcBad7 2 2 3 2 6" xfId="17258"/>
    <cellStyle name="SAPBEXexcBad7 2 2 3 2 6 2" xfId="17259"/>
    <cellStyle name="SAPBEXexcBad7 2 2 3 2 7" xfId="17260"/>
    <cellStyle name="SAPBEXexcBad7 2 2 3 2 7 2" xfId="17261"/>
    <cellStyle name="SAPBEXexcBad7 2 2 3 2 8" xfId="17262"/>
    <cellStyle name="SAPBEXexcBad7 2 2 3 3" xfId="17263"/>
    <cellStyle name="SAPBEXexcBad7 2 2 3 3 2" xfId="17264"/>
    <cellStyle name="SAPBEXexcBad7 2 2 3 3 2 2" xfId="17265"/>
    <cellStyle name="SAPBEXexcBad7 2 2 3 3 3" xfId="17266"/>
    <cellStyle name="SAPBEXexcBad7 2 2 3 3 3 2" xfId="17267"/>
    <cellStyle name="SAPBEXexcBad7 2 2 3 3 4" xfId="17268"/>
    <cellStyle name="SAPBEXexcBad7 2 2 3 3 4 2" xfId="17269"/>
    <cellStyle name="SAPBEXexcBad7 2 2 3 3 5" xfId="17270"/>
    <cellStyle name="SAPBEXexcBad7 2 2 3 3 5 2" xfId="17271"/>
    <cellStyle name="SAPBEXexcBad7 2 2 3 3 6" xfId="17272"/>
    <cellStyle name="SAPBEXexcBad7 2 2 3 3 6 2" xfId="17273"/>
    <cellStyle name="SAPBEXexcBad7 2 2 3 3 7" xfId="17274"/>
    <cellStyle name="SAPBEXexcBad7 2 2 3 4" xfId="17275"/>
    <cellStyle name="SAPBEXexcBad7 2 2 3 4 2" xfId="17276"/>
    <cellStyle name="SAPBEXexcBad7 2 2 3 5" xfId="17277"/>
    <cellStyle name="SAPBEXexcBad7 2 2 3 5 2" xfId="17278"/>
    <cellStyle name="SAPBEXexcBad7 2 2 3 6" xfId="17279"/>
    <cellStyle name="SAPBEXexcBad7 2 2 3 6 2" xfId="17280"/>
    <cellStyle name="SAPBEXexcBad7 2 2 3 7" xfId="17281"/>
    <cellStyle name="SAPBEXexcBad7 2 2 3 7 2" xfId="17282"/>
    <cellStyle name="SAPBEXexcBad7 2 2 3 8" xfId="17283"/>
    <cellStyle name="SAPBEXexcBad7 2 2 3 8 2" xfId="17284"/>
    <cellStyle name="SAPBEXexcBad7 2 2 3 9" xfId="17285"/>
    <cellStyle name="SAPBEXexcBad7 2 2 4" xfId="17286"/>
    <cellStyle name="SAPBEXexcBad7 2 2 4 2" xfId="17287"/>
    <cellStyle name="SAPBEXexcBad7 2 2 4 2 2" xfId="17288"/>
    <cellStyle name="SAPBEXexcBad7 2 2 4 2 2 2" xfId="17289"/>
    <cellStyle name="SAPBEXexcBad7 2 2 4 2 3" xfId="17290"/>
    <cellStyle name="SAPBEXexcBad7 2 2 4 2 3 2" xfId="17291"/>
    <cellStyle name="SAPBEXexcBad7 2 2 4 2 4" xfId="17292"/>
    <cellStyle name="SAPBEXexcBad7 2 2 4 2 4 2" xfId="17293"/>
    <cellStyle name="SAPBEXexcBad7 2 2 4 2 5" xfId="17294"/>
    <cellStyle name="SAPBEXexcBad7 2 2 4 2 5 2" xfId="17295"/>
    <cellStyle name="SAPBEXexcBad7 2 2 4 2 6" xfId="17296"/>
    <cellStyle name="SAPBEXexcBad7 2 2 4 2 6 2" xfId="17297"/>
    <cellStyle name="SAPBEXexcBad7 2 2 4 2 7" xfId="17298"/>
    <cellStyle name="SAPBEXexcBad7 2 2 4 3" xfId="17299"/>
    <cellStyle name="SAPBEXexcBad7 2 2 4 3 2" xfId="17300"/>
    <cellStyle name="SAPBEXexcBad7 2 2 4 4" xfId="17301"/>
    <cellStyle name="SAPBEXexcBad7 2 2 4 4 2" xfId="17302"/>
    <cellStyle name="SAPBEXexcBad7 2 2 4 5" xfId="17303"/>
    <cellStyle name="SAPBEXexcBad7 2 2 4 5 2" xfId="17304"/>
    <cellStyle name="SAPBEXexcBad7 2 2 4 6" xfId="17305"/>
    <cellStyle name="SAPBEXexcBad7 2 2 4 6 2" xfId="17306"/>
    <cellStyle name="SAPBEXexcBad7 2 2 4 7" xfId="17307"/>
    <cellStyle name="SAPBEXexcBad7 2 2 4 7 2" xfId="17308"/>
    <cellStyle name="SAPBEXexcBad7 2 2 4 8" xfId="17309"/>
    <cellStyle name="SAPBEXexcBad7 2 2 5" xfId="17310"/>
    <cellStyle name="SAPBEXexcBad7 2 2 5 2" xfId="17311"/>
    <cellStyle name="SAPBEXexcBad7 2 2 5 2 2" xfId="17312"/>
    <cellStyle name="SAPBEXexcBad7 2 2 5 3" xfId="17313"/>
    <cellStyle name="SAPBEXexcBad7 2 2 5 3 2" xfId="17314"/>
    <cellStyle name="SAPBEXexcBad7 2 2 5 4" xfId="17315"/>
    <cellStyle name="SAPBEXexcBad7 2 2 5 4 2" xfId="17316"/>
    <cellStyle name="SAPBEXexcBad7 2 2 5 5" xfId="17317"/>
    <cellStyle name="SAPBEXexcBad7 2 2 5 5 2" xfId="17318"/>
    <cellStyle name="SAPBEXexcBad7 2 2 5 6" xfId="17319"/>
    <cellStyle name="SAPBEXexcBad7 2 2 5 6 2" xfId="17320"/>
    <cellStyle name="SAPBEXexcBad7 2 2 5 7" xfId="17321"/>
    <cellStyle name="SAPBEXexcBad7 2 2 6" xfId="17322"/>
    <cellStyle name="SAPBEXexcBad7 2 2 6 2" xfId="17323"/>
    <cellStyle name="SAPBEXexcBad7 2 2 7" xfId="17324"/>
    <cellStyle name="SAPBEXexcBad7 2 2 7 2" xfId="17325"/>
    <cellStyle name="SAPBEXexcBad7 2 2 8" xfId="17326"/>
    <cellStyle name="SAPBEXexcBad7 2 2 8 2" xfId="17327"/>
    <cellStyle name="SAPBEXexcBad7 2 2 9" xfId="17328"/>
    <cellStyle name="SAPBEXexcBad7 2 2 9 2" xfId="17329"/>
    <cellStyle name="SAPBEXexcBad7 2 3" xfId="17330"/>
    <cellStyle name="SAPBEXexcBad7 2 3 10" xfId="17331"/>
    <cellStyle name="SAPBEXexcBad7 2 3 2" xfId="17332"/>
    <cellStyle name="SAPBEXexcBad7 2 3 2 2" xfId="17333"/>
    <cellStyle name="SAPBEXexcBad7 2 3 2 2 2" xfId="17334"/>
    <cellStyle name="SAPBEXexcBad7 2 3 2 2 2 2" xfId="17335"/>
    <cellStyle name="SAPBEXexcBad7 2 3 2 2 2 2 2" xfId="17336"/>
    <cellStyle name="SAPBEXexcBad7 2 3 2 2 2 3" xfId="17337"/>
    <cellStyle name="SAPBEXexcBad7 2 3 2 2 2 3 2" xfId="17338"/>
    <cellStyle name="SAPBEXexcBad7 2 3 2 2 2 4" xfId="17339"/>
    <cellStyle name="SAPBEXexcBad7 2 3 2 2 2 4 2" xfId="17340"/>
    <cellStyle name="SAPBEXexcBad7 2 3 2 2 2 5" xfId="17341"/>
    <cellStyle name="SAPBEXexcBad7 2 3 2 2 2 5 2" xfId="17342"/>
    <cellStyle name="SAPBEXexcBad7 2 3 2 2 2 6" xfId="17343"/>
    <cellStyle name="SAPBEXexcBad7 2 3 2 2 2 6 2" xfId="17344"/>
    <cellStyle name="SAPBEXexcBad7 2 3 2 2 2 7" xfId="17345"/>
    <cellStyle name="SAPBEXexcBad7 2 3 2 2 3" xfId="17346"/>
    <cellStyle name="SAPBEXexcBad7 2 3 2 2 3 2" xfId="17347"/>
    <cellStyle name="SAPBEXexcBad7 2 3 2 2 4" xfId="17348"/>
    <cellStyle name="SAPBEXexcBad7 2 3 2 2 4 2" xfId="17349"/>
    <cellStyle name="SAPBEXexcBad7 2 3 2 2 5" xfId="17350"/>
    <cellStyle name="SAPBEXexcBad7 2 3 2 2 5 2" xfId="17351"/>
    <cellStyle name="SAPBEXexcBad7 2 3 2 2 6" xfId="17352"/>
    <cellStyle name="SAPBEXexcBad7 2 3 2 2 6 2" xfId="17353"/>
    <cellStyle name="SAPBEXexcBad7 2 3 2 2 7" xfId="17354"/>
    <cellStyle name="SAPBEXexcBad7 2 3 2 2 7 2" xfId="17355"/>
    <cellStyle name="SAPBEXexcBad7 2 3 2 2 8" xfId="17356"/>
    <cellStyle name="SAPBEXexcBad7 2 3 2 3" xfId="17357"/>
    <cellStyle name="SAPBEXexcBad7 2 3 2 3 2" xfId="17358"/>
    <cellStyle name="SAPBEXexcBad7 2 3 2 3 2 2" xfId="17359"/>
    <cellStyle name="SAPBEXexcBad7 2 3 2 3 3" xfId="17360"/>
    <cellStyle name="SAPBEXexcBad7 2 3 2 3 3 2" xfId="17361"/>
    <cellStyle name="SAPBEXexcBad7 2 3 2 3 4" xfId="17362"/>
    <cellStyle name="SAPBEXexcBad7 2 3 2 3 4 2" xfId="17363"/>
    <cellStyle name="SAPBEXexcBad7 2 3 2 3 5" xfId="17364"/>
    <cellStyle name="SAPBEXexcBad7 2 3 2 3 5 2" xfId="17365"/>
    <cellStyle name="SAPBEXexcBad7 2 3 2 3 6" xfId="17366"/>
    <cellStyle name="SAPBEXexcBad7 2 3 2 3 6 2" xfId="17367"/>
    <cellStyle name="SAPBEXexcBad7 2 3 2 3 7" xfId="17368"/>
    <cellStyle name="SAPBEXexcBad7 2 3 2 4" xfId="17369"/>
    <cellStyle name="SAPBEXexcBad7 2 3 2 4 2" xfId="17370"/>
    <cellStyle name="SAPBEXexcBad7 2 3 2 5" xfId="17371"/>
    <cellStyle name="SAPBEXexcBad7 2 3 2 5 2" xfId="17372"/>
    <cellStyle name="SAPBEXexcBad7 2 3 2 6" xfId="17373"/>
    <cellStyle name="SAPBEXexcBad7 2 3 2 6 2" xfId="17374"/>
    <cellStyle name="SAPBEXexcBad7 2 3 2 7" xfId="17375"/>
    <cellStyle name="SAPBEXexcBad7 2 3 2 7 2" xfId="17376"/>
    <cellStyle name="SAPBEXexcBad7 2 3 2 8" xfId="17377"/>
    <cellStyle name="SAPBEXexcBad7 2 3 2 8 2" xfId="17378"/>
    <cellStyle name="SAPBEXexcBad7 2 3 2 9" xfId="17379"/>
    <cellStyle name="SAPBEXexcBad7 2 3 3" xfId="17380"/>
    <cellStyle name="SAPBEXexcBad7 2 3 3 2" xfId="17381"/>
    <cellStyle name="SAPBEXexcBad7 2 3 3 2 2" xfId="17382"/>
    <cellStyle name="SAPBEXexcBad7 2 3 3 2 2 2" xfId="17383"/>
    <cellStyle name="SAPBEXexcBad7 2 3 3 2 3" xfId="17384"/>
    <cellStyle name="SAPBEXexcBad7 2 3 3 2 3 2" xfId="17385"/>
    <cellStyle name="SAPBEXexcBad7 2 3 3 2 4" xfId="17386"/>
    <cellStyle name="SAPBEXexcBad7 2 3 3 2 4 2" xfId="17387"/>
    <cellStyle name="SAPBEXexcBad7 2 3 3 2 5" xfId="17388"/>
    <cellStyle name="SAPBEXexcBad7 2 3 3 2 5 2" xfId="17389"/>
    <cellStyle name="SAPBEXexcBad7 2 3 3 2 6" xfId="17390"/>
    <cellStyle name="SAPBEXexcBad7 2 3 3 2 6 2" xfId="17391"/>
    <cellStyle name="SAPBEXexcBad7 2 3 3 2 7" xfId="17392"/>
    <cellStyle name="SAPBEXexcBad7 2 3 3 3" xfId="17393"/>
    <cellStyle name="SAPBEXexcBad7 2 3 3 3 2" xfId="17394"/>
    <cellStyle name="SAPBEXexcBad7 2 3 3 4" xfId="17395"/>
    <cellStyle name="SAPBEXexcBad7 2 3 3 4 2" xfId="17396"/>
    <cellStyle name="SAPBEXexcBad7 2 3 3 5" xfId="17397"/>
    <cellStyle name="SAPBEXexcBad7 2 3 3 5 2" xfId="17398"/>
    <cellStyle name="SAPBEXexcBad7 2 3 3 6" xfId="17399"/>
    <cellStyle name="SAPBEXexcBad7 2 3 3 6 2" xfId="17400"/>
    <cellStyle name="SAPBEXexcBad7 2 3 3 7" xfId="17401"/>
    <cellStyle name="SAPBEXexcBad7 2 3 3 7 2" xfId="17402"/>
    <cellStyle name="SAPBEXexcBad7 2 3 3 8" xfId="17403"/>
    <cellStyle name="SAPBEXexcBad7 2 3 4" xfId="17404"/>
    <cellStyle name="SAPBEXexcBad7 2 3 4 2" xfId="17405"/>
    <cellStyle name="SAPBEXexcBad7 2 3 4 2 2" xfId="17406"/>
    <cellStyle name="SAPBEXexcBad7 2 3 4 3" xfId="17407"/>
    <cellStyle name="SAPBEXexcBad7 2 3 4 3 2" xfId="17408"/>
    <cellStyle name="SAPBEXexcBad7 2 3 4 4" xfId="17409"/>
    <cellStyle name="SAPBEXexcBad7 2 3 4 4 2" xfId="17410"/>
    <cellStyle name="SAPBEXexcBad7 2 3 4 5" xfId="17411"/>
    <cellStyle name="SAPBEXexcBad7 2 3 4 5 2" xfId="17412"/>
    <cellStyle name="SAPBEXexcBad7 2 3 4 6" xfId="17413"/>
    <cellStyle name="SAPBEXexcBad7 2 3 4 6 2" xfId="17414"/>
    <cellStyle name="SAPBEXexcBad7 2 3 4 7" xfId="17415"/>
    <cellStyle name="SAPBEXexcBad7 2 3 5" xfId="17416"/>
    <cellStyle name="SAPBEXexcBad7 2 3 5 2" xfId="17417"/>
    <cellStyle name="SAPBEXexcBad7 2 3 6" xfId="17418"/>
    <cellStyle name="SAPBEXexcBad7 2 3 6 2" xfId="17419"/>
    <cellStyle name="SAPBEXexcBad7 2 3 7" xfId="17420"/>
    <cellStyle name="SAPBEXexcBad7 2 3 7 2" xfId="17421"/>
    <cellStyle name="SAPBEXexcBad7 2 3 8" xfId="17422"/>
    <cellStyle name="SAPBEXexcBad7 2 3 8 2" xfId="17423"/>
    <cellStyle name="SAPBEXexcBad7 2 3 9" xfId="17424"/>
    <cellStyle name="SAPBEXexcBad7 2 3 9 2" xfId="17425"/>
    <cellStyle name="SAPBEXexcBad7 2 4" xfId="17426"/>
    <cellStyle name="SAPBEXexcBad7 2 4 2" xfId="17427"/>
    <cellStyle name="SAPBEXexcBad7 2 4 2 2" xfId="17428"/>
    <cellStyle name="SAPBEXexcBad7 2 4 2 2 2" xfId="17429"/>
    <cellStyle name="SAPBEXexcBad7 2 4 2 2 2 2" xfId="17430"/>
    <cellStyle name="SAPBEXexcBad7 2 4 2 2 3" xfId="17431"/>
    <cellStyle name="SAPBEXexcBad7 2 4 2 2 3 2" xfId="17432"/>
    <cellStyle name="SAPBEXexcBad7 2 4 2 2 4" xfId="17433"/>
    <cellStyle name="SAPBEXexcBad7 2 4 2 2 4 2" xfId="17434"/>
    <cellStyle name="SAPBEXexcBad7 2 4 2 2 5" xfId="17435"/>
    <cellStyle name="SAPBEXexcBad7 2 4 2 2 5 2" xfId="17436"/>
    <cellStyle name="SAPBEXexcBad7 2 4 2 2 6" xfId="17437"/>
    <cellStyle name="SAPBEXexcBad7 2 4 2 2 6 2" xfId="17438"/>
    <cellStyle name="SAPBEXexcBad7 2 4 2 2 7" xfId="17439"/>
    <cellStyle name="SAPBEXexcBad7 2 4 2 3" xfId="17440"/>
    <cellStyle name="SAPBEXexcBad7 2 4 2 3 2" xfId="17441"/>
    <cellStyle name="SAPBEXexcBad7 2 4 2 4" xfId="17442"/>
    <cellStyle name="SAPBEXexcBad7 2 4 2 4 2" xfId="17443"/>
    <cellStyle name="SAPBEXexcBad7 2 4 2 5" xfId="17444"/>
    <cellStyle name="SAPBEXexcBad7 2 4 2 5 2" xfId="17445"/>
    <cellStyle name="SAPBEXexcBad7 2 4 2 6" xfId="17446"/>
    <cellStyle name="SAPBEXexcBad7 2 4 2 6 2" xfId="17447"/>
    <cellStyle name="SAPBEXexcBad7 2 4 2 7" xfId="17448"/>
    <cellStyle name="SAPBEXexcBad7 2 4 2 7 2" xfId="17449"/>
    <cellStyle name="SAPBEXexcBad7 2 4 2 8" xfId="17450"/>
    <cellStyle name="SAPBEXexcBad7 2 4 3" xfId="17451"/>
    <cellStyle name="SAPBEXexcBad7 2 4 3 2" xfId="17452"/>
    <cellStyle name="SAPBEXexcBad7 2 4 3 2 2" xfId="17453"/>
    <cellStyle name="SAPBEXexcBad7 2 4 3 3" xfId="17454"/>
    <cellStyle name="SAPBEXexcBad7 2 4 3 3 2" xfId="17455"/>
    <cellStyle name="SAPBEXexcBad7 2 4 3 4" xfId="17456"/>
    <cellStyle name="SAPBEXexcBad7 2 4 3 4 2" xfId="17457"/>
    <cellStyle name="SAPBEXexcBad7 2 4 3 5" xfId="17458"/>
    <cellStyle name="SAPBEXexcBad7 2 4 3 5 2" xfId="17459"/>
    <cellStyle name="SAPBEXexcBad7 2 4 3 6" xfId="17460"/>
    <cellStyle name="SAPBEXexcBad7 2 4 3 6 2" xfId="17461"/>
    <cellStyle name="SAPBEXexcBad7 2 4 3 7" xfId="17462"/>
    <cellStyle name="SAPBEXexcBad7 2 4 4" xfId="17463"/>
    <cellStyle name="SAPBEXexcBad7 2 4 4 2" xfId="17464"/>
    <cellStyle name="SAPBEXexcBad7 2 4 5" xfId="17465"/>
    <cellStyle name="SAPBEXexcBad7 2 4 5 2" xfId="17466"/>
    <cellStyle name="SAPBEXexcBad7 2 4 6" xfId="17467"/>
    <cellStyle name="SAPBEXexcBad7 2 4 6 2" xfId="17468"/>
    <cellStyle name="SAPBEXexcBad7 2 4 7" xfId="17469"/>
    <cellStyle name="SAPBEXexcBad7 2 4 7 2" xfId="17470"/>
    <cellStyle name="SAPBEXexcBad7 2 4 8" xfId="17471"/>
    <cellStyle name="SAPBEXexcBad7 2 4 8 2" xfId="17472"/>
    <cellStyle name="SAPBEXexcBad7 2 4 9" xfId="17473"/>
    <cellStyle name="SAPBEXexcBad7 2 5" xfId="17474"/>
    <cellStyle name="SAPBEXexcBad7 2 5 2" xfId="17475"/>
    <cellStyle name="SAPBEXexcBad7 2 5 2 2" xfId="17476"/>
    <cellStyle name="SAPBEXexcBad7 2 5 2 2 2" xfId="17477"/>
    <cellStyle name="SAPBEXexcBad7 2 5 2 3" xfId="17478"/>
    <cellStyle name="SAPBEXexcBad7 2 5 2 3 2" xfId="17479"/>
    <cellStyle name="SAPBEXexcBad7 2 5 2 4" xfId="17480"/>
    <cellStyle name="SAPBEXexcBad7 2 5 2 4 2" xfId="17481"/>
    <cellStyle name="SAPBEXexcBad7 2 5 2 5" xfId="17482"/>
    <cellStyle name="SAPBEXexcBad7 2 5 2 5 2" xfId="17483"/>
    <cellStyle name="SAPBEXexcBad7 2 5 2 6" xfId="17484"/>
    <cellStyle name="SAPBEXexcBad7 2 5 2 6 2" xfId="17485"/>
    <cellStyle name="SAPBEXexcBad7 2 5 2 7" xfId="17486"/>
    <cellStyle name="SAPBEXexcBad7 2 5 3" xfId="17487"/>
    <cellStyle name="SAPBEXexcBad7 2 5 3 2" xfId="17488"/>
    <cellStyle name="SAPBEXexcBad7 2 5 4" xfId="17489"/>
    <cellStyle name="SAPBEXexcBad7 2 5 4 2" xfId="17490"/>
    <cellStyle name="SAPBEXexcBad7 2 5 5" xfId="17491"/>
    <cellStyle name="SAPBEXexcBad7 2 5 5 2" xfId="17492"/>
    <cellStyle name="SAPBEXexcBad7 2 5 6" xfId="17493"/>
    <cellStyle name="SAPBEXexcBad7 2 5 6 2" xfId="17494"/>
    <cellStyle name="SAPBEXexcBad7 2 5 7" xfId="17495"/>
    <cellStyle name="SAPBEXexcBad7 2 5 7 2" xfId="17496"/>
    <cellStyle name="SAPBEXexcBad7 2 5 8" xfId="17497"/>
    <cellStyle name="SAPBEXexcBad7 2 6" xfId="17498"/>
    <cellStyle name="SAPBEXexcBad7 2 6 2" xfId="17499"/>
    <cellStyle name="SAPBEXexcBad7 2 6 2 2" xfId="17500"/>
    <cellStyle name="SAPBEXexcBad7 2 6 3" xfId="17501"/>
    <cellStyle name="SAPBEXexcBad7 2 6 3 2" xfId="17502"/>
    <cellStyle name="SAPBEXexcBad7 2 6 4" xfId="17503"/>
    <cellStyle name="SAPBEXexcBad7 2 6 4 2" xfId="17504"/>
    <cellStyle name="SAPBEXexcBad7 2 6 5" xfId="17505"/>
    <cellStyle name="SAPBEXexcBad7 2 6 5 2" xfId="17506"/>
    <cellStyle name="SAPBEXexcBad7 2 6 6" xfId="17507"/>
    <cellStyle name="SAPBEXexcBad7 2 6 6 2" xfId="17508"/>
    <cellStyle name="SAPBEXexcBad7 2 6 7" xfId="17509"/>
    <cellStyle name="SAPBEXexcBad7 2 7" xfId="17510"/>
    <cellStyle name="SAPBEXexcBad7 2 7 2" xfId="17511"/>
    <cellStyle name="SAPBEXexcBad7 2 8" xfId="17512"/>
    <cellStyle name="SAPBEXexcBad7 2 8 2" xfId="17513"/>
    <cellStyle name="SAPBEXexcBad7 2 9" xfId="17514"/>
    <cellStyle name="SAPBEXexcBad7 2 9 2" xfId="17515"/>
    <cellStyle name="SAPBEXexcBad7 3" xfId="17516"/>
    <cellStyle name="SAPBEXexcBad7 3 10" xfId="17517"/>
    <cellStyle name="SAPBEXexcBad7 3 10 2" xfId="17518"/>
    <cellStyle name="SAPBEXexcBad7 3 11" xfId="17519"/>
    <cellStyle name="SAPBEXexcBad7 3 11 2" xfId="17520"/>
    <cellStyle name="SAPBEXexcBad7 3 12" xfId="17521"/>
    <cellStyle name="SAPBEXexcBad7 3 2" xfId="17522"/>
    <cellStyle name="SAPBEXexcBad7 3 2 10" xfId="17523"/>
    <cellStyle name="SAPBEXexcBad7 3 2 10 2" xfId="17524"/>
    <cellStyle name="SAPBEXexcBad7 3 2 11" xfId="17525"/>
    <cellStyle name="SAPBEXexcBad7 3 2 2" xfId="17526"/>
    <cellStyle name="SAPBEXexcBad7 3 2 2 10" xfId="17527"/>
    <cellStyle name="SAPBEXexcBad7 3 2 2 2" xfId="17528"/>
    <cellStyle name="SAPBEXexcBad7 3 2 2 2 2" xfId="17529"/>
    <cellStyle name="SAPBEXexcBad7 3 2 2 2 2 2" xfId="17530"/>
    <cellStyle name="SAPBEXexcBad7 3 2 2 2 2 2 2" xfId="17531"/>
    <cellStyle name="SAPBEXexcBad7 3 2 2 2 2 2 2 2" xfId="17532"/>
    <cellStyle name="SAPBEXexcBad7 3 2 2 2 2 2 3" xfId="17533"/>
    <cellStyle name="SAPBEXexcBad7 3 2 2 2 2 2 3 2" xfId="17534"/>
    <cellStyle name="SAPBEXexcBad7 3 2 2 2 2 2 4" xfId="17535"/>
    <cellStyle name="SAPBEXexcBad7 3 2 2 2 2 2 4 2" xfId="17536"/>
    <cellStyle name="SAPBEXexcBad7 3 2 2 2 2 2 5" xfId="17537"/>
    <cellStyle name="SAPBEXexcBad7 3 2 2 2 2 2 5 2" xfId="17538"/>
    <cellStyle name="SAPBEXexcBad7 3 2 2 2 2 2 6" xfId="17539"/>
    <cellStyle name="SAPBEXexcBad7 3 2 2 2 2 2 6 2" xfId="17540"/>
    <cellStyle name="SAPBEXexcBad7 3 2 2 2 2 2 7" xfId="17541"/>
    <cellStyle name="SAPBEXexcBad7 3 2 2 2 2 3" xfId="17542"/>
    <cellStyle name="SAPBEXexcBad7 3 2 2 2 2 3 2" xfId="17543"/>
    <cellStyle name="SAPBEXexcBad7 3 2 2 2 2 4" xfId="17544"/>
    <cellStyle name="SAPBEXexcBad7 3 2 2 2 2 4 2" xfId="17545"/>
    <cellStyle name="SAPBEXexcBad7 3 2 2 2 2 5" xfId="17546"/>
    <cellStyle name="SAPBEXexcBad7 3 2 2 2 2 5 2" xfId="17547"/>
    <cellStyle name="SAPBEXexcBad7 3 2 2 2 2 6" xfId="17548"/>
    <cellStyle name="SAPBEXexcBad7 3 2 2 2 2 6 2" xfId="17549"/>
    <cellStyle name="SAPBEXexcBad7 3 2 2 2 2 7" xfId="17550"/>
    <cellStyle name="SAPBEXexcBad7 3 2 2 2 2 7 2" xfId="17551"/>
    <cellStyle name="SAPBEXexcBad7 3 2 2 2 2 8" xfId="17552"/>
    <cellStyle name="SAPBEXexcBad7 3 2 2 2 3" xfId="17553"/>
    <cellStyle name="SAPBEXexcBad7 3 2 2 2 3 2" xfId="17554"/>
    <cellStyle name="SAPBEXexcBad7 3 2 2 2 3 2 2" xfId="17555"/>
    <cellStyle name="SAPBEXexcBad7 3 2 2 2 3 3" xfId="17556"/>
    <cellStyle name="SAPBEXexcBad7 3 2 2 2 3 3 2" xfId="17557"/>
    <cellStyle name="SAPBEXexcBad7 3 2 2 2 3 4" xfId="17558"/>
    <cellStyle name="SAPBEXexcBad7 3 2 2 2 3 4 2" xfId="17559"/>
    <cellStyle name="SAPBEXexcBad7 3 2 2 2 3 5" xfId="17560"/>
    <cellStyle name="SAPBEXexcBad7 3 2 2 2 3 5 2" xfId="17561"/>
    <cellStyle name="SAPBEXexcBad7 3 2 2 2 3 6" xfId="17562"/>
    <cellStyle name="SAPBEXexcBad7 3 2 2 2 3 6 2" xfId="17563"/>
    <cellStyle name="SAPBEXexcBad7 3 2 2 2 3 7" xfId="17564"/>
    <cellStyle name="SAPBEXexcBad7 3 2 2 2 4" xfId="17565"/>
    <cellStyle name="SAPBEXexcBad7 3 2 2 2 4 2" xfId="17566"/>
    <cellStyle name="SAPBEXexcBad7 3 2 2 2 5" xfId="17567"/>
    <cellStyle name="SAPBEXexcBad7 3 2 2 2 5 2" xfId="17568"/>
    <cellStyle name="SAPBEXexcBad7 3 2 2 2 6" xfId="17569"/>
    <cellStyle name="SAPBEXexcBad7 3 2 2 2 6 2" xfId="17570"/>
    <cellStyle name="SAPBEXexcBad7 3 2 2 2 7" xfId="17571"/>
    <cellStyle name="SAPBEXexcBad7 3 2 2 2 7 2" xfId="17572"/>
    <cellStyle name="SAPBEXexcBad7 3 2 2 2 8" xfId="17573"/>
    <cellStyle name="SAPBEXexcBad7 3 2 2 2 8 2" xfId="17574"/>
    <cellStyle name="SAPBEXexcBad7 3 2 2 2 9" xfId="17575"/>
    <cellStyle name="SAPBEXexcBad7 3 2 2 3" xfId="17576"/>
    <cellStyle name="SAPBEXexcBad7 3 2 2 3 2" xfId="17577"/>
    <cellStyle name="SAPBEXexcBad7 3 2 2 3 2 2" xfId="17578"/>
    <cellStyle name="SAPBEXexcBad7 3 2 2 3 2 2 2" xfId="17579"/>
    <cellStyle name="SAPBEXexcBad7 3 2 2 3 2 3" xfId="17580"/>
    <cellStyle name="SAPBEXexcBad7 3 2 2 3 2 3 2" xfId="17581"/>
    <cellStyle name="SAPBEXexcBad7 3 2 2 3 2 4" xfId="17582"/>
    <cellStyle name="SAPBEXexcBad7 3 2 2 3 2 4 2" xfId="17583"/>
    <cellStyle name="SAPBEXexcBad7 3 2 2 3 2 5" xfId="17584"/>
    <cellStyle name="SAPBEXexcBad7 3 2 2 3 2 5 2" xfId="17585"/>
    <cellStyle name="SAPBEXexcBad7 3 2 2 3 2 6" xfId="17586"/>
    <cellStyle name="SAPBEXexcBad7 3 2 2 3 2 6 2" xfId="17587"/>
    <cellStyle name="SAPBEXexcBad7 3 2 2 3 2 7" xfId="17588"/>
    <cellStyle name="SAPBEXexcBad7 3 2 2 3 3" xfId="17589"/>
    <cellStyle name="SAPBEXexcBad7 3 2 2 3 3 2" xfId="17590"/>
    <cellStyle name="SAPBEXexcBad7 3 2 2 3 4" xfId="17591"/>
    <cellStyle name="SAPBEXexcBad7 3 2 2 3 4 2" xfId="17592"/>
    <cellStyle name="SAPBEXexcBad7 3 2 2 3 5" xfId="17593"/>
    <cellStyle name="SAPBEXexcBad7 3 2 2 3 5 2" xfId="17594"/>
    <cellStyle name="SAPBEXexcBad7 3 2 2 3 6" xfId="17595"/>
    <cellStyle name="SAPBEXexcBad7 3 2 2 3 6 2" xfId="17596"/>
    <cellStyle name="SAPBEXexcBad7 3 2 2 3 7" xfId="17597"/>
    <cellStyle name="SAPBEXexcBad7 3 2 2 3 7 2" xfId="17598"/>
    <cellStyle name="SAPBEXexcBad7 3 2 2 3 8" xfId="17599"/>
    <cellStyle name="SAPBEXexcBad7 3 2 2 4" xfId="17600"/>
    <cellStyle name="SAPBEXexcBad7 3 2 2 4 2" xfId="17601"/>
    <cellStyle name="SAPBEXexcBad7 3 2 2 4 2 2" xfId="17602"/>
    <cellStyle name="SAPBEXexcBad7 3 2 2 4 3" xfId="17603"/>
    <cellStyle name="SAPBEXexcBad7 3 2 2 4 3 2" xfId="17604"/>
    <cellStyle name="SAPBEXexcBad7 3 2 2 4 4" xfId="17605"/>
    <cellStyle name="SAPBEXexcBad7 3 2 2 4 4 2" xfId="17606"/>
    <cellStyle name="SAPBEXexcBad7 3 2 2 4 5" xfId="17607"/>
    <cellStyle name="SAPBEXexcBad7 3 2 2 4 5 2" xfId="17608"/>
    <cellStyle name="SAPBEXexcBad7 3 2 2 4 6" xfId="17609"/>
    <cellStyle name="SAPBEXexcBad7 3 2 2 4 6 2" xfId="17610"/>
    <cellStyle name="SAPBEXexcBad7 3 2 2 4 7" xfId="17611"/>
    <cellStyle name="SAPBEXexcBad7 3 2 2 5" xfId="17612"/>
    <cellStyle name="SAPBEXexcBad7 3 2 2 5 2" xfId="17613"/>
    <cellStyle name="SAPBEXexcBad7 3 2 2 6" xfId="17614"/>
    <cellStyle name="SAPBEXexcBad7 3 2 2 6 2" xfId="17615"/>
    <cellStyle name="SAPBEXexcBad7 3 2 2 7" xfId="17616"/>
    <cellStyle name="SAPBEXexcBad7 3 2 2 7 2" xfId="17617"/>
    <cellStyle name="SAPBEXexcBad7 3 2 2 8" xfId="17618"/>
    <cellStyle name="SAPBEXexcBad7 3 2 2 8 2" xfId="17619"/>
    <cellStyle name="SAPBEXexcBad7 3 2 2 9" xfId="17620"/>
    <cellStyle name="SAPBEXexcBad7 3 2 2 9 2" xfId="17621"/>
    <cellStyle name="SAPBEXexcBad7 3 2 3" xfId="17622"/>
    <cellStyle name="SAPBEXexcBad7 3 2 3 2" xfId="17623"/>
    <cellStyle name="SAPBEXexcBad7 3 2 3 2 2" xfId="17624"/>
    <cellStyle name="SAPBEXexcBad7 3 2 3 2 2 2" xfId="17625"/>
    <cellStyle name="SAPBEXexcBad7 3 2 3 2 2 2 2" xfId="17626"/>
    <cellStyle name="SAPBEXexcBad7 3 2 3 2 2 3" xfId="17627"/>
    <cellStyle name="SAPBEXexcBad7 3 2 3 2 2 3 2" xfId="17628"/>
    <cellStyle name="SAPBEXexcBad7 3 2 3 2 2 4" xfId="17629"/>
    <cellStyle name="SAPBEXexcBad7 3 2 3 2 2 4 2" xfId="17630"/>
    <cellStyle name="SAPBEXexcBad7 3 2 3 2 2 5" xfId="17631"/>
    <cellStyle name="SAPBEXexcBad7 3 2 3 2 2 5 2" xfId="17632"/>
    <cellStyle name="SAPBEXexcBad7 3 2 3 2 2 6" xfId="17633"/>
    <cellStyle name="SAPBEXexcBad7 3 2 3 2 2 6 2" xfId="17634"/>
    <cellStyle name="SAPBEXexcBad7 3 2 3 2 2 7" xfId="17635"/>
    <cellStyle name="SAPBEXexcBad7 3 2 3 2 3" xfId="17636"/>
    <cellStyle name="SAPBEXexcBad7 3 2 3 2 3 2" xfId="17637"/>
    <cellStyle name="SAPBEXexcBad7 3 2 3 2 4" xfId="17638"/>
    <cellStyle name="SAPBEXexcBad7 3 2 3 2 4 2" xfId="17639"/>
    <cellStyle name="SAPBEXexcBad7 3 2 3 2 5" xfId="17640"/>
    <cellStyle name="SAPBEXexcBad7 3 2 3 2 5 2" xfId="17641"/>
    <cellStyle name="SAPBEXexcBad7 3 2 3 2 6" xfId="17642"/>
    <cellStyle name="SAPBEXexcBad7 3 2 3 2 6 2" xfId="17643"/>
    <cellStyle name="SAPBEXexcBad7 3 2 3 2 7" xfId="17644"/>
    <cellStyle name="SAPBEXexcBad7 3 2 3 2 7 2" xfId="17645"/>
    <cellStyle name="SAPBEXexcBad7 3 2 3 2 8" xfId="17646"/>
    <cellStyle name="SAPBEXexcBad7 3 2 3 3" xfId="17647"/>
    <cellStyle name="SAPBEXexcBad7 3 2 3 3 2" xfId="17648"/>
    <cellStyle name="SAPBEXexcBad7 3 2 3 3 2 2" xfId="17649"/>
    <cellStyle name="SAPBEXexcBad7 3 2 3 3 3" xfId="17650"/>
    <cellStyle name="SAPBEXexcBad7 3 2 3 3 3 2" xfId="17651"/>
    <cellStyle name="SAPBEXexcBad7 3 2 3 3 4" xfId="17652"/>
    <cellStyle name="SAPBEXexcBad7 3 2 3 3 4 2" xfId="17653"/>
    <cellStyle name="SAPBEXexcBad7 3 2 3 3 5" xfId="17654"/>
    <cellStyle name="SAPBEXexcBad7 3 2 3 3 5 2" xfId="17655"/>
    <cellStyle name="SAPBEXexcBad7 3 2 3 3 6" xfId="17656"/>
    <cellStyle name="SAPBEXexcBad7 3 2 3 3 6 2" xfId="17657"/>
    <cellStyle name="SAPBEXexcBad7 3 2 3 3 7" xfId="17658"/>
    <cellStyle name="SAPBEXexcBad7 3 2 3 4" xfId="17659"/>
    <cellStyle name="SAPBEXexcBad7 3 2 3 4 2" xfId="17660"/>
    <cellStyle name="SAPBEXexcBad7 3 2 3 5" xfId="17661"/>
    <cellStyle name="SAPBEXexcBad7 3 2 3 5 2" xfId="17662"/>
    <cellStyle name="SAPBEXexcBad7 3 2 3 6" xfId="17663"/>
    <cellStyle name="SAPBEXexcBad7 3 2 3 6 2" xfId="17664"/>
    <cellStyle name="SAPBEXexcBad7 3 2 3 7" xfId="17665"/>
    <cellStyle name="SAPBEXexcBad7 3 2 3 7 2" xfId="17666"/>
    <cellStyle name="SAPBEXexcBad7 3 2 3 8" xfId="17667"/>
    <cellStyle name="SAPBEXexcBad7 3 2 3 8 2" xfId="17668"/>
    <cellStyle name="SAPBEXexcBad7 3 2 3 9" xfId="17669"/>
    <cellStyle name="SAPBEXexcBad7 3 2 4" xfId="17670"/>
    <cellStyle name="SAPBEXexcBad7 3 2 4 2" xfId="17671"/>
    <cellStyle name="SAPBEXexcBad7 3 2 4 2 2" xfId="17672"/>
    <cellStyle name="SAPBEXexcBad7 3 2 4 2 2 2" xfId="17673"/>
    <cellStyle name="SAPBEXexcBad7 3 2 4 2 3" xfId="17674"/>
    <cellStyle name="SAPBEXexcBad7 3 2 4 2 3 2" xfId="17675"/>
    <cellStyle name="SAPBEXexcBad7 3 2 4 2 4" xfId="17676"/>
    <cellStyle name="SAPBEXexcBad7 3 2 4 2 4 2" xfId="17677"/>
    <cellStyle name="SAPBEXexcBad7 3 2 4 2 5" xfId="17678"/>
    <cellStyle name="SAPBEXexcBad7 3 2 4 2 5 2" xfId="17679"/>
    <cellStyle name="SAPBEXexcBad7 3 2 4 2 6" xfId="17680"/>
    <cellStyle name="SAPBEXexcBad7 3 2 4 2 6 2" xfId="17681"/>
    <cellStyle name="SAPBEXexcBad7 3 2 4 2 7" xfId="17682"/>
    <cellStyle name="SAPBEXexcBad7 3 2 4 3" xfId="17683"/>
    <cellStyle name="SAPBEXexcBad7 3 2 4 3 2" xfId="17684"/>
    <cellStyle name="SAPBEXexcBad7 3 2 4 4" xfId="17685"/>
    <cellStyle name="SAPBEXexcBad7 3 2 4 4 2" xfId="17686"/>
    <cellStyle name="SAPBEXexcBad7 3 2 4 5" xfId="17687"/>
    <cellStyle name="SAPBEXexcBad7 3 2 4 5 2" xfId="17688"/>
    <cellStyle name="SAPBEXexcBad7 3 2 4 6" xfId="17689"/>
    <cellStyle name="SAPBEXexcBad7 3 2 4 6 2" xfId="17690"/>
    <cellStyle name="SAPBEXexcBad7 3 2 4 7" xfId="17691"/>
    <cellStyle name="SAPBEXexcBad7 3 2 4 7 2" xfId="17692"/>
    <cellStyle name="SAPBEXexcBad7 3 2 4 8" xfId="17693"/>
    <cellStyle name="SAPBEXexcBad7 3 2 5" xfId="17694"/>
    <cellStyle name="SAPBEXexcBad7 3 2 5 2" xfId="17695"/>
    <cellStyle name="SAPBEXexcBad7 3 2 5 2 2" xfId="17696"/>
    <cellStyle name="SAPBEXexcBad7 3 2 5 3" xfId="17697"/>
    <cellStyle name="SAPBEXexcBad7 3 2 5 3 2" xfId="17698"/>
    <cellStyle name="SAPBEXexcBad7 3 2 5 4" xfId="17699"/>
    <cellStyle name="SAPBEXexcBad7 3 2 5 4 2" xfId="17700"/>
    <cellStyle name="SAPBEXexcBad7 3 2 5 5" xfId="17701"/>
    <cellStyle name="SAPBEXexcBad7 3 2 5 5 2" xfId="17702"/>
    <cellStyle name="SAPBEXexcBad7 3 2 5 6" xfId="17703"/>
    <cellStyle name="SAPBEXexcBad7 3 2 5 6 2" xfId="17704"/>
    <cellStyle name="SAPBEXexcBad7 3 2 5 7" xfId="17705"/>
    <cellStyle name="SAPBEXexcBad7 3 2 6" xfId="17706"/>
    <cellStyle name="SAPBEXexcBad7 3 2 6 2" xfId="17707"/>
    <cellStyle name="SAPBEXexcBad7 3 2 7" xfId="17708"/>
    <cellStyle name="SAPBEXexcBad7 3 2 7 2" xfId="17709"/>
    <cellStyle name="SAPBEXexcBad7 3 2 8" xfId="17710"/>
    <cellStyle name="SAPBEXexcBad7 3 2 8 2" xfId="17711"/>
    <cellStyle name="SAPBEXexcBad7 3 2 9" xfId="17712"/>
    <cellStyle name="SAPBEXexcBad7 3 2 9 2" xfId="17713"/>
    <cellStyle name="SAPBEXexcBad7 3 3" xfId="17714"/>
    <cellStyle name="SAPBEXexcBad7 3 3 10" xfId="17715"/>
    <cellStyle name="SAPBEXexcBad7 3 3 2" xfId="17716"/>
    <cellStyle name="SAPBEXexcBad7 3 3 2 2" xfId="17717"/>
    <cellStyle name="SAPBEXexcBad7 3 3 2 2 2" xfId="17718"/>
    <cellStyle name="SAPBEXexcBad7 3 3 2 2 2 2" xfId="17719"/>
    <cellStyle name="SAPBEXexcBad7 3 3 2 2 2 2 2" xfId="17720"/>
    <cellStyle name="SAPBEXexcBad7 3 3 2 2 2 3" xfId="17721"/>
    <cellStyle name="SAPBEXexcBad7 3 3 2 2 2 3 2" xfId="17722"/>
    <cellStyle name="SAPBEXexcBad7 3 3 2 2 2 4" xfId="17723"/>
    <cellStyle name="SAPBEXexcBad7 3 3 2 2 2 4 2" xfId="17724"/>
    <cellStyle name="SAPBEXexcBad7 3 3 2 2 2 5" xfId="17725"/>
    <cellStyle name="SAPBEXexcBad7 3 3 2 2 2 5 2" xfId="17726"/>
    <cellStyle name="SAPBEXexcBad7 3 3 2 2 2 6" xfId="17727"/>
    <cellStyle name="SAPBEXexcBad7 3 3 2 2 2 6 2" xfId="17728"/>
    <cellStyle name="SAPBEXexcBad7 3 3 2 2 2 7" xfId="17729"/>
    <cellStyle name="SAPBEXexcBad7 3 3 2 2 3" xfId="17730"/>
    <cellStyle name="SAPBEXexcBad7 3 3 2 2 3 2" xfId="17731"/>
    <cellStyle name="SAPBEXexcBad7 3 3 2 2 4" xfId="17732"/>
    <cellStyle name="SAPBEXexcBad7 3 3 2 2 4 2" xfId="17733"/>
    <cellStyle name="SAPBEXexcBad7 3 3 2 2 5" xfId="17734"/>
    <cellStyle name="SAPBEXexcBad7 3 3 2 2 5 2" xfId="17735"/>
    <cellStyle name="SAPBEXexcBad7 3 3 2 2 6" xfId="17736"/>
    <cellStyle name="SAPBEXexcBad7 3 3 2 2 6 2" xfId="17737"/>
    <cellStyle name="SAPBEXexcBad7 3 3 2 2 7" xfId="17738"/>
    <cellStyle name="SAPBEXexcBad7 3 3 2 2 7 2" xfId="17739"/>
    <cellStyle name="SAPBEXexcBad7 3 3 2 2 8" xfId="17740"/>
    <cellStyle name="SAPBEXexcBad7 3 3 2 3" xfId="17741"/>
    <cellStyle name="SAPBEXexcBad7 3 3 2 3 2" xfId="17742"/>
    <cellStyle name="SAPBEXexcBad7 3 3 2 3 2 2" xfId="17743"/>
    <cellStyle name="SAPBEXexcBad7 3 3 2 3 3" xfId="17744"/>
    <cellStyle name="SAPBEXexcBad7 3 3 2 3 3 2" xfId="17745"/>
    <cellStyle name="SAPBEXexcBad7 3 3 2 3 4" xfId="17746"/>
    <cellStyle name="SAPBEXexcBad7 3 3 2 3 4 2" xfId="17747"/>
    <cellStyle name="SAPBEXexcBad7 3 3 2 3 5" xfId="17748"/>
    <cellStyle name="SAPBEXexcBad7 3 3 2 3 5 2" xfId="17749"/>
    <cellStyle name="SAPBEXexcBad7 3 3 2 3 6" xfId="17750"/>
    <cellStyle name="SAPBEXexcBad7 3 3 2 3 6 2" xfId="17751"/>
    <cellStyle name="SAPBEXexcBad7 3 3 2 3 7" xfId="17752"/>
    <cellStyle name="SAPBEXexcBad7 3 3 2 4" xfId="17753"/>
    <cellStyle name="SAPBEXexcBad7 3 3 2 4 2" xfId="17754"/>
    <cellStyle name="SAPBEXexcBad7 3 3 2 5" xfId="17755"/>
    <cellStyle name="SAPBEXexcBad7 3 3 2 5 2" xfId="17756"/>
    <cellStyle name="SAPBEXexcBad7 3 3 2 6" xfId="17757"/>
    <cellStyle name="SAPBEXexcBad7 3 3 2 6 2" xfId="17758"/>
    <cellStyle name="SAPBEXexcBad7 3 3 2 7" xfId="17759"/>
    <cellStyle name="SAPBEXexcBad7 3 3 2 7 2" xfId="17760"/>
    <cellStyle name="SAPBEXexcBad7 3 3 2 8" xfId="17761"/>
    <cellStyle name="SAPBEXexcBad7 3 3 2 8 2" xfId="17762"/>
    <cellStyle name="SAPBEXexcBad7 3 3 2 9" xfId="17763"/>
    <cellStyle name="SAPBEXexcBad7 3 3 3" xfId="17764"/>
    <cellStyle name="SAPBEXexcBad7 3 3 3 2" xfId="17765"/>
    <cellStyle name="SAPBEXexcBad7 3 3 3 2 2" xfId="17766"/>
    <cellStyle name="SAPBEXexcBad7 3 3 3 2 2 2" xfId="17767"/>
    <cellStyle name="SAPBEXexcBad7 3 3 3 2 3" xfId="17768"/>
    <cellStyle name="SAPBEXexcBad7 3 3 3 2 3 2" xfId="17769"/>
    <cellStyle name="SAPBEXexcBad7 3 3 3 2 4" xfId="17770"/>
    <cellStyle name="SAPBEXexcBad7 3 3 3 2 4 2" xfId="17771"/>
    <cellStyle name="SAPBEXexcBad7 3 3 3 2 5" xfId="17772"/>
    <cellStyle name="SAPBEXexcBad7 3 3 3 2 5 2" xfId="17773"/>
    <cellStyle name="SAPBEXexcBad7 3 3 3 2 6" xfId="17774"/>
    <cellStyle name="SAPBEXexcBad7 3 3 3 2 6 2" xfId="17775"/>
    <cellStyle name="SAPBEXexcBad7 3 3 3 2 7" xfId="17776"/>
    <cellStyle name="SAPBEXexcBad7 3 3 3 3" xfId="17777"/>
    <cellStyle name="SAPBEXexcBad7 3 3 3 3 2" xfId="17778"/>
    <cellStyle name="SAPBEXexcBad7 3 3 3 4" xfId="17779"/>
    <cellStyle name="SAPBEXexcBad7 3 3 3 4 2" xfId="17780"/>
    <cellStyle name="SAPBEXexcBad7 3 3 3 5" xfId="17781"/>
    <cellStyle name="SAPBEXexcBad7 3 3 3 5 2" xfId="17782"/>
    <cellStyle name="SAPBEXexcBad7 3 3 3 6" xfId="17783"/>
    <cellStyle name="SAPBEXexcBad7 3 3 3 6 2" xfId="17784"/>
    <cellStyle name="SAPBEXexcBad7 3 3 3 7" xfId="17785"/>
    <cellStyle name="SAPBEXexcBad7 3 3 3 7 2" xfId="17786"/>
    <cellStyle name="SAPBEXexcBad7 3 3 3 8" xfId="17787"/>
    <cellStyle name="SAPBEXexcBad7 3 3 4" xfId="17788"/>
    <cellStyle name="SAPBEXexcBad7 3 3 4 2" xfId="17789"/>
    <cellStyle name="SAPBEXexcBad7 3 3 4 2 2" xfId="17790"/>
    <cellStyle name="SAPBEXexcBad7 3 3 4 3" xfId="17791"/>
    <cellStyle name="SAPBEXexcBad7 3 3 4 3 2" xfId="17792"/>
    <cellStyle name="SAPBEXexcBad7 3 3 4 4" xfId="17793"/>
    <cellStyle name="SAPBEXexcBad7 3 3 4 4 2" xfId="17794"/>
    <cellStyle name="SAPBEXexcBad7 3 3 4 5" xfId="17795"/>
    <cellStyle name="SAPBEXexcBad7 3 3 4 5 2" xfId="17796"/>
    <cellStyle name="SAPBEXexcBad7 3 3 4 6" xfId="17797"/>
    <cellStyle name="SAPBEXexcBad7 3 3 4 6 2" xfId="17798"/>
    <cellStyle name="SAPBEXexcBad7 3 3 4 7" xfId="17799"/>
    <cellStyle name="SAPBEXexcBad7 3 3 5" xfId="17800"/>
    <cellStyle name="SAPBEXexcBad7 3 3 5 2" xfId="17801"/>
    <cellStyle name="SAPBEXexcBad7 3 3 6" xfId="17802"/>
    <cellStyle name="SAPBEXexcBad7 3 3 6 2" xfId="17803"/>
    <cellStyle name="SAPBEXexcBad7 3 3 7" xfId="17804"/>
    <cellStyle name="SAPBEXexcBad7 3 3 7 2" xfId="17805"/>
    <cellStyle name="SAPBEXexcBad7 3 3 8" xfId="17806"/>
    <cellStyle name="SAPBEXexcBad7 3 3 8 2" xfId="17807"/>
    <cellStyle name="SAPBEXexcBad7 3 3 9" xfId="17808"/>
    <cellStyle name="SAPBEXexcBad7 3 3 9 2" xfId="17809"/>
    <cellStyle name="SAPBEXexcBad7 3 4" xfId="17810"/>
    <cellStyle name="SAPBEXexcBad7 3 4 2" xfId="17811"/>
    <cellStyle name="SAPBEXexcBad7 3 4 2 2" xfId="17812"/>
    <cellStyle name="SAPBEXexcBad7 3 4 2 2 2" xfId="17813"/>
    <cellStyle name="SAPBEXexcBad7 3 4 2 2 2 2" xfId="17814"/>
    <cellStyle name="SAPBEXexcBad7 3 4 2 2 3" xfId="17815"/>
    <cellStyle name="SAPBEXexcBad7 3 4 2 2 3 2" xfId="17816"/>
    <cellStyle name="SAPBEXexcBad7 3 4 2 2 4" xfId="17817"/>
    <cellStyle name="SAPBEXexcBad7 3 4 2 2 4 2" xfId="17818"/>
    <cellStyle name="SAPBEXexcBad7 3 4 2 2 5" xfId="17819"/>
    <cellStyle name="SAPBEXexcBad7 3 4 2 2 5 2" xfId="17820"/>
    <cellStyle name="SAPBEXexcBad7 3 4 2 2 6" xfId="17821"/>
    <cellStyle name="SAPBEXexcBad7 3 4 2 2 6 2" xfId="17822"/>
    <cellStyle name="SAPBEXexcBad7 3 4 2 2 7" xfId="17823"/>
    <cellStyle name="SAPBEXexcBad7 3 4 2 3" xfId="17824"/>
    <cellStyle name="SAPBEXexcBad7 3 4 2 3 2" xfId="17825"/>
    <cellStyle name="SAPBEXexcBad7 3 4 2 4" xfId="17826"/>
    <cellStyle name="SAPBEXexcBad7 3 4 2 4 2" xfId="17827"/>
    <cellStyle name="SAPBEXexcBad7 3 4 2 5" xfId="17828"/>
    <cellStyle name="SAPBEXexcBad7 3 4 2 5 2" xfId="17829"/>
    <cellStyle name="SAPBEXexcBad7 3 4 2 6" xfId="17830"/>
    <cellStyle name="SAPBEXexcBad7 3 4 2 6 2" xfId="17831"/>
    <cellStyle name="SAPBEXexcBad7 3 4 2 7" xfId="17832"/>
    <cellStyle name="SAPBEXexcBad7 3 4 2 7 2" xfId="17833"/>
    <cellStyle name="SAPBEXexcBad7 3 4 2 8" xfId="17834"/>
    <cellStyle name="SAPBEXexcBad7 3 4 3" xfId="17835"/>
    <cellStyle name="SAPBEXexcBad7 3 4 3 2" xfId="17836"/>
    <cellStyle name="SAPBEXexcBad7 3 4 3 2 2" xfId="17837"/>
    <cellStyle name="SAPBEXexcBad7 3 4 3 3" xfId="17838"/>
    <cellStyle name="SAPBEXexcBad7 3 4 3 3 2" xfId="17839"/>
    <cellStyle name="SAPBEXexcBad7 3 4 3 4" xfId="17840"/>
    <cellStyle name="SAPBEXexcBad7 3 4 3 4 2" xfId="17841"/>
    <cellStyle name="SAPBEXexcBad7 3 4 3 5" xfId="17842"/>
    <cellStyle name="SAPBEXexcBad7 3 4 3 5 2" xfId="17843"/>
    <cellStyle name="SAPBEXexcBad7 3 4 3 6" xfId="17844"/>
    <cellStyle name="SAPBEXexcBad7 3 4 3 6 2" xfId="17845"/>
    <cellStyle name="SAPBEXexcBad7 3 4 3 7" xfId="17846"/>
    <cellStyle name="SAPBEXexcBad7 3 4 4" xfId="17847"/>
    <cellStyle name="SAPBEXexcBad7 3 4 4 2" xfId="17848"/>
    <cellStyle name="SAPBEXexcBad7 3 4 5" xfId="17849"/>
    <cellStyle name="SAPBEXexcBad7 3 4 5 2" xfId="17850"/>
    <cellStyle name="SAPBEXexcBad7 3 4 6" xfId="17851"/>
    <cellStyle name="SAPBEXexcBad7 3 4 6 2" xfId="17852"/>
    <cellStyle name="SAPBEXexcBad7 3 4 7" xfId="17853"/>
    <cellStyle name="SAPBEXexcBad7 3 4 7 2" xfId="17854"/>
    <cellStyle name="SAPBEXexcBad7 3 4 8" xfId="17855"/>
    <cellStyle name="SAPBEXexcBad7 3 4 8 2" xfId="17856"/>
    <cellStyle name="SAPBEXexcBad7 3 4 9" xfId="17857"/>
    <cellStyle name="SAPBEXexcBad7 3 5" xfId="17858"/>
    <cellStyle name="SAPBEXexcBad7 3 5 2" xfId="17859"/>
    <cellStyle name="SAPBEXexcBad7 3 5 2 2" xfId="17860"/>
    <cellStyle name="SAPBEXexcBad7 3 5 2 2 2" xfId="17861"/>
    <cellStyle name="SAPBEXexcBad7 3 5 2 3" xfId="17862"/>
    <cellStyle name="SAPBEXexcBad7 3 5 2 3 2" xfId="17863"/>
    <cellStyle name="SAPBEXexcBad7 3 5 2 4" xfId="17864"/>
    <cellStyle name="SAPBEXexcBad7 3 5 2 4 2" xfId="17865"/>
    <cellStyle name="SAPBEXexcBad7 3 5 2 5" xfId="17866"/>
    <cellStyle name="SAPBEXexcBad7 3 5 2 5 2" xfId="17867"/>
    <cellStyle name="SAPBEXexcBad7 3 5 2 6" xfId="17868"/>
    <cellStyle name="SAPBEXexcBad7 3 5 2 6 2" xfId="17869"/>
    <cellStyle name="SAPBEXexcBad7 3 5 2 7" xfId="17870"/>
    <cellStyle name="SAPBEXexcBad7 3 5 3" xfId="17871"/>
    <cellStyle name="SAPBEXexcBad7 3 5 3 2" xfId="17872"/>
    <cellStyle name="SAPBEXexcBad7 3 5 4" xfId="17873"/>
    <cellStyle name="SAPBEXexcBad7 3 5 4 2" xfId="17874"/>
    <cellStyle name="SAPBEXexcBad7 3 5 5" xfId="17875"/>
    <cellStyle name="SAPBEXexcBad7 3 5 5 2" xfId="17876"/>
    <cellStyle name="SAPBEXexcBad7 3 5 6" xfId="17877"/>
    <cellStyle name="SAPBEXexcBad7 3 5 6 2" xfId="17878"/>
    <cellStyle name="SAPBEXexcBad7 3 5 7" xfId="17879"/>
    <cellStyle name="SAPBEXexcBad7 3 5 7 2" xfId="17880"/>
    <cellStyle name="SAPBEXexcBad7 3 5 8" xfId="17881"/>
    <cellStyle name="SAPBEXexcBad7 3 6" xfId="17882"/>
    <cellStyle name="SAPBEXexcBad7 3 6 2" xfId="17883"/>
    <cellStyle name="SAPBEXexcBad7 3 6 2 2" xfId="17884"/>
    <cellStyle name="SAPBEXexcBad7 3 6 3" xfId="17885"/>
    <cellStyle name="SAPBEXexcBad7 3 6 3 2" xfId="17886"/>
    <cellStyle name="SAPBEXexcBad7 3 6 4" xfId="17887"/>
    <cellStyle name="SAPBEXexcBad7 3 6 4 2" xfId="17888"/>
    <cellStyle name="SAPBEXexcBad7 3 6 5" xfId="17889"/>
    <cellStyle name="SAPBEXexcBad7 3 6 5 2" xfId="17890"/>
    <cellStyle name="SAPBEXexcBad7 3 6 6" xfId="17891"/>
    <cellStyle name="SAPBEXexcBad7 3 6 6 2" xfId="17892"/>
    <cellStyle name="SAPBEXexcBad7 3 6 7" xfId="17893"/>
    <cellStyle name="SAPBEXexcBad7 3 7" xfId="17894"/>
    <cellStyle name="SAPBEXexcBad7 3 7 2" xfId="17895"/>
    <cellStyle name="SAPBEXexcBad7 3 8" xfId="17896"/>
    <cellStyle name="SAPBEXexcBad7 3 8 2" xfId="17897"/>
    <cellStyle name="SAPBEXexcBad7 3 9" xfId="17898"/>
    <cellStyle name="SAPBEXexcBad7 3 9 2" xfId="17899"/>
    <cellStyle name="SAPBEXexcBad7 4" xfId="17900"/>
    <cellStyle name="SAPBEXexcBad7 4 10" xfId="17901"/>
    <cellStyle name="SAPBEXexcBad7 4 10 2" xfId="17902"/>
    <cellStyle name="SAPBEXexcBad7 4 11" xfId="17903"/>
    <cellStyle name="SAPBEXexcBad7 4 2" xfId="17904"/>
    <cellStyle name="SAPBEXexcBad7 4 2 10" xfId="17905"/>
    <cellStyle name="SAPBEXexcBad7 4 2 2" xfId="17906"/>
    <cellStyle name="SAPBEXexcBad7 4 2 2 2" xfId="17907"/>
    <cellStyle name="SAPBEXexcBad7 4 2 2 2 2" xfId="17908"/>
    <cellStyle name="SAPBEXexcBad7 4 2 2 2 2 2" xfId="17909"/>
    <cellStyle name="SAPBEXexcBad7 4 2 2 2 2 2 2" xfId="17910"/>
    <cellStyle name="SAPBEXexcBad7 4 2 2 2 2 3" xfId="17911"/>
    <cellStyle name="SAPBEXexcBad7 4 2 2 2 2 3 2" xfId="17912"/>
    <cellStyle name="SAPBEXexcBad7 4 2 2 2 2 4" xfId="17913"/>
    <cellStyle name="SAPBEXexcBad7 4 2 2 2 2 4 2" xfId="17914"/>
    <cellStyle name="SAPBEXexcBad7 4 2 2 2 2 5" xfId="17915"/>
    <cellStyle name="SAPBEXexcBad7 4 2 2 2 2 5 2" xfId="17916"/>
    <cellStyle name="SAPBEXexcBad7 4 2 2 2 2 6" xfId="17917"/>
    <cellStyle name="SAPBEXexcBad7 4 2 2 2 2 6 2" xfId="17918"/>
    <cellStyle name="SAPBEXexcBad7 4 2 2 2 2 7" xfId="17919"/>
    <cellStyle name="SAPBEXexcBad7 4 2 2 2 3" xfId="17920"/>
    <cellStyle name="SAPBEXexcBad7 4 2 2 2 3 2" xfId="17921"/>
    <cellStyle name="SAPBEXexcBad7 4 2 2 2 4" xfId="17922"/>
    <cellStyle name="SAPBEXexcBad7 4 2 2 2 4 2" xfId="17923"/>
    <cellStyle name="SAPBEXexcBad7 4 2 2 2 5" xfId="17924"/>
    <cellStyle name="SAPBEXexcBad7 4 2 2 2 5 2" xfId="17925"/>
    <cellStyle name="SAPBEXexcBad7 4 2 2 2 6" xfId="17926"/>
    <cellStyle name="SAPBEXexcBad7 4 2 2 2 6 2" xfId="17927"/>
    <cellStyle name="SAPBEXexcBad7 4 2 2 2 7" xfId="17928"/>
    <cellStyle name="SAPBEXexcBad7 4 2 2 2 7 2" xfId="17929"/>
    <cellStyle name="SAPBEXexcBad7 4 2 2 2 8" xfId="17930"/>
    <cellStyle name="SAPBEXexcBad7 4 2 2 3" xfId="17931"/>
    <cellStyle name="SAPBEXexcBad7 4 2 2 3 2" xfId="17932"/>
    <cellStyle name="SAPBEXexcBad7 4 2 2 3 2 2" xfId="17933"/>
    <cellStyle name="SAPBEXexcBad7 4 2 2 3 3" xfId="17934"/>
    <cellStyle name="SAPBEXexcBad7 4 2 2 3 3 2" xfId="17935"/>
    <cellStyle name="SAPBEXexcBad7 4 2 2 3 4" xfId="17936"/>
    <cellStyle name="SAPBEXexcBad7 4 2 2 3 4 2" xfId="17937"/>
    <cellStyle name="SAPBEXexcBad7 4 2 2 3 5" xfId="17938"/>
    <cellStyle name="SAPBEXexcBad7 4 2 2 3 5 2" xfId="17939"/>
    <cellStyle name="SAPBEXexcBad7 4 2 2 3 6" xfId="17940"/>
    <cellStyle name="SAPBEXexcBad7 4 2 2 3 6 2" xfId="17941"/>
    <cellStyle name="SAPBEXexcBad7 4 2 2 3 7" xfId="17942"/>
    <cellStyle name="SAPBEXexcBad7 4 2 2 4" xfId="17943"/>
    <cellStyle name="SAPBEXexcBad7 4 2 2 4 2" xfId="17944"/>
    <cellStyle name="SAPBEXexcBad7 4 2 2 5" xfId="17945"/>
    <cellStyle name="SAPBEXexcBad7 4 2 2 5 2" xfId="17946"/>
    <cellStyle name="SAPBEXexcBad7 4 2 2 6" xfId="17947"/>
    <cellStyle name="SAPBEXexcBad7 4 2 2 6 2" xfId="17948"/>
    <cellStyle name="SAPBEXexcBad7 4 2 2 7" xfId="17949"/>
    <cellStyle name="SAPBEXexcBad7 4 2 2 7 2" xfId="17950"/>
    <cellStyle name="SAPBEXexcBad7 4 2 2 8" xfId="17951"/>
    <cellStyle name="SAPBEXexcBad7 4 2 2 8 2" xfId="17952"/>
    <cellStyle name="SAPBEXexcBad7 4 2 2 9" xfId="17953"/>
    <cellStyle name="SAPBEXexcBad7 4 2 3" xfId="17954"/>
    <cellStyle name="SAPBEXexcBad7 4 2 3 2" xfId="17955"/>
    <cellStyle name="SAPBEXexcBad7 4 2 3 2 2" xfId="17956"/>
    <cellStyle name="SAPBEXexcBad7 4 2 3 2 2 2" xfId="17957"/>
    <cellStyle name="SAPBEXexcBad7 4 2 3 2 3" xfId="17958"/>
    <cellStyle name="SAPBEXexcBad7 4 2 3 2 3 2" xfId="17959"/>
    <cellStyle name="SAPBEXexcBad7 4 2 3 2 4" xfId="17960"/>
    <cellStyle name="SAPBEXexcBad7 4 2 3 2 4 2" xfId="17961"/>
    <cellStyle name="SAPBEXexcBad7 4 2 3 2 5" xfId="17962"/>
    <cellStyle name="SAPBEXexcBad7 4 2 3 2 5 2" xfId="17963"/>
    <cellStyle name="SAPBEXexcBad7 4 2 3 2 6" xfId="17964"/>
    <cellStyle name="SAPBEXexcBad7 4 2 3 2 6 2" xfId="17965"/>
    <cellStyle name="SAPBEXexcBad7 4 2 3 2 7" xfId="17966"/>
    <cellStyle name="SAPBEXexcBad7 4 2 3 3" xfId="17967"/>
    <cellStyle name="SAPBEXexcBad7 4 2 3 3 2" xfId="17968"/>
    <cellStyle name="SAPBEXexcBad7 4 2 3 4" xfId="17969"/>
    <cellStyle name="SAPBEXexcBad7 4 2 3 4 2" xfId="17970"/>
    <cellStyle name="SAPBEXexcBad7 4 2 3 5" xfId="17971"/>
    <cellStyle name="SAPBEXexcBad7 4 2 3 5 2" xfId="17972"/>
    <cellStyle name="SAPBEXexcBad7 4 2 3 6" xfId="17973"/>
    <cellStyle name="SAPBEXexcBad7 4 2 3 6 2" xfId="17974"/>
    <cellStyle name="SAPBEXexcBad7 4 2 3 7" xfId="17975"/>
    <cellStyle name="SAPBEXexcBad7 4 2 3 7 2" xfId="17976"/>
    <cellStyle name="SAPBEXexcBad7 4 2 3 8" xfId="17977"/>
    <cellStyle name="SAPBEXexcBad7 4 2 4" xfId="17978"/>
    <cellStyle name="SAPBEXexcBad7 4 2 4 2" xfId="17979"/>
    <cellStyle name="SAPBEXexcBad7 4 2 4 2 2" xfId="17980"/>
    <cellStyle name="SAPBEXexcBad7 4 2 4 3" xfId="17981"/>
    <cellStyle name="SAPBEXexcBad7 4 2 4 3 2" xfId="17982"/>
    <cellStyle name="SAPBEXexcBad7 4 2 4 4" xfId="17983"/>
    <cellStyle name="SAPBEXexcBad7 4 2 4 4 2" xfId="17984"/>
    <cellStyle name="SAPBEXexcBad7 4 2 4 5" xfId="17985"/>
    <cellStyle name="SAPBEXexcBad7 4 2 4 5 2" xfId="17986"/>
    <cellStyle name="SAPBEXexcBad7 4 2 4 6" xfId="17987"/>
    <cellStyle name="SAPBEXexcBad7 4 2 4 6 2" xfId="17988"/>
    <cellStyle name="SAPBEXexcBad7 4 2 4 7" xfId="17989"/>
    <cellStyle name="SAPBEXexcBad7 4 2 5" xfId="17990"/>
    <cellStyle name="SAPBEXexcBad7 4 2 5 2" xfId="17991"/>
    <cellStyle name="SAPBEXexcBad7 4 2 6" xfId="17992"/>
    <cellStyle name="SAPBEXexcBad7 4 2 6 2" xfId="17993"/>
    <cellStyle name="SAPBEXexcBad7 4 2 7" xfId="17994"/>
    <cellStyle name="SAPBEXexcBad7 4 2 7 2" xfId="17995"/>
    <cellStyle name="SAPBEXexcBad7 4 2 8" xfId="17996"/>
    <cellStyle name="SAPBEXexcBad7 4 2 8 2" xfId="17997"/>
    <cellStyle name="SAPBEXexcBad7 4 2 9" xfId="17998"/>
    <cellStyle name="SAPBEXexcBad7 4 2 9 2" xfId="17999"/>
    <cellStyle name="SAPBEXexcBad7 4 3" xfId="18000"/>
    <cellStyle name="SAPBEXexcBad7 4 3 2" xfId="18001"/>
    <cellStyle name="SAPBEXexcBad7 4 3 2 2" xfId="18002"/>
    <cellStyle name="SAPBEXexcBad7 4 3 2 2 2" xfId="18003"/>
    <cellStyle name="SAPBEXexcBad7 4 3 2 2 2 2" xfId="18004"/>
    <cellStyle name="SAPBEXexcBad7 4 3 2 2 3" xfId="18005"/>
    <cellStyle name="SAPBEXexcBad7 4 3 2 2 3 2" xfId="18006"/>
    <cellStyle name="SAPBEXexcBad7 4 3 2 2 4" xfId="18007"/>
    <cellStyle name="SAPBEXexcBad7 4 3 2 2 4 2" xfId="18008"/>
    <cellStyle name="SAPBEXexcBad7 4 3 2 2 5" xfId="18009"/>
    <cellStyle name="SAPBEXexcBad7 4 3 2 2 5 2" xfId="18010"/>
    <cellStyle name="SAPBEXexcBad7 4 3 2 2 6" xfId="18011"/>
    <cellStyle name="SAPBEXexcBad7 4 3 2 2 6 2" xfId="18012"/>
    <cellStyle name="SAPBEXexcBad7 4 3 2 2 7" xfId="18013"/>
    <cellStyle name="SAPBEXexcBad7 4 3 2 3" xfId="18014"/>
    <cellStyle name="SAPBEXexcBad7 4 3 2 3 2" xfId="18015"/>
    <cellStyle name="SAPBEXexcBad7 4 3 2 4" xfId="18016"/>
    <cellStyle name="SAPBEXexcBad7 4 3 2 4 2" xfId="18017"/>
    <cellStyle name="SAPBEXexcBad7 4 3 2 5" xfId="18018"/>
    <cellStyle name="SAPBEXexcBad7 4 3 2 5 2" xfId="18019"/>
    <cellStyle name="SAPBEXexcBad7 4 3 2 6" xfId="18020"/>
    <cellStyle name="SAPBEXexcBad7 4 3 2 6 2" xfId="18021"/>
    <cellStyle name="SAPBEXexcBad7 4 3 2 7" xfId="18022"/>
    <cellStyle name="SAPBEXexcBad7 4 3 2 7 2" xfId="18023"/>
    <cellStyle name="SAPBEXexcBad7 4 3 2 8" xfId="18024"/>
    <cellStyle name="SAPBEXexcBad7 4 3 3" xfId="18025"/>
    <cellStyle name="SAPBEXexcBad7 4 3 3 2" xfId="18026"/>
    <cellStyle name="SAPBEXexcBad7 4 3 3 2 2" xfId="18027"/>
    <cellStyle name="SAPBEXexcBad7 4 3 3 3" xfId="18028"/>
    <cellStyle name="SAPBEXexcBad7 4 3 3 3 2" xfId="18029"/>
    <cellStyle name="SAPBEXexcBad7 4 3 3 4" xfId="18030"/>
    <cellStyle name="SAPBEXexcBad7 4 3 3 4 2" xfId="18031"/>
    <cellStyle name="SAPBEXexcBad7 4 3 3 5" xfId="18032"/>
    <cellStyle name="SAPBEXexcBad7 4 3 3 5 2" xfId="18033"/>
    <cellStyle name="SAPBEXexcBad7 4 3 3 6" xfId="18034"/>
    <cellStyle name="SAPBEXexcBad7 4 3 3 6 2" xfId="18035"/>
    <cellStyle name="SAPBEXexcBad7 4 3 3 7" xfId="18036"/>
    <cellStyle name="SAPBEXexcBad7 4 3 4" xfId="18037"/>
    <cellStyle name="SAPBEXexcBad7 4 3 4 2" xfId="18038"/>
    <cellStyle name="SAPBEXexcBad7 4 3 5" xfId="18039"/>
    <cellStyle name="SAPBEXexcBad7 4 3 5 2" xfId="18040"/>
    <cellStyle name="SAPBEXexcBad7 4 3 6" xfId="18041"/>
    <cellStyle name="SAPBEXexcBad7 4 3 6 2" xfId="18042"/>
    <cellStyle name="SAPBEXexcBad7 4 3 7" xfId="18043"/>
    <cellStyle name="SAPBEXexcBad7 4 3 7 2" xfId="18044"/>
    <cellStyle name="SAPBEXexcBad7 4 3 8" xfId="18045"/>
    <cellStyle name="SAPBEXexcBad7 4 3 8 2" xfId="18046"/>
    <cellStyle name="SAPBEXexcBad7 4 3 9" xfId="18047"/>
    <cellStyle name="SAPBEXexcBad7 4 4" xfId="18048"/>
    <cellStyle name="SAPBEXexcBad7 4 4 2" xfId="18049"/>
    <cellStyle name="SAPBEXexcBad7 4 4 2 2" xfId="18050"/>
    <cellStyle name="SAPBEXexcBad7 4 4 2 2 2" xfId="18051"/>
    <cellStyle name="SAPBEXexcBad7 4 4 2 3" xfId="18052"/>
    <cellStyle name="SAPBEXexcBad7 4 4 2 3 2" xfId="18053"/>
    <cellStyle name="SAPBEXexcBad7 4 4 2 4" xfId="18054"/>
    <cellStyle name="SAPBEXexcBad7 4 4 2 4 2" xfId="18055"/>
    <cellStyle name="SAPBEXexcBad7 4 4 2 5" xfId="18056"/>
    <cellStyle name="SAPBEXexcBad7 4 4 2 5 2" xfId="18057"/>
    <cellStyle name="SAPBEXexcBad7 4 4 2 6" xfId="18058"/>
    <cellStyle name="SAPBEXexcBad7 4 4 2 6 2" xfId="18059"/>
    <cellStyle name="SAPBEXexcBad7 4 4 2 7" xfId="18060"/>
    <cellStyle name="SAPBEXexcBad7 4 4 3" xfId="18061"/>
    <cellStyle name="SAPBEXexcBad7 4 4 3 2" xfId="18062"/>
    <cellStyle name="SAPBEXexcBad7 4 4 4" xfId="18063"/>
    <cellStyle name="SAPBEXexcBad7 4 4 4 2" xfId="18064"/>
    <cellStyle name="SAPBEXexcBad7 4 4 5" xfId="18065"/>
    <cellStyle name="SAPBEXexcBad7 4 4 5 2" xfId="18066"/>
    <cellStyle name="SAPBEXexcBad7 4 4 6" xfId="18067"/>
    <cellStyle name="SAPBEXexcBad7 4 4 6 2" xfId="18068"/>
    <cellStyle name="SAPBEXexcBad7 4 4 7" xfId="18069"/>
    <cellStyle name="SAPBEXexcBad7 4 4 7 2" xfId="18070"/>
    <cellStyle name="SAPBEXexcBad7 4 4 8" xfId="18071"/>
    <cellStyle name="SAPBEXexcBad7 4 5" xfId="18072"/>
    <cellStyle name="SAPBEXexcBad7 4 5 2" xfId="18073"/>
    <cellStyle name="SAPBEXexcBad7 4 5 2 2" xfId="18074"/>
    <cellStyle name="SAPBEXexcBad7 4 5 3" xfId="18075"/>
    <cellStyle name="SAPBEXexcBad7 4 5 3 2" xfId="18076"/>
    <cellStyle name="SAPBEXexcBad7 4 5 4" xfId="18077"/>
    <cellStyle name="SAPBEXexcBad7 4 5 4 2" xfId="18078"/>
    <cellStyle name="SAPBEXexcBad7 4 5 5" xfId="18079"/>
    <cellStyle name="SAPBEXexcBad7 4 5 5 2" xfId="18080"/>
    <cellStyle name="SAPBEXexcBad7 4 5 6" xfId="18081"/>
    <cellStyle name="SAPBEXexcBad7 4 5 6 2" xfId="18082"/>
    <cellStyle name="SAPBEXexcBad7 4 5 7" xfId="18083"/>
    <cellStyle name="SAPBEXexcBad7 4 6" xfId="18084"/>
    <cellStyle name="SAPBEXexcBad7 4 6 2" xfId="18085"/>
    <cellStyle name="SAPBEXexcBad7 4 7" xfId="18086"/>
    <cellStyle name="SAPBEXexcBad7 4 7 2" xfId="18087"/>
    <cellStyle name="SAPBEXexcBad7 4 8" xfId="18088"/>
    <cellStyle name="SAPBEXexcBad7 4 8 2" xfId="18089"/>
    <cellStyle name="SAPBEXexcBad7 4 9" xfId="18090"/>
    <cellStyle name="SAPBEXexcBad7 4 9 2" xfId="18091"/>
    <cellStyle name="SAPBEXexcBad7 5" xfId="18092"/>
    <cellStyle name="SAPBEXexcBad7 5 10" xfId="18093"/>
    <cellStyle name="SAPBEXexcBad7 5 2" xfId="18094"/>
    <cellStyle name="SAPBEXexcBad7 5 2 2" xfId="18095"/>
    <cellStyle name="SAPBEXexcBad7 5 2 2 2" xfId="18096"/>
    <cellStyle name="SAPBEXexcBad7 5 2 2 2 2" xfId="18097"/>
    <cellStyle name="SAPBEXexcBad7 5 2 2 2 2 2" xfId="18098"/>
    <cellStyle name="SAPBEXexcBad7 5 2 2 2 3" xfId="18099"/>
    <cellStyle name="SAPBEXexcBad7 5 2 2 2 3 2" xfId="18100"/>
    <cellStyle name="SAPBEXexcBad7 5 2 2 2 4" xfId="18101"/>
    <cellStyle name="SAPBEXexcBad7 5 2 2 2 4 2" xfId="18102"/>
    <cellStyle name="SAPBEXexcBad7 5 2 2 2 5" xfId="18103"/>
    <cellStyle name="SAPBEXexcBad7 5 2 2 2 5 2" xfId="18104"/>
    <cellStyle name="SAPBEXexcBad7 5 2 2 2 6" xfId="18105"/>
    <cellStyle name="SAPBEXexcBad7 5 2 2 2 6 2" xfId="18106"/>
    <cellStyle name="SAPBEXexcBad7 5 2 2 2 7" xfId="18107"/>
    <cellStyle name="SAPBEXexcBad7 5 2 2 3" xfId="18108"/>
    <cellStyle name="SAPBEXexcBad7 5 2 2 3 2" xfId="18109"/>
    <cellStyle name="SAPBEXexcBad7 5 2 2 4" xfId="18110"/>
    <cellStyle name="SAPBEXexcBad7 5 2 2 4 2" xfId="18111"/>
    <cellStyle name="SAPBEXexcBad7 5 2 2 5" xfId="18112"/>
    <cellStyle name="SAPBEXexcBad7 5 2 2 5 2" xfId="18113"/>
    <cellStyle name="SAPBEXexcBad7 5 2 2 6" xfId="18114"/>
    <cellStyle name="SAPBEXexcBad7 5 2 2 6 2" xfId="18115"/>
    <cellStyle name="SAPBEXexcBad7 5 2 2 7" xfId="18116"/>
    <cellStyle name="SAPBEXexcBad7 5 2 2 7 2" xfId="18117"/>
    <cellStyle name="SAPBEXexcBad7 5 2 2 8" xfId="18118"/>
    <cellStyle name="SAPBEXexcBad7 5 2 3" xfId="18119"/>
    <cellStyle name="SAPBEXexcBad7 5 2 3 2" xfId="18120"/>
    <cellStyle name="SAPBEXexcBad7 5 2 3 2 2" xfId="18121"/>
    <cellStyle name="SAPBEXexcBad7 5 2 3 3" xfId="18122"/>
    <cellStyle name="SAPBEXexcBad7 5 2 3 3 2" xfId="18123"/>
    <cellStyle name="SAPBEXexcBad7 5 2 3 4" xfId="18124"/>
    <cellStyle name="SAPBEXexcBad7 5 2 3 4 2" xfId="18125"/>
    <cellStyle name="SAPBEXexcBad7 5 2 3 5" xfId="18126"/>
    <cellStyle name="SAPBEXexcBad7 5 2 3 5 2" xfId="18127"/>
    <cellStyle name="SAPBEXexcBad7 5 2 3 6" xfId="18128"/>
    <cellStyle name="SAPBEXexcBad7 5 2 3 6 2" xfId="18129"/>
    <cellStyle name="SAPBEXexcBad7 5 2 3 7" xfId="18130"/>
    <cellStyle name="SAPBEXexcBad7 5 2 4" xfId="18131"/>
    <cellStyle name="SAPBEXexcBad7 5 2 4 2" xfId="18132"/>
    <cellStyle name="SAPBEXexcBad7 5 2 5" xfId="18133"/>
    <cellStyle name="SAPBEXexcBad7 5 2 5 2" xfId="18134"/>
    <cellStyle name="SAPBEXexcBad7 5 2 6" xfId="18135"/>
    <cellStyle name="SAPBEXexcBad7 5 2 6 2" xfId="18136"/>
    <cellStyle name="SAPBEXexcBad7 5 2 7" xfId="18137"/>
    <cellStyle name="SAPBEXexcBad7 5 2 7 2" xfId="18138"/>
    <cellStyle name="SAPBEXexcBad7 5 2 8" xfId="18139"/>
    <cellStyle name="SAPBEXexcBad7 5 2 8 2" xfId="18140"/>
    <cellStyle name="SAPBEXexcBad7 5 2 9" xfId="18141"/>
    <cellStyle name="SAPBEXexcBad7 5 3" xfId="18142"/>
    <cellStyle name="SAPBEXexcBad7 5 3 2" xfId="18143"/>
    <cellStyle name="SAPBEXexcBad7 5 3 2 2" xfId="18144"/>
    <cellStyle name="SAPBEXexcBad7 5 3 2 2 2" xfId="18145"/>
    <cellStyle name="SAPBEXexcBad7 5 3 2 3" xfId="18146"/>
    <cellStyle name="SAPBEXexcBad7 5 3 2 3 2" xfId="18147"/>
    <cellStyle name="SAPBEXexcBad7 5 3 2 4" xfId="18148"/>
    <cellStyle name="SAPBEXexcBad7 5 3 2 4 2" xfId="18149"/>
    <cellStyle name="SAPBEXexcBad7 5 3 2 5" xfId="18150"/>
    <cellStyle name="SAPBEXexcBad7 5 3 2 5 2" xfId="18151"/>
    <cellStyle name="SAPBEXexcBad7 5 3 2 6" xfId="18152"/>
    <cellStyle name="SAPBEXexcBad7 5 3 2 6 2" xfId="18153"/>
    <cellStyle name="SAPBEXexcBad7 5 3 2 7" xfId="18154"/>
    <cellStyle name="SAPBEXexcBad7 5 3 3" xfId="18155"/>
    <cellStyle name="SAPBEXexcBad7 5 3 3 2" xfId="18156"/>
    <cellStyle name="SAPBEXexcBad7 5 3 4" xfId="18157"/>
    <cellStyle name="SAPBEXexcBad7 5 3 4 2" xfId="18158"/>
    <cellStyle name="SAPBEXexcBad7 5 3 5" xfId="18159"/>
    <cellStyle name="SAPBEXexcBad7 5 3 5 2" xfId="18160"/>
    <cellStyle name="SAPBEXexcBad7 5 3 6" xfId="18161"/>
    <cellStyle name="SAPBEXexcBad7 5 3 6 2" xfId="18162"/>
    <cellStyle name="SAPBEXexcBad7 5 3 7" xfId="18163"/>
    <cellStyle name="SAPBEXexcBad7 5 3 7 2" xfId="18164"/>
    <cellStyle name="SAPBEXexcBad7 5 3 8" xfId="18165"/>
    <cellStyle name="SAPBEXexcBad7 5 4" xfId="18166"/>
    <cellStyle name="SAPBEXexcBad7 5 4 2" xfId="18167"/>
    <cellStyle name="SAPBEXexcBad7 5 4 2 2" xfId="18168"/>
    <cellStyle name="SAPBEXexcBad7 5 4 3" xfId="18169"/>
    <cellStyle name="SAPBEXexcBad7 5 4 3 2" xfId="18170"/>
    <cellStyle name="SAPBEXexcBad7 5 4 4" xfId="18171"/>
    <cellStyle name="SAPBEXexcBad7 5 4 4 2" xfId="18172"/>
    <cellStyle name="SAPBEXexcBad7 5 4 5" xfId="18173"/>
    <cellStyle name="SAPBEXexcBad7 5 4 5 2" xfId="18174"/>
    <cellStyle name="SAPBEXexcBad7 5 4 6" xfId="18175"/>
    <cellStyle name="SAPBEXexcBad7 5 4 6 2" xfId="18176"/>
    <cellStyle name="SAPBEXexcBad7 5 4 7" xfId="18177"/>
    <cellStyle name="SAPBEXexcBad7 5 5" xfId="18178"/>
    <cellStyle name="SAPBEXexcBad7 5 5 2" xfId="18179"/>
    <cellStyle name="SAPBEXexcBad7 5 6" xfId="18180"/>
    <cellStyle name="SAPBEXexcBad7 5 6 2" xfId="18181"/>
    <cellStyle name="SAPBEXexcBad7 5 7" xfId="18182"/>
    <cellStyle name="SAPBEXexcBad7 5 7 2" xfId="18183"/>
    <cellStyle name="SAPBEXexcBad7 5 8" xfId="18184"/>
    <cellStyle name="SAPBEXexcBad7 5 8 2" xfId="18185"/>
    <cellStyle name="SAPBEXexcBad7 5 9" xfId="18186"/>
    <cellStyle name="SAPBEXexcBad7 5 9 2" xfId="18187"/>
    <cellStyle name="SAPBEXexcBad7 6" xfId="18188"/>
    <cellStyle name="SAPBEXexcBad7 6 10" xfId="18189"/>
    <cellStyle name="SAPBEXexcBad7 6 2" xfId="18190"/>
    <cellStyle name="SAPBEXexcBad7 6 2 2" xfId="18191"/>
    <cellStyle name="SAPBEXexcBad7 6 2 2 2" xfId="18192"/>
    <cellStyle name="SAPBEXexcBad7 6 2 2 2 2" xfId="18193"/>
    <cellStyle name="SAPBEXexcBad7 6 2 2 2 2 2" xfId="18194"/>
    <cellStyle name="SAPBEXexcBad7 6 2 2 2 3" xfId="18195"/>
    <cellStyle name="SAPBEXexcBad7 6 2 2 2 3 2" xfId="18196"/>
    <cellStyle name="SAPBEXexcBad7 6 2 2 2 4" xfId="18197"/>
    <cellStyle name="SAPBEXexcBad7 6 2 2 2 4 2" xfId="18198"/>
    <cellStyle name="SAPBEXexcBad7 6 2 2 2 5" xfId="18199"/>
    <cellStyle name="SAPBEXexcBad7 6 2 2 2 5 2" xfId="18200"/>
    <cellStyle name="SAPBEXexcBad7 6 2 2 2 6" xfId="18201"/>
    <cellStyle name="SAPBEXexcBad7 6 2 2 2 6 2" xfId="18202"/>
    <cellStyle name="SAPBEXexcBad7 6 2 2 2 7" xfId="18203"/>
    <cellStyle name="SAPBEXexcBad7 6 2 2 3" xfId="18204"/>
    <cellStyle name="SAPBEXexcBad7 6 2 2 3 2" xfId="18205"/>
    <cellStyle name="SAPBEXexcBad7 6 2 2 4" xfId="18206"/>
    <cellStyle name="SAPBEXexcBad7 6 2 2 4 2" xfId="18207"/>
    <cellStyle name="SAPBEXexcBad7 6 2 2 5" xfId="18208"/>
    <cellStyle name="SAPBEXexcBad7 6 2 2 5 2" xfId="18209"/>
    <cellStyle name="SAPBEXexcBad7 6 2 2 6" xfId="18210"/>
    <cellStyle name="SAPBEXexcBad7 6 2 2 6 2" xfId="18211"/>
    <cellStyle name="SAPBEXexcBad7 6 2 2 7" xfId="18212"/>
    <cellStyle name="SAPBEXexcBad7 6 2 2 7 2" xfId="18213"/>
    <cellStyle name="SAPBEXexcBad7 6 2 2 8" xfId="18214"/>
    <cellStyle name="SAPBEXexcBad7 6 2 3" xfId="18215"/>
    <cellStyle name="SAPBEXexcBad7 6 2 3 2" xfId="18216"/>
    <cellStyle name="SAPBEXexcBad7 6 2 3 2 2" xfId="18217"/>
    <cellStyle name="SAPBEXexcBad7 6 2 3 3" xfId="18218"/>
    <cellStyle name="SAPBEXexcBad7 6 2 3 3 2" xfId="18219"/>
    <cellStyle name="SAPBEXexcBad7 6 2 3 4" xfId="18220"/>
    <cellStyle name="SAPBEXexcBad7 6 2 3 4 2" xfId="18221"/>
    <cellStyle name="SAPBEXexcBad7 6 2 3 5" xfId="18222"/>
    <cellStyle name="SAPBEXexcBad7 6 2 3 5 2" xfId="18223"/>
    <cellStyle name="SAPBEXexcBad7 6 2 3 6" xfId="18224"/>
    <cellStyle name="SAPBEXexcBad7 6 2 3 6 2" xfId="18225"/>
    <cellStyle name="SAPBEXexcBad7 6 2 3 7" xfId="18226"/>
    <cellStyle name="SAPBEXexcBad7 6 2 4" xfId="18227"/>
    <cellStyle name="SAPBEXexcBad7 6 2 4 2" xfId="18228"/>
    <cellStyle name="SAPBEXexcBad7 6 2 5" xfId="18229"/>
    <cellStyle name="SAPBEXexcBad7 6 2 5 2" xfId="18230"/>
    <cellStyle name="SAPBEXexcBad7 6 2 6" xfId="18231"/>
    <cellStyle name="SAPBEXexcBad7 6 2 6 2" xfId="18232"/>
    <cellStyle name="SAPBEXexcBad7 6 2 7" xfId="18233"/>
    <cellStyle name="SAPBEXexcBad7 6 2 7 2" xfId="18234"/>
    <cellStyle name="SAPBEXexcBad7 6 2 8" xfId="18235"/>
    <cellStyle name="SAPBEXexcBad7 6 2 8 2" xfId="18236"/>
    <cellStyle name="SAPBEXexcBad7 6 2 9" xfId="18237"/>
    <cellStyle name="SAPBEXexcBad7 6 3" xfId="18238"/>
    <cellStyle name="SAPBEXexcBad7 6 3 2" xfId="18239"/>
    <cellStyle name="SAPBEXexcBad7 6 3 2 2" xfId="18240"/>
    <cellStyle name="SAPBEXexcBad7 6 3 2 2 2" xfId="18241"/>
    <cellStyle name="SAPBEXexcBad7 6 3 2 3" xfId="18242"/>
    <cellStyle name="SAPBEXexcBad7 6 3 2 3 2" xfId="18243"/>
    <cellStyle name="SAPBEXexcBad7 6 3 2 4" xfId="18244"/>
    <cellStyle name="SAPBEXexcBad7 6 3 2 4 2" xfId="18245"/>
    <cellStyle name="SAPBEXexcBad7 6 3 2 5" xfId="18246"/>
    <cellStyle name="SAPBEXexcBad7 6 3 2 5 2" xfId="18247"/>
    <cellStyle name="SAPBEXexcBad7 6 3 2 6" xfId="18248"/>
    <cellStyle name="SAPBEXexcBad7 6 3 2 6 2" xfId="18249"/>
    <cellStyle name="SAPBEXexcBad7 6 3 2 7" xfId="18250"/>
    <cellStyle name="SAPBEXexcBad7 6 3 3" xfId="18251"/>
    <cellStyle name="SAPBEXexcBad7 6 3 3 2" xfId="18252"/>
    <cellStyle name="SAPBEXexcBad7 6 3 4" xfId="18253"/>
    <cellStyle name="SAPBEXexcBad7 6 3 4 2" xfId="18254"/>
    <cellStyle name="SAPBEXexcBad7 6 3 5" xfId="18255"/>
    <cellStyle name="SAPBEXexcBad7 6 3 5 2" xfId="18256"/>
    <cellStyle name="SAPBEXexcBad7 6 3 6" xfId="18257"/>
    <cellStyle name="SAPBEXexcBad7 6 3 6 2" xfId="18258"/>
    <cellStyle name="SAPBEXexcBad7 6 3 7" xfId="18259"/>
    <cellStyle name="SAPBEXexcBad7 6 3 7 2" xfId="18260"/>
    <cellStyle name="SAPBEXexcBad7 6 3 8" xfId="18261"/>
    <cellStyle name="SAPBEXexcBad7 6 4" xfId="18262"/>
    <cellStyle name="SAPBEXexcBad7 6 4 2" xfId="18263"/>
    <cellStyle name="SAPBEXexcBad7 6 4 2 2" xfId="18264"/>
    <cellStyle name="SAPBEXexcBad7 6 4 3" xfId="18265"/>
    <cellStyle name="SAPBEXexcBad7 6 4 3 2" xfId="18266"/>
    <cellStyle name="SAPBEXexcBad7 6 4 4" xfId="18267"/>
    <cellStyle name="SAPBEXexcBad7 6 4 4 2" xfId="18268"/>
    <cellStyle name="SAPBEXexcBad7 6 4 5" xfId="18269"/>
    <cellStyle name="SAPBEXexcBad7 6 4 5 2" xfId="18270"/>
    <cellStyle name="SAPBEXexcBad7 6 4 6" xfId="18271"/>
    <cellStyle name="SAPBEXexcBad7 6 4 6 2" xfId="18272"/>
    <cellStyle name="SAPBEXexcBad7 6 4 7" xfId="18273"/>
    <cellStyle name="SAPBEXexcBad7 6 5" xfId="18274"/>
    <cellStyle name="SAPBEXexcBad7 6 5 2" xfId="18275"/>
    <cellStyle name="SAPBEXexcBad7 6 6" xfId="18276"/>
    <cellStyle name="SAPBEXexcBad7 6 6 2" xfId="18277"/>
    <cellStyle name="SAPBEXexcBad7 6 7" xfId="18278"/>
    <cellStyle name="SAPBEXexcBad7 6 7 2" xfId="18279"/>
    <cellStyle name="SAPBEXexcBad7 6 8" xfId="18280"/>
    <cellStyle name="SAPBEXexcBad7 6 8 2" xfId="18281"/>
    <cellStyle name="SAPBEXexcBad7 6 9" xfId="18282"/>
    <cellStyle name="SAPBEXexcBad7 6 9 2" xfId="18283"/>
    <cellStyle name="SAPBEXexcBad7 7" xfId="18284"/>
    <cellStyle name="SAPBEXexcBad7 7 10" xfId="18285"/>
    <cellStyle name="SAPBEXexcBad7 7 2" xfId="18286"/>
    <cellStyle name="SAPBEXexcBad7 7 2 2" xfId="18287"/>
    <cellStyle name="SAPBEXexcBad7 7 2 2 2" xfId="18288"/>
    <cellStyle name="SAPBEXexcBad7 7 2 2 2 2" xfId="18289"/>
    <cellStyle name="SAPBEXexcBad7 7 2 2 2 2 2" xfId="18290"/>
    <cellStyle name="SAPBEXexcBad7 7 2 2 2 3" xfId="18291"/>
    <cellStyle name="SAPBEXexcBad7 7 2 2 2 3 2" xfId="18292"/>
    <cellStyle name="SAPBEXexcBad7 7 2 2 2 4" xfId="18293"/>
    <cellStyle name="SAPBEXexcBad7 7 2 2 2 4 2" xfId="18294"/>
    <cellStyle name="SAPBEXexcBad7 7 2 2 2 5" xfId="18295"/>
    <cellStyle name="SAPBEXexcBad7 7 2 2 2 5 2" xfId="18296"/>
    <cellStyle name="SAPBEXexcBad7 7 2 2 2 6" xfId="18297"/>
    <cellStyle name="SAPBEXexcBad7 7 2 2 2 6 2" xfId="18298"/>
    <cellStyle name="SAPBEXexcBad7 7 2 2 2 7" xfId="18299"/>
    <cellStyle name="SAPBEXexcBad7 7 2 2 3" xfId="18300"/>
    <cellStyle name="SAPBEXexcBad7 7 2 2 3 2" xfId="18301"/>
    <cellStyle name="SAPBEXexcBad7 7 2 2 4" xfId="18302"/>
    <cellStyle name="SAPBEXexcBad7 7 2 2 4 2" xfId="18303"/>
    <cellStyle name="SAPBEXexcBad7 7 2 2 5" xfId="18304"/>
    <cellStyle name="SAPBEXexcBad7 7 2 2 5 2" xfId="18305"/>
    <cellStyle name="SAPBEXexcBad7 7 2 2 6" xfId="18306"/>
    <cellStyle name="SAPBEXexcBad7 7 2 2 6 2" xfId="18307"/>
    <cellStyle name="SAPBEXexcBad7 7 2 2 7" xfId="18308"/>
    <cellStyle name="SAPBEXexcBad7 7 2 2 7 2" xfId="18309"/>
    <cellStyle name="SAPBEXexcBad7 7 2 2 8" xfId="18310"/>
    <cellStyle name="SAPBEXexcBad7 7 2 3" xfId="18311"/>
    <cellStyle name="SAPBEXexcBad7 7 2 3 2" xfId="18312"/>
    <cellStyle name="SAPBEXexcBad7 7 2 3 2 2" xfId="18313"/>
    <cellStyle name="SAPBEXexcBad7 7 2 3 3" xfId="18314"/>
    <cellStyle name="SAPBEXexcBad7 7 2 3 3 2" xfId="18315"/>
    <cellStyle name="SAPBEXexcBad7 7 2 3 4" xfId="18316"/>
    <cellStyle name="SAPBEXexcBad7 7 2 3 4 2" xfId="18317"/>
    <cellStyle name="SAPBEXexcBad7 7 2 3 5" xfId="18318"/>
    <cellStyle name="SAPBEXexcBad7 7 2 3 5 2" xfId="18319"/>
    <cellStyle name="SAPBEXexcBad7 7 2 3 6" xfId="18320"/>
    <cellStyle name="SAPBEXexcBad7 7 2 3 6 2" xfId="18321"/>
    <cellStyle name="SAPBEXexcBad7 7 2 3 7" xfId="18322"/>
    <cellStyle name="SAPBEXexcBad7 7 2 4" xfId="18323"/>
    <cellStyle name="SAPBEXexcBad7 7 2 4 2" xfId="18324"/>
    <cellStyle name="SAPBEXexcBad7 7 2 5" xfId="18325"/>
    <cellStyle name="SAPBEXexcBad7 7 2 5 2" xfId="18326"/>
    <cellStyle name="SAPBEXexcBad7 7 2 6" xfId="18327"/>
    <cellStyle name="SAPBEXexcBad7 7 2 6 2" xfId="18328"/>
    <cellStyle name="SAPBEXexcBad7 7 2 7" xfId="18329"/>
    <cellStyle name="SAPBEXexcBad7 7 2 7 2" xfId="18330"/>
    <cellStyle name="SAPBEXexcBad7 7 2 8" xfId="18331"/>
    <cellStyle name="SAPBEXexcBad7 7 2 8 2" xfId="18332"/>
    <cellStyle name="SAPBEXexcBad7 7 2 9" xfId="18333"/>
    <cellStyle name="SAPBEXexcBad7 7 3" xfId="18334"/>
    <cellStyle name="SAPBEXexcBad7 7 3 2" xfId="18335"/>
    <cellStyle name="SAPBEXexcBad7 7 3 2 2" xfId="18336"/>
    <cellStyle name="SAPBEXexcBad7 7 3 2 2 2" xfId="18337"/>
    <cellStyle name="SAPBEXexcBad7 7 3 2 3" xfId="18338"/>
    <cellStyle name="SAPBEXexcBad7 7 3 2 3 2" xfId="18339"/>
    <cellStyle name="SAPBEXexcBad7 7 3 2 4" xfId="18340"/>
    <cellStyle name="SAPBEXexcBad7 7 3 2 4 2" xfId="18341"/>
    <cellStyle name="SAPBEXexcBad7 7 3 2 5" xfId="18342"/>
    <cellStyle name="SAPBEXexcBad7 7 3 2 5 2" xfId="18343"/>
    <cellStyle name="SAPBEXexcBad7 7 3 2 6" xfId="18344"/>
    <cellStyle name="SAPBEXexcBad7 7 3 2 6 2" xfId="18345"/>
    <cellStyle name="SAPBEXexcBad7 7 3 2 7" xfId="18346"/>
    <cellStyle name="SAPBEXexcBad7 7 3 3" xfId="18347"/>
    <cellStyle name="SAPBEXexcBad7 7 3 3 2" xfId="18348"/>
    <cellStyle name="SAPBEXexcBad7 7 3 4" xfId="18349"/>
    <cellStyle name="SAPBEXexcBad7 7 3 4 2" xfId="18350"/>
    <cellStyle name="SAPBEXexcBad7 7 3 5" xfId="18351"/>
    <cellStyle name="SAPBEXexcBad7 7 3 5 2" xfId="18352"/>
    <cellStyle name="SAPBEXexcBad7 7 3 6" xfId="18353"/>
    <cellStyle name="SAPBEXexcBad7 7 3 6 2" xfId="18354"/>
    <cellStyle name="SAPBEXexcBad7 7 3 7" xfId="18355"/>
    <cellStyle name="SAPBEXexcBad7 7 3 7 2" xfId="18356"/>
    <cellStyle name="SAPBEXexcBad7 7 3 8" xfId="18357"/>
    <cellStyle name="SAPBEXexcBad7 7 4" xfId="18358"/>
    <cellStyle name="SAPBEXexcBad7 7 4 2" xfId="18359"/>
    <cellStyle name="SAPBEXexcBad7 7 4 2 2" xfId="18360"/>
    <cellStyle name="SAPBEXexcBad7 7 4 3" xfId="18361"/>
    <cellStyle name="SAPBEXexcBad7 7 4 3 2" xfId="18362"/>
    <cellStyle name="SAPBEXexcBad7 7 4 4" xfId="18363"/>
    <cellStyle name="SAPBEXexcBad7 7 4 4 2" xfId="18364"/>
    <cellStyle name="SAPBEXexcBad7 7 4 5" xfId="18365"/>
    <cellStyle name="SAPBEXexcBad7 7 4 5 2" xfId="18366"/>
    <cellStyle name="SAPBEXexcBad7 7 4 6" xfId="18367"/>
    <cellStyle name="SAPBEXexcBad7 7 4 6 2" xfId="18368"/>
    <cellStyle name="SAPBEXexcBad7 7 4 7" xfId="18369"/>
    <cellStyle name="SAPBEXexcBad7 7 5" xfId="18370"/>
    <cellStyle name="SAPBEXexcBad7 7 5 2" xfId="18371"/>
    <cellStyle name="SAPBEXexcBad7 7 6" xfId="18372"/>
    <cellStyle name="SAPBEXexcBad7 7 6 2" xfId="18373"/>
    <cellStyle name="SAPBEXexcBad7 7 7" xfId="18374"/>
    <cellStyle name="SAPBEXexcBad7 7 7 2" xfId="18375"/>
    <cellStyle name="SAPBEXexcBad7 7 8" xfId="18376"/>
    <cellStyle name="SAPBEXexcBad7 7 8 2" xfId="18377"/>
    <cellStyle name="SAPBEXexcBad7 7 9" xfId="18378"/>
    <cellStyle name="SAPBEXexcBad7 7 9 2" xfId="18379"/>
    <cellStyle name="SAPBEXexcBad7 8" xfId="18380"/>
    <cellStyle name="SAPBEXexcBad7 8 2" xfId="18381"/>
    <cellStyle name="SAPBEXexcBad7 8 2 2" xfId="18382"/>
    <cellStyle name="SAPBEXexcBad7 8 2 2 2" xfId="18383"/>
    <cellStyle name="SAPBEXexcBad7 8 2 2 2 2" xfId="18384"/>
    <cellStyle name="SAPBEXexcBad7 8 2 2 3" xfId="18385"/>
    <cellStyle name="SAPBEXexcBad7 8 2 2 3 2" xfId="18386"/>
    <cellStyle name="SAPBEXexcBad7 8 2 2 4" xfId="18387"/>
    <cellStyle name="SAPBEXexcBad7 8 2 2 4 2" xfId="18388"/>
    <cellStyle name="SAPBEXexcBad7 8 2 2 5" xfId="18389"/>
    <cellStyle name="SAPBEXexcBad7 8 2 2 5 2" xfId="18390"/>
    <cellStyle name="SAPBEXexcBad7 8 2 2 6" xfId="18391"/>
    <cellStyle name="SAPBEXexcBad7 8 2 2 6 2" xfId="18392"/>
    <cellStyle name="SAPBEXexcBad7 8 2 2 7" xfId="18393"/>
    <cellStyle name="SAPBEXexcBad7 8 2 3" xfId="18394"/>
    <cellStyle name="SAPBEXexcBad7 8 2 3 2" xfId="18395"/>
    <cellStyle name="SAPBEXexcBad7 8 2 4" xfId="18396"/>
    <cellStyle name="SAPBEXexcBad7 8 2 4 2" xfId="18397"/>
    <cellStyle name="SAPBEXexcBad7 8 2 5" xfId="18398"/>
    <cellStyle name="SAPBEXexcBad7 8 2 5 2" xfId="18399"/>
    <cellStyle name="SAPBEXexcBad7 8 2 6" xfId="18400"/>
    <cellStyle name="SAPBEXexcBad7 8 2 6 2" xfId="18401"/>
    <cellStyle name="SAPBEXexcBad7 8 2 7" xfId="18402"/>
    <cellStyle name="SAPBEXexcBad7 8 2 7 2" xfId="18403"/>
    <cellStyle name="SAPBEXexcBad7 8 2 8" xfId="18404"/>
    <cellStyle name="SAPBEXexcBad7 8 3" xfId="18405"/>
    <cellStyle name="SAPBEXexcBad7 8 3 2" xfId="18406"/>
    <cellStyle name="SAPBEXexcBad7 8 3 2 2" xfId="18407"/>
    <cellStyle name="SAPBEXexcBad7 8 3 3" xfId="18408"/>
    <cellStyle name="SAPBEXexcBad7 8 3 3 2" xfId="18409"/>
    <cellStyle name="SAPBEXexcBad7 8 3 4" xfId="18410"/>
    <cellStyle name="SAPBEXexcBad7 8 3 4 2" xfId="18411"/>
    <cellStyle name="SAPBEXexcBad7 8 3 5" xfId="18412"/>
    <cellStyle name="SAPBEXexcBad7 8 3 5 2" xfId="18413"/>
    <cellStyle name="SAPBEXexcBad7 8 3 6" xfId="18414"/>
    <cellStyle name="SAPBEXexcBad7 8 3 6 2" xfId="18415"/>
    <cellStyle name="SAPBEXexcBad7 8 3 7" xfId="18416"/>
    <cellStyle name="SAPBEXexcBad7 8 4" xfId="18417"/>
    <cellStyle name="SAPBEXexcBad7 8 4 2" xfId="18418"/>
    <cellStyle name="SAPBEXexcBad7 8 5" xfId="18419"/>
    <cellStyle name="SAPBEXexcBad7 8 5 2" xfId="18420"/>
    <cellStyle name="SAPBEXexcBad7 8 6" xfId="18421"/>
    <cellStyle name="SAPBEXexcBad7 8 6 2" xfId="18422"/>
    <cellStyle name="SAPBEXexcBad7 8 7" xfId="18423"/>
    <cellStyle name="SAPBEXexcBad7 8 7 2" xfId="18424"/>
    <cellStyle name="SAPBEXexcBad7 8 8" xfId="18425"/>
    <cellStyle name="SAPBEXexcBad7 8 8 2" xfId="18426"/>
    <cellStyle name="SAPBEXexcBad7 8 9" xfId="18427"/>
    <cellStyle name="SAPBEXexcBad7 9" xfId="18428"/>
    <cellStyle name="SAPBEXexcBad7 9 2" xfId="18429"/>
    <cellStyle name="SAPBEXexcBad7 9 2 2" xfId="18430"/>
    <cellStyle name="SAPBEXexcBad7 9 2 2 2" xfId="18431"/>
    <cellStyle name="SAPBEXexcBad7 9 2 3" xfId="18432"/>
    <cellStyle name="SAPBEXexcBad7 9 2 3 2" xfId="18433"/>
    <cellStyle name="SAPBEXexcBad7 9 2 4" xfId="18434"/>
    <cellStyle name="SAPBEXexcBad7 9 2 4 2" xfId="18435"/>
    <cellStyle name="SAPBEXexcBad7 9 2 5" xfId="18436"/>
    <cellStyle name="SAPBEXexcBad7 9 2 5 2" xfId="18437"/>
    <cellStyle name="SAPBEXexcBad7 9 2 6" xfId="18438"/>
    <cellStyle name="SAPBEXexcBad7 9 2 6 2" xfId="18439"/>
    <cellStyle name="SAPBEXexcBad7 9 2 7" xfId="18440"/>
    <cellStyle name="SAPBEXexcBad7 9 3" xfId="18441"/>
    <cellStyle name="SAPBEXexcBad7 9 3 2" xfId="18442"/>
    <cellStyle name="SAPBEXexcBad7 9 4" xfId="18443"/>
    <cellStyle name="SAPBEXexcBad7 9 4 2" xfId="18444"/>
    <cellStyle name="SAPBEXexcBad7 9 5" xfId="18445"/>
    <cellStyle name="SAPBEXexcBad7 9 5 2" xfId="18446"/>
    <cellStyle name="SAPBEXexcBad7 9 6" xfId="18447"/>
    <cellStyle name="SAPBEXexcBad7 9 6 2" xfId="18448"/>
    <cellStyle name="SAPBEXexcBad7 9 7" xfId="18449"/>
    <cellStyle name="SAPBEXexcBad7 9 7 2" xfId="18450"/>
    <cellStyle name="SAPBEXexcBad7 9 8" xfId="18451"/>
    <cellStyle name="SAPBEXexcBad8" xfId="18452"/>
    <cellStyle name="SAPBEXexcBad8 10" xfId="18453"/>
    <cellStyle name="SAPBEXexcBad8 10 2" xfId="18454"/>
    <cellStyle name="SAPBEXexcBad8 10 2 2" xfId="18455"/>
    <cellStyle name="SAPBEXexcBad8 10 3" xfId="18456"/>
    <cellStyle name="SAPBEXexcBad8 10 3 2" xfId="18457"/>
    <cellStyle name="SAPBEXexcBad8 10 4" xfId="18458"/>
    <cellStyle name="SAPBEXexcBad8 10 4 2" xfId="18459"/>
    <cellStyle name="SAPBEXexcBad8 10 5" xfId="18460"/>
    <cellStyle name="SAPBEXexcBad8 10 5 2" xfId="18461"/>
    <cellStyle name="SAPBEXexcBad8 10 6" xfId="18462"/>
    <cellStyle name="SAPBEXexcBad8 10 6 2" xfId="18463"/>
    <cellStyle name="SAPBEXexcBad8 10 7" xfId="18464"/>
    <cellStyle name="SAPBEXexcBad8 11" xfId="18465"/>
    <cellStyle name="SAPBEXexcBad8 11 2" xfId="18466"/>
    <cellStyle name="SAPBEXexcBad8 12" xfId="18467"/>
    <cellStyle name="SAPBEXexcBad8 12 2" xfId="18468"/>
    <cellStyle name="SAPBEXexcBad8 13" xfId="18469"/>
    <cellStyle name="SAPBEXexcBad8 13 2" xfId="18470"/>
    <cellStyle name="SAPBEXexcBad8 14" xfId="18471"/>
    <cellStyle name="SAPBEXexcBad8 14 2" xfId="18472"/>
    <cellStyle name="SAPBEXexcBad8 15" xfId="18473"/>
    <cellStyle name="SAPBEXexcBad8 15 2" xfId="18474"/>
    <cellStyle name="SAPBEXexcBad8 16" xfId="18475"/>
    <cellStyle name="SAPBEXexcBad8 2" xfId="18476"/>
    <cellStyle name="SAPBEXexcBad8 2 10" xfId="18477"/>
    <cellStyle name="SAPBEXexcBad8 2 10 2" xfId="18478"/>
    <cellStyle name="SAPBEXexcBad8 2 11" xfId="18479"/>
    <cellStyle name="SAPBEXexcBad8 2 11 2" xfId="18480"/>
    <cellStyle name="SAPBEXexcBad8 2 12" xfId="18481"/>
    <cellStyle name="SAPBEXexcBad8 2 2" xfId="18482"/>
    <cellStyle name="SAPBEXexcBad8 2 2 10" xfId="18483"/>
    <cellStyle name="SAPBEXexcBad8 2 2 10 2" xfId="18484"/>
    <cellStyle name="SAPBEXexcBad8 2 2 11" xfId="18485"/>
    <cellStyle name="SAPBEXexcBad8 2 2 2" xfId="18486"/>
    <cellStyle name="SAPBEXexcBad8 2 2 2 10" xfId="18487"/>
    <cellStyle name="SAPBEXexcBad8 2 2 2 2" xfId="18488"/>
    <cellStyle name="SAPBEXexcBad8 2 2 2 2 2" xfId="18489"/>
    <cellStyle name="SAPBEXexcBad8 2 2 2 2 2 2" xfId="18490"/>
    <cellStyle name="SAPBEXexcBad8 2 2 2 2 2 2 2" xfId="18491"/>
    <cellStyle name="SAPBEXexcBad8 2 2 2 2 2 2 2 2" xfId="18492"/>
    <cellStyle name="SAPBEXexcBad8 2 2 2 2 2 2 3" xfId="18493"/>
    <cellStyle name="SAPBEXexcBad8 2 2 2 2 2 2 3 2" xfId="18494"/>
    <cellStyle name="SAPBEXexcBad8 2 2 2 2 2 2 4" xfId="18495"/>
    <cellStyle name="SAPBEXexcBad8 2 2 2 2 2 2 4 2" xfId="18496"/>
    <cellStyle name="SAPBEXexcBad8 2 2 2 2 2 2 5" xfId="18497"/>
    <cellStyle name="SAPBEXexcBad8 2 2 2 2 2 2 5 2" xfId="18498"/>
    <cellStyle name="SAPBEXexcBad8 2 2 2 2 2 2 6" xfId="18499"/>
    <cellStyle name="SAPBEXexcBad8 2 2 2 2 2 2 6 2" xfId="18500"/>
    <cellStyle name="SAPBEXexcBad8 2 2 2 2 2 2 7" xfId="18501"/>
    <cellStyle name="SAPBEXexcBad8 2 2 2 2 2 3" xfId="18502"/>
    <cellStyle name="SAPBEXexcBad8 2 2 2 2 2 3 2" xfId="18503"/>
    <cellStyle name="SAPBEXexcBad8 2 2 2 2 2 4" xfId="18504"/>
    <cellStyle name="SAPBEXexcBad8 2 2 2 2 2 4 2" xfId="18505"/>
    <cellStyle name="SAPBEXexcBad8 2 2 2 2 2 5" xfId="18506"/>
    <cellStyle name="SAPBEXexcBad8 2 2 2 2 2 5 2" xfId="18507"/>
    <cellStyle name="SAPBEXexcBad8 2 2 2 2 2 6" xfId="18508"/>
    <cellStyle name="SAPBEXexcBad8 2 2 2 2 2 6 2" xfId="18509"/>
    <cellStyle name="SAPBEXexcBad8 2 2 2 2 2 7" xfId="18510"/>
    <cellStyle name="SAPBEXexcBad8 2 2 2 2 2 7 2" xfId="18511"/>
    <cellStyle name="SAPBEXexcBad8 2 2 2 2 2 8" xfId="18512"/>
    <cellStyle name="SAPBEXexcBad8 2 2 2 2 3" xfId="18513"/>
    <cellStyle name="SAPBEXexcBad8 2 2 2 2 3 2" xfId="18514"/>
    <cellStyle name="SAPBEXexcBad8 2 2 2 2 3 2 2" xfId="18515"/>
    <cellStyle name="SAPBEXexcBad8 2 2 2 2 3 3" xfId="18516"/>
    <cellStyle name="SAPBEXexcBad8 2 2 2 2 3 3 2" xfId="18517"/>
    <cellStyle name="SAPBEXexcBad8 2 2 2 2 3 4" xfId="18518"/>
    <cellStyle name="SAPBEXexcBad8 2 2 2 2 3 4 2" xfId="18519"/>
    <cellStyle name="SAPBEXexcBad8 2 2 2 2 3 5" xfId="18520"/>
    <cellStyle name="SAPBEXexcBad8 2 2 2 2 3 5 2" xfId="18521"/>
    <cellStyle name="SAPBEXexcBad8 2 2 2 2 3 6" xfId="18522"/>
    <cellStyle name="SAPBEXexcBad8 2 2 2 2 3 6 2" xfId="18523"/>
    <cellStyle name="SAPBEXexcBad8 2 2 2 2 3 7" xfId="18524"/>
    <cellStyle name="SAPBEXexcBad8 2 2 2 2 4" xfId="18525"/>
    <cellStyle name="SAPBEXexcBad8 2 2 2 2 4 2" xfId="18526"/>
    <cellStyle name="SAPBEXexcBad8 2 2 2 2 5" xfId="18527"/>
    <cellStyle name="SAPBEXexcBad8 2 2 2 2 5 2" xfId="18528"/>
    <cellStyle name="SAPBEXexcBad8 2 2 2 2 6" xfId="18529"/>
    <cellStyle name="SAPBEXexcBad8 2 2 2 2 6 2" xfId="18530"/>
    <cellStyle name="SAPBEXexcBad8 2 2 2 2 7" xfId="18531"/>
    <cellStyle name="SAPBEXexcBad8 2 2 2 2 7 2" xfId="18532"/>
    <cellStyle name="SAPBEXexcBad8 2 2 2 2 8" xfId="18533"/>
    <cellStyle name="SAPBEXexcBad8 2 2 2 2 8 2" xfId="18534"/>
    <cellStyle name="SAPBEXexcBad8 2 2 2 2 9" xfId="18535"/>
    <cellStyle name="SAPBEXexcBad8 2 2 2 3" xfId="18536"/>
    <cellStyle name="SAPBEXexcBad8 2 2 2 3 2" xfId="18537"/>
    <cellStyle name="SAPBEXexcBad8 2 2 2 3 2 2" xfId="18538"/>
    <cellStyle name="SAPBEXexcBad8 2 2 2 3 2 2 2" xfId="18539"/>
    <cellStyle name="SAPBEXexcBad8 2 2 2 3 2 3" xfId="18540"/>
    <cellStyle name="SAPBEXexcBad8 2 2 2 3 2 3 2" xfId="18541"/>
    <cellStyle name="SAPBEXexcBad8 2 2 2 3 2 4" xfId="18542"/>
    <cellStyle name="SAPBEXexcBad8 2 2 2 3 2 4 2" xfId="18543"/>
    <cellStyle name="SAPBEXexcBad8 2 2 2 3 2 5" xfId="18544"/>
    <cellStyle name="SAPBEXexcBad8 2 2 2 3 2 5 2" xfId="18545"/>
    <cellStyle name="SAPBEXexcBad8 2 2 2 3 2 6" xfId="18546"/>
    <cellStyle name="SAPBEXexcBad8 2 2 2 3 2 6 2" xfId="18547"/>
    <cellStyle name="SAPBEXexcBad8 2 2 2 3 2 7" xfId="18548"/>
    <cellStyle name="SAPBEXexcBad8 2 2 2 3 3" xfId="18549"/>
    <cellStyle name="SAPBEXexcBad8 2 2 2 3 3 2" xfId="18550"/>
    <cellStyle name="SAPBEXexcBad8 2 2 2 3 4" xfId="18551"/>
    <cellStyle name="SAPBEXexcBad8 2 2 2 3 4 2" xfId="18552"/>
    <cellStyle name="SAPBEXexcBad8 2 2 2 3 5" xfId="18553"/>
    <cellStyle name="SAPBEXexcBad8 2 2 2 3 5 2" xfId="18554"/>
    <cellStyle name="SAPBEXexcBad8 2 2 2 3 6" xfId="18555"/>
    <cellStyle name="SAPBEXexcBad8 2 2 2 3 6 2" xfId="18556"/>
    <cellStyle name="SAPBEXexcBad8 2 2 2 3 7" xfId="18557"/>
    <cellStyle name="SAPBEXexcBad8 2 2 2 3 7 2" xfId="18558"/>
    <cellStyle name="SAPBEXexcBad8 2 2 2 3 8" xfId="18559"/>
    <cellStyle name="SAPBEXexcBad8 2 2 2 4" xfId="18560"/>
    <cellStyle name="SAPBEXexcBad8 2 2 2 4 2" xfId="18561"/>
    <cellStyle name="SAPBEXexcBad8 2 2 2 4 2 2" xfId="18562"/>
    <cellStyle name="SAPBEXexcBad8 2 2 2 4 3" xfId="18563"/>
    <cellStyle name="SAPBEXexcBad8 2 2 2 4 3 2" xfId="18564"/>
    <cellStyle name="SAPBEXexcBad8 2 2 2 4 4" xfId="18565"/>
    <cellStyle name="SAPBEXexcBad8 2 2 2 4 4 2" xfId="18566"/>
    <cellStyle name="SAPBEXexcBad8 2 2 2 4 5" xfId="18567"/>
    <cellStyle name="SAPBEXexcBad8 2 2 2 4 5 2" xfId="18568"/>
    <cellStyle name="SAPBEXexcBad8 2 2 2 4 6" xfId="18569"/>
    <cellStyle name="SAPBEXexcBad8 2 2 2 4 6 2" xfId="18570"/>
    <cellStyle name="SAPBEXexcBad8 2 2 2 4 7" xfId="18571"/>
    <cellStyle name="SAPBEXexcBad8 2 2 2 5" xfId="18572"/>
    <cellStyle name="SAPBEXexcBad8 2 2 2 5 2" xfId="18573"/>
    <cellStyle name="SAPBEXexcBad8 2 2 2 6" xfId="18574"/>
    <cellStyle name="SAPBEXexcBad8 2 2 2 6 2" xfId="18575"/>
    <cellStyle name="SAPBEXexcBad8 2 2 2 7" xfId="18576"/>
    <cellStyle name="SAPBEXexcBad8 2 2 2 7 2" xfId="18577"/>
    <cellStyle name="SAPBEXexcBad8 2 2 2 8" xfId="18578"/>
    <cellStyle name="SAPBEXexcBad8 2 2 2 8 2" xfId="18579"/>
    <cellStyle name="SAPBEXexcBad8 2 2 2 9" xfId="18580"/>
    <cellStyle name="SAPBEXexcBad8 2 2 2 9 2" xfId="18581"/>
    <cellStyle name="SAPBEXexcBad8 2 2 3" xfId="18582"/>
    <cellStyle name="SAPBEXexcBad8 2 2 3 2" xfId="18583"/>
    <cellStyle name="SAPBEXexcBad8 2 2 3 2 2" xfId="18584"/>
    <cellStyle name="SAPBEXexcBad8 2 2 3 2 2 2" xfId="18585"/>
    <cellStyle name="SAPBEXexcBad8 2 2 3 2 2 2 2" xfId="18586"/>
    <cellStyle name="SAPBEXexcBad8 2 2 3 2 2 3" xfId="18587"/>
    <cellStyle name="SAPBEXexcBad8 2 2 3 2 2 3 2" xfId="18588"/>
    <cellStyle name="SAPBEXexcBad8 2 2 3 2 2 4" xfId="18589"/>
    <cellStyle name="SAPBEXexcBad8 2 2 3 2 2 4 2" xfId="18590"/>
    <cellStyle name="SAPBEXexcBad8 2 2 3 2 2 5" xfId="18591"/>
    <cellStyle name="SAPBEXexcBad8 2 2 3 2 2 5 2" xfId="18592"/>
    <cellStyle name="SAPBEXexcBad8 2 2 3 2 2 6" xfId="18593"/>
    <cellStyle name="SAPBEXexcBad8 2 2 3 2 2 6 2" xfId="18594"/>
    <cellStyle name="SAPBEXexcBad8 2 2 3 2 2 7" xfId="18595"/>
    <cellStyle name="SAPBEXexcBad8 2 2 3 2 3" xfId="18596"/>
    <cellStyle name="SAPBEXexcBad8 2 2 3 2 3 2" xfId="18597"/>
    <cellStyle name="SAPBEXexcBad8 2 2 3 2 4" xfId="18598"/>
    <cellStyle name="SAPBEXexcBad8 2 2 3 2 4 2" xfId="18599"/>
    <cellStyle name="SAPBEXexcBad8 2 2 3 2 5" xfId="18600"/>
    <cellStyle name="SAPBEXexcBad8 2 2 3 2 5 2" xfId="18601"/>
    <cellStyle name="SAPBEXexcBad8 2 2 3 2 6" xfId="18602"/>
    <cellStyle name="SAPBEXexcBad8 2 2 3 2 6 2" xfId="18603"/>
    <cellStyle name="SAPBEXexcBad8 2 2 3 2 7" xfId="18604"/>
    <cellStyle name="SAPBEXexcBad8 2 2 3 2 7 2" xfId="18605"/>
    <cellStyle name="SAPBEXexcBad8 2 2 3 2 8" xfId="18606"/>
    <cellStyle name="SAPBEXexcBad8 2 2 3 3" xfId="18607"/>
    <cellStyle name="SAPBEXexcBad8 2 2 3 3 2" xfId="18608"/>
    <cellStyle name="SAPBEXexcBad8 2 2 3 3 2 2" xfId="18609"/>
    <cellStyle name="SAPBEXexcBad8 2 2 3 3 3" xfId="18610"/>
    <cellStyle name="SAPBEXexcBad8 2 2 3 3 3 2" xfId="18611"/>
    <cellStyle name="SAPBEXexcBad8 2 2 3 3 4" xfId="18612"/>
    <cellStyle name="SAPBEXexcBad8 2 2 3 3 4 2" xfId="18613"/>
    <cellStyle name="SAPBEXexcBad8 2 2 3 3 5" xfId="18614"/>
    <cellStyle name="SAPBEXexcBad8 2 2 3 3 5 2" xfId="18615"/>
    <cellStyle name="SAPBEXexcBad8 2 2 3 3 6" xfId="18616"/>
    <cellStyle name="SAPBEXexcBad8 2 2 3 3 6 2" xfId="18617"/>
    <cellStyle name="SAPBEXexcBad8 2 2 3 3 7" xfId="18618"/>
    <cellStyle name="SAPBEXexcBad8 2 2 3 4" xfId="18619"/>
    <cellStyle name="SAPBEXexcBad8 2 2 3 4 2" xfId="18620"/>
    <cellStyle name="SAPBEXexcBad8 2 2 3 5" xfId="18621"/>
    <cellStyle name="SAPBEXexcBad8 2 2 3 5 2" xfId="18622"/>
    <cellStyle name="SAPBEXexcBad8 2 2 3 6" xfId="18623"/>
    <cellStyle name="SAPBEXexcBad8 2 2 3 6 2" xfId="18624"/>
    <cellStyle name="SAPBEXexcBad8 2 2 3 7" xfId="18625"/>
    <cellStyle name="SAPBEXexcBad8 2 2 3 7 2" xfId="18626"/>
    <cellStyle name="SAPBEXexcBad8 2 2 3 8" xfId="18627"/>
    <cellStyle name="SAPBEXexcBad8 2 2 3 8 2" xfId="18628"/>
    <cellStyle name="SAPBEXexcBad8 2 2 3 9" xfId="18629"/>
    <cellStyle name="SAPBEXexcBad8 2 2 4" xfId="18630"/>
    <cellStyle name="SAPBEXexcBad8 2 2 4 2" xfId="18631"/>
    <cellStyle name="SAPBEXexcBad8 2 2 4 2 2" xfId="18632"/>
    <cellStyle name="SAPBEXexcBad8 2 2 4 2 2 2" xfId="18633"/>
    <cellStyle name="SAPBEXexcBad8 2 2 4 2 3" xfId="18634"/>
    <cellStyle name="SAPBEXexcBad8 2 2 4 2 3 2" xfId="18635"/>
    <cellStyle name="SAPBEXexcBad8 2 2 4 2 4" xfId="18636"/>
    <cellStyle name="SAPBEXexcBad8 2 2 4 2 4 2" xfId="18637"/>
    <cellStyle name="SAPBEXexcBad8 2 2 4 2 5" xfId="18638"/>
    <cellStyle name="SAPBEXexcBad8 2 2 4 2 5 2" xfId="18639"/>
    <cellStyle name="SAPBEXexcBad8 2 2 4 2 6" xfId="18640"/>
    <cellStyle name="SAPBEXexcBad8 2 2 4 2 6 2" xfId="18641"/>
    <cellStyle name="SAPBEXexcBad8 2 2 4 2 7" xfId="18642"/>
    <cellStyle name="SAPBEXexcBad8 2 2 4 3" xfId="18643"/>
    <cellStyle name="SAPBEXexcBad8 2 2 4 3 2" xfId="18644"/>
    <cellStyle name="SAPBEXexcBad8 2 2 4 4" xfId="18645"/>
    <cellStyle name="SAPBEXexcBad8 2 2 4 4 2" xfId="18646"/>
    <cellStyle name="SAPBEXexcBad8 2 2 4 5" xfId="18647"/>
    <cellStyle name="SAPBEXexcBad8 2 2 4 5 2" xfId="18648"/>
    <cellStyle name="SAPBEXexcBad8 2 2 4 6" xfId="18649"/>
    <cellStyle name="SAPBEXexcBad8 2 2 4 6 2" xfId="18650"/>
    <cellStyle name="SAPBEXexcBad8 2 2 4 7" xfId="18651"/>
    <cellStyle name="SAPBEXexcBad8 2 2 4 7 2" xfId="18652"/>
    <cellStyle name="SAPBEXexcBad8 2 2 4 8" xfId="18653"/>
    <cellStyle name="SAPBEXexcBad8 2 2 5" xfId="18654"/>
    <cellStyle name="SAPBEXexcBad8 2 2 5 2" xfId="18655"/>
    <cellStyle name="SAPBEXexcBad8 2 2 5 2 2" xfId="18656"/>
    <cellStyle name="SAPBEXexcBad8 2 2 5 3" xfId="18657"/>
    <cellStyle name="SAPBEXexcBad8 2 2 5 3 2" xfId="18658"/>
    <cellStyle name="SAPBEXexcBad8 2 2 5 4" xfId="18659"/>
    <cellStyle name="SAPBEXexcBad8 2 2 5 4 2" xfId="18660"/>
    <cellStyle name="SAPBEXexcBad8 2 2 5 5" xfId="18661"/>
    <cellStyle name="SAPBEXexcBad8 2 2 5 5 2" xfId="18662"/>
    <cellStyle name="SAPBEXexcBad8 2 2 5 6" xfId="18663"/>
    <cellStyle name="SAPBEXexcBad8 2 2 5 6 2" xfId="18664"/>
    <cellStyle name="SAPBEXexcBad8 2 2 5 7" xfId="18665"/>
    <cellStyle name="SAPBEXexcBad8 2 2 6" xfId="18666"/>
    <cellStyle name="SAPBEXexcBad8 2 2 6 2" xfId="18667"/>
    <cellStyle name="SAPBEXexcBad8 2 2 7" xfId="18668"/>
    <cellStyle name="SAPBEXexcBad8 2 2 7 2" xfId="18669"/>
    <cellStyle name="SAPBEXexcBad8 2 2 8" xfId="18670"/>
    <cellStyle name="SAPBEXexcBad8 2 2 8 2" xfId="18671"/>
    <cellStyle name="SAPBEXexcBad8 2 2 9" xfId="18672"/>
    <cellStyle name="SAPBEXexcBad8 2 2 9 2" xfId="18673"/>
    <cellStyle name="SAPBEXexcBad8 2 3" xfId="18674"/>
    <cellStyle name="SAPBEXexcBad8 2 3 10" xfId="18675"/>
    <cellStyle name="SAPBEXexcBad8 2 3 2" xfId="18676"/>
    <cellStyle name="SAPBEXexcBad8 2 3 2 2" xfId="18677"/>
    <cellStyle name="SAPBEXexcBad8 2 3 2 2 2" xfId="18678"/>
    <cellStyle name="SAPBEXexcBad8 2 3 2 2 2 2" xfId="18679"/>
    <cellStyle name="SAPBEXexcBad8 2 3 2 2 2 2 2" xfId="18680"/>
    <cellStyle name="SAPBEXexcBad8 2 3 2 2 2 3" xfId="18681"/>
    <cellStyle name="SAPBEXexcBad8 2 3 2 2 2 3 2" xfId="18682"/>
    <cellStyle name="SAPBEXexcBad8 2 3 2 2 2 4" xfId="18683"/>
    <cellStyle name="SAPBEXexcBad8 2 3 2 2 2 4 2" xfId="18684"/>
    <cellStyle name="SAPBEXexcBad8 2 3 2 2 2 5" xfId="18685"/>
    <cellStyle name="SAPBEXexcBad8 2 3 2 2 2 5 2" xfId="18686"/>
    <cellStyle name="SAPBEXexcBad8 2 3 2 2 2 6" xfId="18687"/>
    <cellStyle name="SAPBEXexcBad8 2 3 2 2 2 6 2" xfId="18688"/>
    <cellStyle name="SAPBEXexcBad8 2 3 2 2 2 7" xfId="18689"/>
    <cellStyle name="SAPBEXexcBad8 2 3 2 2 3" xfId="18690"/>
    <cellStyle name="SAPBEXexcBad8 2 3 2 2 3 2" xfId="18691"/>
    <cellStyle name="SAPBEXexcBad8 2 3 2 2 4" xfId="18692"/>
    <cellStyle name="SAPBEXexcBad8 2 3 2 2 4 2" xfId="18693"/>
    <cellStyle name="SAPBEXexcBad8 2 3 2 2 5" xfId="18694"/>
    <cellStyle name="SAPBEXexcBad8 2 3 2 2 5 2" xfId="18695"/>
    <cellStyle name="SAPBEXexcBad8 2 3 2 2 6" xfId="18696"/>
    <cellStyle name="SAPBEXexcBad8 2 3 2 2 6 2" xfId="18697"/>
    <cellStyle name="SAPBEXexcBad8 2 3 2 2 7" xfId="18698"/>
    <cellStyle name="SAPBEXexcBad8 2 3 2 2 7 2" xfId="18699"/>
    <cellStyle name="SAPBEXexcBad8 2 3 2 2 8" xfId="18700"/>
    <cellStyle name="SAPBEXexcBad8 2 3 2 3" xfId="18701"/>
    <cellStyle name="SAPBEXexcBad8 2 3 2 3 2" xfId="18702"/>
    <cellStyle name="SAPBEXexcBad8 2 3 2 3 2 2" xfId="18703"/>
    <cellStyle name="SAPBEXexcBad8 2 3 2 3 3" xfId="18704"/>
    <cellStyle name="SAPBEXexcBad8 2 3 2 3 3 2" xfId="18705"/>
    <cellStyle name="SAPBEXexcBad8 2 3 2 3 4" xfId="18706"/>
    <cellStyle name="SAPBEXexcBad8 2 3 2 3 4 2" xfId="18707"/>
    <cellStyle name="SAPBEXexcBad8 2 3 2 3 5" xfId="18708"/>
    <cellStyle name="SAPBEXexcBad8 2 3 2 3 5 2" xfId="18709"/>
    <cellStyle name="SAPBEXexcBad8 2 3 2 3 6" xfId="18710"/>
    <cellStyle name="SAPBEXexcBad8 2 3 2 3 6 2" xfId="18711"/>
    <cellStyle name="SAPBEXexcBad8 2 3 2 3 7" xfId="18712"/>
    <cellStyle name="SAPBEXexcBad8 2 3 2 4" xfId="18713"/>
    <cellStyle name="SAPBEXexcBad8 2 3 2 4 2" xfId="18714"/>
    <cellStyle name="SAPBEXexcBad8 2 3 2 5" xfId="18715"/>
    <cellStyle name="SAPBEXexcBad8 2 3 2 5 2" xfId="18716"/>
    <cellStyle name="SAPBEXexcBad8 2 3 2 6" xfId="18717"/>
    <cellStyle name="SAPBEXexcBad8 2 3 2 6 2" xfId="18718"/>
    <cellStyle name="SAPBEXexcBad8 2 3 2 7" xfId="18719"/>
    <cellStyle name="SAPBEXexcBad8 2 3 2 7 2" xfId="18720"/>
    <cellStyle name="SAPBEXexcBad8 2 3 2 8" xfId="18721"/>
    <cellStyle name="SAPBEXexcBad8 2 3 2 8 2" xfId="18722"/>
    <cellStyle name="SAPBEXexcBad8 2 3 2 9" xfId="18723"/>
    <cellStyle name="SAPBEXexcBad8 2 3 3" xfId="18724"/>
    <cellStyle name="SAPBEXexcBad8 2 3 3 2" xfId="18725"/>
    <cellStyle name="SAPBEXexcBad8 2 3 3 2 2" xfId="18726"/>
    <cellStyle name="SAPBEXexcBad8 2 3 3 2 2 2" xfId="18727"/>
    <cellStyle name="SAPBEXexcBad8 2 3 3 2 3" xfId="18728"/>
    <cellStyle name="SAPBEXexcBad8 2 3 3 2 3 2" xfId="18729"/>
    <cellStyle name="SAPBEXexcBad8 2 3 3 2 4" xfId="18730"/>
    <cellStyle name="SAPBEXexcBad8 2 3 3 2 4 2" xfId="18731"/>
    <cellStyle name="SAPBEXexcBad8 2 3 3 2 5" xfId="18732"/>
    <cellStyle name="SAPBEXexcBad8 2 3 3 2 5 2" xfId="18733"/>
    <cellStyle name="SAPBEXexcBad8 2 3 3 2 6" xfId="18734"/>
    <cellStyle name="SAPBEXexcBad8 2 3 3 2 6 2" xfId="18735"/>
    <cellStyle name="SAPBEXexcBad8 2 3 3 2 7" xfId="18736"/>
    <cellStyle name="SAPBEXexcBad8 2 3 3 3" xfId="18737"/>
    <cellStyle name="SAPBEXexcBad8 2 3 3 3 2" xfId="18738"/>
    <cellStyle name="SAPBEXexcBad8 2 3 3 4" xfId="18739"/>
    <cellStyle name="SAPBEXexcBad8 2 3 3 4 2" xfId="18740"/>
    <cellStyle name="SAPBEXexcBad8 2 3 3 5" xfId="18741"/>
    <cellStyle name="SAPBEXexcBad8 2 3 3 5 2" xfId="18742"/>
    <cellStyle name="SAPBEXexcBad8 2 3 3 6" xfId="18743"/>
    <cellStyle name="SAPBEXexcBad8 2 3 3 6 2" xfId="18744"/>
    <cellStyle name="SAPBEXexcBad8 2 3 3 7" xfId="18745"/>
    <cellStyle name="SAPBEXexcBad8 2 3 3 7 2" xfId="18746"/>
    <cellStyle name="SAPBEXexcBad8 2 3 3 8" xfId="18747"/>
    <cellStyle name="SAPBEXexcBad8 2 3 4" xfId="18748"/>
    <cellStyle name="SAPBEXexcBad8 2 3 4 2" xfId="18749"/>
    <cellStyle name="SAPBEXexcBad8 2 3 4 2 2" xfId="18750"/>
    <cellStyle name="SAPBEXexcBad8 2 3 4 3" xfId="18751"/>
    <cellStyle name="SAPBEXexcBad8 2 3 4 3 2" xfId="18752"/>
    <cellStyle name="SAPBEXexcBad8 2 3 4 4" xfId="18753"/>
    <cellStyle name="SAPBEXexcBad8 2 3 4 4 2" xfId="18754"/>
    <cellStyle name="SAPBEXexcBad8 2 3 4 5" xfId="18755"/>
    <cellStyle name="SAPBEXexcBad8 2 3 4 5 2" xfId="18756"/>
    <cellStyle name="SAPBEXexcBad8 2 3 4 6" xfId="18757"/>
    <cellStyle name="SAPBEXexcBad8 2 3 4 6 2" xfId="18758"/>
    <cellStyle name="SAPBEXexcBad8 2 3 4 7" xfId="18759"/>
    <cellStyle name="SAPBEXexcBad8 2 3 5" xfId="18760"/>
    <cellStyle name="SAPBEXexcBad8 2 3 5 2" xfId="18761"/>
    <cellStyle name="SAPBEXexcBad8 2 3 6" xfId="18762"/>
    <cellStyle name="SAPBEXexcBad8 2 3 6 2" xfId="18763"/>
    <cellStyle name="SAPBEXexcBad8 2 3 7" xfId="18764"/>
    <cellStyle name="SAPBEXexcBad8 2 3 7 2" xfId="18765"/>
    <cellStyle name="SAPBEXexcBad8 2 3 8" xfId="18766"/>
    <cellStyle name="SAPBEXexcBad8 2 3 8 2" xfId="18767"/>
    <cellStyle name="SAPBEXexcBad8 2 3 9" xfId="18768"/>
    <cellStyle name="SAPBEXexcBad8 2 3 9 2" xfId="18769"/>
    <cellStyle name="SAPBEXexcBad8 2 4" xfId="18770"/>
    <cellStyle name="SAPBEXexcBad8 2 4 2" xfId="18771"/>
    <cellStyle name="SAPBEXexcBad8 2 4 2 2" xfId="18772"/>
    <cellStyle name="SAPBEXexcBad8 2 4 2 2 2" xfId="18773"/>
    <cellStyle name="SAPBEXexcBad8 2 4 2 2 2 2" xfId="18774"/>
    <cellStyle name="SAPBEXexcBad8 2 4 2 2 3" xfId="18775"/>
    <cellStyle name="SAPBEXexcBad8 2 4 2 2 3 2" xfId="18776"/>
    <cellStyle name="SAPBEXexcBad8 2 4 2 2 4" xfId="18777"/>
    <cellStyle name="SAPBEXexcBad8 2 4 2 2 4 2" xfId="18778"/>
    <cellStyle name="SAPBEXexcBad8 2 4 2 2 5" xfId="18779"/>
    <cellStyle name="SAPBEXexcBad8 2 4 2 2 5 2" xfId="18780"/>
    <cellStyle name="SAPBEXexcBad8 2 4 2 2 6" xfId="18781"/>
    <cellStyle name="SAPBEXexcBad8 2 4 2 2 6 2" xfId="18782"/>
    <cellStyle name="SAPBEXexcBad8 2 4 2 2 7" xfId="18783"/>
    <cellStyle name="SAPBEXexcBad8 2 4 2 3" xfId="18784"/>
    <cellStyle name="SAPBEXexcBad8 2 4 2 3 2" xfId="18785"/>
    <cellStyle name="SAPBEXexcBad8 2 4 2 4" xfId="18786"/>
    <cellStyle name="SAPBEXexcBad8 2 4 2 4 2" xfId="18787"/>
    <cellStyle name="SAPBEXexcBad8 2 4 2 5" xfId="18788"/>
    <cellStyle name="SAPBEXexcBad8 2 4 2 5 2" xfId="18789"/>
    <cellStyle name="SAPBEXexcBad8 2 4 2 6" xfId="18790"/>
    <cellStyle name="SAPBEXexcBad8 2 4 2 6 2" xfId="18791"/>
    <cellStyle name="SAPBEXexcBad8 2 4 2 7" xfId="18792"/>
    <cellStyle name="SAPBEXexcBad8 2 4 2 7 2" xfId="18793"/>
    <cellStyle name="SAPBEXexcBad8 2 4 2 8" xfId="18794"/>
    <cellStyle name="SAPBEXexcBad8 2 4 3" xfId="18795"/>
    <cellStyle name="SAPBEXexcBad8 2 4 3 2" xfId="18796"/>
    <cellStyle name="SAPBEXexcBad8 2 4 3 2 2" xfId="18797"/>
    <cellStyle name="SAPBEXexcBad8 2 4 3 3" xfId="18798"/>
    <cellStyle name="SAPBEXexcBad8 2 4 3 3 2" xfId="18799"/>
    <cellStyle name="SAPBEXexcBad8 2 4 3 4" xfId="18800"/>
    <cellStyle name="SAPBEXexcBad8 2 4 3 4 2" xfId="18801"/>
    <cellStyle name="SAPBEXexcBad8 2 4 3 5" xfId="18802"/>
    <cellStyle name="SAPBEXexcBad8 2 4 3 5 2" xfId="18803"/>
    <cellStyle name="SAPBEXexcBad8 2 4 3 6" xfId="18804"/>
    <cellStyle name="SAPBEXexcBad8 2 4 3 6 2" xfId="18805"/>
    <cellStyle name="SAPBEXexcBad8 2 4 3 7" xfId="18806"/>
    <cellStyle name="SAPBEXexcBad8 2 4 4" xfId="18807"/>
    <cellStyle name="SAPBEXexcBad8 2 4 4 2" xfId="18808"/>
    <cellStyle name="SAPBEXexcBad8 2 4 5" xfId="18809"/>
    <cellStyle name="SAPBEXexcBad8 2 4 5 2" xfId="18810"/>
    <cellStyle name="SAPBEXexcBad8 2 4 6" xfId="18811"/>
    <cellStyle name="SAPBEXexcBad8 2 4 6 2" xfId="18812"/>
    <cellStyle name="SAPBEXexcBad8 2 4 7" xfId="18813"/>
    <cellStyle name="SAPBEXexcBad8 2 4 7 2" xfId="18814"/>
    <cellStyle name="SAPBEXexcBad8 2 4 8" xfId="18815"/>
    <cellStyle name="SAPBEXexcBad8 2 4 8 2" xfId="18816"/>
    <cellStyle name="SAPBEXexcBad8 2 4 9" xfId="18817"/>
    <cellStyle name="SAPBEXexcBad8 2 5" xfId="18818"/>
    <cellStyle name="SAPBEXexcBad8 2 5 2" xfId="18819"/>
    <cellStyle name="SAPBEXexcBad8 2 5 2 2" xfId="18820"/>
    <cellStyle name="SAPBEXexcBad8 2 5 2 2 2" xfId="18821"/>
    <cellStyle name="SAPBEXexcBad8 2 5 2 3" xfId="18822"/>
    <cellStyle name="SAPBEXexcBad8 2 5 2 3 2" xfId="18823"/>
    <cellStyle name="SAPBEXexcBad8 2 5 2 4" xfId="18824"/>
    <cellStyle name="SAPBEXexcBad8 2 5 2 4 2" xfId="18825"/>
    <cellStyle name="SAPBEXexcBad8 2 5 2 5" xfId="18826"/>
    <cellStyle name="SAPBEXexcBad8 2 5 2 5 2" xfId="18827"/>
    <cellStyle name="SAPBEXexcBad8 2 5 2 6" xfId="18828"/>
    <cellStyle name="SAPBEXexcBad8 2 5 2 6 2" xfId="18829"/>
    <cellStyle name="SAPBEXexcBad8 2 5 2 7" xfId="18830"/>
    <cellStyle name="SAPBEXexcBad8 2 5 3" xfId="18831"/>
    <cellStyle name="SAPBEXexcBad8 2 5 3 2" xfId="18832"/>
    <cellStyle name="SAPBEXexcBad8 2 5 4" xfId="18833"/>
    <cellStyle name="SAPBEXexcBad8 2 5 4 2" xfId="18834"/>
    <cellStyle name="SAPBEXexcBad8 2 5 5" xfId="18835"/>
    <cellStyle name="SAPBEXexcBad8 2 5 5 2" xfId="18836"/>
    <cellStyle name="SAPBEXexcBad8 2 5 6" xfId="18837"/>
    <cellStyle name="SAPBEXexcBad8 2 5 6 2" xfId="18838"/>
    <cellStyle name="SAPBEXexcBad8 2 5 7" xfId="18839"/>
    <cellStyle name="SAPBEXexcBad8 2 5 7 2" xfId="18840"/>
    <cellStyle name="SAPBEXexcBad8 2 5 8" xfId="18841"/>
    <cellStyle name="SAPBEXexcBad8 2 6" xfId="18842"/>
    <cellStyle name="SAPBEXexcBad8 2 6 2" xfId="18843"/>
    <cellStyle name="SAPBEXexcBad8 2 6 2 2" xfId="18844"/>
    <cellStyle name="SAPBEXexcBad8 2 6 3" xfId="18845"/>
    <cellStyle name="SAPBEXexcBad8 2 6 3 2" xfId="18846"/>
    <cellStyle name="SAPBEXexcBad8 2 6 4" xfId="18847"/>
    <cellStyle name="SAPBEXexcBad8 2 6 4 2" xfId="18848"/>
    <cellStyle name="SAPBEXexcBad8 2 6 5" xfId="18849"/>
    <cellStyle name="SAPBEXexcBad8 2 6 5 2" xfId="18850"/>
    <cellStyle name="SAPBEXexcBad8 2 6 6" xfId="18851"/>
    <cellStyle name="SAPBEXexcBad8 2 6 6 2" xfId="18852"/>
    <cellStyle name="SAPBEXexcBad8 2 6 7" xfId="18853"/>
    <cellStyle name="SAPBEXexcBad8 2 7" xfId="18854"/>
    <cellStyle name="SAPBEXexcBad8 2 7 2" xfId="18855"/>
    <cellStyle name="SAPBEXexcBad8 2 8" xfId="18856"/>
    <cellStyle name="SAPBEXexcBad8 2 8 2" xfId="18857"/>
    <cellStyle name="SAPBEXexcBad8 2 9" xfId="18858"/>
    <cellStyle name="SAPBEXexcBad8 2 9 2" xfId="18859"/>
    <cellStyle name="SAPBEXexcBad8 3" xfId="18860"/>
    <cellStyle name="SAPBEXexcBad8 3 10" xfId="18861"/>
    <cellStyle name="SAPBEXexcBad8 3 10 2" xfId="18862"/>
    <cellStyle name="SAPBEXexcBad8 3 11" xfId="18863"/>
    <cellStyle name="SAPBEXexcBad8 3 11 2" xfId="18864"/>
    <cellStyle name="SAPBEXexcBad8 3 12" xfId="18865"/>
    <cellStyle name="SAPBEXexcBad8 3 2" xfId="18866"/>
    <cellStyle name="SAPBEXexcBad8 3 2 10" xfId="18867"/>
    <cellStyle name="SAPBEXexcBad8 3 2 10 2" xfId="18868"/>
    <cellStyle name="SAPBEXexcBad8 3 2 11" xfId="18869"/>
    <cellStyle name="SAPBEXexcBad8 3 2 2" xfId="18870"/>
    <cellStyle name="SAPBEXexcBad8 3 2 2 10" xfId="18871"/>
    <cellStyle name="SAPBEXexcBad8 3 2 2 2" xfId="18872"/>
    <cellStyle name="SAPBEXexcBad8 3 2 2 2 2" xfId="18873"/>
    <cellStyle name="SAPBEXexcBad8 3 2 2 2 2 2" xfId="18874"/>
    <cellStyle name="SAPBEXexcBad8 3 2 2 2 2 2 2" xfId="18875"/>
    <cellStyle name="SAPBEXexcBad8 3 2 2 2 2 2 2 2" xfId="18876"/>
    <cellStyle name="SAPBEXexcBad8 3 2 2 2 2 2 3" xfId="18877"/>
    <cellStyle name="SAPBEXexcBad8 3 2 2 2 2 2 3 2" xfId="18878"/>
    <cellStyle name="SAPBEXexcBad8 3 2 2 2 2 2 4" xfId="18879"/>
    <cellStyle name="SAPBEXexcBad8 3 2 2 2 2 2 4 2" xfId="18880"/>
    <cellStyle name="SAPBEXexcBad8 3 2 2 2 2 2 5" xfId="18881"/>
    <cellStyle name="SAPBEXexcBad8 3 2 2 2 2 2 5 2" xfId="18882"/>
    <cellStyle name="SAPBEXexcBad8 3 2 2 2 2 2 6" xfId="18883"/>
    <cellStyle name="SAPBEXexcBad8 3 2 2 2 2 2 6 2" xfId="18884"/>
    <cellStyle name="SAPBEXexcBad8 3 2 2 2 2 2 7" xfId="18885"/>
    <cellStyle name="SAPBEXexcBad8 3 2 2 2 2 3" xfId="18886"/>
    <cellStyle name="SAPBEXexcBad8 3 2 2 2 2 3 2" xfId="18887"/>
    <cellStyle name="SAPBEXexcBad8 3 2 2 2 2 4" xfId="18888"/>
    <cellStyle name="SAPBEXexcBad8 3 2 2 2 2 4 2" xfId="18889"/>
    <cellStyle name="SAPBEXexcBad8 3 2 2 2 2 5" xfId="18890"/>
    <cellStyle name="SAPBEXexcBad8 3 2 2 2 2 5 2" xfId="18891"/>
    <cellStyle name="SAPBEXexcBad8 3 2 2 2 2 6" xfId="18892"/>
    <cellStyle name="SAPBEXexcBad8 3 2 2 2 2 6 2" xfId="18893"/>
    <cellStyle name="SAPBEXexcBad8 3 2 2 2 2 7" xfId="18894"/>
    <cellStyle name="SAPBEXexcBad8 3 2 2 2 2 7 2" xfId="18895"/>
    <cellStyle name="SAPBEXexcBad8 3 2 2 2 2 8" xfId="18896"/>
    <cellStyle name="SAPBEXexcBad8 3 2 2 2 3" xfId="18897"/>
    <cellStyle name="SAPBEXexcBad8 3 2 2 2 3 2" xfId="18898"/>
    <cellStyle name="SAPBEXexcBad8 3 2 2 2 3 2 2" xfId="18899"/>
    <cellStyle name="SAPBEXexcBad8 3 2 2 2 3 3" xfId="18900"/>
    <cellStyle name="SAPBEXexcBad8 3 2 2 2 3 3 2" xfId="18901"/>
    <cellStyle name="SAPBEXexcBad8 3 2 2 2 3 4" xfId="18902"/>
    <cellStyle name="SAPBEXexcBad8 3 2 2 2 3 4 2" xfId="18903"/>
    <cellStyle name="SAPBEXexcBad8 3 2 2 2 3 5" xfId="18904"/>
    <cellStyle name="SAPBEXexcBad8 3 2 2 2 3 5 2" xfId="18905"/>
    <cellStyle name="SAPBEXexcBad8 3 2 2 2 3 6" xfId="18906"/>
    <cellStyle name="SAPBEXexcBad8 3 2 2 2 3 6 2" xfId="18907"/>
    <cellStyle name="SAPBEXexcBad8 3 2 2 2 3 7" xfId="18908"/>
    <cellStyle name="SAPBEXexcBad8 3 2 2 2 4" xfId="18909"/>
    <cellStyle name="SAPBEXexcBad8 3 2 2 2 4 2" xfId="18910"/>
    <cellStyle name="SAPBEXexcBad8 3 2 2 2 5" xfId="18911"/>
    <cellStyle name="SAPBEXexcBad8 3 2 2 2 5 2" xfId="18912"/>
    <cellStyle name="SAPBEXexcBad8 3 2 2 2 6" xfId="18913"/>
    <cellStyle name="SAPBEXexcBad8 3 2 2 2 6 2" xfId="18914"/>
    <cellStyle name="SAPBEXexcBad8 3 2 2 2 7" xfId="18915"/>
    <cellStyle name="SAPBEXexcBad8 3 2 2 2 7 2" xfId="18916"/>
    <cellStyle name="SAPBEXexcBad8 3 2 2 2 8" xfId="18917"/>
    <cellStyle name="SAPBEXexcBad8 3 2 2 2 8 2" xfId="18918"/>
    <cellStyle name="SAPBEXexcBad8 3 2 2 2 9" xfId="18919"/>
    <cellStyle name="SAPBEXexcBad8 3 2 2 3" xfId="18920"/>
    <cellStyle name="SAPBEXexcBad8 3 2 2 3 2" xfId="18921"/>
    <cellStyle name="SAPBEXexcBad8 3 2 2 3 2 2" xfId="18922"/>
    <cellStyle name="SAPBEXexcBad8 3 2 2 3 2 2 2" xfId="18923"/>
    <cellStyle name="SAPBEXexcBad8 3 2 2 3 2 3" xfId="18924"/>
    <cellStyle name="SAPBEXexcBad8 3 2 2 3 2 3 2" xfId="18925"/>
    <cellStyle name="SAPBEXexcBad8 3 2 2 3 2 4" xfId="18926"/>
    <cellStyle name="SAPBEXexcBad8 3 2 2 3 2 4 2" xfId="18927"/>
    <cellStyle name="SAPBEXexcBad8 3 2 2 3 2 5" xfId="18928"/>
    <cellStyle name="SAPBEXexcBad8 3 2 2 3 2 5 2" xfId="18929"/>
    <cellStyle name="SAPBEXexcBad8 3 2 2 3 2 6" xfId="18930"/>
    <cellStyle name="SAPBEXexcBad8 3 2 2 3 2 6 2" xfId="18931"/>
    <cellStyle name="SAPBEXexcBad8 3 2 2 3 2 7" xfId="18932"/>
    <cellStyle name="SAPBEXexcBad8 3 2 2 3 3" xfId="18933"/>
    <cellStyle name="SAPBEXexcBad8 3 2 2 3 3 2" xfId="18934"/>
    <cellStyle name="SAPBEXexcBad8 3 2 2 3 4" xfId="18935"/>
    <cellStyle name="SAPBEXexcBad8 3 2 2 3 4 2" xfId="18936"/>
    <cellStyle name="SAPBEXexcBad8 3 2 2 3 5" xfId="18937"/>
    <cellStyle name="SAPBEXexcBad8 3 2 2 3 5 2" xfId="18938"/>
    <cellStyle name="SAPBEXexcBad8 3 2 2 3 6" xfId="18939"/>
    <cellStyle name="SAPBEXexcBad8 3 2 2 3 6 2" xfId="18940"/>
    <cellStyle name="SAPBEXexcBad8 3 2 2 3 7" xfId="18941"/>
    <cellStyle name="SAPBEXexcBad8 3 2 2 3 7 2" xfId="18942"/>
    <cellStyle name="SAPBEXexcBad8 3 2 2 3 8" xfId="18943"/>
    <cellStyle name="SAPBEXexcBad8 3 2 2 4" xfId="18944"/>
    <cellStyle name="SAPBEXexcBad8 3 2 2 4 2" xfId="18945"/>
    <cellStyle name="SAPBEXexcBad8 3 2 2 4 2 2" xfId="18946"/>
    <cellStyle name="SAPBEXexcBad8 3 2 2 4 3" xfId="18947"/>
    <cellStyle name="SAPBEXexcBad8 3 2 2 4 3 2" xfId="18948"/>
    <cellStyle name="SAPBEXexcBad8 3 2 2 4 4" xfId="18949"/>
    <cellStyle name="SAPBEXexcBad8 3 2 2 4 4 2" xfId="18950"/>
    <cellStyle name="SAPBEXexcBad8 3 2 2 4 5" xfId="18951"/>
    <cellStyle name="SAPBEXexcBad8 3 2 2 4 5 2" xfId="18952"/>
    <cellStyle name="SAPBEXexcBad8 3 2 2 4 6" xfId="18953"/>
    <cellStyle name="SAPBEXexcBad8 3 2 2 4 6 2" xfId="18954"/>
    <cellStyle name="SAPBEXexcBad8 3 2 2 4 7" xfId="18955"/>
    <cellStyle name="SAPBEXexcBad8 3 2 2 5" xfId="18956"/>
    <cellStyle name="SAPBEXexcBad8 3 2 2 5 2" xfId="18957"/>
    <cellStyle name="SAPBEXexcBad8 3 2 2 6" xfId="18958"/>
    <cellStyle name="SAPBEXexcBad8 3 2 2 6 2" xfId="18959"/>
    <cellStyle name="SAPBEXexcBad8 3 2 2 7" xfId="18960"/>
    <cellStyle name="SAPBEXexcBad8 3 2 2 7 2" xfId="18961"/>
    <cellStyle name="SAPBEXexcBad8 3 2 2 8" xfId="18962"/>
    <cellStyle name="SAPBEXexcBad8 3 2 2 8 2" xfId="18963"/>
    <cellStyle name="SAPBEXexcBad8 3 2 2 9" xfId="18964"/>
    <cellStyle name="SAPBEXexcBad8 3 2 2 9 2" xfId="18965"/>
    <cellStyle name="SAPBEXexcBad8 3 2 3" xfId="18966"/>
    <cellStyle name="SAPBEXexcBad8 3 2 3 2" xfId="18967"/>
    <cellStyle name="SAPBEXexcBad8 3 2 3 2 2" xfId="18968"/>
    <cellStyle name="SAPBEXexcBad8 3 2 3 2 2 2" xfId="18969"/>
    <cellStyle name="SAPBEXexcBad8 3 2 3 2 2 2 2" xfId="18970"/>
    <cellStyle name="SAPBEXexcBad8 3 2 3 2 2 3" xfId="18971"/>
    <cellStyle name="SAPBEXexcBad8 3 2 3 2 2 3 2" xfId="18972"/>
    <cellStyle name="SAPBEXexcBad8 3 2 3 2 2 4" xfId="18973"/>
    <cellStyle name="SAPBEXexcBad8 3 2 3 2 2 4 2" xfId="18974"/>
    <cellStyle name="SAPBEXexcBad8 3 2 3 2 2 5" xfId="18975"/>
    <cellStyle name="SAPBEXexcBad8 3 2 3 2 2 5 2" xfId="18976"/>
    <cellStyle name="SAPBEXexcBad8 3 2 3 2 2 6" xfId="18977"/>
    <cellStyle name="SAPBEXexcBad8 3 2 3 2 2 6 2" xfId="18978"/>
    <cellStyle name="SAPBEXexcBad8 3 2 3 2 2 7" xfId="18979"/>
    <cellStyle name="SAPBEXexcBad8 3 2 3 2 3" xfId="18980"/>
    <cellStyle name="SAPBEXexcBad8 3 2 3 2 3 2" xfId="18981"/>
    <cellStyle name="SAPBEXexcBad8 3 2 3 2 4" xfId="18982"/>
    <cellStyle name="SAPBEXexcBad8 3 2 3 2 4 2" xfId="18983"/>
    <cellStyle name="SAPBEXexcBad8 3 2 3 2 5" xfId="18984"/>
    <cellStyle name="SAPBEXexcBad8 3 2 3 2 5 2" xfId="18985"/>
    <cellStyle name="SAPBEXexcBad8 3 2 3 2 6" xfId="18986"/>
    <cellStyle name="SAPBEXexcBad8 3 2 3 2 6 2" xfId="18987"/>
    <cellStyle name="SAPBEXexcBad8 3 2 3 2 7" xfId="18988"/>
    <cellStyle name="SAPBEXexcBad8 3 2 3 2 7 2" xfId="18989"/>
    <cellStyle name="SAPBEXexcBad8 3 2 3 2 8" xfId="18990"/>
    <cellStyle name="SAPBEXexcBad8 3 2 3 3" xfId="18991"/>
    <cellStyle name="SAPBEXexcBad8 3 2 3 3 2" xfId="18992"/>
    <cellStyle name="SAPBEXexcBad8 3 2 3 3 2 2" xfId="18993"/>
    <cellStyle name="SAPBEXexcBad8 3 2 3 3 3" xfId="18994"/>
    <cellStyle name="SAPBEXexcBad8 3 2 3 3 3 2" xfId="18995"/>
    <cellStyle name="SAPBEXexcBad8 3 2 3 3 4" xfId="18996"/>
    <cellStyle name="SAPBEXexcBad8 3 2 3 3 4 2" xfId="18997"/>
    <cellStyle name="SAPBEXexcBad8 3 2 3 3 5" xfId="18998"/>
    <cellStyle name="SAPBEXexcBad8 3 2 3 3 5 2" xfId="18999"/>
    <cellStyle name="SAPBEXexcBad8 3 2 3 3 6" xfId="19000"/>
    <cellStyle name="SAPBEXexcBad8 3 2 3 3 6 2" xfId="19001"/>
    <cellStyle name="SAPBEXexcBad8 3 2 3 3 7" xfId="19002"/>
    <cellStyle name="SAPBEXexcBad8 3 2 3 4" xfId="19003"/>
    <cellStyle name="SAPBEXexcBad8 3 2 3 4 2" xfId="19004"/>
    <cellStyle name="SAPBEXexcBad8 3 2 3 5" xfId="19005"/>
    <cellStyle name="SAPBEXexcBad8 3 2 3 5 2" xfId="19006"/>
    <cellStyle name="SAPBEXexcBad8 3 2 3 6" xfId="19007"/>
    <cellStyle name="SAPBEXexcBad8 3 2 3 6 2" xfId="19008"/>
    <cellStyle name="SAPBEXexcBad8 3 2 3 7" xfId="19009"/>
    <cellStyle name="SAPBEXexcBad8 3 2 3 7 2" xfId="19010"/>
    <cellStyle name="SAPBEXexcBad8 3 2 3 8" xfId="19011"/>
    <cellStyle name="SAPBEXexcBad8 3 2 3 8 2" xfId="19012"/>
    <cellStyle name="SAPBEXexcBad8 3 2 3 9" xfId="19013"/>
    <cellStyle name="SAPBEXexcBad8 3 2 4" xfId="19014"/>
    <cellStyle name="SAPBEXexcBad8 3 2 4 2" xfId="19015"/>
    <cellStyle name="SAPBEXexcBad8 3 2 4 2 2" xfId="19016"/>
    <cellStyle name="SAPBEXexcBad8 3 2 4 2 2 2" xfId="19017"/>
    <cellStyle name="SAPBEXexcBad8 3 2 4 2 3" xfId="19018"/>
    <cellStyle name="SAPBEXexcBad8 3 2 4 2 3 2" xfId="19019"/>
    <cellStyle name="SAPBEXexcBad8 3 2 4 2 4" xfId="19020"/>
    <cellStyle name="SAPBEXexcBad8 3 2 4 2 4 2" xfId="19021"/>
    <cellStyle name="SAPBEXexcBad8 3 2 4 2 5" xfId="19022"/>
    <cellStyle name="SAPBEXexcBad8 3 2 4 2 5 2" xfId="19023"/>
    <cellStyle name="SAPBEXexcBad8 3 2 4 2 6" xfId="19024"/>
    <cellStyle name="SAPBEXexcBad8 3 2 4 2 6 2" xfId="19025"/>
    <cellStyle name="SAPBEXexcBad8 3 2 4 2 7" xfId="19026"/>
    <cellStyle name="SAPBEXexcBad8 3 2 4 3" xfId="19027"/>
    <cellStyle name="SAPBEXexcBad8 3 2 4 3 2" xfId="19028"/>
    <cellStyle name="SAPBEXexcBad8 3 2 4 4" xfId="19029"/>
    <cellStyle name="SAPBEXexcBad8 3 2 4 4 2" xfId="19030"/>
    <cellStyle name="SAPBEXexcBad8 3 2 4 5" xfId="19031"/>
    <cellStyle name="SAPBEXexcBad8 3 2 4 5 2" xfId="19032"/>
    <cellStyle name="SAPBEXexcBad8 3 2 4 6" xfId="19033"/>
    <cellStyle name="SAPBEXexcBad8 3 2 4 6 2" xfId="19034"/>
    <cellStyle name="SAPBEXexcBad8 3 2 4 7" xfId="19035"/>
    <cellStyle name="SAPBEXexcBad8 3 2 4 7 2" xfId="19036"/>
    <cellStyle name="SAPBEXexcBad8 3 2 4 8" xfId="19037"/>
    <cellStyle name="SAPBEXexcBad8 3 2 5" xfId="19038"/>
    <cellStyle name="SAPBEXexcBad8 3 2 5 2" xfId="19039"/>
    <cellStyle name="SAPBEXexcBad8 3 2 5 2 2" xfId="19040"/>
    <cellStyle name="SAPBEXexcBad8 3 2 5 3" xfId="19041"/>
    <cellStyle name="SAPBEXexcBad8 3 2 5 3 2" xfId="19042"/>
    <cellStyle name="SAPBEXexcBad8 3 2 5 4" xfId="19043"/>
    <cellStyle name="SAPBEXexcBad8 3 2 5 4 2" xfId="19044"/>
    <cellStyle name="SAPBEXexcBad8 3 2 5 5" xfId="19045"/>
    <cellStyle name="SAPBEXexcBad8 3 2 5 5 2" xfId="19046"/>
    <cellStyle name="SAPBEXexcBad8 3 2 5 6" xfId="19047"/>
    <cellStyle name="SAPBEXexcBad8 3 2 5 6 2" xfId="19048"/>
    <cellStyle name="SAPBEXexcBad8 3 2 5 7" xfId="19049"/>
    <cellStyle name="SAPBEXexcBad8 3 2 6" xfId="19050"/>
    <cellStyle name="SAPBEXexcBad8 3 2 6 2" xfId="19051"/>
    <cellStyle name="SAPBEXexcBad8 3 2 7" xfId="19052"/>
    <cellStyle name="SAPBEXexcBad8 3 2 7 2" xfId="19053"/>
    <cellStyle name="SAPBEXexcBad8 3 2 8" xfId="19054"/>
    <cellStyle name="SAPBEXexcBad8 3 2 8 2" xfId="19055"/>
    <cellStyle name="SAPBEXexcBad8 3 2 9" xfId="19056"/>
    <cellStyle name="SAPBEXexcBad8 3 2 9 2" xfId="19057"/>
    <cellStyle name="SAPBEXexcBad8 3 3" xfId="19058"/>
    <cellStyle name="SAPBEXexcBad8 3 3 10" xfId="19059"/>
    <cellStyle name="SAPBEXexcBad8 3 3 2" xfId="19060"/>
    <cellStyle name="SAPBEXexcBad8 3 3 2 2" xfId="19061"/>
    <cellStyle name="SAPBEXexcBad8 3 3 2 2 2" xfId="19062"/>
    <cellStyle name="SAPBEXexcBad8 3 3 2 2 2 2" xfId="19063"/>
    <cellStyle name="SAPBEXexcBad8 3 3 2 2 2 2 2" xfId="19064"/>
    <cellStyle name="SAPBEXexcBad8 3 3 2 2 2 3" xfId="19065"/>
    <cellStyle name="SAPBEXexcBad8 3 3 2 2 2 3 2" xfId="19066"/>
    <cellStyle name="SAPBEXexcBad8 3 3 2 2 2 4" xfId="19067"/>
    <cellStyle name="SAPBEXexcBad8 3 3 2 2 2 4 2" xfId="19068"/>
    <cellStyle name="SAPBEXexcBad8 3 3 2 2 2 5" xfId="19069"/>
    <cellStyle name="SAPBEXexcBad8 3 3 2 2 2 5 2" xfId="19070"/>
    <cellStyle name="SAPBEXexcBad8 3 3 2 2 2 6" xfId="19071"/>
    <cellStyle name="SAPBEXexcBad8 3 3 2 2 2 6 2" xfId="19072"/>
    <cellStyle name="SAPBEXexcBad8 3 3 2 2 2 7" xfId="19073"/>
    <cellStyle name="SAPBEXexcBad8 3 3 2 2 3" xfId="19074"/>
    <cellStyle name="SAPBEXexcBad8 3 3 2 2 3 2" xfId="19075"/>
    <cellStyle name="SAPBEXexcBad8 3 3 2 2 4" xfId="19076"/>
    <cellStyle name="SAPBEXexcBad8 3 3 2 2 4 2" xfId="19077"/>
    <cellStyle name="SAPBEXexcBad8 3 3 2 2 5" xfId="19078"/>
    <cellStyle name="SAPBEXexcBad8 3 3 2 2 5 2" xfId="19079"/>
    <cellStyle name="SAPBEXexcBad8 3 3 2 2 6" xfId="19080"/>
    <cellStyle name="SAPBEXexcBad8 3 3 2 2 6 2" xfId="19081"/>
    <cellStyle name="SAPBEXexcBad8 3 3 2 2 7" xfId="19082"/>
    <cellStyle name="SAPBEXexcBad8 3 3 2 2 7 2" xfId="19083"/>
    <cellStyle name="SAPBEXexcBad8 3 3 2 2 8" xfId="19084"/>
    <cellStyle name="SAPBEXexcBad8 3 3 2 3" xfId="19085"/>
    <cellStyle name="SAPBEXexcBad8 3 3 2 3 2" xfId="19086"/>
    <cellStyle name="SAPBEXexcBad8 3 3 2 3 2 2" xfId="19087"/>
    <cellStyle name="SAPBEXexcBad8 3 3 2 3 3" xfId="19088"/>
    <cellStyle name="SAPBEXexcBad8 3 3 2 3 3 2" xfId="19089"/>
    <cellStyle name="SAPBEXexcBad8 3 3 2 3 4" xfId="19090"/>
    <cellStyle name="SAPBEXexcBad8 3 3 2 3 4 2" xfId="19091"/>
    <cellStyle name="SAPBEXexcBad8 3 3 2 3 5" xfId="19092"/>
    <cellStyle name="SAPBEXexcBad8 3 3 2 3 5 2" xfId="19093"/>
    <cellStyle name="SAPBEXexcBad8 3 3 2 3 6" xfId="19094"/>
    <cellStyle name="SAPBEXexcBad8 3 3 2 3 6 2" xfId="19095"/>
    <cellStyle name="SAPBEXexcBad8 3 3 2 3 7" xfId="19096"/>
    <cellStyle name="SAPBEXexcBad8 3 3 2 4" xfId="19097"/>
    <cellStyle name="SAPBEXexcBad8 3 3 2 4 2" xfId="19098"/>
    <cellStyle name="SAPBEXexcBad8 3 3 2 5" xfId="19099"/>
    <cellStyle name="SAPBEXexcBad8 3 3 2 5 2" xfId="19100"/>
    <cellStyle name="SAPBEXexcBad8 3 3 2 6" xfId="19101"/>
    <cellStyle name="SAPBEXexcBad8 3 3 2 6 2" xfId="19102"/>
    <cellStyle name="SAPBEXexcBad8 3 3 2 7" xfId="19103"/>
    <cellStyle name="SAPBEXexcBad8 3 3 2 7 2" xfId="19104"/>
    <cellStyle name="SAPBEXexcBad8 3 3 2 8" xfId="19105"/>
    <cellStyle name="SAPBEXexcBad8 3 3 2 8 2" xfId="19106"/>
    <cellStyle name="SAPBEXexcBad8 3 3 2 9" xfId="19107"/>
    <cellStyle name="SAPBEXexcBad8 3 3 3" xfId="19108"/>
    <cellStyle name="SAPBEXexcBad8 3 3 3 2" xfId="19109"/>
    <cellStyle name="SAPBEXexcBad8 3 3 3 2 2" xfId="19110"/>
    <cellStyle name="SAPBEXexcBad8 3 3 3 2 2 2" xfId="19111"/>
    <cellStyle name="SAPBEXexcBad8 3 3 3 2 3" xfId="19112"/>
    <cellStyle name="SAPBEXexcBad8 3 3 3 2 3 2" xfId="19113"/>
    <cellStyle name="SAPBEXexcBad8 3 3 3 2 4" xfId="19114"/>
    <cellStyle name="SAPBEXexcBad8 3 3 3 2 4 2" xfId="19115"/>
    <cellStyle name="SAPBEXexcBad8 3 3 3 2 5" xfId="19116"/>
    <cellStyle name="SAPBEXexcBad8 3 3 3 2 5 2" xfId="19117"/>
    <cellStyle name="SAPBEXexcBad8 3 3 3 2 6" xfId="19118"/>
    <cellStyle name="SAPBEXexcBad8 3 3 3 2 6 2" xfId="19119"/>
    <cellStyle name="SAPBEXexcBad8 3 3 3 2 7" xfId="19120"/>
    <cellStyle name="SAPBEXexcBad8 3 3 3 3" xfId="19121"/>
    <cellStyle name="SAPBEXexcBad8 3 3 3 3 2" xfId="19122"/>
    <cellStyle name="SAPBEXexcBad8 3 3 3 4" xfId="19123"/>
    <cellStyle name="SAPBEXexcBad8 3 3 3 4 2" xfId="19124"/>
    <cellStyle name="SAPBEXexcBad8 3 3 3 5" xfId="19125"/>
    <cellStyle name="SAPBEXexcBad8 3 3 3 5 2" xfId="19126"/>
    <cellStyle name="SAPBEXexcBad8 3 3 3 6" xfId="19127"/>
    <cellStyle name="SAPBEXexcBad8 3 3 3 6 2" xfId="19128"/>
    <cellStyle name="SAPBEXexcBad8 3 3 3 7" xfId="19129"/>
    <cellStyle name="SAPBEXexcBad8 3 3 3 7 2" xfId="19130"/>
    <cellStyle name="SAPBEXexcBad8 3 3 3 8" xfId="19131"/>
    <cellStyle name="SAPBEXexcBad8 3 3 4" xfId="19132"/>
    <cellStyle name="SAPBEXexcBad8 3 3 4 2" xfId="19133"/>
    <cellStyle name="SAPBEXexcBad8 3 3 4 2 2" xfId="19134"/>
    <cellStyle name="SAPBEXexcBad8 3 3 4 3" xfId="19135"/>
    <cellStyle name="SAPBEXexcBad8 3 3 4 3 2" xfId="19136"/>
    <cellStyle name="SAPBEXexcBad8 3 3 4 4" xfId="19137"/>
    <cellStyle name="SAPBEXexcBad8 3 3 4 4 2" xfId="19138"/>
    <cellStyle name="SAPBEXexcBad8 3 3 4 5" xfId="19139"/>
    <cellStyle name="SAPBEXexcBad8 3 3 4 5 2" xfId="19140"/>
    <cellStyle name="SAPBEXexcBad8 3 3 4 6" xfId="19141"/>
    <cellStyle name="SAPBEXexcBad8 3 3 4 6 2" xfId="19142"/>
    <cellStyle name="SAPBEXexcBad8 3 3 4 7" xfId="19143"/>
    <cellStyle name="SAPBEXexcBad8 3 3 5" xfId="19144"/>
    <cellStyle name="SAPBEXexcBad8 3 3 5 2" xfId="19145"/>
    <cellStyle name="SAPBEXexcBad8 3 3 6" xfId="19146"/>
    <cellStyle name="SAPBEXexcBad8 3 3 6 2" xfId="19147"/>
    <cellStyle name="SAPBEXexcBad8 3 3 7" xfId="19148"/>
    <cellStyle name="SAPBEXexcBad8 3 3 7 2" xfId="19149"/>
    <cellStyle name="SAPBEXexcBad8 3 3 8" xfId="19150"/>
    <cellStyle name="SAPBEXexcBad8 3 3 8 2" xfId="19151"/>
    <cellStyle name="SAPBEXexcBad8 3 3 9" xfId="19152"/>
    <cellStyle name="SAPBEXexcBad8 3 3 9 2" xfId="19153"/>
    <cellStyle name="SAPBEXexcBad8 3 4" xfId="19154"/>
    <cellStyle name="SAPBEXexcBad8 3 4 2" xfId="19155"/>
    <cellStyle name="SAPBEXexcBad8 3 4 2 2" xfId="19156"/>
    <cellStyle name="SAPBEXexcBad8 3 4 2 2 2" xfId="19157"/>
    <cellStyle name="SAPBEXexcBad8 3 4 2 2 2 2" xfId="19158"/>
    <cellStyle name="SAPBEXexcBad8 3 4 2 2 3" xfId="19159"/>
    <cellStyle name="SAPBEXexcBad8 3 4 2 2 3 2" xfId="19160"/>
    <cellStyle name="SAPBEXexcBad8 3 4 2 2 4" xfId="19161"/>
    <cellStyle name="SAPBEXexcBad8 3 4 2 2 4 2" xfId="19162"/>
    <cellStyle name="SAPBEXexcBad8 3 4 2 2 5" xfId="19163"/>
    <cellStyle name="SAPBEXexcBad8 3 4 2 2 5 2" xfId="19164"/>
    <cellStyle name="SAPBEXexcBad8 3 4 2 2 6" xfId="19165"/>
    <cellStyle name="SAPBEXexcBad8 3 4 2 2 6 2" xfId="19166"/>
    <cellStyle name="SAPBEXexcBad8 3 4 2 2 7" xfId="19167"/>
    <cellStyle name="SAPBEXexcBad8 3 4 2 3" xfId="19168"/>
    <cellStyle name="SAPBEXexcBad8 3 4 2 3 2" xfId="19169"/>
    <cellStyle name="SAPBEXexcBad8 3 4 2 4" xfId="19170"/>
    <cellStyle name="SAPBEXexcBad8 3 4 2 4 2" xfId="19171"/>
    <cellStyle name="SAPBEXexcBad8 3 4 2 5" xfId="19172"/>
    <cellStyle name="SAPBEXexcBad8 3 4 2 5 2" xfId="19173"/>
    <cellStyle name="SAPBEXexcBad8 3 4 2 6" xfId="19174"/>
    <cellStyle name="SAPBEXexcBad8 3 4 2 6 2" xfId="19175"/>
    <cellStyle name="SAPBEXexcBad8 3 4 2 7" xfId="19176"/>
    <cellStyle name="SAPBEXexcBad8 3 4 2 7 2" xfId="19177"/>
    <cellStyle name="SAPBEXexcBad8 3 4 2 8" xfId="19178"/>
    <cellStyle name="SAPBEXexcBad8 3 4 3" xfId="19179"/>
    <cellStyle name="SAPBEXexcBad8 3 4 3 2" xfId="19180"/>
    <cellStyle name="SAPBEXexcBad8 3 4 3 2 2" xfId="19181"/>
    <cellStyle name="SAPBEXexcBad8 3 4 3 3" xfId="19182"/>
    <cellStyle name="SAPBEXexcBad8 3 4 3 3 2" xfId="19183"/>
    <cellStyle name="SAPBEXexcBad8 3 4 3 4" xfId="19184"/>
    <cellStyle name="SAPBEXexcBad8 3 4 3 4 2" xfId="19185"/>
    <cellStyle name="SAPBEXexcBad8 3 4 3 5" xfId="19186"/>
    <cellStyle name="SAPBEXexcBad8 3 4 3 5 2" xfId="19187"/>
    <cellStyle name="SAPBEXexcBad8 3 4 3 6" xfId="19188"/>
    <cellStyle name="SAPBEXexcBad8 3 4 3 6 2" xfId="19189"/>
    <cellStyle name="SAPBEXexcBad8 3 4 3 7" xfId="19190"/>
    <cellStyle name="SAPBEXexcBad8 3 4 4" xfId="19191"/>
    <cellStyle name="SAPBEXexcBad8 3 4 4 2" xfId="19192"/>
    <cellStyle name="SAPBEXexcBad8 3 4 5" xfId="19193"/>
    <cellStyle name="SAPBEXexcBad8 3 4 5 2" xfId="19194"/>
    <cellStyle name="SAPBEXexcBad8 3 4 6" xfId="19195"/>
    <cellStyle name="SAPBEXexcBad8 3 4 6 2" xfId="19196"/>
    <cellStyle name="SAPBEXexcBad8 3 4 7" xfId="19197"/>
    <cellStyle name="SAPBEXexcBad8 3 4 7 2" xfId="19198"/>
    <cellStyle name="SAPBEXexcBad8 3 4 8" xfId="19199"/>
    <cellStyle name="SAPBEXexcBad8 3 4 8 2" xfId="19200"/>
    <cellStyle name="SAPBEXexcBad8 3 4 9" xfId="19201"/>
    <cellStyle name="SAPBEXexcBad8 3 5" xfId="19202"/>
    <cellStyle name="SAPBEXexcBad8 3 5 2" xfId="19203"/>
    <cellStyle name="SAPBEXexcBad8 3 5 2 2" xfId="19204"/>
    <cellStyle name="SAPBEXexcBad8 3 5 2 2 2" xfId="19205"/>
    <cellStyle name="SAPBEXexcBad8 3 5 2 3" xfId="19206"/>
    <cellStyle name="SAPBEXexcBad8 3 5 2 3 2" xfId="19207"/>
    <cellStyle name="SAPBEXexcBad8 3 5 2 4" xfId="19208"/>
    <cellStyle name="SAPBEXexcBad8 3 5 2 4 2" xfId="19209"/>
    <cellStyle name="SAPBEXexcBad8 3 5 2 5" xfId="19210"/>
    <cellStyle name="SAPBEXexcBad8 3 5 2 5 2" xfId="19211"/>
    <cellStyle name="SAPBEXexcBad8 3 5 2 6" xfId="19212"/>
    <cellStyle name="SAPBEXexcBad8 3 5 2 6 2" xfId="19213"/>
    <cellStyle name="SAPBEXexcBad8 3 5 2 7" xfId="19214"/>
    <cellStyle name="SAPBEXexcBad8 3 5 3" xfId="19215"/>
    <cellStyle name="SAPBEXexcBad8 3 5 3 2" xfId="19216"/>
    <cellStyle name="SAPBEXexcBad8 3 5 4" xfId="19217"/>
    <cellStyle name="SAPBEXexcBad8 3 5 4 2" xfId="19218"/>
    <cellStyle name="SAPBEXexcBad8 3 5 5" xfId="19219"/>
    <cellStyle name="SAPBEXexcBad8 3 5 5 2" xfId="19220"/>
    <cellStyle name="SAPBEXexcBad8 3 5 6" xfId="19221"/>
    <cellStyle name="SAPBEXexcBad8 3 5 6 2" xfId="19222"/>
    <cellStyle name="SAPBEXexcBad8 3 5 7" xfId="19223"/>
    <cellStyle name="SAPBEXexcBad8 3 5 7 2" xfId="19224"/>
    <cellStyle name="SAPBEXexcBad8 3 5 8" xfId="19225"/>
    <cellStyle name="SAPBEXexcBad8 3 6" xfId="19226"/>
    <cellStyle name="SAPBEXexcBad8 3 6 2" xfId="19227"/>
    <cellStyle name="SAPBEXexcBad8 3 6 2 2" xfId="19228"/>
    <cellStyle name="SAPBEXexcBad8 3 6 3" xfId="19229"/>
    <cellStyle name="SAPBEXexcBad8 3 6 3 2" xfId="19230"/>
    <cellStyle name="SAPBEXexcBad8 3 6 4" xfId="19231"/>
    <cellStyle name="SAPBEXexcBad8 3 6 4 2" xfId="19232"/>
    <cellStyle name="SAPBEXexcBad8 3 6 5" xfId="19233"/>
    <cellStyle name="SAPBEXexcBad8 3 6 5 2" xfId="19234"/>
    <cellStyle name="SAPBEXexcBad8 3 6 6" xfId="19235"/>
    <cellStyle name="SAPBEXexcBad8 3 6 6 2" xfId="19236"/>
    <cellStyle name="SAPBEXexcBad8 3 6 7" xfId="19237"/>
    <cellStyle name="SAPBEXexcBad8 3 7" xfId="19238"/>
    <cellStyle name="SAPBEXexcBad8 3 7 2" xfId="19239"/>
    <cellStyle name="SAPBEXexcBad8 3 8" xfId="19240"/>
    <cellStyle name="SAPBEXexcBad8 3 8 2" xfId="19241"/>
    <cellStyle name="SAPBEXexcBad8 3 9" xfId="19242"/>
    <cellStyle name="SAPBEXexcBad8 3 9 2" xfId="19243"/>
    <cellStyle name="SAPBEXexcBad8 4" xfId="19244"/>
    <cellStyle name="SAPBEXexcBad8 4 10" xfId="19245"/>
    <cellStyle name="SAPBEXexcBad8 4 10 2" xfId="19246"/>
    <cellStyle name="SAPBEXexcBad8 4 11" xfId="19247"/>
    <cellStyle name="SAPBEXexcBad8 4 2" xfId="19248"/>
    <cellStyle name="SAPBEXexcBad8 4 2 10" xfId="19249"/>
    <cellStyle name="SAPBEXexcBad8 4 2 2" xfId="19250"/>
    <cellStyle name="SAPBEXexcBad8 4 2 2 2" xfId="19251"/>
    <cellStyle name="SAPBEXexcBad8 4 2 2 2 2" xfId="19252"/>
    <cellStyle name="SAPBEXexcBad8 4 2 2 2 2 2" xfId="19253"/>
    <cellStyle name="SAPBEXexcBad8 4 2 2 2 2 2 2" xfId="19254"/>
    <cellStyle name="SAPBEXexcBad8 4 2 2 2 2 3" xfId="19255"/>
    <cellStyle name="SAPBEXexcBad8 4 2 2 2 2 3 2" xfId="19256"/>
    <cellStyle name="SAPBEXexcBad8 4 2 2 2 2 4" xfId="19257"/>
    <cellStyle name="SAPBEXexcBad8 4 2 2 2 2 4 2" xfId="19258"/>
    <cellStyle name="SAPBEXexcBad8 4 2 2 2 2 5" xfId="19259"/>
    <cellStyle name="SAPBEXexcBad8 4 2 2 2 2 5 2" xfId="19260"/>
    <cellStyle name="SAPBEXexcBad8 4 2 2 2 2 6" xfId="19261"/>
    <cellStyle name="SAPBEXexcBad8 4 2 2 2 2 6 2" xfId="19262"/>
    <cellStyle name="SAPBEXexcBad8 4 2 2 2 2 7" xfId="19263"/>
    <cellStyle name="SAPBEXexcBad8 4 2 2 2 3" xfId="19264"/>
    <cellStyle name="SAPBEXexcBad8 4 2 2 2 3 2" xfId="19265"/>
    <cellStyle name="SAPBEXexcBad8 4 2 2 2 4" xfId="19266"/>
    <cellStyle name="SAPBEXexcBad8 4 2 2 2 4 2" xfId="19267"/>
    <cellStyle name="SAPBEXexcBad8 4 2 2 2 5" xfId="19268"/>
    <cellStyle name="SAPBEXexcBad8 4 2 2 2 5 2" xfId="19269"/>
    <cellStyle name="SAPBEXexcBad8 4 2 2 2 6" xfId="19270"/>
    <cellStyle name="SAPBEXexcBad8 4 2 2 2 6 2" xfId="19271"/>
    <cellStyle name="SAPBEXexcBad8 4 2 2 2 7" xfId="19272"/>
    <cellStyle name="SAPBEXexcBad8 4 2 2 2 7 2" xfId="19273"/>
    <cellStyle name="SAPBEXexcBad8 4 2 2 2 8" xfId="19274"/>
    <cellStyle name="SAPBEXexcBad8 4 2 2 3" xfId="19275"/>
    <cellStyle name="SAPBEXexcBad8 4 2 2 3 2" xfId="19276"/>
    <cellStyle name="SAPBEXexcBad8 4 2 2 3 2 2" xfId="19277"/>
    <cellStyle name="SAPBEXexcBad8 4 2 2 3 3" xfId="19278"/>
    <cellStyle name="SAPBEXexcBad8 4 2 2 3 3 2" xfId="19279"/>
    <cellStyle name="SAPBEXexcBad8 4 2 2 3 4" xfId="19280"/>
    <cellStyle name="SAPBEXexcBad8 4 2 2 3 4 2" xfId="19281"/>
    <cellStyle name="SAPBEXexcBad8 4 2 2 3 5" xfId="19282"/>
    <cellStyle name="SAPBEXexcBad8 4 2 2 3 5 2" xfId="19283"/>
    <cellStyle name="SAPBEXexcBad8 4 2 2 3 6" xfId="19284"/>
    <cellStyle name="SAPBEXexcBad8 4 2 2 3 6 2" xfId="19285"/>
    <cellStyle name="SAPBEXexcBad8 4 2 2 3 7" xfId="19286"/>
    <cellStyle name="SAPBEXexcBad8 4 2 2 4" xfId="19287"/>
    <cellStyle name="SAPBEXexcBad8 4 2 2 4 2" xfId="19288"/>
    <cellStyle name="SAPBEXexcBad8 4 2 2 5" xfId="19289"/>
    <cellStyle name="SAPBEXexcBad8 4 2 2 5 2" xfId="19290"/>
    <cellStyle name="SAPBEXexcBad8 4 2 2 6" xfId="19291"/>
    <cellStyle name="SAPBEXexcBad8 4 2 2 6 2" xfId="19292"/>
    <cellStyle name="SAPBEXexcBad8 4 2 2 7" xfId="19293"/>
    <cellStyle name="SAPBEXexcBad8 4 2 2 7 2" xfId="19294"/>
    <cellStyle name="SAPBEXexcBad8 4 2 2 8" xfId="19295"/>
    <cellStyle name="SAPBEXexcBad8 4 2 2 8 2" xfId="19296"/>
    <cellStyle name="SAPBEXexcBad8 4 2 2 9" xfId="19297"/>
    <cellStyle name="SAPBEXexcBad8 4 2 3" xfId="19298"/>
    <cellStyle name="SAPBEXexcBad8 4 2 3 2" xfId="19299"/>
    <cellStyle name="SAPBEXexcBad8 4 2 3 2 2" xfId="19300"/>
    <cellStyle name="SAPBEXexcBad8 4 2 3 2 2 2" xfId="19301"/>
    <cellStyle name="SAPBEXexcBad8 4 2 3 2 3" xfId="19302"/>
    <cellStyle name="SAPBEXexcBad8 4 2 3 2 3 2" xfId="19303"/>
    <cellStyle name="SAPBEXexcBad8 4 2 3 2 4" xfId="19304"/>
    <cellStyle name="SAPBEXexcBad8 4 2 3 2 4 2" xfId="19305"/>
    <cellStyle name="SAPBEXexcBad8 4 2 3 2 5" xfId="19306"/>
    <cellStyle name="SAPBEXexcBad8 4 2 3 2 5 2" xfId="19307"/>
    <cellStyle name="SAPBEXexcBad8 4 2 3 2 6" xfId="19308"/>
    <cellStyle name="SAPBEXexcBad8 4 2 3 2 6 2" xfId="19309"/>
    <cellStyle name="SAPBEXexcBad8 4 2 3 2 7" xfId="19310"/>
    <cellStyle name="SAPBEXexcBad8 4 2 3 3" xfId="19311"/>
    <cellStyle name="SAPBEXexcBad8 4 2 3 3 2" xfId="19312"/>
    <cellStyle name="SAPBEXexcBad8 4 2 3 4" xfId="19313"/>
    <cellStyle name="SAPBEXexcBad8 4 2 3 4 2" xfId="19314"/>
    <cellStyle name="SAPBEXexcBad8 4 2 3 5" xfId="19315"/>
    <cellStyle name="SAPBEXexcBad8 4 2 3 5 2" xfId="19316"/>
    <cellStyle name="SAPBEXexcBad8 4 2 3 6" xfId="19317"/>
    <cellStyle name="SAPBEXexcBad8 4 2 3 6 2" xfId="19318"/>
    <cellStyle name="SAPBEXexcBad8 4 2 3 7" xfId="19319"/>
    <cellStyle name="SAPBEXexcBad8 4 2 3 7 2" xfId="19320"/>
    <cellStyle name="SAPBEXexcBad8 4 2 3 8" xfId="19321"/>
    <cellStyle name="SAPBEXexcBad8 4 2 4" xfId="19322"/>
    <cellStyle name="SAPBEXexcBad8 4 2 4 2" xfId="19323"/>
    <cellStyle name="SAPBEXexcBad8 4 2 4 2 2" xfId="19324"/>
    <cellStyle name="SAPBEXexcBad8 4 2 4 3" xfId="19325"/>
    <cellStyle name="SAPBEXexcBad8 4 2 4 3 2" xfId="19326"/>
    <cellStyle name="SAPBEXexcBad8 4 2 4 4" xfId="19327"/>
    <cellStyle name="SAPBEXexcBad8 4 2 4 4 2" xfId="19328"/>
    <cellStyle name="SAPBEXexcBad8 4 2 4 5" xfId="19329"/>
    <cellStyle name="SAPBEXexcBad8 4 2 4 5 2" xfId="19330"/>
    <cellStyle name="SAPBEXexcBad8 4 2 4 6" xfId="19331"/>
    <cellStyle name="SAPBEXexcBad8 4 2 4 6 2" xfId="19332"/>
    <cellStyle name="SAPBEXexcBad8 4 2 4 7" xfId="19333"/>
    <cellStyle name="SAPBEXexcBad8 4 2 5" xfId="19334"/>
    <cellStyle name="SAPBEXexcBad8 4 2 5 2" xfId="19335"/>
    <cellStyle name="SAPBEXexcBad8 4 2 6" xfId="19336"/>
    <cellStyle name="SAPBEXexcBad8 4 2 6 2" xfId="19337"/>
    <cellStyle name="SAPBEXexcBad8 4 2 7" xfId="19338"/>
    <cellStyle name="SAPBEXexcBad8 4 2 7 2" xfId="19339"/>
    <cellStyle name="SAPBEXexcBad8 4 2 8" xfId="19340"/>
    <cellStyle name="SAPBEXexcBad8 4 2 8 2" xfId="19341"/>
    <cellStyle name="SAPBEXexcBad8 4 2 9" xfId="19342"/>
    <cellStyle name="SAPBEXexcBad8 4 2 9 2" xfId="19343"/>
    <cellStyle name="SAPBEXexcBad8 4 3" xfId="19344"/>
    <cellStyle name="SAPBEXexcBad8 4 3 2" xfId="19345"/>
    <cellStyle name="SAPBEXexcBad8 4 3 2 2" xfId="19346"/>
    <cellStyle name="SAPBEXexcBad8 4 3 2 2 2" xfId="19347"/>
    <cellStyle name="SAPBEXexcBad8 4 3 2 2 2 2" xfId="19348"/>
    <cellStyle name="SAPBEXexcBad8 4 3 2 2 3" xfId="19349"/>
    <cellStyle name="SAPBEXexcBad8 4 3 2 2 3 2" xfId="19350"/>
    <cellStyle name="SAPBEXexcBad8 4 3 2 2 4" xfId="19351"/>
    <cellStyle name="SAPBEXexcBad8 4 3 2 2 4 2" xfId="19352"/>
    <cellStyle name="SAPBEXexcBad8 4 3 2 2 5" xfId="19353"/>
    <cellStyle name="SAPBEXexcBad8 4 3 2 2 5 2" xfId="19354"/>
    <cellStyle name="SAPBEXexcBad8 4 3 2 2 6" xfId="19355"/>
    <cellStyle name="SAPBEXexcBad8 4 3 2 2 6 2" xfId="19356"/>
    <cellStyle name="SAPBEXexcBad8 4 3 2 2 7" xfId="19357"/>
    <cellStyle name="SAPBEXexcBad8 4 3 2 3" xfId="19358"/>
    <cellStyle name="SAPBEXexcBad8 4 3 2 3 2" xfId="19359"/>
    <cellStyle name="SAPBEXexcBad8 4 3 2 4" xfId="19360"/>
    <cellStyle name="SAPBEXexcBad8 4 3 2 4 2" xfId="19361"/>
    <cellStyle name="SAPBEXexcBad8 4 3 2 5" xfId="19362"/>
    <cellStyle name="SAPBEXexcBad8 4 3 2 5 2" xfId="19363"/>
    <cellStyle name="SAPBEXexcBad8 4 3 2 6" xfId="19364"/>
    <cellStyle name="SAPBEXexcBad8 4 3 2 6 2" xfId="19365"/>
    <cellStyle name="SAPBEXexcBad8 4 3 2 7" xfId="19366"/>
    <cellStyle name="SAPBEXexcBad8 4 3 2 7 2" xfId="19367"/>
    <cellStyle name="SAPBEXexcBad8 4 3 2 8" xfId="19368"/>
    <cellStyle name="SAPBEXexcBad8 4 3 3" xfId="19369"/>
    <cellStyle name="SAPBEXexcBad8 4 3 3 2" xfId="19370"/>
    <cellStyle name="SAPBEXexcBad8 4 3 3 2 2" xfId="19371"/>
    <cellStyle name="SAPBEXexcBad8 4 3 3 3" xfId="19372"/>
    <cellStyle name="SAPBEXexcBad8 4 3 3 3 2" xfId="19373"/>
    <cellStyle name="SAPBEXexcBad8 4 3 3 4" xfId="19374"/>
    <cellStyle name="SAPBEXexcBad8 4 3 3 4 2" xfId="19375"/>
    <cellStyle name="SAPBEXexcBad8 4 3 3 5" xfId="19376"/>
    <cellStyle name="SAPBEXexcBad8 4 3 3 5 2" xfId="19377"/>
    <cellStyle name="SAPBEXexcBad8 4 3 3 6" xfId="19378"/>
    <cellStyle name="SAPBEXexcBad8 4 3 3 6 2" xfId="19379"/>
    <cellStyle name="SAPBEXexcBad8 4 3 3 7" xfId="19380"/>
    <cellStyle name="SAPBEXexcBad8 4 3 4" xfId="19381"/>
    <cellStyle name="SAPBEXexcBad8 4 3 4 2" xfId="19382"/>
    <cellStyle name="SAPBEXexcBad8 4 3 5" xfId="19383"/>
    <cellStyle name="SAPBEXexcBad8 4 3 5 2" xfId="19384"/>
    <cellStyle name="SAPBEXexcBad8 4 3 6" xfId="19385"/>
    <cellStyle name="SAPBEXexcBad8 4 3 6 2" xfId="19386"/>
    <cellStyle name="SAPBEXexcBad8 4 3 7" xfId="19387"/>
    <cellStyle name="SAPBEXexcBad8 4 3 7 2" xfId="19388"/>
    <cellStyle name="SAPBEXexcBad8 4 3 8" xfId="19389"/>
    <cellStyle name="SAPBEXexcBad8 4 3 8 2" xfId="19390"/>
    <cellStyle name="SAPBEXexcBad8 4 3 9" xfId="19391"/>
    <cellStyle name="SAPBEXexcBad8 4 4" xfId="19392"/>
    <cellStyle name="SAPBEXexcBad8 4 4 2" xfId="19393"/>
    <cellStyle name="SAPBEXexcBad8 4 4 2 2" xfId="19394"/>
    <cellStyle name="SAPBEXexcBad8 4 4 2 2 2" xfId="19395"/>
    <cellStyle name="SAPBEXexcBad8 4 4 2 3" xfId="19396"/>
    <cellStyle name="SAPBEXexcBad8 4 4 2 3 2" xfId="19397"/>
    <cellStyle name="SAPBEXexcBad8 4 4 2 4" xfId="19398"/>
    <cellStyle name="SAPBEXexcBad8 4 4 2 4 2" xfId="19399"/>
    <cellStyle name="SAPBEXexcBad8 4 4 2 5" xfId="19400"/>
    <cellStyle name="SAPBEXexcBad8 4 4 2 5 2" xfId="19401"/>
    <cellStyle name="SAPBEXexcBad8 4 4 2 6" xfId="19402"/>
    <cellStyle name="SAPBEXexcBad8 4 4 2 6 2" xfId="19403"/>
    <cellStyle name="SAPBEXexcBad8 4 4 2 7" xfId="19404"/>
    <cellStyle name="SAPBEXexcBad8 4 4 3" xfId="19405"/>
    <cellStyle name="SAPBEXexcBad8 4 4 3 2" xfId="19406"/>
    <cellStyle name="SAPBEXexcBad8 4 4 4" xfId="19407"/>
    <cellStyle name="SAPBEXexcBad8 4 4 4 2" xfId="19408"/>
    <cellStyle name="SAPBEXexcBad8 4 4 5" xfId="19409"/>
    <cellStyle name="SAPBEXexcBad8 4 4 5 2" xfId="19410"/>
    <cellStyle name="SAPBEXexcBad8 4 4 6" xfId="19411"/>
    <cellStyle name="SAPBEXexcBad8 4 4 6 2" xfId="19412"/>
    <cellStyle name="SAPBEXexcBad8 4 4 7" xfId="19413"/>
    <cellStyle name="SAPBEXexcBad8 4 4 7 2" xfId="19414"/>
    <cellStyle name="SAPBEXexcBad8 4 4 8" xfId="19415"/>
    <cellStyle name="SAPBEXexcBad8 4 5" xfId="19416"/>
    <cellStyle name="SAPBEXexcBad8 4 5 2" xfId="19417"/>
    <cellStyle name="SAPBEXexcBad8 4 5 2 2" xfId="19418"/>
    <cellStyle name="SAPBEXexcBad8 4 5 3" xfId="19419"/>
    <cellStyle name="SAPBEXexcBad8 4 5 3 2" xfId="19420"/>
    <cellStyle name="SAPBEXexcBad8 4 5 4" xfId="19421"/>
    <cellStyle name="SAPBEXexcBad8 4 5 4 2" xfId="19422"/>
    <cellStyle name="SAPBEXexcBad8 4 5 5" xfId="19423"/>
    <cellStyle name="SAPBEXexcBad8 4 5 5 2" xfId="19424"/>
    <cellStyle name="SAPBEXexcBad8 4 5 6" xfId="19425"/>
    <cellStyle name="SAPBEXexcBad8 4 5 6 2" xfId="19426"/>
    <cellStyle name="SAPBEXexcBad8 4 5 7" xfId="19427"/>
    <cellStyle name="SAPBEXexcBad8 4 6" xfId="19428"/>
    <cellStyle name="SAPBEXexcBad8 4 6 2" xfId="19429"/>
    <cellStyle name="SAPBEXexcBad8 4 7" xfId="19430"/>
    <cellStyle name="SAPBEXexcBad8 4 7 2" xfId="19431"/>
    <cellStyle name="SAPBEXexcBad8 4 8" xfId="19432"/>
    <cellStyle name="SAPBEXexcBad8 4 8 2" xfId="19433"/>
    <cellStyle name="SAPBEXexcBad8 4 9" xfId="19434"/>
    <cellStyle name="SAPBEXexcBad8 4 9 2" xfId="19435"/>
    <cellStyle name="SAPBEXexcBad8 5" xfId="19436"/>
    <cellStyle name="SAPBEXexcBad8 5 10" xfId="19437"/>
    <cellStyle name="SAPBEXexcBad8 5 2" xfId="19438"/>
    <cellStyle name="SAPBEXexcBad8 5 2 2" xfId="19439"/>
    <cellStyle name="SAPBEXexcBad8 5 2 2 2" xfId="19440"/>
    <cellStyle name="SAPBEXexcBad8 5 2 2 2 2" xfId="19441"/>
    <cellStyle name="SAPBEXexcBad8 5 2 2 2 2 2" xfId="19442"/>
    <cellStyle name="SAPBEXexcBad8 5 2 2 2 3" xfId="19443"/>
    <cellStyle name="SAPBEXexcBad8 5 2 2 2 3 2" xfId="19444"/>
    <cellStyle name="SAPBEXexcBad8 5 2 2 2 4" xfId="19445"/>
    <cellStyle name="SAPBEXexcBad8 5 2 2 2 4 2" xfId="19446"/>
    <cellStyle name="SAPBEXexcBad8 5 2 2 2 5" xfId="19447"/>
    <cellStyle name="SAPBEXexcBad8 5 2 2 2 5 2" xfId="19448"/>
    <cellStyle name="SAPBEXexcBad8 5 2 2 2 6" xfId="19449"/>
    <cellStyle name="SAPBEXexcBad8 5 2 2 2 6 2" xfId="19450"/>
    <cellStyle name="SAPBEXexcBad8 5 2 2 2 7" xfId="19451"/>
    <cellStyle name="SAPBEXexcBad8 5 2 2 3" xfId="19452"/>
    <cellStyle name="SAPBEXexcBad8 5 2 2 3 2" xfId="19453"/>
    <cellStyle name="SAPBEXexcBad8 5 2 2 4" xfId="19454"/>
    <cellStyle name="SAPBEXexcBad8 5 2 2 4 2" xfId="19455"/>
    <cellStyle name="SAPBEXexcBad8 5 2 2 5" xfId="19456"/>
    <cellStyle name="SAPBEXexcBad8 5 2 2 5 2" xfId="19457"/>
    <cellStyle name="SAPBEXexcBad8 5 2 2 6" xfId="19458"/>
    <cellStyle name="SAPBEXexcBad8 5 2 2 6 2" xfId="19459"/>
    <cellStyle name="SAPBEXexcBad8 5 2 2 7" xfId="19460"/>
    <cellStyle name="SAPBEXexcBad8 5 2 2 7 2" xfId="19461"/>
    <cellStyle name="SAPBEXexcBad8 5 2 2 8" xfId="19462"/>
    <cellStyle name="SAPBEXexcBad8 5 2 3" xfId="19463"/>
    <cellStyle name="SAPBEXexcBad8 5 2 3 2" xfId="19464"/>
    <cellStyle name="SAPBEXexcBad8 5 2 3 2 2" xfId="19465"/>
    <cellStyle name="SAPBEXexcBad8 5 2 3 3" xfId="19466"/>
    <cellStyle name="SAPBEXexcBad8 5 2 3 3 2" xfId="19467"/>
    <cellStyle name="SAPBEXexcBad8 5 2 3 4" xfId="19468"/>
    <cellStyle name="SAPBEXexcBad8 5 2 3 4 2" xfId="19469"/>
    <cellStyle name="SAPBEXexcBad8 5 2 3 5" xfId="19470"/>
    <cellStyle name="SAPBEXexcBad8 5 2 3 5 2" xfId="19471"/>
    <cellStyle name="SAPBEXexcBad8 5 2 3 6" xfId="19472"/>
    <cellStyle name="SAPBEXexcBad8 5 2 3 6 2" xfId="19473"/>
    <cellStyle name="SAPBEXexcBad8 5 2 3 7" xfId="19474"/>
    <cellStyle name="SAPBEXexcBad8 5 2 4" xfId="19475"/>
    <cellStyle name="SAPBEXexcBad8 5 2 4 2" xfId="19476"/>
    <cellStyle name="SAPBEXexcBad8 5 2 5" xfId="19477"/>
    <cellStyle name="SAPBEXexcBad8 5 2 5 2" xfId="19478"/>
    <cellStyle name="SAPBEXexcBad8 5 2 6" xfId="19479"/>
    <cellStyle name="SAPBEXexcBad8 5 2 6 2" xfId="19480"/>
    <cellStyle name="SAPBEXexcBad8 5 2 7" xfId="19481"/>
    <cellStyle name="SAPBEXexcBad8 5 2 7 2" xfId="19482"/>
    <cellStyle name="SAPBEXexcBad8 5 2 8" xfId="19483"/>
    <cellStyle name="SAPBEXexcBad8 5 2 8 2" xfId="19484"/>
    <cellStyle name="SAPBEXexcBad8 5 2 9" xfId="19485"/>
    <cellStyle name="SAPBEXexcBad8 5 3" xfId="19486"/>
    <cellStyle name="SAPBEXexcBad8 5 3 2" xfId="19487"/>
    <cellStyle name="SAPBEXexcBad8 5 3 2 2" xfId="19488"/>
    <cellStyle name="SAPBEXexcBad8 5 3 2 2 2" xfId="19489"/>
    <cellStyle name="SAPBEXexcBad8 5 3 2 3" xfId="19490"/>
    <cellStyle name="SAPBEXexcBad8 5 3 2 3 2" xfId="19491"/>
    <cellStyle name="SAPBEXexcBad8 5 3 2 4" xfId="19492"/>
    <cellStyle name="SAPBEXexcBad8 5 3 2 4 2" xfId="19493"/>
    <cellStyle name="SAPBEXexcBad8 5 3 2 5" xfId="19494"/>
    <cellStyle name="SAPBEXexcBad8 5 3 2 5 2" xfId="19495"/>
    <cellStyle name="SAPBEXexcBad8 5 3 2 6" xfId="19496"/>
    <cellStyle name="SAPBEXexcBad8 5 3 2 6 2" xfId="19497"/>
    <cellStyle name="SAPBEXexcBad8 5 3 2 7" xfId="19498"/>
    <cellStyle name="SAPBEXexcBad8 5 3 3" xfId="19499"/>
    <cellStyle name="SAPBEXexcBad8 5 3 3 2" xfId="19500"/>
    <cellStyle name="SAPBEXexcBad8 5 3 4" xfId="19501"/>
    <cellStyle name="SAPBEXexcBad8 5 3 4 2" xfId="19502"/>
    <cellStyle name="SAPBEXexcBad8 5 3 5" xfId="19503"/>
    <cellStyle name="SAPBEXexcBad8 5 3 5 2" xfId="19504"/>
    <cellStyle name="SAPBEXexcBad8 5 3 6" xfId="19505"/>
    <cellStyle name="SAPBEXexcBad8 5 3 6 2" xfId="19506"/>
    <cellStyle name="SAPBEXexcBad8 5 3 7" xfId="19507"/>
    <cellStyle name="SAPBEXexcBad8 5 3 7 2" xfId="19508"/>
    <cellStyle name="SAPBEXexcBad8 5 3 8" xfId="19509"/>
    <cellStyle name="SAPBEXexcBad8 5 4" xfId="19510"/>
    <cellStyle name="SAPBEXexcBad8 5 4 2" xfId="19511"/>
    <cellStyle name="SAPBEXexcBad8 5 4 2 2" xfId="19512"/>
    <cellStyle name="SAPBEXexcBad8 5 4 3" xfId="19513"/>
    <cellStyle name="SAPBEXexcBad8 5 4 3 2" xfId="19514"/>
    <cellStyle name="SAPBEXexcBad8 5 4 4" xfId="19515"/>
    <cellStyle name="SAPBEXexcBad8 5 4 4 2" xfId="19516"/>
    <cellStyle name="SAPBEXexcBad8 5 4 5" xfId="19517"/>
    <cellStyle name="SAPBEXexcBad8 5 4 5 2" xfId="19518"/>
    <cellStyle name="SAPBEXexcBad8 5 4 6" xfId="19519"/>
    <cellStyle name="SAPBEXexcBad8 5 4 6 2" xfId="19520"/>
    <cellStyle name="SAPBEXexcBad8 5 4 7" xfId="19521"/>
    <cellStyle name="SAPBEXexcBad8 5 5" xfId="19522"/>
    <cellStyle name="SAPBEXexcBad8 5 5 2" xfId="19523"/>
    <cellStyle name="SAPBEXexcBad8 5 6" xfId="19524"/>
    <cellStyle name="SAPBEXexcBad8 5 6 2" xfId="19525"/>
    <cellStyle name="SAPBEXexcBad8 5 7" xfId="19526"/>
    <cellStyle name="SAPBEXexcBad8 5 7 2" xfId="19527"/>
    <cellStyle name="SAPBEXexcBad8 5 8" xfId="19528"/>
    <cellStyle name="SAPBEXexcBad8 5 8 2" xfId="19529"/>
    <cellStyle name="SAPBEXexcBad8 5 9" xfId="19530"/>
    <cellStyle name="SAPBEXexcBad8 5 9 2" xfId="19531"/>
    <cellStyle name="SAPBEXexcBad8 6" xfId="19532"/>
    <cellStyle name="SAPBEXexcBad8 6 10" xfId="19533"/>
    <cellStyle name="SAPBEXexcBad8 6 2" xfId="19534"/>
    <cellStyle name="SAPBEXexcBad8 6 2 2" xfId="19535"/>
    <cellStyle name="SAPBEXexcBad8 6 2 2 2" xfId="19536"/>
    <cellStyle name="SAPBEXexcBad8 6 2 2 2 2" xfId="19537"/>
    <cellStyle name="SAPBEXexcBad8 6 2 2 2 2 2" xfId="19538"/>
    <cellStyle name="SAPBEXexcBad8 6 2 2 2 3" xfId="19539"/>
    <cellStyle name="SAPBEXexcBad8 6 2 2 2 3 2" xfId="19540"/>
    <cellStyle name="SAPBEXexcBad8 6 2 2 2 4" xfId="19541"/>
    <cellStyle name="SAPBEXexcBad8 6 2 2 2 4 2" xfId="19542"/>
    <cellStyle name="SAPBEXexcBad8 6 2 2 2 5" xfId="19543"/>
    <cellStyle name="SAPBEXexcBad8 6 2 2 2 5 2" xfId="19544"/>
    <cellStyle name="SAPBEXexcBad8 6 2 2 2 6" xfId="19545"/>
    <cellStyle name="SAPBEXexcBad8 6 2 2 2 6 2" xfId="19546"/>
    <cellStyle name="SAPBEXexcBad8 6 2 2 2 7" xfId="19547"/>
    <cellStyle name="SAPBEXexcBad8 6 2 2 3" xfId="19548"/>
    <cellStyle name="SAPBEXexcBad8 6 2 2 3 2" xfId="19549"/>
    <cellStyle name="SAPBEXexcBad8 6 2 2 4" xfId="19550"/>
    <cellStyle name="SAPBEXexcBad8 6 2 2 4 2" xfId="19551"/>
    <cellStyle name="SAPBEXexcBad8 6 2 2 5" xfId="19552"/>
    <cellStyle name="SAPBEXexcBad8 6 2 2 5 2" xfId="19553"/>
    <cellStyle name="SAPBEXexcBad8 6 2 2 6" xfId="19554"/>
    <cellStyle name="SAPBEXexcBad8 6 2 2 6 2" xfId="19555"/>
    <cellStyle name="SAPBEXexcBad8 6 2 2 7" xfId="19556"/>
    <cellStyle name="SAPBEXexcBad8 6 2 2 7 2" xfId="19557"/>
    <cellStyle name="SAPBEXexcBad8 6 2 2 8" xfId="19558"/>
    <cellStyle name="SAPBEXexcBad8 6 2 3" xfId="19559"/>
    <cellStyle name="SAPBEXexcBad8 6 2 3 2" xfId="19560"/>
    <cellStyle name="SAPBEXexcBad8 6 2 3 2 2" xfId="19561"/>
    <cellStyle name="SAPBEXexcBad8 6 2 3 3" xfId="19562"/>
    <cellStyle name="SAPBEXexcBad8 6 2 3 3 2" xfId="19563"/>
    <cellStyle name="SAPBEXexcBad8 6 2 3 4" xfId="19564"/>
    <cellStyle name="SAPBEXexcBad8 6 2 3 4 2" xfId="19565"/>
    <cellStyle name="SAPBEXexcBad8 6 2 3 5" xfId="19566"/>
    <cellStyle name="SAPBEXexcBad8 6 2 3 5 2" xfId="19567"/>
    <cellStyle name="SAPBEXexcBad8 6 2 3 6" xfId="19568"/>
    <cellStyle name="SAPBEXexcBad8 6 2 3 6 2" xfId="19569"/>
    <cellStyle name="SAPBEXexcBad8 6 2 3 7" xfId="19570"/>
    <cellStyle name="SAPBEXexcBad8 6 2 4" xfId="19571"/>
    <cellStyle name="SAPBEXexcBad8 6 2 4 2" xfId="19572"/>
    <cellStyle name="SAPBEXexcBad8 6 2 5" xfId="19573"/>
    <cellStyle name="SAPBEXexcBad8 6 2 5 2" xfId="19574"/>
    <cellStyle name="SAPBEXexcBad8 6 2 6" xfId="19575"/>
    <cellStyle name="SAPBEXexcBad8 6 2 6 2" xfId="19576"/>
    <cellStyle name="SAPBEXexcBad8 6 2 7" xfId="19577"/>
    <cellStyle name="SAPBEXexcBad8 6 2 7 2" xfId="19578"/>
    <cellStyle name="SAPBEXexcBad8 6 2 8" xfId="19579"/>
    <cellStyle name="SAPBEXexcBad8 6 2 8 2" xfId="19580"/>
    <cellStyle name="SAPBEXexcBad8 6 2 9" xfId="19581"/>
    <cellStyle name="SAPBEXexcBad8 6 3" xfId="19582"/>
    <cellStyle name="SAPBEXexcBad8 6 3 2" xfId="19583"/>
    <cellStyle name="SAPBEXexcBad8 6 3 2 2" xfId="19584"/>
    <cellStyle name="SAPBEXexcBad8 6 3 2 2 2" xfId="19585"/>
    <cellStyle name="SAPBEXexcBad8 6 3 2 3" xfId="19586"/>
    <cellStyle name="SAPBEXexcBad8 6 3 2 3 2" xfId="19587"/>
    <cellStyle name="SAPBEXexcBad8 6 3 2 4" xfId="19588"/>
    <cellStyle name="SAPBEXexcBad8 6 3 2 4 2" xfId="19589"/>
    <cellStyle name="SAPBEXexcBad8 6 3 2 5" xfId="19590"/>
    <cellStyle name="SAPBEXexcBad8 6 3 2 5 2" xfId="19591"/>
    <cellStyle name="SAPBEXexcBad8 6 3 2 6" xfId="19592"/>
    <cellStyle name="SAPBEXexcBad8 6 3 2 6 2" xfId="19593"/>
    <cellStyle name="SAPBEXexcBad8 6 3 2 7" xfId="19594"/>
    <cellStyle name="SAPBEXexcBad8 6 3 3" xfId="19595"/>
    <cellStyle name="SAPBEXexcBad8 6 3 3 2" xfId="19596"/>
    <cellStyle name="SAPBEXexcBad8 6 3 4" xfId="19597"/>
    <cellStyle name="SAPBEXexcBad8 6 3 4 2" xfId="19598"/>
    <cellStyle name="SAPBEXexcBad8 6 3 5" xfId="19599"/>
    <cellStyle name="SAPBEXexcBad8 6 3 5 2" xfId="19600"/>
    <cellStyle name="SAPBEXexcBad8 6 3 6" xfId="19601"/>
    <cellStyle name="SAPBEXexcBad8 6 3 6 2" xfId="19602"/>
    <cellStyle name="SAPBEXexcBad8 6 3 7" xfId="19603"/>
    <cellStyle name="SAPBEXexcBad8 6 3 7 2" xfId="19604"/>
    <cellStyle name="SAPBEXexcBad8 6 3 8" xfId="19605"/>
    <cellStyle name="SAPBEXexcBad8 6 4" xfId="19606"/>
    <cellStyle name="SAPBEXexcBad8 6 4 2" xfId="19607"/>
    <cellStyle name="SAPBEXexcBad8 6 4 2 2" xfId="19608"/>
    <cellStyle name="SAPBEXexcBad8 6 4 3" xfId="19609"/>
    <cellStyle name="SAPBEXexcBad8 6 4 3 2" xfId="19610"/>
    <cellStyle name="SAPBEXexcBad8 6 4 4" xfId="19611"/>
    <cellStyle name="SAPBEXexcBad8 6 4 4 2" xfId="19612"/>
    <cellStyle name="SAPBEXexcBad8 6 4 5" xfId="19613"/>
    <cellStyle name="SAPBEXexcBad8 6 4 5 2" xfId="19614"/>
    <cellStyle name="SAPBEXexcBad8 6 4 6" xfId="19615"/>
    <cellStyle name="SAPBEXexcBad8 6 4 6 2" xfId="19616"/>
    <cellStyle name="SAPBEXexcBad8 6 4 7" xfId="19617"/>
    <cellStyle name="SAPBEXexcBad8 6 5" xfId="19618"/>
    <cellStyle name="SAPBEXexcBad8 6 5 2" xfId="19619"/>
    <cellStyle name="SAPBEXexcBad8 6 6" xfId="19620"/>
    <cellStyle name="SAPBEXexcBad8 6 6 2" xfId="19621"/>
    <cellStyle name="SAPBEXexcBad8 6 7" xfId="19622"/>
    <cellStyle name="SAPBEXexcBad8 6 7 2" xfId="19623"/>
    <cellStyle name="SAPBEXexcBad8 6 8" xfId="19624"/>
    <cellStyle name="SAPBEXexcBad8 6 8 2" xfId="19625"/>
    <cellStyle name="SAPBEXexcBad8 6 9" xfId="19626"/>
    <cellStyle name="SAPBEXexcBad8 6 9 2" xfId="19627"/>
    <cellStyle name="SAPBEXexcBad8 7" xfId="19628"/>
    <cellStyle name="SAPBEXexcBad8 7 10" xfId="19629"/>
    <cellStyle name="SAPBEXexcBad8 7 2" xfId="19630"/>
    <cellStyle name="SAPBEXexcBad8 7 2 2" xfId="19631"/>
    <cellStyle name="SAPBEXexcBad8 7 2 2 2" xfId="19632"/>
    <cellStyle name="SAPBEXexcBad8 7 2 2 2 2" xfId="19633"/>
    <cellStyle name="SAPBEXexcBad8 7 2 2 2 2 2" xfId="19634"/>
    <cellStyle name="SAPBEXexcBad8 7 2 2 2 3" xfId="19635"/>
    <cellStyle name="SAPBEXexcBad8 7 2 2 2 3 2" xfId="19636"/>
    <cellStyle name="SAPBEXexcBad8 7 2 2 2 4" xfId="19637"/>
    <cellStyle name="SAPBEXexcBad8 7 2 2 2 4 2" xfId="19638"/>
    <cellStyle name="SAPBEXexcBad8 7 2 2 2 5" xfId="19639"/>
    <cellStyle name="SAPBEXexcBad8 7 2 2 2 5 2" xfId="19640"/>
    <cellStyle name="SAPBEXexcBad8 7 2 2 2 6" xfId="19641"/>
    <cellStyle name="SAPBEXexcBad8 7 2 2 2 6 2" xfId="19642"/>
    <cellStyle name="SAPBEXexcBad8 7 2 2 2 7" xfId="19643"/>
    <cellStyle name="SAPBEXexcBad8 7 2 2 3" xfId="19644"/>
    <cellStyle name="SAPBEXexcBad8 7 2 2 3 2" xfId="19645"/>
    <cellStyle name="SAPBEXexcBad8 7 2 2 4" xfId="19646"/>
    <cellStyle name="SAPBEXexcBad8 7 2 2 4 2" xfId="19647"/>
    <cellStyle name="SAPBEXexcBad8 7 2 2 5" xfId="19648"/>
    <cellStyle name="SAPBEXexcBad8 7 2 2 5 2" xfId="19649"/>
    <cellStyle name="SAPBEXexcBad8 7 2 2 6" xfId="19650"/>
    <cellStyle name="SAPBEXexcBad8 7 2 2 6 2" xfId="19651"/>
    <cellStyle name="SAPBEXexcBad8 7 2 2 7" xfId="19652"/>
    <cellStyle name="SAPBEXexcBad8 7 2 2 7 2" xfId="19653"/>
    <cellStyle name="SAPBEXexcBad8 7 2 2 8" xfId="19654"/>
    <cellStyle name="SAPBEXexcBad8 7 2 3" xfId="19655"/>
    <cellStyle name="SAPBEXexcBad8 7 2 3 2" xfId="19656"/>
    <cellStyle name="SAPBEXexcBad8 7 2 3 2 2" xfId="19657"/>
    <cellStyle name="SAPBEXexcBad8 7 2 3 3" xfId="19658"/>
    <cellStyle name="SAPBEXexcBad8 7 2 3 3 2" xfId="19659"/>
    <cellStyle name="SAPBEXexcBad8 7 2 3 4" xfId="19660"/>
    <cellStyle name="SAPBEXexcBad8 7 2 3 4 2" xfId="19661"/>
    <cellStyle name="SAPBEXexcBad8 7 2 3 5" xfId="19662"/>
    <cellStyle name="SAPBEXexcBad8 7 2 3 5 2" xfId="19663"/>
    <cellStyle name="SAPBEXexcBad8 7 2 3 6" xfId="19664"/>
    <cellStyle name="SAPBEXexcBad8 7 2 3 6 2" xfId="19665"/>
    <cellStyle name="SAPBEXexcBad8 7 2 3 7" xfId="19666"/>
    <cellStyle name="SAPBEXexcBad8 7 2 4" xfId="19667"/>
    <cellStyle name="SAPBEXexcBad8 7 2 4 2" xfId="19668"/>
    <cellStyle name="SAPBEXexcBad8 7 2 5" xfId="19669"/>
    <cellStyle name="SAPBEXexcBad8 7 2 5 2" xfId="19670"/>
    <cellStyle name="SAPBEXexcBad8 7 2 6" xfId="19671"/>
    <cellStyle name="SAPBEXexcBad8 7 2 6 2" xfId="19672"/>
    <cellStyle name="SAPBEXexcBad8 7 2 7" xfId="19673"/>
    <cellStyle name="SAPBEXexcBad8 7 2 7 2" xfId="19674"/>
    <cellStyle name="SAPBEXexcBad8 7 2 8" xfId="19675"/>
    <cellStyle name="SAPBEXexcBad8 7 2 8 2" xfId="19676"/>
    <cellStyle name="SAPBEXexcBad8 7 2 9" xfId="19677"/>
    <cellStyle name="SAPBEXexcBad8 7 3" xfId="19678"/>
    <cellStyle name="SAPBEXexcBad8 7 3 2" xfId="19679"/>
    <cellStyle name="SAPBEXexcBad8 7 3 2 2" xfId="19680"/>
    <cellStyle name="SAPBEXexcBad8 7 3 2 2 2" xfId="19681"/>
    <cellStyle name="SAPBEXexcBad8 7 3 2 3" xfId="19682"/>
    <cellStyle name="SAPBEXexcBad8 7 3 2 3 2" xfId="19683"/>
    <cellStyle name="SAPBEXexcBad8 7 3 2 4" xfId="19684"/>
    <cellStyle name="SAPBEXexcBad8 7 3 2 4 2" xfId="19685"/>
    <cellStyle name="SAPBEXexcBad8 7 3 2 5" xfId="19686"/>
    <cellStyle name="SAPBEXexcBad8 7 3 2 5 2" xfId="19687"/>
    <cellStyle name="SAPBEXexcBad8 7 3 2 6" xfId="19688"/>
    <cellStyle name="SAPBEXexcBad8 7 3 2 6 2" xfId="19689"/>
    <cellStyle name="SAPBEXexcBad8 7 3 2 7" xfId="19690"/>
    <cellStyle name="SAPBEXexcBad8 7 3 3" xfId="19691"/>
    <cellStyle name="SAPBEXexcBad8 7 3 3 2" xfId="19692"/>
    <cellStyle name="SAPBEXexcBad8 7 3 4" xfId="19693"/>
    <cellStyle name="SAPBEXexcBad8 7 3 4 2" xfId="19694"/>
    <cellStyle name="SAPBEXexcBad8 7 3 5" xfId="19695"/>
    <cellStyle name="SAPBEXexcBad8 7 3 5 2" xfId="19696"/>
    <cellStyle name="SAPBEXexcBad8 7 3 6" xfId="19697"/>
    <cellStyle name="SAPBEXexcBad8 7 3 6 2" xfId="19698"/>
    <cellStyle name="SAPBEXexcBad8 7 3 7" xfId="19699"/>
    <cellStyle name="SAPBEXexcBad8 7 3 7 2" xfId="19700"/>
    <cellStyle name="SAPBEXexcBad8 7 3 8" xfId="19701"/>
    <cellStyle name="SAPBEXexcBad8 7 4" xfId="19702"/>
    <cellStyle name="SAPBEXexcBad8 7 4 2" xfId="19703"/>
    <cellStyle name="SAPBEXexcBad8 7 4 2 2" xfId="19704"/>
    <cellStyle name="SAPBEXexcBad8 7 4 3" xfId="19705"/>
    <cellStyle name="SAPBEXexcBad8 7 4 3 2" xfId="19706"/>
    <cellStyle name="SAPBEXexcBad8 7 4 4" xfId="19707"/>
    <cellStyle name="SAPBEXexcBad8 7 4 4 2" xfId="19708"/>
    <cellStyle name="SAPBEXexcBad8 7 4 5" xfId="19709"/>
    <cellStyle name="SAPBEXexcBad8 7 4 5 2" xfId="19710"/>
    <cellStyle name="SAPBEXexcBad8 7 4 6" xfId="19711"/>
    <cellStyle name="SAPBEXexcBad8 7 4 6 2" xfId="19712"/>
    <cellStyle name="SAPBEXexcBad8 7 4 7" xfId="19713"/>
    <cellStyle name="SAPBEXexcBad8 7 5" xfId="19714"/>
    <cellStyle name="SAPBEXexcBad8 7 5 2" xfId="19715"/>
    <cellStyle name="SAPBEXexcBad8 7 6" xfId="19716"/>
    <cellStyle name="SAPBEXexcBad8 7 6 2" xfId="19717"/>
    <cellStyle name="SAPBEXexcBad8 7 7" xfId="19718"/>
    <cellStyle name="SAPBEXexcBad8 7 7 2" xfId="19719"/>
    <cellStyle name="SAPBEXexcBad8 7 8" xfId="19720"/>
    <cellStyle name="SAPBEXexcBad8 7 8 2" xfId="19721"/>
    <cellStyle name="SAPBEXexcBad8 7 9" xfId="19722"/>
    <cellStyle name="SAPBEXexcBad8 7 9 2" xfId="19723"/>
    <cellStyle name="SAPBEXexcBad8 8" xfId="19724"/>
    <cellStyle name="SAPBEXexcBad8 8 2" xfId="19725"/>
    <cellStyle name="SAPBEXexcBad8 8 2 2" xfId="19726"/>
    <cellStyle name="SAPBEXexcBad8 8 2 2 2" xfId="19727"/>
    <cellStyle name="SAPBEXexcBad8 8 2 2 2 2" xfId="19728"/>
    <cellStyle name="SAPBEXexcBad8 8 2 2 3" xfId="19729"/>
    <cellStyle name="SAPBEXexcBad8 8 2 2 3 2" xfId="19730"/>
    <cellStyle name="SAPBEXexcBad8 8 2 2 4" xfId="19731"/>
    <cellStyle name="SAPBEXexcBad8 8 2 2 4 2" xfId="19732"/>
    <cellStyle name="SAPBEXexcBad8 8 2 2 5" xfId="19733"/>
    <cellStyle name="SAPBEXexcBad8 8 2 2 5 2" xfId="19734"/>
    <cellStyle name="SAPBEXexcBad8 8 2 2 6" xfId="19735"/>
    <cellStyle name="SAPBEXexcBad8 8 2 2 6 2" xfId="19736"/>
    <cellStyle name="SAPBEXexcBad8 8 2 2 7" xfId="19737"/>
    <cellStyle name="SAPBEXexcBad8 8 2 3" xfId="19738"/>
    <cellStyle name="SAPBEXexcBad8 8 2 3 2" xfId="19739"/>
    <cellStyle name="SAPBEXexcBad8 8 2 4" xfId="19740"/>
    <cellStyle name="SAPBEXexcBad8 8 2 4 2" xfId="19741"/>
    <cellStyle name="SAPBEXexcBad8 8 2 5" xfId="19742"/>
    <cellStyle name="SAPBEXexcBad8 8 2 5 2" xfId="19743"/>
    <cellStyle name="SAPBEXexcBad8 8 2 6" xfId="19744"/>
    <cellStyle name="SAPBEXexcBad8 8 2 6 2" xfId="19745"/>
    <cellStyle name="SAPBEXexcBad8 8 2 7" xfId="19746"/>
    <cellStyle name="SAPBEXexcBad8 8 2 7 2" xfId="19747"/>
    <cellStyle name="SAPBEXexcBad8 8 2 8" xfId="19748"/>
    <cellStyle name="SAPBEXexcBad8 8 3" xfId="19749"/>
    <cellStyle name="SAPBEXexcBad8 8 3 2" xfId="19750"/>
    <cellStyle name="SAPBEXexcBad8 8 3 2 2" xfId="19751"/>
    <cellStyle name="SAPBEXexcBad8 8 3 3" xfId="19752"/>
    <cellStyle name="SAPBEXexcBad8 8 3 3 2" xfId="19753"/>
    <cellStyle name="SAPBEXexcBad8 8 3 4" xfId="19754"/>
    <cellStyle name="SAPBEXexcBad8 8 3 4 2" xfId="19755"/>
    <cellStyle name="SAPBEXexcBad8 8 3 5" xfId="19756"/>
    <cellStyle name="SAPBEXexcBad8 8 3 5 2" xfId="19757"/>
    <cellStyle name="SAPBEXexcBad8 8 3 6" xfId="19758"/>
    <cellStyle name="SAPBEXexcBad8 8 3 6 2" xfId="19759"/>
    <cellStyle name="SAPBEXexcBad8 8 3 7" xfId="19760"/>
    <cellStyle name="SAPBEXexcBad8 8 4" xfId="19761"/>
    <cellStyle name="SAPBEXexcBad8 8 4 2" xfId="19762"/>
    <cellStyle name="SAPBEXexcBad8 8 5" xfId="19763"/>
    <cellStyle name="SAPBEXexcBad8 8 5 2" xfId="19764"/>
    <cellStyle name="SAPBEXexcBad8 8 6" xfId="19765"/>
    <cellStyle name="SAPBEXexcBad8 8 6 2" xfId="19766"/>
    <cellStyle name="SAPBEXexcBad8 8 7" xfId="19767"/>
    <cellStyle name="SAPBEXexcBad8 8 7 2" xfId="19768"/>
    <cellStyle name="SAPBEXexcBad8 8 8" xfId="19769"/>
    <cellStyle name="SAPBEXexcBad8 8 8 2" xfId="19770"/>
    <cellStyle name="SAPBEXexcBad8 8 9" xfId="19771"/>
    <cellStyle name="SAPBEXexcBad8 9" xfId="19772"/>
    <cellStyle name="SAPBEXexcBad8 9 2" xfId="19773"/>
    <cellStyle name="SAPBEXexcBad8 9 2 2" xfId="19774"/>
    <cellStyle name="SAPBEXexcBad8 9 2 2 2" xfId="19775"/>
    <cellStyle name="SAPBEXexcBad8 9 2 3" xfId="19776"/>
    <cellStyle name="SAPBEXexcBad8 9 2 3 2" xfId="19777"/>
    <cellStyle name="SAPBEXexcBad8 9 2 4" xfId="19778"/>
    <cellStyle name="SAPBEXexcBad8 9 2 4 2" xfId="19779"/>
    <cellStyle name="SAPBEXexcBad8 9 2 5" xfId="19780"/>
    <cellStyle name="SAPBEXexcBad8 9 2 5 2" xfId="19781"/>
    <cellStyle name="SAPBEXexcBad8 9 2 6" xfId="19782"/>
    <cellStyle name="SAPBEXexcBad8 9 2 6 2" xfId="19783"/>
    <cellStyle name="SAPBEXexcBad8 9 2 7" xfId="19784"/>
    <cellStyle name="SAPBEXexcBad8 9 3" xfId="19785"/>
    <cellStyle name="SAPBEXexcBad8 9 3 2" xfId="19786"/>
    <cellStyle name="SAPBEXexcBad8 9 4" xfId="19787"/>
    <cellStyle name="SAPBEXexcBad8 9 4 2" xfId="19788"/>
    <cellStyle name="SAPBEXexcBad8 9 5" xfId="19789"/>
    <cellStyle name="SAPBEXexcBad8 9 5 2" xfId="19790"/>
    <cellStyle name="SAPBEXexcBad8 9 6" xfId="19791"/>
    <cellStyle name="SAPBEXexcBad8 9 6 2" xfId="19792"/>
    <cellStyle name="SAPBEXexcBad8 9 7" xfId="19793"/>
    <cellStyle name="SAPBEXexcBad8 9 7 2" xfId="19794"/>
    <cellStyle name="SAPBEXexcBad8 9 8" xfId="19795"/>
    <cellStyle name="SAPBEXexcBad9" xfId="19796"/>
    <cellStyle name="SAPBEXexcBad9 10" xfId="19797"/>
    <cellStyle name="SAPBEXexcBad9 10 2" xfId="19798"/>
    <cellStyle name="SAPBEXexcBad9 11" xfId="19799"/>
    <cellStyle name="SAPBEXexcBad9 11 2" xfId="19800"/>
    <cellStyle name="SAPBEXexcBad9 12" xfId="19801"/>
    <cellStyle name="SAPBEXexcBad9 12 2" xfId="19802"/>
    <cellStyle name="SAPBEXexcBad9 13" xfId="19803"/>
    <cellStyle name="SAPBEXexcBad9 13 2" xfId="19804"/>
    <cellStyle name="SAPBEXexcBad9 14" xfId="19805"/>
    <cellStyle name="SAPBEXexcBad9 14 2" xfId="19806"/>
    <cellStyle name="SAPBEXexcBad9 15" xfId="19807"/>
    <cellStyle name="SAPBEXexcBad9 2" xfId="19808"/>
    <cellStyle name="SAPBEXexcBad9 2 10" xfId="19809"/>
    <cellStyle name="SAPBEXexcBad9 2 10 2" xfId="19810"/>
    <cellStyle name="SAPBEXexcBad9 2 11" xfId="19811"/>
    <cellStyle name="SAPBEXexcBad9 2 2" xfId="19812"/>
    <cellStyle name="SAPBEXexcBad9 2 2 10" xfId="19813"/>
    <cellStyle name="SAPBEXexcBad9 2 2 2" xfId="19814"/>
    <cellStyle name="SAPBEXexcBad9 2 2 2 2" xfId="19815"/>
    <cellStyle name="SAPBEXexcBad9 2 2 2 2 2" xfId="19816"/>
    <cellStyle name="SAPBEXexcBad9 2 2 2 2 2 2" xfId="19817"/>
    <cellStyle name="SAPBEXexcBad9 2 2 2 2 2 2 2" xfId="19818"/>
    <cellStyle name="SAPBEXexcBad9 2 2 2 2 2 3" xfId="19819"/>
    <cellStyle name="SAPBEXexcBad9 2 2 2 2 2 3 2" xfId="19820"/>
    <cellStyle name="SAPBEXexcBad9 2 2 2 2 2 4" xfId="19821"/>
    <cellStyle name="SAPBEXexcBad9 2 2 2 2 2 4 2" xfId="19822"/>
    <cellStyle name="SAPBEXexcBad9 2 2 2 2 2 5" xfId="19823"/>
    <cellStyle name="SAPBEXexcBad9 2 2 2 2 2 5 2" xfId="19824"/>
    <cellStyle name="SAPBEXexcBad9 2 2 2 2 2 6" xfId="19825"/>
    <cellStyle name="SAPBEXexcBad9 2 2 2 2 2 6 2" xfId="19826"/>
    <cellStyle name="SAPBEXexcBad9 2 2 2 2 2 7" xfId="19827"/>
    <cellStyle name="SAPBEXexcBad9 2 2 2 2 3" xfId="19828"/>
    <cellStyle name="SAPBEXexcBad9 2 2 2 2 3 2" xfId="19829"/>
    <cellStyle name="SAPBEXexcBad9 2 2 2 2 4" xfId="19830"/>
    <cellStyle name="SAPBEXexcBad9 2 2 2 2 4 2" xfId="19831"/>
    <cellStyle name="SAPBEXexcBad9 2 2 2 2 5" xfId="19832"/>
    <cellStyle name="SAPBEXexcBad9 2 2 2 2 5 2" xfId="19833"/>
    <cellStyle name="SAPBEXexcBad9 2 2 2 2 6" xfId="19834"/>
    <cellStyle name="SAPBEXexcBad9 2 2 2 2 6 2" xfId="19835"/>
    <cellStyle name="SAPBEXexcBad9 2 2 2 2 7" xfId="19836"/>
    <cellStyle name="SAPBEXexcBad9 2 2 2 2 7 2" xfId="19837"/>
    <cellStyle name="SAPBEXexcBad9 2 2 2 2 8" xfId="19838"/>
    <cellStyle name="SAPBEXexcBad9 2 2 2 3" xfId="19839"/>
    <cellStyle name="SAPBEXexcBad9 2 2 2 3 2" xfId="19840"/>
    <cellStyle name="SAPBEXexcBad9 2 2 2 3 2 2" xfId="19841"/>
    <cellStyle name="SAPBEXexcBad9 2 2 2 3 3" xfId="19842"/>
    <cellStyle name="SAPBEXexcBad9 2 2 2 3 3 2" xfId="19843"/>
    <cellStyle name="SAPBEXexcBad9 2 2 2 3 4" xfId="19844"/>
    <cellStyle name="SAPBEXexcBad9 2 2 2 3 4 2" xfId="19845"/>
    <cellStyle name="SAPBEXexcBad9 2 2 2 3 5" xfId="19846"/>
    <cellStyle name="SAPBEXexcBad9 2 2 2 3 5 2" xfId="19847"/>
    <cellStyle name="SAPBEXexcBad9 2 2 2 3 6" xfId="19848"/>
    <cellStyle name="SAPBEXexcBad9 2 2 2 3 6 2" xfId="19849"/>
    <cellStyle name="SAPBEXexcBad9 2 2 2 3 7" xfId="19850"/>
    <cellStyle name="SAPBEXexcBad9 2 2 2 4" xfId="19851"/>
    <cellStyle name="SAPBEXexcBad9 2 2 2 4 2" xfId="19852"/>
    <cellStyle name="SAPBEXexcBad9 2 2 2 5" xfId="19853"/>
    <cellStyle name="SAPBEXexcBad9 2 2 2 5 2" xfId="19854"/>
    <cellStyle name="SAPBEXexcBad9 2 2 2 6" xfId="19855"/>
    <cellStyle name="SAPBEXexcBad9 2 2 2 6 2" xfId="19856"/>
    <cellStyle name="SAPBEXexcBad9 2 2 2 7" xfId="19857"/>
    <cellStyle name="SAPBEXexcBad9 2 2 2 7 2" xfId="19858"/>
    <cellStyle name="SAPBEXexcBad9 2 2 2 8" xfId="19859"/>
    <cellStyle name="SAPBEXexcBad9 2 2 2 8 2" xfId="19860"/>
    <cellStyle name="SAPBEXexcBad9 2 2 2 9" xfId="19861"/>
    <cellStyle name="SAPBEXexcBad9 2 2 3" xfId="19862"/>
    <cellStyle name="SAPBEXexcBad9 2 2 3 2" xfId="19863"/>
    <cellStyle name="SAPBEXexcBad9 2 2 3 2 2" xfId="19864"/>
    <cellStyle name="SAPBEXexcBad9 2 2 3 2 2 2" xfId="19865"/>
    <cellStyle name="SAPBEXexcBad9 2 2 3 2 3" xfId="19866"/>
    <cellStyle name="SAPBEXexcBad9 2 2 3 2 3 2" xfId="19867"/>
    <cellStyle name="SAPBEXexcBad9 2 2 3 2 4" xfId="19868"/>
    <cellStyle name="SAPBEXexcBad9 2 2 3 2 4 2" xfId="19869"/>
    <cellStyle name="SAPBEXexcBad9 2 2 3 2 5" xfId="19870"/>
    <cellStyle name="SAPBEXexcBad9 2 2 3 2 5 2" xfId="19871"/>
    <cellStyle name="SAPBEXexcBad9 2 2 3 2 6" xfId="19872"/>
    <cellStyle name="SAPBEXexcBad9 2 2 3 2 6 2" xfId="19873"/>
    <cellStyle name="SAPBEXexcBad9 2 2 3 2 7" xfId="19874"/>
    <cellStyle name="SAPBEXexcBad9 2 2 3 3" xfId="19875"/>
    <cellStyle name="SAPBEXexcBad9 2 2 3 3 2" xfId="19876"/>
    <cellStyle name="SAPBEXexcBad9 2 2 3 4" xfId="19877"/>
    <cellStyle name="SAPBEXexcBad9 2 2 3 4 2" xfId="19878"/>
    <cellStyle name="SAPBEXexcBad9 2 2 3 5" xfId="19879"/>
    <cellStyle name="SAPBEXexcBad9 2 2 3 5 2" xfId="19880"/>
    <cellStyle name="SAPBEXexcBad9 2 2 3 6" xfId="19881"/>
    <cellStyle name="SAPBEXexcBad9 2 2 3 6 2" xfId="19882"/>
    <cellStyle name="SAPBEXexcBad9 2 2 3 7" xfId="19883"/>
    <cellStyle name="SAPBEXexcBad9 2 2 3 7 2" xfId="19884"/>
    <cellStyle name="SAPBEXexcBad9 2 2 3 8" xfId="19885"/>
    <cellStyle name="SAPBEXexcBad9 2 2 4" xfId="19886"/>
    <cellStyle name="SAPBEXexcBad9 2 2 4 2" xfId="19887"/>
    <cellStyle name="SAPBEXexcBad9 2 2 4 2 2" xfId="19888"/>
    <cellStyle name="SAPBEXexcBad9 2 2 4 3" xfId="19889"/>
    <cellStyle name="SAPBEXexcBad9 2 2 4 3 2" xfId="19890"/>
    <cellStyle name="SAPBEXexcBad9 2 2 4 4" xfId="19891"/>
    <cellStyle name="SAPBEXexcBad9 2 2 4 4 2" xfId="19892"/>
    <cellStyle name="SAPBEXexcBad9 2 2 4 5" xfId="19893"/>
    <cellStyle name="SAPBEXexcBad9 2 2 4 5 2" xfId="19894"/>
    <cellStyle name="SAPBEXexcBad9 2 2 4 6" xfId="19895"/>
    <cellStyle name="SAPBEXexcBad9 2 2 4 6 2" xfId="19896"/>
    <cellStyle name="SAPBEXexcBad9 2 2 4 7" xfId="19897"/>
    <cellStyle name="SAPBEXexcBad9 2 2 5" xfId="19898"/>
    <cellStyle name="SAPBEXexcBad9 2 2 5 2" xfId="19899"/>
    <cellStyle name="SAPBEXexcBad9 2 2 6" xfId="19900"/>
    <cellStyle name="SAPBEXexcBad9 2 2 6 2" xfId="19901"/>
    <cellStyle name="SAPBEXexcBad9 2 2 7" xfId="19902"/>
    <cellStyle name="SAPBEXexcBad9 2 2 7 2" xfId="19903"/>
    <cellStyle name="SAPBEXexcBad9 2 2 8" xfId="19904"/>
    <cellStyle name="SAPBEXexcBad9 2 2 8 2" xfId="19905"/>
    <cellStyle name="SAPBEXexcBad9 2 2 9" xfId="19906"/>
    <cellStyle name="SAPBEXexcBad9 2 2 9 2" xfId="19907"/>
    <cellStyle name="SAPBEXexcBad9 2 3" xfId="19908"/>
    <cellStyle name="SAPBEXexcBad9 2 3 2" xfId="19909"/>
    <cellStyle name="SAPBEXexcBad9 2 3 2 2" xfId="19910"/>
    <cellStyle name="SAPBEXexcBad9 2 3 2 2 2" xfId="19911"/>
    <cellStyle name="SAPBEXexcBad9 2 3 2 2 2 2" xfId="19912"/>
    <cellStyle name="SAPBEXexcBad9 2 3 2 2 3" xfId="19913"/>
    <cellStyle name="SAPBEXexcBad9 2 3 2 2 3 2" xfId="19914"/>
    <cellStyle name="SAPBEXexcBad9 2 3 2 2 4" xfId="19915"/>
    <cellStyle name="SAPBEXexcBad9 2 3 2 2 4 2" xfId="19916"/>
    <cellStyle name="SAPBEXexcBad9 2 3 2 2 5" xfId="19917"/>
    <cellStyle name="SAPBEXexcBad9 2 3 2 2 5 2" xfId="19918"/>
    <cellStyle name="SAPBEXexcBad9 2 3 2 2 6" xfId="19919"/>
    <cellStyle name="SAPBEXexcBad9 2 3 2 2 6 2" xfId="19920"/>
    <cellStyle name="SAPBEXexcBad9 2 3 2 2 7" xfId="19921"/>
    <cellStyle name="SAPBEXexcBad9 2 3 2 3" xfId="19922"/>
    <cellStyle name="SAPBEXexcBad9 2 3 2 3 2" xfId="19923"/>
    <cellStyle name="SAPBEXexcBad9 2 3 2 4" xfId="19924"/>
    <cellStyle name="SAPBEXexcBad9 2 3 2 4 2" xfId="19925"/>
    <cellStyle name="SAPBEXexcBad9 2 3 2 5" xfId="19926"/>
    <cellStyle name="SAPBEXexcBad9 2 3 2 5 2" xfId="19927"/>
    <cellStyle name="SAPBEXexcBad9 2 3 2 6" xfId="19928"/>
    <cellStyle name="SAPBEXexcBad9 2 3 2 6 2" xfId="19929"/>
    <cellStyle name="SAPBEXexcBad9 2 3 2 7" xfId="19930"/>
    <cellStyle name="SAPBEXexcBad9 2 3 2 7 2" xfId="19931"/>
    <cellStyle name="SAPBEXexcBad9 2 3 2 8" xfId="19932"/>
    <cellStyle name="SAPBEXexcBad9 2 3 3" xfId="19933"/>
    <cellStyle name="SAPBEXexcBad9 2 3 3 2" xfId="19934"/>
    <cellStyle name="SAPBEXexcBad9 2 3 3 2 2" xfId="19935"/>
    <cellStyle name="SAPBEXexcBad9 2 3 3 3" xfId="19936"/>
    <cellStyle name="SAPBEXexcBad9 2 3 3 3 2" xfId="19937"/>
    <cellStyle name="SAPBEXexcBad9 2 3 3 4" xfId="19938"/>
    <cellStyle name="SAPBEXexcBad9 2 3 3 4 2" xfId="19939"/>
    <cellStyle name="SAPBEXexcBad9 2 3 3 5" xfId="19940"/>
    <cellStyle name="SAPBEXexcBad9 2 3 3 5 2" xfId="19941"/>
    <cellStyle name="SAPBEXexcBad9 2 3 3 6" xfId="19942"/>
    <cellStyle name="SAPBEXexcBad9 2 3 3 6 2" xfId="19943"/>
    <cellStyle name="SAPBEXexcBad9 2 3 3 7" xfId="19944"/>
    <cellStyle name="SAPBEXexcBad9 2 3 4" xfId="19945"/>
    <cellStyle name="SAPBEXexcBad9 2 3 4 2" xfId="19946"/>
    <cellStyle name="SAPBEXexcBad9 2 3 5" xfId="19947"/>
    <cellStyle name="SAPBEXexcBad9 2 3 5 2" xfId="19948"/>
    <cellStyle name="SAPBEXexcBad9 2 3 6" xfId="19949"/>
    <cellStyle name="SAPBEXexcBad9 2 3 6 2" xfId="19950"/>
    <cellStyle name="SAPBEXexcBad9 2 3 7" xfId="19951"/>
    <cellStyle name="SAPBEXexcBad9 2 3 7 2" xfId="19952"/>
    <cellStyle name="SAPBEXexcBad9 2 3 8" xfId="19953"/>
    <cellStyle name="SAPBEXexcBad9 2 3 8 2" xfId="19954"/>
    <cellStyle name="SAPBEXexcBad9 2 3 9" xfId="19955"/>
    <cellStyle name="SAPBEXexcBad9 2 4" xfId="19956"/>
    <cellStyle name="SAPBEXexcBad9 2 4 2" xfId="19957"/>
    <cellStyle name="SAPBEXexcBad9 2 4 2 2" xfId="19958"/>
    <cellStyle name="SAPBEXexcBad9 2 4 2 2 2" xfId="19959"/>
    <cellStyle name="SAPBEXexcBad9 2 4 2 3" xfId="19960"/>
    <cellStyle name="SAPBEXexcBad9 2 4 2 3 2" xfId="19961"/>
    <cellStyle name="SAPBEXexcBad9 2 4 2 4" xfId="19962"/>
    <cellStyle name="SAPBEXexcBad9 2 4 2 4 2" xfId="19963"/>
    <cellStyle name="SAPBEXexcBad9 2 4 2 5" xfId="19964"/>
    <cellStyle name="SAPBEXexcBad9 2 4 2 5 2" xfId="19965"/>
    <cellStyle name="SAPBEXexcBad9 2 4 2 6" xfId="19966"/>
    <cellStyle name="SAPBEXexcBad9 2 4 2 6 2" xfId="19967"/>
    <cellStyle name="SAPBEXexcBad9 2 4 2 7" xfId="19968"/>
    <cellStyle name="SAPBEXexcBad9 2 4 3" xfId="19969"/>
    <cellStyle name="SAPBEXexcBad9 2 4 3 2" xfId="19970"/>
    <cellStyle name="SAPBEXexcBad9 2 4 4" xfId="19971"/>
    <cellStyle name="SAPBEXexcBad9 2 4 4 2" xfId="19972"/>
    <cellStyle name="SAPBEXexcBad9 2 4 5" xfId="19973"/>
    <cellStyle name="SAPBEXexcBad9 2 4 5 2" xfId="19974"/>
    <cellStyle name="SAPBEXexcBad9 2 4 6" xfId="19975"/>
    <cellStyle name="SAPBEXexcBad9 2 4 6 2" xfId="19976"/>
    <cellStyle name="SAPBEXexcBad9 2 4 7" xfId="19977"/>
    <cellStyle name="SAPBEXexcBad9 2 4 7 2" xfId="19978"/>
    <cellStyle name="SAPBEXexcBad9 2 4 8" xfId="19979"/>
    <cellStyle name="SAPBEXexcBad9 2 5" xfId="19980"/>
    <cellStyle name="SAPBEXexcBad9 2 5 2" xfId="19981"/>
    <cellStyle name="SAPBEXexcBad9 2 5 2 2" xfId="19982"/>
    <cellStyle name="SAPBEXexcBad9 2 5 3" xfId="19983"/>
    <cellStyle name="SAPBEXexcBad9 2 5 3 2" xfId="19984"/>
    <cellStyle name="SAPBEXexcBad9 2 5 4" xfId="19985"/>
    <cellStyle name="SAPBEXexcBad9 2 5 4 2" xfId="19986"/>
    <cellStyle name="SAPBEXexcBad9 2 5 5" xfId="19987"/>
    <cellStyle name="SAPBEXexcBad9 2 5 5 2" xfId="19988"/>
    <cellStyle name="SAPBEXexcBad9 2 5 6" xfId="19989"/>
    <cellStyle name="SAPBEXexcBad9 2 5 6 2" xfId="19990"/>
    <cellStyle name="SAPBEXexcBad9 2 5 7" xfId="19991"/>
    <cellStyle name="SAPBEXexcBad9 2 6" xfId="19992"/>
    <cellStyle name="SAPBEXexcBad9 2 6 2" xfId="19993"/>
    <cellStyle name="SAPBEXexcBad9 2 7" xfId="19994"/>
    <cellStyle name="SAPBEXexcBad9 2 7 2" xfId="19995"/>
    <cellStyle name="SAPBEXexcBad9 2 8" xfId="19996"/>
    <cellStyle name="SAPBEXexcBad9 2 8 2" xfId="19997"/>
    <cellStyle name="SAPBEXexcBad9 2 9" xfId="19998"/>
    <cellStyle name="SAPBEXexcBad9 2 9 2" xfId="19999"/>
    <cellStyle name="SAPBEXexcBad9 3" xfId="20000"/>
    <cellStyle name="SAPBEXexcBad9 3 10" xfId="20001"/>
    <cellStyle name="SAPBEXexcBad9 3 10 2" xfId="20002"/>
    <cellStyle name="SAPBEXexcBad9 3 11" xfId="20003"/>
    <cellStyle name="SAPBEXexcBad9 3 2" xfId="20004"/>
    <cellStyle name="SAPBEXexcBad9 3 2 10" xfId="20005"/>
    <cellStyle name="SAPBEXexcBad9 3 2 2" xfId="20006"/>
    <cellStyle name="SAPBEXexcBad9 3 2 2 2" xfId="20007"/>
    <cellStyle name="SAPBEXexcBad9 3 2 2 2 2" xfId="20008"/>
    <cellStyle name="SAPBEXexcBad9 3 2 2 2 2 2" xfId="20009"/>
    <cellStyle name="SAPBEXexcBad9 3 2 2 2 2 2 2" xfId="20010"/>
    <cellStyle name="SAPBEXexcBad9 3 2 2 2 2 3" xfId="20011"/>
    <cellStyle name="SAPBEXexcBad9 3 2 2 2 2 3 2" xfId="20012"/>
    <cellStyle name="SAPBEXexcBad9 3 2 2 2 2 4" xfId="20013"/>
    <cellStyle name="SAPBEXexcBad9 3 2 2 2 2 4 2" xfId="20014"/>
    <cellStyle name="SAPBEXexcBad9 3 2 2 2 2 5" xfId="20015"/>
    <cellStyle name="SAPBEXexcBad9 3 2 2 2 2 5 2" xfId="20016"/>
    <cellStyle name="SAPBEXexcBad9 3 2 2 2 2 6" xfId="20017"/>
    <cellStyle name="SAPBEXexcBad9 3 2 2 2 2 6 2" xfId="20018"/>
    <cellStyle name="SAPBEXexcBad9 3 2 2 2 2 7" xfId="20019"/>
    <cellStyle name="SAPBEXexcBad9 3 2 2 2 3" xfId="20020"/>
    <cellStyle name="SAPBEXexcBad9 3 2 2 2 3 2" xfId="20021"/>
    <cellStyle name="SAPBEXexcBad9 3 2 2 2 4" xfId="20022"/>
    <cellStyle name="SAPBEXexcBad9 3 2 2 2 4 2" xfId="20023"/>
    <cellStyle name="SAPBEXexcBad9 3 2 2 2 5" xfId="20024"/>
    <cellStyle name="SAPBEXexcBad9 3 2 2 2 5 2" xfId="20025"/>
    <cellStyle name="SAPBEXexcBad9 3 2 2 2 6" xfId="20026"/>
    <cellStyle name="SAPBEXexcBad9 3 2 2 2 6 2" xfId="20027"/>
    <cellStyle name="SAPBEXexcBad9 3 2 2 2 7" xfId="20028"/>
    <cellStyle name="SAPBEXexcBad9 3 2 2 2 7 2" xfId="20029"/>
    <cellStyle name="SAPBEXexcBad9 3 2 2 2 8" xfId="20030"/>
    <cellStyle name="SAPBEXexcBad9 3 2 2 3" xfId="20031"/>
    <cellStyle name="SAPBEXexcBad9 3 2 2 3 2" xfId="20032"/>
    <cellStyle name="SAPBEXexcBad9 3 2 2 3 2 2" xfId="20033"/>
    <cellStyle name="SAPBEXexcBad9 3 2 2 3 3" xfId="20034"/>
    <cellStyle name="SAPBEXexcBad9 3 2 2 3 3 2" xfId="20035"/>
    <cellStyle name="SAPBEXexcBad9 3 2 2 3 4" xfId="20036"/>
    <cellStyle name="SAPBEXexcBad9 3 2 2 3 4 2" xfId="20037"/>
    <cellStyle name="SAPBEXexcBad9 3 2 2 3 5" xfId="20038"/>
    <cellStyle name="SAPBEXexcBad9 3 2 2 3 5 2" xfId="20039"/>
    <cellStyle name="SAPBEXexcBad9 3 2 2 3 6" xfId="20040"/>
    <cellStyle name="SAPBEXexcBad9 3 2 2 3 6 2" xfId="20041"/>
    <cellStyle name="SAPBEXexcBad9 3 2 2 3 7" xfId="20042"/>
    <cellStyle name="SAPBEXexcBad9 3 2 2 4" xfId="20043"/>
    <cellStyle name="SAPBEXexcBad9 3 2 2 4 2" xfId="20044"/>
    <cellStyle name="SAPBEXexcBad9 3 2 2 5" xfId="20045"/>
    <cellStyle name="SAPBEXexcBad9 3 2 2 5 2" xfId="20046"/>
    <cellStyle name="SAPBEXexcBad9 3 2 2 6" xfId="20047"/>
    <cellStyle name="SAPBEXexcBad9 3 2 2 6 2" xfId="20048"/>
    <cellStyle name="SAPBEXexcBad9 3 2 2 7" xfId="20049"/>
    <cellStyle name="SAPBEXexcBad9 3 2 2 7 2" xfId="20050"/>
    <cellStyle name="SAPBEXexcBad9 3 2 2 8" xfId="20051"/>
    <cellStyle name="SAPBEXexcBad9 3 2 2 8 2" xfId="20052"/>
    <cellStyle name="SAPBEXexcBad9 3 2 2 9" xfId="20053"/>
    <cellStyle name="SAPBEXexcBad9 3 2 3" xfId="20054"/>
    <cellStyle name="SAPBEXexcBad9 3 2 3 2" xfId="20055"/>
    <cellStyle name="SAPBEXexcBad9 3 2 3 2 2" xfId="20056"/>
    <cellStyle name="SAPBEXexcBad9 3 2 3 2 2 2" xfId="20057"/>
    <cellStyle name="SAPBEXexcBad9 3 2 3 2 3" xfId="20058"/>
    <cellStyle name="SAPBEXexcBad9 3 2 3 2 3 2" xfId="20059"/>
    <cellStyle name="SAPBEXexcBad9 3 2 3 2 4" xfId="20060"/>
    <cellStyle name="SAPBEXexcBad9 3 2 3 2 4 2" xfId="20061"/>
    <cellStyle name="SAPBEXexcBad9 3 2 3 2 5" xfId="20062"/>
    <cellStyle name="SAPBEXexcBad9 3 2 3 2 5 2" xfId="20063"/>
    <cellStyle name="SAPBEXexcBad9 3 2 3 2 6" xfId="20064"/>
    <cellStyle name="SAPBEXexcBad9 3 2 3 2 6 2" xfId="20065"/>
    <cellStyle name="SAPBEXexcBad9 3 2 3 2 7" xfId="20066"/>
    <cellStyle name="SAPBEXexcBad9 3 2 3 3" xfId="20067"/>
    <cellStyle name="SAPBEXexcBad9 3 2 3 3 2" xfId="20068"/>
    <cellStyle name="SAPBEXexcBad9 3 2 3 4" xfId="20069"/>
    <cellStyle name="SAPBEXexcBad9 3 2 3 4 2" xfId="20070"/>
    <cellStyle name="SAPBEXexcBad9 3 2 3 5" xfId="20071"/>
    <cellStyle name="SAPBEXexcBad9 3 2 3 5 2" xfId="20072"/>
    <cellStyle name="SAPBEXexcBad9 3 2 3 6" xfId="20073"/>
    <cellStyle name="SAPBEXexcBad9 3 2 3 6 2" xfId="20074"/>
    <cellStyle name="SAPBEXexcBad9 3 2 3 7" xfId="20075"/>
    <cellStyle name="SAPBEXexcBad9 3 2 3 7 2" xfId="20076"/>
    <cellStyle name="SAPBEXexcBad9 3 2 3 8" xfId="20077"/>
    <cellStyle name="SAPBEXexcBad9 3 2 4" xfId="20078"/>
    <cellStyle name="SAPBEXexcBad9 3 2 4 2" xfId="20079"/>
    <cellStyle name="SAPBEXexcBad9 3 2 4 2 2" xfId="20080"/>
    <cellStyle name="SAPBEXexcBad9 3 2 4 3" xfId="20081"/>
    <cellStyle name="SAPBEXexcBad9 3 2 4 3 2" xfId="20082"/>
    <cellStyle name="SAPBEXexcBad9 3 2 4 4" xfId="20083"/>
    <cellStyle name="SAPBEXexcBad9 3 2 4 4 2" xfId="20084"/>
    <cellStyle name="SAPBEXexcBad9 3 2 4 5" xfId="20085"/>
    <cellStyle name="SAPBEXexcBad9 3 2 4 5 2" xfId="20086"/>
    <cellStyle name="SAPBEXexcBad9 3 2 4 6" xfId="20087"/>
    <cellStyle name="SAPBEXexcBad9 3 2 4 6 2" xfId="20088"/>
    <cellStyle name="SAPBEXexcBad9 3 2 4 7" xfId="20089"/>
    <cellStyle name="SAPBEXexcBad9 3 2 5" xfId="20090"/>
    <cellStyle name="SAPBEXexcBad9 3 2 5 2" xfId="20091"/>
    <cellStyle name="SAPBEXexcBad9 3 2 6" xfId="20092"/>
    <cellStyle name="SAPBEXexcBad9 3 2 6 2" xfId="20093"/>
    <cellStyle name="SAPBEXexcBad9 3 2 7" xfId="20094"/>
    <cellStyle name="SAPBEXexcBad9 3 2 7 2" xfId="20095"/>
    <cellStyle name="SAPBEXexcBad9 3 2 8" xfId="20096"/>
    <cellStyle name="SAPBEXexcBad9 3 2 8 2" xfId="20097"/>
    <cellStyle name="SAPBEXexcBad9 3 2 9" xfId="20098"/>
    <cellStyle name="SAPBEXexcBad9 3 2 9 2" xfId="20099"/>
    <cellStyle name="SAPBEXexcBad9 3 3" xfId="20100"/>
    <cellStyle name="SAPBEXexcBad9 3 3 2" xfId="20101"/>
    <cellStyle name="SAPBEXexcBad9 3 3 2 2" xfId="20102"/>
    <cellStyle name="SAPBEXexcBad9 3 3 2 2 2" xfId="20103"/>
    <cellStyle name="SAPBEXexcBad9 3 3 2 2 2 2" xfId="20104"/>
    <cellStyle name="SAPBEXexcBad9 3 3 2 2 3" xfId="20105"/>
    <cellStyle name="SAPBEXexcBad9 3 3 2 2 3 2" xfId="20106"/>
    <cellStyle name="SAPBEXexcBad9 3 3 2 2 4" xfId="20107"/>
    <cellStyle name="SAPBEXexcBad9 3 3 2 2 4 2" xfId="20108"/>
    <cellStyle name="SAPBEXexcBad9 3 3 2 2 5" xfId="20109"/>
    <cellStyle name="SAPBEXexcBad9 3 3 2 2 5 2" xfId="20110"/>
    <cellStyle name="SAPBEXexcBad9 3 3 2 2 6" xfId="20111"/>
    <cellStyle name="SAPBEXexcBad9 3 3 2 2 6 2" xfId="20112"/>
    <cellStyle name="SAPBEXexcBad9 3 3 2 2 7" xfId="20113"/>
    <cellStyle name="SAPBEXexcBad9 3 3 2 3" xfId="20114"/>
    <cellStyle name="SAPBEXexcBad9 3 3 2 3 2" xfId="20115"/>
    <cellStyle name="SAPBEXexcBad9 3 3 2 4" xfId="20116"/>
    <cellStyle name="SAPBEXexcBad9 3 3 2 4 2" xfId="20117"/>
    <cellStyle name="SAPBEXexcBad9 3 3 2 5" xfId="20118"/>
    <cellStyle name="SAPBEXexcBad9 3 3 2 5 2" xfId="20119"/>
    <cellStyle name="SAPBEXexcBad9 3 3 2 6" xfId="20120"/>
    <cellStyle name="SAPBEXexcBad9 3 3 2 6 2" xfId="20121"/>
    <cellStyle name="SAPBEXexcBad9 3 3 2 7" xfId="20122"/>
    <cellStyle name="SAPBEXexcBad9 3 3 2 7 2" xfId="20123"/>
    <cellStyle name="SAPBEXexcBad9 3 3 2 8" xfId="20124"/>
    <cellStyle name="SAPBEXexcBad9 3 3 3" xfId="20125"/>
    <cellStyle name="SAPBEXexcBad9 3 3 3 2" xfId="20126"/>
    <cellStyle name="SAPBEXexcBad9 3 3 3 2 2" xfId="20127"/>
    <cellStyle name="SAPBEXexcBad9 3 3 3 3" xfId="20128"/>
    <cellStyle name="SAPBEXexcBad9 3 3 3 3 2" xfId="20129"/>
    <cellStyle name="SAPBEXexcBad9 3 3 3 4" xfId="20130"/>
    <cellStyle name="SAPBEXexcBad9 3 3 3 4 2" xfId="20131"/>
    <cellStyle name="SAPBEXexcBad9 3 3 3 5" xfId="20132"/>
    <cellStyle name="SAPBEXexcBad9 3 3 3 5 2" xfId="20133"/>
    <cellStyle name="SAPBEXexcBad9 3 3 3 6" xfId="20134"/>
    <cellStyle name="SAPBEXexcBad9 3 3 3 6 2" xfId="20135"/>
    <cellStyle name="SAPBEXexcBad9 3 3 3 7" xfId="20136"/>
    <cellStyle name="SAPBEXexcBad9 3 3 4" xfId="20137"/>
    <cellStyle name="SAPBEXexcBad9 3 3 4 2" xfId="20138"/>
    <cellStyle name="SAPBEXexcBad9 3 3 5" xfId="20139"/>
    <cellStyle name="SAPBEXexcBad9 3 3 5 2" xfId="20140"/>
    <cellStyle name="SAPBEXexcBad9 3 3 6" xfId="20141"/>
    <cellStyle name="SAPBEXexcBad9 3 3 6 2" xfId="20142"/>
    <cellStyle name="SAPBEXexcBad9 3 3 7" xfId="20143"/>
    <cellStyle name="SAPBEXexcBad9 3 3 7 2" xfId="20144"/>
    <cellStyle name="SAPBEXexcBad9 3 3 8" xfId="20145"/>
    <cellStyle name="SAPBEXexcBad9 3 3 8 2" xfId="20146"/>
    <cellStyle name="SAPBEXexcBad9 3 3 9" xfId="20147"/>
    <cellStyle name="SAPBEXexcBad9 3 4" xfId="20148"/>
    <cellStyle name="SAPBEXexcBad9 3 4 2" xfId="20149"/>
    <cellStyle name="SAPBEXexcBad9 3 4 2 2" xfId="20150"/>
    <cellStyle name="SAPBEXexcBad9 3 4 2 2 2" xfId="20151"/>
    <cellStyle name="SAPBEXexcBad9 3 4 2 3" xfId="20152"/>
    <cellStyle name="SAPBEXexcBad9 3 4 2 3 2" xfId="20153"/>
    <cellStyle name="SAPBEXexcBad9 3 4 2 4" xfId="20154"/>
    <cellStyle name="SAPBEXexcBad9 3 4 2 4 2" xfId="20155"/>
    <cellStyle name="SAPBEXexcBad9 3 4 2 5" xfId="20156"/>
    <cellStyle name="SAPBEXexcBad9 3 4 2 5 2" xfId="20157"/>
    <cellStyle name="SAPBEXexcBad9 3 4 2 6" xfId="20158"/>
    <cellStyle name="SAPBEXexcBad9 3 4 2 6 2" xfId="20159"/>
    <cellStyle name="SAPBEXexcBad9 3 4 2 7" xfId="20160"/>
    <cellStyle name="SAPBEXexcBad9 3 4 3" xfId="20161"/>
    <cellStyle name="SAPBEXexcBad9 3 4 3 2" xfId="20162"/>
    <cellStyle name="SAPBEXexcBad9 3 4 4" xfId="20163"/>
    <cellStyle name="SAPBEXexcBad9 3 4 4 2" xfId="20164"/>
    <cellStyle name="SAPBEXexcBad9 3 4 5" xfId="20165"/>
    <cellStyle name="SAPBEXexcBad9 3 4 5 2" xfId="20166"/>
    <cellStyle name="SAPBEXexcBad9 3 4 6" xfId="20167"/>
    <cellStyle name="SAPBEXexcBad9 3 4 6 2" xfId="20168"/>
    <cellStyle name="SAPBEXexcBad9 3 4 7" xfId="20169"/>
    <cellStyle name="SAPBEXexcBad9 3 4 7 2" xfId="20170"/>
    <cellStyle name="SAPBEXexcBad9 3 4 8" xfId="20171"/>
    <cellStyle name="SAPBEXexcBad9 3 5" xfId="20172"/>
    <cellStyle name="SAPBEXexcBad9 3 5 2" xfId="20173"/>
    <cellStyle name="SAPBEXexcBad9 3 5 2 2" xfId="20174"/>
    <cellStyle name="SAPBEXexcBad9 3 5 3" xfId="20175"/>
    <cellStyle name="SAPBEXexcBad9 3 5 3 2" xfId="20176"/>
    <cellStyle name="SAPBEXexcBad9 3 5 4" xfId="20177"/>
    <cellStyle name="SAPBEXexcBad9 3 5 4 2" xfId="20178"/>
    <cellStyle name="SAPBEXexcBad9 3 5 5" xfId="20179"/>
    <cellStyle name="SAPBEXexcBad9 3 5 5 2" xfId="20180"/>
    <cellStyle name="SAPBEXexcBad9 3 5 6" xfId="20181"/>
    <cellStyle name="SAPBEXexcBad9 3 5 6 2" xfId="20182"/>
    <cellStyle name="SAPBEXexcBad9 3 5 7" xfId="20183"/>
    <cellStyle name="SAPBEXexcBad9 3 6" xfId="20184"/>
    <cellStyle name="SAPBEXexcBad9 3 6 2" xfId="20185"/>
    <cellStyle name="SAPBEXexcBad9 3 7" xfId="20186"/>
    <cellStyle name="SAPBEXexcBad9 3 7 2" xfId="20187"/>
    <cellStyle name="SAPBEXexcBad9 3 8" xfId="20188"/>
    <cellStyle name="SAPBEXexcBad9 3 8 2" xfId="20189"/>
    <cellStyle name="SAPBEXexcBad9 3 9" xfId="20190"/>
    <cellStyle name="SAPBEXexcBad9 3 9 2" xfId="20191"/>
    <cellStyle name="SAPBEXexcBad9 4" xfId="20192"/>
    <cellStyle name="SAPBEXexcBad9 4 10" xfId="20193"/>
    <cellStyle name="SAPBEXexcBad9 4 2" xfId="20194"/>
    <cellStyle name="SAPBEXexcBad9 4 2 2" xfId="20195"/>
    <cellStyle name="SAPBEXexcBad9 4 2 2 2" xfId="20196"/>
    <cellStyle name="SAPBEXexcBad9 4 2 2 2 2" xfId="20197"/>
    <cellStyle name="SAPBEXexcBad9 4 2 2 2 2 2" xfId="20198"/>
    <cellStyle name="SAPBEXexcBad9 4 2 2 2 3" xfId="20199"/>
    <cellStyle name="SAPBEXexcBad9 4 2 2 2 3 2" xfId="20200"/>
    <cellStyle name="SAPBEXexcBad9 4 2 2 2 4" xfId="20201"/>
    <cellStyle name="SAPBEXexcBad9 4 2 2 2 4 2" xfId="20202"/>
    <cellStyle name="SAPBEXexcBad9 4 2 2 2 5" xfId="20203"/>
    <cellStyle name="SAPBEXexcBad9 4 2 2 2 5 2" xfId="20204"/>
    <cellStyle name="SAPBEXexcBad9 4 2 2 2 6" xfId="20205"/>
    <cellStyle name="SAPBEXexcBad9 4 2 2 2 6 2" xfId="20206"/>
    <cellStyle name="SAPBEXexcBad9 4 2 2 2 7" xfId="20207"/>
    <cellStyle name="SAPBEXexcBad9 4 2 2 3" xfId="20208"/>
    <cellStyle name="SAPBEXexcBad9 4 2 2 3 2" xfId="20209"/>
    <cellStyle name="SAPBEXexcBad9 4 2 2 4" xfId="20210"/>
    <cellStyle name="SAPBEXexcBad9 4 2 2 4 2" xfId="20211"/>
    <cellStyle name="SAPBEXexcBad9 4 2 2 5" xfId="20212"/>
    <cellStyle name="SAPBEXexcBad9 4 2 2 5 2" xfId="20213"/>
    <cellStyle name="SAPBEXexcBad9 4 2 2 6" xfId="20214"/>
    <cellStyle name="SAPBEXexcBad9 4 2 2 6 2" xfId="20215"/>
    <cellStyle name="SAPBEXexcBad9 4 2 2 7" xfId="20216"/>
    <cellStyle name="SAPBEXexcBad9 4 2 2 7 2" xfId="20217"/>
    <cellStyle name="SAPBEXexcBad9 4 2 2 8" xfId="20218"/>
    <cellStyle name="SAPBEXexcBad9 4 2 3" xfId="20219"/>
    <cellStyle name="SAPBEXexcBad9 4 2 3 2" xfId="20220"/>
    <cellStyle name="SAPBEXexcBad9 4 2 3 2 2" xfId="20221"/>
    <cellStyle name="SAPBEXexcBad9 4 2 3 3" xfId="20222"/>
    <cellStyle name="SAPBEXexcBad9 4 2 3 3 2" xfId="20223"/>
    <cellStyle name="SAPBEXexcBad9 4 2 3 4" xfId="20224"/>
    <cellStyle name="SAPBEXexcBad9 4 2 3 4 2" xfId="20225"/>
    <cellStyle name="SAPBEXexcBad9 4 2 3 5" xfId="20226"/>
    <cellStyle name="SAPBEXexcBad9 4 2 3 5 2" xfId="20227"/>
    <cellStyle name="SAPBEXexcBad9 4 2 3 6" xfId="20228"/>
    <cellStyle name="SAPBEXexcBad9 4 2 3 6 2" xfId="20229"/>
    <cellStyle name="SAPBEXexcBad9 4 2 3 7" xfId="20230"/>
    <cellStyle name="SAPBEXexcBad9 4 2 4" xfId="20231"/>
    <cellStyle name="SAPBEXexcBad9 4 2 4 2" xfId="20232"/>
    <cellStyle name="SAPBEXexcBad9 4 2 5" xfId="20233"/>
    <cellStyle name="SAPBEXexcBad9 4 2 5 2" xfId="20234"/>
    <cellStyle name="SAPBEXexcBad9 4 2 6" xfId="20235"/>
    <cellStyle name="SAPBEXexcBad9 4 2 6 2" xfId="20236"/>
    <cellStyle name="SAPBEXexcBad9 4 2 7" xfId="20237"/>
    <cellStyle name="SAPBEXexcBad9 4 2 7 2" xfId="20238"/>
    <cellStyle name="SAPBEXexcBad9 4 2 8" xfId="20239"/>
    <cellStyle name="SAPBEXexcBad9 4 2 8 2" xfId="20240"/>
    <cellStyle name="SAPBEXexcBad9 4 2 9" xfId="20241"/>
    <cellStyle name="SAPBEXexcBad9 4 3" xfId="20242"/>
    <cellStyle name="SAPBEXexcBad9 4 3 2" xfId="20243"/>
    <cellStyle name="SAPBEXexcBad9 4 3 2 2" xfId="20244"/>
    <cellStyle name="SAPBEXexcBad9 4 3 2 2 2" xfId="20245"/>
    <cellStyle name="SAPBEXexcBad9 4 3 2 3" xfId="20246"/>
    <cellStyle name="SAPBEXexcBad9 4 3 2 3 2" xfId="20247"/>
    <cellStyle name="SAPBEXexcBad9 4 3 2 4" xfId="20248"/>
    <cellStyle name="SAPBEXexcBad9 4 3 2 4 2" xfId="20249"/>
    <cellStyle name="SAPBEXexcBad9 4 3 2 5" xfId="20250"/>
    <cellStyle name="SAPBEXexcBad9 4 3 2 5 2" xfId="20251"/>
    <cellStyle name="SAPBEXexcBad9 4 3 2 6" xfId="20252"/>
    <cellStyle name="SAPBEXexcBad9 4 3 2 6 2" xfId="20253"/>
    <cellStyle name="SAPBEXexcBad9 4 3 2 7" xfId="20254"/>
    <cellStyle name="SAPBEXexcBad9 4 3 3" xfId="20255"/>
    <cellStyle name="SAPBEXexcBad9 4 3 3 2" xfId="20256"/>
    <cellStyle name="SAPBEXexcBad9 4 3 4" xfId="20257"/>
    <cellStyle name="SAPBEXexcBad9 4 3 4 2" xfId="20258"/>
    <cellStyle name="SAPBEXexcBad9 4 3 5" xfId="20259"/>
    <cellStyle name="SAPBEXexcBad9 4 3 5 2" xfId="20260"/>
    <cellStyle name="SAPBEXexcBad9 4 3 6" xfId="20261"/>
    <cellStyle name="SAPBEXexcBad9 4 3 6 2" xfId="20262"/>
    <cellStyle name="SAPBEXexcBad9 4 3 7" xfId="20263"/>
    <cellStyle name="SAPBEXexcBad9 4 3 7 2" xfId="20264"/>
    <cellStyle name="SAPBEXexcBad9 4 3 8" xfId="20265"/>
    <cellStyle name="SAPBEXexcBad9 4 4" xfId="20266"/>
    <cellStyle name="SAPBEXexcBad9 4 4 2" xfId="20267"/>
    <cellStyle name="SAPBEXexcBad9 4 4 2 2" xfId="20268"/>
    <cellStyle name="SAPBEXexcBad9 4 4 3" xfId="20269"/>
    <cellStyle name="SAPBEXexcBad9 4 4 3 2" xfId="20270"/>
    <cellStyle name="SAPBEXexcBad9 4 4 4" xfId="20271"/>
    <cellStyle name="SAPBEXexcBad9 4 4 4 2" xfId="20272"/>
    <cellStyle name="SAPBEXexcBad9 4 4 5" xfId="20273"/>
    <cellStyle name="SAPBEXexcBad9 4 4 5 2" xfId="20274"/>
    <cellStyle name="SAPBEXexcBad9 4 4 6" xfId="20275"/>
    <cellStyle name="SAPBEXexcBad9 4 4 6 2" xfId="20276"/>
    <cellStyle name="SAPBEXexcBad9 4 4 7" xfId="20277"/>
    <cellStyle name="SAPBEXexcBad9 4 5" xfId="20278"/>
    <cellStyle name="SAPBEXexcBad9 4 5 2" xfId="20279"/>
    <cellStyle name="SAPBEXexcBad9 4 6" xfId="20280"/>
    <cellStyle name="SAPBEXexcBad9 4 6 2" xfId="20281"/>
    <cellStyle name="SAPBEXexcBad9 4 7" xfId="20282"/>
    <cellStyle name="SAPBEXexcBad9 4 7 2" xfId="20283"/>
    <cellStyle name="SAPBEXexcBad9 4 8" xfId="20284"/>
    <cellStyle name="SAPBEXexcBad9 4 8 2" xfId="20285"/>
    <cellStyle name="SAPBEXexcBad9 4 9" xfId="20286"/>
    <cellStyle name="SAPBEXexcBad9 4 9 2" xfId="20287"/>
    <cellStyle name="SAPBEXexcBad9 5" xfId="20288"/>
    <cellStyle name="SAPBEXexcBad9 5 2" xfId="20289"/>
    <cellStyle name="SAPBEXexcBad9 5 2 2" xfId="20290"/>
    <cellStyle name="SAPBEXexcBad9 5 2 2 2" xfId="20291"/>
    <cellStyle name="SAPBEXexcBad9 5 2 2 2 2" xfId="20292"/>
    <cellStyle name="SAPBEXexcBad9 5 2 2 3" xfId="20293"/>
    <cellStyle name="SAPBEXexcBad9 5 2 2 3 2" xfId="20294"/>
    <cellStyle name="SAPBEXexcBad9 5 2 2 4" xfId="20295"/>
    <cellStyle name="SAPBEXexcBad9 5 2 2 4 2" xfId="20296"/>
    <cellStyle name="SAPBEXexcBad9 5 2 2 5" xfId="20297"/>
    <cellStyle name="SAPBEXexcBad9 5 2 2 5 2" xfId="20298"/>
    <cellStyle name="SAPBEXexcBad9 5 2 2 6" xfId="20299"/>
    <cellStyle name="SAPBEXexcBad9 5 2 2 6 2" xfId="20300"/>
    <cellStyle name="SAPBEXexcBad9 5 2 2 7" xfId="20301"/>
    <cellStyle name="SAPBEXexcBad9 5 2 3" xfId="20302"/>
    <cellStyle name="SAPBEXexcBad9 5 2 3 2" xfId="20303"/>
    <cellStyle name="SAPBEXexcBad9 5 2 4" xfId="20304"/>
    <cellStyle name="SAPBEXexcBad9 5 2 4 2" xfId="20305"/>
    <cellStyle name="SAPBEXexcBad9 5 2 5" xfId="20306"/>
    <cellStyle name="SAPBEXexcBad9 5 2 5 2" xfId="20307"/>
    <cellStyle name="SAPBEXexcBad9 5 2 6" xfId="20308"/>
    <cellStyle name="SAPBEXexcBad9 5 2 6 2" xfId="20309"/>
    <cellStyle name="SAPBEXexcBad9 5 2 7" xfId="20310"/>
    <cellStyle name="SAPBEXexcBad9 5 2 7 2" xfId="20311"/>
    <cellStyle name="SAPBEXexcBad9 5 2 8" xfId="20312"/>
    <cellStyle name="SAPBEXexcBad9 5 3" xfId="20313"/>
    <cellStyle name="SAPBEXexcBad9 5 3 2" xfId="20314"/>
    <cellStyle name="SAPBEXexcBad9 5 3 2 2" xfId="20315"/>
    <cellStyle name="SAPBEXexcBad9 5 3 3" xfId="20316"/>
    <cellStyle name="SAPBEXexcBad9 5 3 3 2" xfId="20317"/>
    <cellStyle name="SAPBEXexcBad9 5 3 4" xfId="20318"/>
    <cellStyle name="SAPBEXexcBad9 5 3 4 2" xfId="20319"/>
    <cellStyle name="SAPBEXexcBad9 5 3 5" xfId="20320"/>
    <cellStyle name="SAPBEXexcBad9 5 3 5 2" xfId="20321"/>
    <cellStyle name="SAPBEXexcBad9 5 3 6" xfId="20322"/>
    <cellStyle name="SAPBEXexcBad9 5 3 6 2" xfId="20323"/>
    <cellStyle name="SAPBEXexcBad9 5 3 7" xfId="20324"/>
    <cellStyle name="SAPBEXexcBad9 5 4" xfId="20325"/>
    <cellStyle name="SAPBEXexcBad9 5 4 2" xfId="20326"/>
    <cellStyle name="SAPBEXexcBad9 5 5" xfId="20327"/>
    <cellStyle name="SAPBEXexcBad9 5 5 2" xfId="20328"/>
    <cellStyle name="SAPBEXexcBad9 5 6" xfId="20329"/>
    <cellStyle name="SAPBEXexcBad9 5 6 2" xfId="20330"/>
    <cellStyle name="SAPBEXexcBad9 5 7" xfId="20331"/>
    <cellStyle name="SAPBEXexcBad9 5 7 2" xfId="20332"/>
    <cellStyle name="SAPBEXexcBad9 5 8" xfId="20333"/>
    <cellStyle name="SAPBEXexcBad9 5 8 2" xfId="20334"/>
    <cellStyle name="SAPBEXexcBad9 5 9" xfId="20335"/>
    <cellStyle name="SAPBEXexcBad9 6" xfId="20336"/>
    <cellStyle name="SAPBEXexcBad9 6 2" xfId="20337"/>
    <cellStyle name="SAPBEXexcBad9 6 2 2" xfId="20338"/>
    <cellStyle name="SAPBEXexcBad9 6 2 2 2" xfId="20339"/>
    <cellStyle name="SAPBEXexcBad9 6 2 2 2 2" xfId="20340"/>
    <cellStyle name="SAPBEXexcBad9 6 2 2 3" xfId="20341"/>
    <cellStyle name="SAPBEXexcBad9 6 2 2 3 2" xfId="20342"/>
    <cellStyle name="SAPBEXexcBad9 6 2 2 4" xfId="20343"/>
    <cellStyle name="SAPBEXexcBad9 6 2 2 4 2" xfId="20344"/>
    <cellStyle name="SAPBEXexcBad9 6 2 2 5" xfId="20345"/>
    <cellStyle name="SAPBEXexcBad9 6 2 2 5 2" xfId="20346"/>
    <cellStyle name="SAPBEXexcBad9 6 2 2 6" xfId="20347"/>
    <cellStyle name="SAPBEXexcBad9 6 2 2 6 2" xfId="20348"/>
    <cellStyle name="SAPBEXexcBad9 6 2 2 7" xfId="20349"/>
    <cellStyle name="SAPBEXexcBad9 6 2 3" xfId="20350"/>
    <cellStyle name="SAPBEXexcBad9 6 2 3 2" xfId="20351"/>
    <cellStyle name="SAPBEXexcBad9 6 2 4" xfId="20352"/>
    <cellStyle name="SAPBEXexcBad9 6 2 4 2" xfId="20353"/>
    <cellStyle name="SAPBEXexcBad9 6 2 5" xfId="20354"/>
    <cellStyle name="SAPBEXexcBad9 6 2 5 2" xfId="20355"/>
    <cellStyle name="SAPBEXexcBad9 6 2 6" xfId="20356"/>
    <cellStyle name="SAPBEXexcBad9 6 2 6 2" xfId="20357"/>
    <cellStyle name="SAPBEXexcBad9 6 2 7" xfId="20358"/>
    <cellStyle name="SAPBEXexcBad9 6 2 7 2" xfId="20359"/>
    <cellStyle name="SAPBEXexcBad9 6 2 8" xfId="20360"/>
    <cellStyle name="SAPBEXexcBad9 6 3" xfId="20361"/>
    <cellStyle name="SAPBEXexcBad9 6 3 2" xfId="20362"/>
    <cellStyle name="SAPBEXexcBad9 6 3 2 2" xfId="20363"/>
    <cellStyle name="SAPBEXexcBad9 6 3 3" xfId="20364"/>
    <cellStyle name="SAPBEXexcBad9 6 3 3 2" xfId="20365"/>
    <cellStyle name="SAPBEXexcBad9 6 3 4" xfId="20366"/>
    <cellStyle name="SAPBEXexcBad9 6 3 4 2" xfId="20367"/>
    <cellStyle name="SAPBEXexcBad9 6 3 5" xfId="20368"/>
    <cellStyle name="SAPBEXexcBad9 6 3 5 2" xfId="20369"/>
    <cellStyle name="SAPBEXexcBad9 6 3 6" xfId="20370"/>
    <cellStyle name="SAPBEXexcBad9 6 3 6 2" xfId="20371"/>
    <cellStyle name="SAPBEXexcBad9 6 3 7" xfId="20372"/>
    <cellStyle name="SAPBEXexcBad9 6 4" xfId="20373"/>
    <cellStyle name="SAPBEXexcBad9 6 4 2" xfId="20374"/>
    <cellStyle name="SAPBEXexcBad9 6 5" xfId="20375"/>
    <cellStyle name="SAPBEXexcBad9 6 5 2" xfId="20376"/>
    <cellStyle name="SAPBEXexcBad9 6 6" xfId="20377"/>
    <cellStyle name="SAPBEXexcBad9 6 6 2" xfId="20378"/>
    <cellStyle name="SAPBEXexcBad9 6 7" xfId="20379"/>
    <cellStyle name="SAPBEXexcBad9 6 7 2" xfId="20380"/>
    <cellStyle name="SAPBEXexcBad9 6 8" xfId="20381"/>
    <cellStyle name="SAPBEXexcBad9 6 8 2" xfId="20382"/>
    <cellStyle name="SAPBEXexcBad9 6 9" xfId="20383"/>
    <cellStyle name="SAPBEXexcBad9 7" xfId="20384"/>
    <cellStyle name="SAPBEXexcBad9 7 2" xfId="20385"/>
    <cellStyle name="SAPBEXexcBad9 7 2 2" xfId="20386"/>
    <cellStyle name="SAPBEXexcBad9 7 2 2 2" xfId="20387"/>
    <cellStyle name="SAPBEXexcBad9 7 2 2 2 2" xfId="20388"/>
    <cellStyle name="SAPBEXexcBad9 7 2 2 3" xfId="20389"/>
    <cellStyle name="SAPBEXexcBad9 7 2 2 3 2" xfId="20390"/>
    <cellStyle name="SAPBEXexcBad9 7 2 2 4" xfId="20391"/>
    <cellStyle name="SAPBEXexcBad9 7 2 2 4 2" xfId="20392"/>
    <cellStyle name="SAPBEXexcBad9 7 2 2 5" xfId="20393"/>
    <cellStyle name="SAPBEXexcBad9 7 2 2 5 2" xfId="20394"/>
    <cellStyle name="SAPBEXexcBad9 7 2 2 6" xfId="20395"/>
    <cellStyle name="SAPBEXexcBad9 7 2 2 6 2" xfId="20396"/>
    <cellStyle name="SAPBEXexcBad9 7 2 2 7" xfId="20397"/>
    <cellStyle name="SAPBEXexcBad9 7 2 3" xfId="20398"/>
    <cellStyle name="SAPBEXexcBad9 7 2 3 2" xfId="20399"/>
    <cellStyle name="SAPBEXexcBad9 7 2 4" xfId="20400"/>
    <cellStyle name="SAPBEXexcBad9 7 2 4 2" xfId="20401"/>
    <cellStyle name="SAPBEXexcBad9 7 2 5" xfId="20402"/>
    <cellStyle name="SAPBEXexcBad9 7 2 5 2" xfId="20403"/>
    <cellStyle name="SAPBEXexcBad9 7 2 6" xfId="20404"/>
    <cellStyle name="SAPBEXexcBad9 7 2 6 2" xfId="20405"/>
    <cellStyle name="SAPBEXexcBad9 7 2 7" xfId="20406"/>
    <cellStyle name="SAPBEXexcBad9 7 2 7 2" xfId="20407"/>
    <cellStyle name="SAPBEXexcBad9 7 2 8" xfId="20408"/>
    <cellStyle name="SAPBEXexcBad9 7 3" xfId="20409"/>
    <cellStyle name="SAPBEXexcBad9 7 3 2" xfId="20410"/>
    <cellStyle name="SAPBEXexcBad9 7 3 2 2" xfId="20411"/>
    <cellStyle name="SAPBEXexcBad9 7 3 3" xfId="20412"/>
    <cellStyle name="SAPBEXexcBad9 7 3 3 2" xfId="20413"/>
    <cellStyle name="SAPBEXexcBad9 7 3 4" xfId="20414"/>
    <cellStyle name="SAPBEXexcBad9 7 3 4 2" xfId="20415"/>
    <cellStyle name="SAPBEXexcBad9 7 3 5" xfId="20416"/>
    <cellStyle name="SAPBEXexcBad9 7 3 5 2" xfId="20417"/>
    <cellStyle name="SAPBEXexcBad9 7 3 6" xfId="20418"/>
    <cellStyle name="SAPBEXexcBad9 7 3 6 2" xfId="20419"/>
    <cellStyle name="SAPBEXexcBad9 7 3 7" xfId="20420"/>
    <cellStyle name="SAPBEXexcBad9 7 4" xfId="20421"/>
    <cellStyle name="SAPBEXexcBad9 7 4 2" xfId="20422"/>
    <cellStyle name="SAPBEXexcBad9 7 5" xfId="20423"/>
    <cellStyle name="SAPBEXexcBad9 7 5 2" xfId="20424"/>
    <cellStyle name="SAPBEXexcBad9 7 6" xfId="20425"/>
    <cellStyle name="SAPBEXexcBad9 7 6 2" xfId="20426"/>
    <cellStyle name="SAPBEXexcBad9 7 7" xfId="20427"/>
    <cellStyle name="SAPBEXexcBad9 7 7 2" xfId="20428"/>
    <cellStyle name="SAPBEXexcBad9 7 8" xfId="20429"/>
    <cellStyle name="SAPBEXexcBad9 7 8 2" xfId="20430"/>
    <cellStyle name="SAPBEXexcBad9 7 9" xfId="20431"/>
    <cellStyle name="SAPBEXexcBad9 8" xfId="20432"/>
    <cellStyle name="SAPBEXexcBad9 8 2" xfId="20433"/>
    <cellStyle name="SAPBEXexcBad9 8 2 2" xfId="20434"/>
    <cellStyle name="SAPBEXexcBad9 8 2 2 2" xfId="20435"/>
    <cellStyle name="SAPBEXexcBad9 8 2 3" xfId="20436"/>
    <cellStyle name="SAPBEXexcBad9 8 2 3 2" xfId="20437"/>
    <cellStyle name="SAPBEXexcBad9 8 2 4" xfId="20438"/>
    <cellStyle name="SAPBEXexcBad9 8 2 4 2" xfId="20439"/>
    <cellStyle name="SAPBEXexcBad9 8 2 5" xfId="20440"/>
    <cellStyle name="SAPBEXexcBad9 8 2 5 2" xfId="20441"/>
    <cellStyle name="SAPBEXexcBad9 8 2 6" xfId="20442"/>
    <cellStyle name="SAPBEXexcBad9 8 2 6 2" xfId="20443"/>
    <cellStyle name="SAPBEXexcBad9 8 2 7" xfId="20444"/>
    <cellStyle name="SAPBEXexcBad9 8 3" xfId="20445"/>
    <cellStyle name="SAPBEXexcBad9 8 3 2" xfId="20446"/>
    <cellStyle name="SAPBEXexcBad9 8 4" xfId="20447"/>
    <cellStyle name="SAPBEXexcBad9 8 4 2" xfId="20448"/>
    <cellStyle name="SAPBEXexcBad9 8 5" xfId="20449"/>
    <cellStyle name="SAPBEXexcBad9 8 5 2" xfId="20450"/>
    <cellStyle name="SAPBEXexcBad9 8 6" xfId="20451"/>
    <cellStyle name="SAPBEXexcBad9 8 6 2" xfId="20452"/>
    <cellStyle name="SAPBEXexcBad9 8 7" xfId="20453"/>
    <cellStyle name="SAPBEXexcBad9 8 7 2" xfId="20454"/>
    <cellStyle name="SAPBEXexcBad9 8 8" xfId="20455"/>
    <cellStyle name="SAPBEXexcBad9 9" xfId="20456"/>
    <cellStyle name="SAPBEXexcBad9 9 2" xfId="20457"/>
    <cellStyle name="SAPBEXexcBad9 9 2 2" xfId="20458"/>
    <cellStyle name="SAPBEXexcBad9 9 3" xfId="20459"/>
    <cellStyle name="SAPBEXexcBad9 9 3 2" xfId="20460"/>
    <cellStyle name="SAPBEXexcBad9 9 4" xfId="20461"/>
    <cellStyle name="SAPBEXexcBad9 9 4 2" xfId="20462"/>
    <cellStyle name="SAPBEXexcBad9 9 5" xfId="20463"/>
    <cellStyle name="SAPBEXexcBad9 9 5 2" xfId="20464"/>
    <cellStyle name="SAPBEXexcBad9 9 6" xfId="20465"/>
    <cellStyle name="SAPBEXexcBad9 9 6 2" xfId="20466"/>
    <cellStyle name="SAPBEXexcBad9 9 7" xfId="20467"/>
    <cellStyle name="SAPBEXexcCritical4" xfId="20468"/>
    <cellStyle name="SAPBEXexcCritical4 10" xfId="20469"/>
    <cellStyle name="SAPBEXexcCritical4 10 2" xfId="20470"/>
    <cellStyle name="SAPBEXexcCritical4 10 2 2" xfId="20471"/>
    <cellStyle name="SAPBEXexcCritical4 10 3" xfId="20472"/>
    <cellStyle name="SAPBEXexcCritical4 10 3 2" xfId="20473"/>
    <cellStyle name="SAPBEXexcCritical4 10 4" xfId="20474"/>
    <cellStyle name="SAPBEXexcCritical4 10 4 2" xfId="20475"/>
    <cellStyle name="SAPBEXexcCritical4 10 5" xfId="20476"/>
    <cellStyle name="SAPBEXexcCritical4 10 5 2" xfId="20477"/>
    <cellStyle name="SAPBEXexcCritical4 10 6" xfId="20478"/>
    <cellStyle name="SAPBEXexcCritical4 10 6 2" xfId="20479"/>
    <cellStyle name="SAPBEXexcCritical4 10 7" xfId="20480"/>
    <cellStyle name="SAPBEXexcCritical4 11" xfId="20481"/>
    <cellStyle name="SAPBEXexcCritical4 11 2" xfId="20482"/>
    <cellStyle name="SAPBEXexcCritical4 12" xfId="20483"/>
    <cellStyle name="SAPBEXexcCritical4 12 2" xfId="20484"/>
    <cellStyle name="SAPBEXexcCritical4 13" xfId="20485"/>
    <cellStyle name="SAPBEXexcCritical4 13 2" xfId="20486"/>
    <cellStyle name="SAPBEXexcCritical4 14" xfId="20487"/>
    <cellStyle name="SAPBEXexcCritical4 14 2" xfId="20488"/>
    <cellStyle name="SAPBEXexcCritical4 15" xfId="20489"/>
    <cellStyle name="SAPBEXexcCritical4 15 2" xfId="20490"/>
    <cellStyle name="SAPBEXexcCritical4 16" xfId="20491"/>
    <cellStyle name="SAPBEXexcCritical4 2" xfId="20492"/>
    <cellStyle name="SAPBEXexcCritical4 2 10" xfId="20493"/>
    <cellStyle name="SAPBEXexcCritical4 2 10 2" xfId="20494"/>
    <cellStyle name="SAPBEXexcCritical4 2 11" xfId="20495"/>
    <cellStyle name="SAPBEXexcCritical4 2 11 2" xfId="20496"/>
    <cellStyle name="SAPBEXexcCritical4 2 12" xfId="20497"/>
    <cellStyle name="SAPBEXexcCritical4 2 2" xfId="20498"/>
    <cellStyle name="SAPBEXexcCritical4 2 2 10" xfId="20499"/>
    <cellStyle name="SAPBEXexcCritical4 2 2 10 2" xfId="20500"/>
    <cellStyle name="SAPBEXexcCritical4 2 2 11" xfId="20501"/>
    <cellStyle name="SAPBEXexcCritical4 2 2 2" xfId="20502"/>
    <cellStyle name="SAPBEXexcCritical4 2 2 2 10" xfId="20503"/>
    <cellStyle name="SAPBEXexcCritical4 2 2 2 2" xfId="20504"/>
    <cellStyle name="SAPBEXexcCritical4 2 2 2 2 2" xfId="20505"/>
    <cellStyle name="SAPBEXexcCritical4 2 2 2 2 2 2" xfId="20506"/>
    <cellStyle name="SAPBEXexcCritical4 2 2 2 2 2 2 2" xfId="20507"/>
    <cellStyle name="SAPBEXexcCritical4 2 2 2 2 2 2 2 2" xfId="20508"/>
    <cellStyle name="SAPBEXexcCritical4 2 2 2 2 2 2 3" xfId="20509"/>
    <cellStyle name="SAPBEXexcCritical4 2 2 2 2 2 2 3 2" xfId="20510"/>
    <cellStyle name="SAPBEXexcCritical4 2 2 2 2 2 2 4" xfId="20511"/>
    <cellStyle name="SAPBEXexcCritical4 2 2 2 2 2 2 4 2" xfId="20512"/>
    <cellStyle name="SAPBEXexcCritical4 2 2 2 2 2 2 5" xfId="20513"/>
    <cellStyle name="SAPBEXexcCritical4 2 2 2 2 2 2 5 2" xfId="20514"/>
    <cellStyle name="SAPBEXexcCritical4 2 2 2 2 2 2 6" xfId="20515"/>
    <cellStyle name="SAPBEXexcCritical4 2 2 2 2 2 2 6 2" xfId="20516"/>
    <cellStyle name="SAPBEXexcCritical4 2 2 2 2 2 2 7" xfId="20517"/>
    <cellStyle name="SAPBEXexcCritical4 2 2 2 2 2 3" xfId="20518"/>
    <cellStyle name="SAPBEXexcCritical4 2 2 2 2 2 3 2" xfId="20519"/>
    <cellStyle name="SAPBEXexcCritical4 2 2 2 2 2 4" xfId="20520"/>
    <cellStyle name="SAPBEXexcCritical4 2 2 2 2 2 4 2" xfId="20521"/>
    <cellStyle name="SAPBEXexcCritical4 2 2 2 2 2 5" xfId="20522"/>
    <cellStyle name="SAPBEXexcCritical4 2 2 2 2 2 5 2" xfId="20523"/>
    <cellStyle name="SAPBEXexcCritical4 2 2 2 2 2 6" xfId="20524"/>
    <cellStyle name="SAPBEXexcCritical4 2 2 2 2 2 6 2" xfId="20525"/>
    <cellStyle name="SAPBEXexcCritical4 2 2 2 2 2 7" xfId="20526"/>
    <cellStyle name="SAPBEXexcCritical4 2 2 2 2 2 7 2" xfId="20527"/>
    <cellStyle name="SAPBEXexcCritical4 2 2 2 2 2 8" xfId="20528"/>
    <cellStyle name="SAPBEXexcCritical4 2 2 2 2 3" xfId="20529"/>
    <cellStyle name="SAPBEXexcCritical4 2 2 2 2 3 2" xfId="20530"/>
    <cellStyle name="SAPBEXexcCritical4 2 2 2 2 3 2 2" xfId="20531"/>
    <cellStyle name="SAPBEXexcCritical4 2 2 2 2 3 3" xfId="20532"/>
    <cellStyle name="SAPBEXexcCritical4 2 2 2 2 3 3 2" xfId="20533"/>
    <cellStyle name="SAPBEXexcCritical4 2 2 2 2 3 4" xfId="20534"/>
    <cellStyle name="SAPBEXexcCritical4 2 2 2 2 3 4 2" xfId="20535"/>
    <cellStyle name="SAPBEXexcCritical4 2 2 2 2 3 5" xfId="20536"/>
    <cellStyle name="SAPBEXexcCritical4 2 2 2 2 3 5 2" xfId="20537"/>
    <cellStyle name="SAPBEXexcCritical4 2 2 2 2 3 6" xfId="20538"/>
    <cellStyle name="SAPBEXexcCritical4 2 2 2 2 3 6 2" xfId="20539"/>
    <cellStyle name="SAPBEXexcCritical4 2 2 2 2 3 7" xfId="20540"/>
    <cellStyle name="SAPBEXexcCritical4 2 2 2 2 4" xfId="20541"/>
    <cellStyle name="SAPBEXexcCritical4 2 2 2 2 4 2" xfId="20542"/>
    <cellStyle name="SAPBEXexcCritical4 2 2 2 2 5" xfId="20543"/>
    <cellStyle name="SAPBEXexcCritical4 2 2 2 2 5 2" xfId="20544"/>
    <cellStyle name="SAPBEXexcCritical4 2 2 2 2 6" xfId="20545"/>
    <cellStyle name="SAPBEXexcCritical4 2 2 2 2 6 2" xfId="20546"/>
    <cellStyle name="SAPBEXexcCritical4 2 2 2 2 7" xfId="20547"/>
    <cellStyle name="SAPBEXexcCritical4 2 2 2 2 7 2" xfId="20548"/>
    <cellStyle name="SAPBEXexcCritical4 2 2 2 2 8" xfId="20549"/>
    <cellStyle name="SAPBEXexcCritical4 2 2 2 2 8 2" xfId="20550"/>
    <cellStyle name="SAPBEXexcCritical4 2 2 2 2 9" xfId="20551"/>
    <cellStyle name="SAPBEXexcCritical4 2 2 2 3" xfId="20552"/>
    <cellStyle name="SAPBEXexcCritical4 2 2 2 3 2" xfId="20553"/>
    <cellStyle name="SAPBEXexcCritical4 2 2 2 3 2 2" xfId="20554"/>
    <cellStyle name="SAPBEXexcCritical4 2 2 2 3 2 2 2" xfId="20555"/>
    <cellStyle name="SAPBEXexcCritical4 2 2 2 3 2 3" xfId="20556"/>
    <cellStyle name="SAPBEXexcCritical4 2 2 2 3 2 3 2" xfId="20557"/>
    <cellStyle name="SAPBEXexcCritical4 2 2 2 3 2 4" xfId="20558"/>
    <cellStyle name="SAPBEXexcCritical4 2 2 2 3 2 4 2" xfId="20559"/>
    <cellStyle name="SAPBEXexcCritical4 2 2 2 3 2 5" xfId="20560"/>
    <cellStyle name="SAPBEXexcCritical4 2 2 2 3 2 5 2" xfId="20561"/>
    <cellStyle name="SAPBEXexcCritical4 2 2 2 3 2 6" xfId="20562"/>
    <cellStyle name="SAPBEXexcCritical4 2 2 2 3 2 6 2" xfId="20563"/>
    <cellStyle name="SAPBEXexcCritical4 2 2 2 3 2 7" xfId="20564"/>
    <cellStyle name="SAPBEXexcCritical4 2 2 2 3 3" xfId="20565"/>
    <cellStyle name="SAPBEXexcCritical4 2 2 2 3 3 2" xfId="20566"/>
    <cellStyle name="SAPBEXexcCritical4 2 2 2 3 4" xfId="20567"/>
    <cellStyle name="SAPBEXexcCritical4 2 2 2 3 4 2" xfId="20568"/>
    <cellStyle name="SAPBEXexcCritical4 2 2 2 3 5" xfId="20569"/>
    <cellStyle name="SAPBEXexcCritical4 2 2 2 3 5 2" xfId="20570"/>
    <cellStyle name="SAPBEXexcCritical4 2 2 2 3 6" xfId="20571"/>
    <cellStyle name="SAPBEXexcCritical4 2 2 2 3 6 2" xfId="20572"/>
    <cellStyle name="SAPBEXexcCritical4 2 2 2 3 7" xfId="20573"/>
    <cellStyle name="SAPBEXexcCritical4 2 2 2 3 7 2" xfId="20574"/>
    <cellStyle name="SAPBEXexcCritical4 2 2 2 3 8" xfId="20575"/>
    <cellStyle name="SAPBEXexcCritical4 2 2 2 4" xfId="20576"/>
    <cellStyle name="SAPBEXexcCritical4 2 2 2 4 2" xfId="20577"/>
    <cellStyle name="SAPBEXexcCritical4 2 2 2 4 2 2" xfId="20578"/>
    <cellStyle name="SAPBEXexcCritical4 2 2 2 4 3" xfId="20579"/>
    <cellStyle name="SAPBEXexcCritical4 2 2 2 4 3 2" xfId="20580"/>
    <cellStyle name="SAPBEXexcCritical4 2 2 2 4 4" xfId="20581"/>
    <cellStyle name="SAPBEXexcCritical4 2 2 2 4 4 2" xfId="20582"/>
    <cellStyle name="SAPBEXexcCritical4 2 2 2 4 5" xfId="20583"/>
    <cellStyle name="SAPBEXexcCritical4 2 2 2 4 5 2" xfId="20584"/>
    <cellStyle name="SAPBEXexcCritical4 2 2 2 4 6" xfId="20585"/>
    <cellStyle name="SAPBEXexcCritical4 2 2 2 4 6 2" xfId="20586"/>
    <cellStyle name="SAPBEXexcCritical4 2 2 2 4 7" xfId="20587"/>
    <cellStyle name="SAPBEXexcCritical4 2 2 2 5" xfId="20588"/>
    <cellStyle name="SAPBEXexcCritical4 2 2 2 5 2" xfId="20589"/>
    <cellStyle name="SAPBEXexcCritical4 2 2 2 6" xfId="20590"/>
    <cellStyle name="SAPBEXexcCritical4 2 2 2 6 2" xfId="20591"/>
    <cellStyle name="SAPBEXexcCritical4 2 2 2 7" xfId="20592"/>
    <cellStyle name="SAPBEXexcCritical4 2 2 2 7 2" xfId="20593"/>
    <cellStyle name="SAPBEXexcCritical4 2 2 2 8" xfId="20594"/>
    <cellStyle name="SAPBEXexcCritical4 2 2 2 8 2" xfId="20595"/>
    <cellStyle name="SAPBEXexcCritical4 2 2 2 9" xfId="20596"/>
    <cellStyle name="SAPBEXexcCritical4 2 2 2 9 2" xfId="20597"/>
    <cellStyle name="SAPBEXexcCritical4 2 2 3" xfId="20598"/>
    <cellStyle name="SAPBEXexcCritical4 2 2 3 2" xfId="20599"/>
    <cellStyle name="SAPBEXexcCritical4 2 2 3 2 2" xfId="20600"/>
    <cellStyle name="SAPBEXexcCritical4 2 2 3 2 2 2" xfId="20601"/>
    <cellStyle name="SAPBEXexcCritical4 2 2 3 2 2 2 2" xfId="20602"/>
    <cellStyle name="SAPBEXexcCritical4 2 2 3 2 2 3" xfId="20603"/>
    <cellStyle name="SAPBEXexcCritical4 2 2 3 2 2 3 2" xfId="20604"/>
    <cellStyle name="SAPBEXexcCritical4 2 2 3 2 2 4" xfId="20605"/>
    <cellStyle name="SAPBEXexcCritical4 2 2 3 2 2 4 2" xfId="20606"/>
    <cellStyle name="SAPBEXexcCritical4 2 2 3 2 2 5" xfId="20607"/>
    <cellStyle name="SAPBEXexcCritical4 2 2 3 2 2 5 2" xfId="20608"/>
    <cellStyle name="SAPBEXexcCritical4 2 2 3 2 2 6" xfId="20609"/>
    <cellStyle name="SAPBEXexcCritical4 2 2 3 2 2 6 2" xfId="20610"/>
    <cellStyle name="SAPBEXexcCritical4 2 2 3 2 2 7" xfId="20611"/>
    <cellStyle name="SAPBEXexcCritical4 2 2 3 2 3" xfId="20612"/>
    <cellStyle name="SAPBEXexcCritical4 2 2 3 2 3 2" xfId="20613"/>
    <cellStyle name="SAPBEXexcCritical4 2 2 3 2 4" xfId="20614"/>
    <cellStyle name="SAPBEXexcCritical4 2 2 3 2 4 2" xfId="20615"/>
    <cellStyle name="SAPBEXexcCritical4 2 2 3 2 5" xfId="20616"/>
    <cellStyle name="SAPBEXexcCritical4 2 2 3 2 5 2" xfId="20617"/>
    <cellStyle name="SAPBEXexcCritical4 2 2 3 2 6" xfId="20618"/>
    <cellStyle name="SAPBEXexcCritical4 2 2 3 2 6 2" xfId="20619"/>
    <cellStyle name="SAPBEXexcCritical4 2 2 3 2 7" xfId="20620"/>
    <cellStyle name="SAPBEXexcCritical4 2 2 3 2 7 2" xfId="20621"/>
    <cellStyle name="SAPBEXexcCritical4 2 2 3 2 8" xfId="20622"/>
    <cellStyle name="SAPBEXexcCritical4 2 2 3 3" xfId="20623"/>
    <cellStyle name="SAPBEXexcCritical4 2 2 3 3 2" xfId="20624"/>
    <cellStyle name="SAPBEXexcCritical4 2 2 3 3 2 2" xfId="20625"/>
    <cellStyle name="SAPBEXexcCritical4 2 2 3 3 3" xfId="20626"/>
    <cellStyle name="SAPBEXexcCritical4 2 2 3 3 3 2" xfId="20627"/>
    <cellStyle name="SAPBEXexcCritical4 2 2 3 3 4" xfId="20628"/>
    <cellStyle name="SAPBEXexcCritical4 2 2 3 3 4 2" xfId="20629"/>
    <cellStyle name="SAPBEXexcCritical4 2 2 3 3 5" xfId="20630"/>
    <cellStyle name="SAPBEXexcCritical4 2 2 3 3 5 2" xfId="20631"/>
    <cellStyle name="SAPBEXexcCritical4 2 2 3 3 6" xfId="20632"/>
    <cellStyle name="SAPBEXexcCritical4 2 2 3 3 6 2" xfId="20633"/>
    <cellStyle name="SAPBEXexcCritical4 2 2 3 3 7" xfId="20634"/>
    <cellStyle name="SAPBEXexcCritical4 2 2 3 4" xfId="20635"/>
    <cellStyle name="SAPBEXexcCritical4 2 2 3 4 2" xfId="20636"/>
    <cellStyle name="SAPBEXexcCritical4 2 2 3 5" xfId="20637"/>
    <cellStyle name="SAPBEXexcCritical4 2 2 3 5 2" xfId="20638"/>
    <cellStyle name="SAPBEXexcCritical4 2 2 3 6" xfId="20639"/>
    <cellStyle name="SAPBEXexcCritical4 2 2 3 6 2" xfId="20640"/>
    <cellStyle name="SAPBEXexcCritical4 2 2 3 7" xfId="20641"/>
    <cellStyle name="SAPBEXexcCritical4 2 2 3 7 2" xfId="20642"/>
    <cellStyle name="SAPBEXexcCritical4 2 2 3 8" xfId="20643"/>
    <cellStyle name="SAPBEXexcCritical4 2 2 3 8 2" xfId="20644"/>
    <cellStyle name="SAPBEXexcCritical4 2 2 3 9" xfId="20645"/>
    <cellStyle name="SAPBEXexcCritical4 2 2 4" xfId="20646"/>
    <cellStyle name="SAPBEXexcCritical4 2 2 4 2" xfId="20647"/>
    <cellStyle name="SAPBEXexcCritical4 2 2 4 2 2" xfId="20648"/>
    <cellStyle name="SAPBEXexcCritical4 2 2 4 2 2 2" xfId="20649"/>
    <cellStyle name="SAPBEXexcCritical4 2 2 4 2 3" xfId="20650"/>
    <cellStyle name="SAPBEXexcCritical4 2 2 4 2 3 2" xfId="20651"/>
    <cellStyle name="SAPBEXexcCritical4 2 2 4 2 4" xfId="20652"/>
    <cellStyle name="SAPBEXexcCritical4 2 2 4 2 4 2" xfId="20653"/>
    <cellStyle name="SAPBEXexcCritical4 2 2 4 2 5" xfId="20654"/>
    <cellStyle name="SAPBEXexcCritical4 2 2 4 2 5 2" xfId="20655"/>
    <cellStyle name="SAPBEXexcCritical4 2 2 4 2 6" xfId="20656"/>
    <cellStyle name="SAPBEXexcCritical4 2 2 4 2 6 2" xfId="20657"/>
    <cellStyle name="SAPBEXexcCritical4 2 2 4 2 7" xfId="20658"/>
    <cellStyle name="SAPBEXexcCritical4 2 2 4 3" xfId="20659"/>
    <cellStyle name="SAPBEXexcCritical4 2 2 4 3 2" xfId="20660"/>
    <cellStyle name="SAPBEXexcCritical4 2 2 4 4" xfId="20661"/>
    <cellStyle name="SAPBEXexcCritical4 2 2 4 4 2" xfId="20662"/>
    <cellStyle name="SAPBEXexcCritical4 2 2 4 5" xfId="20663"/>
    <cellStyle name="SAPBEXexcCritical4 2 2 4 5 2" xfId="20664"/>
    <cellStyle name="SAPBEXexcCritical4 2 2 4 6" xfId="20665"/>
    <cellStyle name="SAPBEXexcCritical4 2 2 4 6 2" xfId="20666"/>
    <cellStyle name="SAPBEXexcCritical4 2 2 4 7" xfId="20667"/>
    <cellStyle name="SAPBEXexcCritical4 2 2 4 7 2" xfId="20668"/>
    <cellStyle name="SAPBEXexcCritical4 2 2 4 8" xfId="20669"/>
    <cellStyle name="SAPBEXexcCritical4 2 2 5" xfId="20670"/>
    <cellStyle name="SAPBEXexcCritical4 2 2 5 2" xfId="20671"/>
    <cellStyle name="SAPBEXexcCritical4 2 2 5 2 2" xfId="20672"/>
    <cellStyle name="SAPBEXexcCritical4 2 2 5 3" xfId="20673"/>
    <cellStyle name="SAPBEXexcCritical4 2 2 5 3 2" xfId="20674"/>
    <cellStyle name="SAPBEXexcCritical4 2 2 5 4" xfId="20675"/>
    <cellStyle name="SAPBEXexcCritical4 2 2 5 4 2" xfId="20676"/>
    <cellStyle name="SAPBEXexcCritical4 2 2 5 5" xfId="20677"/>
    <cellStyle name="SAPBEXexcCritical4 2 2 5 5 2" xfId="20678"/>
    <cellStyle name="SAPBEXexcCritical4 2 2 5 6" xfId="20679"/>
    <cellStyle name="SAPBEXexcCritical4 2 2 5 6 2" xfId="20680"/>
    <cellStyle name="SAPBEXexcCritical4 2 2 5 7" xfId="20681"/>
    <cellStyle name="SAPBEXexcCritical4 2 2 6" xfId="20682"/>
    <cellStyle name="SAPBEXexcCritical4 2 2 6 2" xfId="20683"/>
    <cellStyle name="SAPBEXexcCritical4 2 2 7" xfId="20684"/>
    <cellStyle name="SAPBEXexcCritical4 2 2 7 2" xfId="20685"/>
    <cellStyle name="SAPBEXexcCritical4 2 2 8" xfId="20686"/>
    <cellStyle name="SAPBEXexcCritical4 2 2 8 2" xfId="20687"/>
    <cellStyle name="SAPBEXexcCritical4 2 2 9" xfId="20688"/>
    <cellStyle name="SAPBEXexcCritical4 2 2 9 2" xfId="20689"/>
    <cellStyle name="SAPBEXexcCritical4 2 3" xfId="20690"/>
    <cellStyle name="SAPBEXexcCritical4 2 3 10" xfId="20691"/>
    <cellStyle name="SAPBEXexcCritical4 2 3 2" xfId="20692"/>
    <cellStyle name="SAPBEXexcCritical4 2 3 2 2" xfId="20693"/>
    <cellStyle name="SAPBEXexcCritical4 2 3 2 2 2" xfId="20694"/>
    <cellStyle name="SAPBEXexcCritical4 2 3 2 2 2 2" xfId="20695"/>
    <cellStyle name="SAPBEXexcCritical4 2 3 2 2 2 2 2" xfId="20696"/>
    <cellStyle name="SAPBEXexcCritical4 2 3 2 2 2 3" xfId="20697"/>
    <cellStyle name="SAPBEXexcCritical4 2 3 2 2 2 3 2" xfId="20698"/>
    <cellStyle name="SAPBEXexcCritical4 2 3 2 2 2 4" xfId="20699"/>
    <cellStyle name="SAPBEXexcCritical4 2 3 2 2 2 4 2" xfId="20700"/>
    <cellStyle name="SAPBEXexcCritical4 2 3 2 2 2 5" xfId="20701"/>
    <cellStyle name="SAPBEXexcCritical4 2 3 2 2 2 5 2" xfId="20702"/>
    <cellStyle name="SAPBEXexcCritical4 2 3 2 2 2 6" xfId="20703"/>
    <cellStyle name="SAPBEXexcCritical4 2 3 2 2 2 6 2" xfId="20704"/>
    <cellStyle name="SAPBEXexcCritical4 2 3 2 2 2 7" xfId="20705"/>
    <cellStyle name="SAPBEXexcCritical4 2 3 2 2 3" xfId="20706"/>
    <cellStyle name="SAPBEXexcCritical4 2 3 2 2 3 2" xfId="20707"/>
    <cellStyle name="SAPBEXexcCritical4 2 3 2 2 4" xfId="20708"/>
    <cellStyle name="SAPBEXexcCritical4 2 3 2 2 4 2" xfId="20709"/>
    <cellStyle name="SAPBEXexcCritical4 2 3 2 2 5" xfId="20710"/>
    <cellStyle name="SAPBEXexcCritical4 2 3 2 2 5 2" xfId="20711"/>
    <cellStyle name="SAPBEXexcCritical4 2 3 2 2 6" xfId="20712"/>
    <cellStyle name="SAPBEXexcCritical4 2 3 2 2 6 2" xfId="20713"/>
    <cellStyle name="SAPBEXexcCritical4 2 3 2 2 7" xfId="20714"/>
    <cellStyle name="SAPBEXexcCritical4 2 3 2 2 7 2" xfId="20715"/>
    <cellStyle name="SAPBEXexcCritical4 2 3 2 2 8" xfId="20716"/>
    <cellStyle name="SAPBEXexcCritical4 2 3 2 3" xfId="20717"/>
    <cellStyle name="SAPBEXexcCritical4 2 3 2 3 2" xfId="20718"/>
    <cellStyle name="SAPBEXexcCritical4 2 3 2 3 2 2" xfId="20719"/>
    <cellStyle name="SAPBEXexcCritical4 2 3 2 3 3" xfId="20720"/>
    <cellStyle name="SAPBEXexcCritical4 2 3 2 3 3 2" xfId="20721"/>
    <cellStyle name="SAPBEXexcCritical4 2 3 2 3 4" xfId="20722"/>
    <cellStyle name="SAPBEXexcCritical4 2 3 2 3 4 2" xfId="20723"/>
    <cellStyle name="SAPBEXexcCritical4 2 3 2 3 5" xfId="20724"/>
    <cellStyle name="SAPBEXexcCritical4 2 3 2 3 5 2" xfId="20725"/>
    <cellStyle name="SAPBEXexcCritical4 2 3 2 3 6" xfId="20726"/>
    <cellStyle name="SAPBEXexcCritical4 2 3 2 3 6 2" xfId="20727"/>
    <cellStyle name="SAPBEXexcCritical4 2 3 2 3 7" xfId="20728"/>
    <cellStyle name="SAPBEXexcCritical4 2 3 2 4" xfId="20729"/>
    <cellStyle name="SAPBEXexcCritical4 2 3 2 4 2" xfId="20730"/>
    <cellStyle name="SAPBEXexcCritical4 2 3 2 5" xfId="20731"/>
    <cellStyle name="SAPBEXexcCritical4 2 3 2 5 2" xfId="20732"/>
    <cellStyle name="SAPBEXexcCritical4 2 3 2 6" xfId="20733"/>
    <cellStyle name="SAPBEXexcCritical4 2 3 2 6 2" xfId="20734"/>
    <cellStyle name="SAPBEXexcCritical4 2 3 2 7" xfId="20735"/>
    <cellStyle name="SAPBEXexcCritical4 2 3 2 7 2" xfId="20736"/>
    <cellStyle name="SAPBEXexcCritical4 2 3 2 8" xfId="20737"/>
    <cellStyle name="SAPBEXexcCritical4 2 3 2 8 2" xfId="20738"/>
    <cellStyle name="SAPBEXexcCritical4 2 3 2 9" xfId="20739"/>
    <cellStyle name="SAPBEXexcCritical4 2 3 3" xfId="20740"/>
    <cellStyle name="SAPBEXexcCritical4 2 3 3 2" xfId="20741"/>
    <cellStyle name="SAPBEXexcCritical4 2 3 3 2 2" xfId="20742"/>
    <cellStyle name="SAPBEXexcCritical4 2 3 3 2 2 2" xfId="20743"/>
    <cellStyle name="SAPBEXexcCritical4 2 3 3 2 3" xfId="20744"/>
    <cellStyle name="SAPBEXexcCritical4 2 3 3 2 3 2" xfId="20745"/>
    <cellStyle name="SAPBEXexcCritical4 2 3 3 2 4" xfId="20746"/>
    <cellStyle name="SAPBEXexcCritical4 2 3 3 2 4 2" xfId="20747"/>
    <cellStyle name="SAPBEXexcCritical4 2 3 3 2 5" xfId="20748"/>
    <cellStyle name="SAPBEXexcCritical4 2 3 3 2 5 2" xfId="20749"/>
    <cellStyle name="SAPBEXexcCritical4 2 3 3 2 6" xfId="20750"/>
    <cellStyle name="SAPBEXexcCritical4 2 3 3 2 6 2" xfId="20751"/>
    <cellStyle name="SAPBEXexcCritical4 2 3 3 2 7" xfId="20752"/>
    <cellStyle name="SAPBEXexcCritical4 2 3 3 3" xfId="20753"/>
    <cellStyle name="SAPBEXexcCritical4 2 3 3 3 2" xfId="20754"/>
    <cellStyle name="SAPBEXexcCritical4 2 3 3 4" xfId="20755"/>
    <cellStyle name="SAPBEXexcCritical4 2 3 3 4 2" xfId="20756"/>
    <cellStyle name="SAPBEXexcCritical4 2 3 3 5" xfId="20757"/>
    <cellStyle name="SAPBEXexcCritical4 2 3 3 5 2" xfId="20758"/>
    <cellStyle name="SAPBEXexcCritical4 2 3 3 6" xfId="20759"/>
    <cellStyle name="SAPBEXexcCritical4 2 3 3 6 2" xfId="20760"/>
    <cellStyle name="SAPBEXexcCritical4 2 3 3 7" xfId="20761"/>
    <cellStyle name="SAPBEXexcCritical4 2 3 3 7 2" xfId="20762"/>
    <cellStyle name="SAPBEXexcCritical4 2 3 3 8" xfId="20763"/>
    <cellStyle name="SAPBEXexcCritical4 2 3 4" xfId="20764"/>
    <cellStyle name="SAPBEXexcCritical4 2 3 4 2" xfId="20765"/>
    <cellStyle name="SAPBEXexcCritical4 2 3 4 2 2" xfId="20766"/>
    <cellStyle name="SAPBEXexcCritical4 2 3 4 3" xfId="20767"/>
    <cellStyle name="SAPBEXexcCritical4 2 3 4 3 2" xfId="20768"/>
    <cellStyle name="SAPBEXexcCritical4 2 3 4 4" xfId="20769"/>
    <cellStyle name="SAPBEXexcCritical4 2 3 4 4 2" xfId="20770"/>
    <cellStyle name="SAPBEXexcCritical4 2 3 4 5" xfId="20771"/>
    <cellStyle name="SAPBEXexcCritical4 2 3 4 5 2" xfId="20772"/>
    <cellStyle name="SAPBEXexcCritical4 2 3 4 6" xfId="20773"/>
    <cellStyle name="SAPBEXexcCritical4 2 3 4 6 2" xfId="20774"/>
    <cellStyle name="SAPBEXexcCritical4 2 3 4 7" xfId="20775"/>
    <cellStyle name="SAPBEXexcCritical4 2 3 5" xfId="20776"/>
    <cellStyle name="SAPBEXexcCritical4 2 3 5 2" xfId="20777"/>
    <cellStyle name="SAPBEXexcCritical4 2 3 6" xfId="20778"/>
    <cellStyle name="SAPBEXexcCritical4 2 3 6 2" xfId="20779"/>
    <cellStyle name="SAPBEXexcCritical4 2 3 7" xfId="20780"/>
    <cellStyle name="SAPBEXexcCritical4 2 3 7 2" xfId="20781"/>
    <cellStyle name="SAPBEXexcCritical4 2 3 8" xfId="20782"/>
    <cellStyle name="SAPBEXexcCritical4 2 3 8 2" xfId="20783"/>
    <cellStyle name="SAPBEXexcCritical4 2 3 9" xfId="20784"/>
    <cellStyle name="SAPBEXexcCritical4 2 3 9 2" xfId="20785"/>
    <cellStyle name="SAPBEXexcCritical4 2 4" xfId="20786"/>
    <cellStyle name="SAPBEXexcCritical4 2 4 2" xfId="20787"/>
    <cellStyle name="SAPBEXexcCritical4 2 4 2 2" xfId="20788"/>
    <cellStyle name="SAPBEXexcCritical4 2 4 2 2 2" xfId="20789"/>
    <cellStyle name="SAPBEXexcCritical4 2 4 2 2 2 2" xfId="20790"/>
    <cellStyle name="SAPBEXexcCritical4 2 4 2 2 3" xfId="20791"/>
    <cellStyle name="SAPBEXexcCritical4 2 4 2 2 3 2" xfId="20792"/>
    <cellStyle name="SAPBEXexcCritical4 2 4 2 2 4" xfId="20793"/>
    <cellStyle name="SAPBEXexcCritical4 2 4 2 2 4 2" xfId="20794"/>
    <cellStyle name="SAPBEXexcCritical4 2 4 2 2 5" xfId="20795"/>
    <cellStyle name="SAPBEXexcCritical4 2 4 2 2 5 2" xfId="20796"/>
    <cellStyle name="SAPBEXexcCritical4 2 4 2 2 6" xfId="20797"/>
    <cellStyle name="SAPBEXexcCritical4 2 4 2 2 6 2" xfId="20798"/>
    <cellStyle name="SAPBEXexcCritical4 2 4 2 2 7" xfId="20799"/>
    <cellStyle name="SAPBEXexcCritical4 2 4 2 3" xfId="20800"/>
    <cellStyle name="SAPBEXexcCritical4 2 4 2 3 2" xfId="20801"/>
    <cellStyle name="SAPBEXexcCritical4 2 4 2 4" xfId="20802"/>
    <cellStyle name="SAPBEXexcCritical4 2 4 2 4 2" xfId="20803"/>
    <cellStyle name="SAPBEXexcCritical4 2 4 2 5" xfId="20804"/>
    <cellStyle name="SAPBEXexcCritical4 2 4 2 5 2" xfId="20805"/>
    <cellStyle name="SAPBEXexcCritical4 2 4 2 6" xfId="20806"/>
    <cellStyle name="SAPBEXexcCritical4 2 4 2 6 2" xfId="20807"/>
    <cellStyle name="SAPBEXexcCritical4 2 4 2 7" xfId="20808"/>
    <cellStyle name="SAPBEXexcCritical4 2 4 2 7 2" xfId="20809"/>
    <cellStyle name="SAPBEXexcCritical4 2 4 2 8" xfId="20810"/>
    <cellStyle name="SAPBEXexcCritical4 2 4 3" xfId="20811"/>
    <cellStyle name="SAPBEXexcCritical4 2 4 3 2" xfId="20812"/>
    <cellStyle name="SAPBEXexcCritical4 2 4 3 2 2" xfId="20813"/>
    <cellStyle name="SAPBEXexcCritical4 2 4 3 3" xfId="20814"/>
    <cellStyle name="SAPBEXexcCritical4 2 4 3 3 2" xfId="20815"/>
    <cellStyle name="SAPBEXexcCritical4 2 4 3 4" xfId="20816"/>
    <cellStyle name="SAPBEXexcCritical4 2 4 3 4 2" xfId="20817"/>
    <cellStyle name="SAPBEXexcCritical4 2 4 3 5" xfId="20818"/>
    <cellStyle name="SAPBEXexcCritical4 2 4 3 5 2" xfId="20819"/>
    <cellStyle name="SAPBEXexcCritical4 2 4 3 6" xfId="20820"/>
    <cellStyle name="SAPBEXexcCritical4 2 4 3 6 2" xfId="20821"/>
    <cellStyle name="SAPBEXexcCritical4 2 4 3 7" xfId="20822"/>
    <cellStyle name="SAPBEXexcCritical4 2 4 4" xfId="20823"/>
    <cellStyle name="SAPBEXexcCritical4 2 4 4 2" xfId="20824"/>
    <cellStyle name="SAPBEXexcCritical4 2 4 5" xfId="20825"/>
    <cellStyle name="SAPBEXexcCritical4 2 4 5 2" xfId="20826"/>
    <cellStyle name="SAPBEXexcCritical4 2 4 6" xfId="20827"/>
    <cellStyle name="SAPBEXexcCritical4 2 4 6 2" xfId="20828"/>
    <cellStyle name="SAPBEXexcCritical4 2 4 7" xfId="20829"/>
    <cellStyle name="SAPBEXexcCritical4 2 4 7 2" xfId="20830"/>
    <cellStyle name="SAPBEXexcCritical4 2 4 8" xfId="20831"/>
    <cellStyle name="SAPBEXexcCritical4 2 4 8 2" xfId="20832"/>
    <cellStyle name="SAPBEXexcCritical4 2 4 9" xfId="20833"/>
    <cellStyle name="SAPBEXexcCritical4 2 5" xfId="20834"/>
    <cellStyle name="SAPBEXexcCritical4 2 5 2" xfId="20835"/>
    <cellStyle name="SAPBEXexcCritical4 2 5 2 2" xfId="20836"/>
    <cellStyle name="SAPBEXexcCritical4 2 5 2 2 2" xfId="20837"/>
    <cellStyle name="SAPBEXexcCritical4 2 5 2 3" xfId="20838"/>
    <cellStyle name="SAPBEXexcCritical4 2 5 2 3 2" xfId="20839"/>
    <cellStyle name="SAPBEXexcCritical4 2 5 2 4" xfId="20840"/>
    <cellStyle name="SAPBEXexcCritical4 2 5 2 4 2" xfId="20841"/>
    <cellStyle name="SAPBEXexcCritical4 2 5 2 5" xfId="20842"/>
    <cellStyle name="SAPBEXexcCritical4 2 5 2 5 2" xfId="20843"/>
    <cellStyle name="SAPBEXexcCritical4 2 5 2 6" xfId="20844"/>
    <cellStyle name="SAPBEXexcCritical4 2 5 2 6 2" xfId="20845"/>
    <cellStyle name="SAPBEXexcCritical4 2 5 2 7" xfId="20846"/>
    <cellStyle name="SAPBEXexcCritical4 2 5 3" xfId="20847"/>
    <cellStyle name="SAPBEXexcCritical4 2 5 3 2" xfId="20848"/>
    <cellStyle name="SAPBEXexcCritical4 2 5 4" xfId="20849"/>
    <cellStyle name="SAPBEXexcCritical4 2 5 4 2" xfId="20850"/>
    <cellStyle name="SAPBEXexcCritical4 2 5 5" xfId="20851"/>
    <cellStyle name="SAPBEXexcCritical4 2 5 5 2" xfId="20852"/>
    <cellStyle name="SAPBEXexcCritical4 2 5 6" xfId="20853"/>
    <cellStyle name="SAPBEXexcCritical4 2 5 6 2" xfId="20854"/>
    <cellStyle name="SAPBEXexcCritical4 2 5 7" xfId="20855"/>
    <cellStyle name="SAPBEXexcCritical4 2 5 7 2" xfId="20856"/>
    <cellStyle name="SAPBEXexcCritical4 2 5 8" xfId="20857"/>
    <cellStyle name="SAPBEXexcCritical4 2 6" xfId="20858"/>
    <cellStyle name="SAPBEXexcCritical4 2 6 2" xfId="20859"/>
    <cellStyle name="SAPBEXexcCritical4 2 6 2 2" xfId="20860"/>
    <cellStyle name="SAPBEXexcCritical4 2 6 3" xfId="20861"/>
    <cellStyle name="SAPBEXexcCritical4 2 6 3 2" xfId="20862"/>
    <cellStyle name="SAPBEXexcCritical4 2 6 4" xfId="20863"/>
    <cellStyle name="SAPBEXexcCritical4 2 6 4 2" xfId="20864"/>
    <cellStyle name="SAPBEXexcCritical4 2 6 5" xfId="20865"/>
    <cellStyle name="SAPBEXexcCritical4 2 6 5 2" xfId="20866"/>
    <cellStyle name="SAPBEXexcCritical4 2 6 6" xfId="20867"/>
    <cellStyle name="SAPBEXexcCritical4 2 6 6 2" xfId="20868"/>
    <cellStyle name="SAPBEXexcCritical4 2 6 7" xfId="20869"/>
    <cellStyle name="SAPBEXexcCritical4 2 7" xfId="20870"/>
    <cellStyle name="SAPBEXexcCritical4 2 7 2" xfId="20871"/>
    <cellStyle name="SAPBEXexcCritical4 2 8" xfId="20872"/>
    <cellStyle name="SAPBEXexcCritical4 2 8 2" xfId="20873"/>
    <cellStyle name="SAPBEXexcCritical4 2 9" xfId="20874"/>
    <cellStyle name="SAPBEXexcCritical4 2 9 2" xfId="20875"/>
    <cellStyle name="SAPBEXexcCritical4 3" xfId="20876"/>
    <cellStyle name="SAPBEXexcCritical4 3 10" xfId="20877"/>
    <cellStyle name="SAPBEXexcCritical4 3 10 2" xfId="20878"/>
    <cellStyle name="SAPBEXexcCritical4 3 11" xfId="20879"/>
    <cellStyle name="SAPBEXexcCritical4 3 11 2" xfId="20880"/>
    <cellStyle name="SAPBEXexcCritical4 3 12" xfId="20881"/>
    <cellStyle name="SAPBEXexcCritical4 3 2" xfId="20882"/>
    <cellStyle name="SAPBEXexcCritical4 3 2 10" xfId="20883"/>
    <cellStyle name="SAPBEXexcCritical4 3 2 10 2" xfId="20884"/>
    <cellStyle name="SAPBEXexcCritical4 3 2 11" xfId="20885"/>
    <cellStyle name="SAPBEXexcCritical4 3 2 2" xfId="20886"/>
    <cellStyle name="SAPBEXexcCritical4 3 2 2 10" xfId="20887"/>
    <cellStyle name="SAPBEXexcCritical4 3 2 2 2" xfId="20888"/>
    <cellStyle name="SAPBEXexcCritical4 3 2 2 2 2" xfId="20889"/>
    <cellStyle name="SAPBEXexcCritical4 3 2 2 2 2 2" xfId="20890"/>
    <cellStyle name="SAPBEXexcCritical4 3 2 2 2 2 2 2" xfId="20891"/>
    <cellStyle name="SAPBEXexcCritical4 3 2 2 2 2 2 2 2" xfId="20892"/>
    <cellStyle name="SAPBEXexcCritical4 3 2 2 2 2 2 3" xfId="20893"/>
    <cellStyle name="SAPBEXexcCritical4 3 2 2 2 2 2 3 2" xfId="20894"/>
    <cellStyle name="SAPBEXexcCritical4 3 2 2 2 2 2 4" xfId="20895"/>
    <cellStyle name="SAPBEXexcCritical4 3 2 2 2 2 2 4 2" xfId="20896"/>
    <cellStyle name="SAPBEXexcCritical4 3 2 2 2 2 2 5" xfId="20897"/>
    <cellStyle name="SAPBEXexcCritical4 3 2 2 2 2 2 5 2" xfId="20898"/>
    <cellStyle name="SAPBEXexcCritical4 3 2 2 2 2 2 6" xfId="20899"/>
    <cellStyle name="SAPBEXexcCritical4 3 2 2 2 2 2 6 2" xfId="20900"/>
    <cellStyle name="SAPBEXexcCritical4 3 2 2 2 2 2 7" xfId="20901"/>
    <cellStyle name="SAPBEXexcCritical4 3 2 2 2 2 3" xfId="20902"/>
    <cellStyle name="SAPBEXexcCritical4 3 2 2 2 2 3 2" xfId="20903"/>
    <cellStyle name="SAPBEXexcCritical4 3 2 2 2 2 4" xfId="20904"/>
    <cellStyle name="SAPBEXexcCritical4 3 2 2 2 2 4 2" xfId="20905"/>
    <cellStyle name="SAPBEXexcCritical4 3 2 2 2 2 5" xfId="20906"/>
    <cellStyle name="SAPBEXexcCritical4 3 2 2 2 2 5 2" xfId="20907"/>
    <cellStyle name="SAPBEXexcCritical4 3 2 2 2 2 6" xfId="20908"/>
    <cellStyle name="SAPBEXexcCritical4 3 2 2 2 2 6 2" xfId="20909"/>
    <cellStyle name="SAPBEXexcCritical4 3 2 2 2 2 7" xfId="20910"/>
    <cellStyle name="SAPBEXexcCritical4 3 2 2 2 2 7 2" xfId="20911"/>
    <cellStyle name="SAPBEXexcCritical4 3 2 2 2 2 8" xfId="20912"/>
    <cellStyle name="SAPBEXexcCritical4 3 2 2 2 3" xfId="20913"/>
    <cellStyle name="SAPBEXexcCritical4 3 2 2 2 3 2" xfId="20914"/>
    <cellStyle name="SAPBEXexcCritical4 3 2 2 2 3 2 2" xfId="20915"/>
    <cellStyle name="SAPBEXexcCritical4 3 2 2 2 3 3" xfId="20916"/>
    <cellStyle name="SAPBEXexcCritical4 3 2 2 2 3 3 2" xfId="20917"/>
    <cellStyle name="SAPBEXexcCritical4 3 2 2 2 3 4" xfId="20918"/>
    <cellStyle name="SAPBEXexcCritical4 3 2 2 2 3 4 2" xfId="20919"/>
    <cellStyle name="SAPBEXexcCritical4 3 2 2 2 3 5" xfId="20920"/>
    <cellStyle name="SAPBEXexcCritical4 3 2 2 2 3 5 2" xfId="20921"/>
    <cellStyle name="SAPBEXexcCritical4 3 2 2 2 3 6" xfId="20922"/>
    <cellStyle name="SAPBEXexcCritical4 3 2 2 2 3 6 2" xfId="20923"/>
    <cellStyle name="SAPBEXexcCritical4 3 2 2 2 3 7" xfId="20924"/>
    <cellStyle name="SAPBEXexcCritical4 3 2 2 2 4" xfId="20925"/>
    <cellStyle name="SAPBEXexcCritical4 3 2 2 2 4 2" xfId="20926"/>
    <cellStyle name="SAPBEXexcCritical4 3 2 2 2 5" xfId="20927"/>
    <cellStyle name="SAPBEXexcCritical4 3 2 2 2 5 2" xfId="20928"/>
    <cellStyle name="SAPBEXexcCritical4 3 2 2 2 6" xfId="20929"/>
    <cellStyle name="SAPBEXexcCritical4 3 2 2 2 6 2" xfId="20930"/>
    <cellStyle name="SAPBEXexcCritical4 3 2 2 2 7" xfId="20931"/>
    <cellStyle name="SAPBEXexcCritical4 3 2 2 2 7 2" xfId="20932"/>
    <cellStyle name="SAPBEXexcCritical4 3 2 2 2 8" xfId="20933"/>
    <cellStyle name="SAPBEXexcCritical4 3 2 2 2 8 2" xfId="20934"/>
    <cellStyle name="SAPBEXexcCritical4 3 2 2 2 9" xfId="20935"/>
    <cellStyle name="SAPBEXexcCritical4 3 2 2 3" xfId="20936"/>
    <cellStyle name="SAPBEXexcCritical4 3 2 2 3 2" xfId="20937"/>
    <cellStyle name="SAPBEXexcCritical4 3 2 2 3 2 2" xfId="20938"/>
    <cellStyle name="SAPBEXexcCritical4 3 2 2 3 2 2 2" xfId="20939"/>
    <cellStyle name="SAPBEXexcCritical4 3 2 2 3 2 3" xfId="20940"/>
    <cellStyle name="SAPBEXexcCritical4 3 2 2 3 2 3 2" xfId="20941"/>
    <cellStyle name="SAPBEXexcCritical4 3 2 2 3 2 4" xfId="20942"/>
    <cellStyle name="SAPBEXexcCritical4 3 2 2 3 2 4 2" xfId="20943"/>
    <cellStyle name="SAPBEXexcCritical4 3 2 2 3 2 5" xfId="20944"/>
    <cellStyle name="SAPBEXexcCritical4 3 2 2 3 2 5 2" xfId="20945"/>
    <cellStyle name="SAPBEXexcCritical4 3 2 2 3 2 6" xfId="20946"/>
    <cellStyle name="SAPBEXexcCritical4 3 2 2 3 2 6 2" xfId="20947"/>
    <cellStyle name="SAPBEXexcCritical4 3 2 2 3 2 7" xfId="20948"/>
    <cellStyle name="SAPBEXexcCritical4 3 2 2 3 3" xfId="20949"/>
    <cellStyle name="SAPBEXexcCritical4 3 2 2 3 3 2" xfId="20950"/>
    <cellStyle name="SAPBEXexcCritical4 3 2 2 3 4" xfId="20951"/>
    <cellStyle name="SAPBEXexcCritical4 3 2 2 3 4 2" xfId="20952"/>
    <cellStyle name="SAPBEXexcCritical4 3 2 2 3 5" xfId="20953"/>
    <cellStyle name="SAPBEXexcCritical4 3 2 2 3 5 2" xfId="20954"/>
    <cellStyle name="SAPBEXexcCritical4 3 2 2 3 6" xfId="20955"/>
    <cellStyle name="SAPBEXexcCritical4 3 2 2 3 6 2" xfId="20956"/>
    <cellStyle name="SAPBEXexcCritical4 3 2 2 3 7" xfId="20957"/>
    <cellStyle name="SAPBEXexcCritical4 3 2 2 3 7 2" xfId="20958"/>
    <cellStyle name="SAPBEXexcCritical4 3 2 2 3 8" xfId="20959"/>
    <cellStyle name="SAPBEXexcCritical4 3 2 2 4" xfId="20960"/>
    <cellStyle name="SAPBEXexcCritical4 3 2 2 4 2" xfId="20961"/>
    <cellStyle name="SAPBEXexcCritical4 3 2 2 4 2 2" xfId="20962"/>
    <cellStyle name="SAPBEXexcCritical4 3 2 2 4 3" xfId="20963"/>
    <cellStyle name="SAPBEXexcCritical4 3 2 2 4 3 2" xfId="20964"/>
    <cellStyle name="SAPBEXexcCritical4 3 2 2 4 4" xfId="20965"/>
    <cellStyle name="SAPBEXexcCritical4 3 2 2 4 4 2" xfId="20966"/>
    <cellStyle name="SAPBEXexcCritical4 3 2 2 4 5" xfId="20967"/>
    <cellStyle name="SAPBEXexcCritical4 3 2 2 4 5 2" xfId="20968"/>
    <cellStyle name="SAPBEXexcCritical4 3 2 2 4 6" xfId="20969"/>
    <cellStyle name="SAPBEXexcCritical4 3 2 2 4 6 2" xfId="20970"/>
    <cellStyle name="SAPBEXexcCritical4 3 2 2 4 7" xfId="20971"/>
    <cellStyle name="SAPBEXexcCritical4 3 2 2 5" xfId="20972"/>
    <cellStyle name="SAPBEXexcCritical4 3 2 2 5 2" xfId="20973"/>
    <cellStyle name="SAPBEXexcCritical4 3 2 2 6" xfId="20974"/>
    <cellStyle name="SAPBEXexcCritical4 3 2 2 6 2" xfId="20975"/>
    <cellStyle name="SAPBEXexcCritical4 3 2 2 7" xfId="20976"/>
    <cellStyle name="SAPBEXexcCritical4 3 2 2 7 2" xfId="20977"/>
    <cellStyle name="SAPBEXexcCritical4 3 2 2 8" xfId="20978"/>
    <cellStyle name="SAPBEXexcCritical4 3 2 2 8 2" xfId="20979"/>
    <cellStyle name="SAPBEXexcCritical4 3 2 2 9" xfId="20980"/>
    <cellStyle name="SAPBEXexcCritical4 3 2 2 9 2" xfId="20981"/>
    <cellStyle name="SAPBEXexcCritical4 3 2 3" xfId="20982"/>
    <cellStyle name="SAPBEXexcCritical4 3 2 3 2" xfId="20983"/>
    <cellStyle name="SAPBEXexcCritical4 3 2 3 2 2" xfId="20984"/>
    <cellStyle name="SAPBEXexcCritical4 3 2 3 2 2 2" xfId="20985"/>
    <cellStyle name="SAPBEXexcCritical4 3 2 3 2 2 2 2" xfId="20986"/>
    <cellStyle name="SAPBEXexcCritical4 3 2 3 2 2 3" xfId="20987"/>
    <cellStyle name="SAPBEXexcCritical4 3 2 3 2 2 3 2" xfId="20988"/>
    <cellStyle name="SAPBEXexcCritical4 3 2 3 2 2 4" xfId="20989"/>
    <cellStyle name="SAPBEXexcCritical4 3 2 3 2 2 4 2" xfId="20990"/>
    <cellStyle name="SAPBEXexcCritical4 3 2 3 2 2 5" xfId="20991"/>
    <cellStyle name="SAPBEXexcCritical4 3 2 3 2 2 5 2" xfId="20992"/>
    <cellStyle name="SAPBEXexcCritical4 3 2 3 2 2 6" xfId="20993"/>
    <cellStyle name="SAPBEXexcCritical4 3 2 3 2 2 6 2" xfId="20994"/>
    <cellStyle name="SAPBEXexcCritical4 3 2 3 2 2 7" xfId="20995"/>
    <cellStyle name="SAPBEXexcCritical4 3 2 3 2 3" xfId="20996"/>
    <cellStyle name="SAPBEXexcCritical4 3 2 3 2 3 2" xfId="20997"/>
    <cellStyle name="SAPBEXexcCritical4 3 2 3 2 4" xfId="20998"/>
    <cellStyle name="SAPBEXexcCritical4 3 2 3 2 4 2" xfId="20999"/>
    <cellStyle name="SAPBEXexcCritical4 3 2 3 2 5" xfId="21000"/>
    <cellStyle name="SAPBEXexcCritical4 3 2 3 2 5 2" xfId="21001"/>
    <cellStyle name="SAPBEXexcCritical4 3 2 3 2 6" xfId="21002"/>
    <cellStyle name="SAPBEXexcCritical4 3 2 3 2 6 2" xfId="21003"/>
    <cellStyle name="SAPBEXexcCritical4 3 2 3 2 7" xfId="21004"/>
    <cellStyle name="SAPBEXexcCritical4 3 2 3 2 7 2" xfId="21005"/>
    <cellStyle name="SAPBEXexcCritical4 3 2 3 2 8" xfId="21006"/>
    <cellStyle name="SAPBEXexcCritical4 3 2 3 3" xfId="21007"/>
    <cellStyle name="SAPBEXexcCritical4 3 2 3 3 2" xfId="21008"/>
    <cellStyle name="SAPBEXexcCritical4 3 2 3 3 2 2" xfId="21009"/>
    <cellStyle name="SAPBEXexcCritical4 3 2 3 3 3" xfId="21010"/>
    <cellStyle name="SAPBEXexcCritical4 3 2 3 3 3 2" xfId="21011"/>
    <cellStyle name="SAPBEXexcCritical4 3 2 3 3 4" xfId="21012"/>
    <cellStyle name="SAPBEXexcCritical4 3 2 3 3 4 2" xfId="21013"/>
    <cellStyle name="SAPBEXexcCritical4 3 2 3 3 5" xfId="21014"/>
    <cellStyle name="SAPBEXexcCritical4 3 2 3 3 5 2" xfId="21015"/>
    <cellStyle name="SAPBEXexcCritical4 3 2 3 3 6" xfId="21016"/>
    <cellStyle name="SAPBEXexcCritical4 3 2 3 3 6 2" xfId="21017"/>
    <cellStyle name="SAPBEXexcCritical4 3 2 3 3 7" xfId="21018"/>
    <cellStyle name="SAPBEXexcCritical4 3 2 3 4" xfId="21019"/>
    <cellStyle name="SAPBEXexcCritical4 3 2 3 4 2" xfId="21020"/>
    <cellStyle name="SAPBEXexcCritical4 3 2 3 5" xfId="21021"/>
    <cellStyle name="SAPBEXexcCritical4 3 2 3 5 2" xfId="21022"/>
    <cellStyle name="SAPBEXexcCritical4 3 2 3 6" xfId="21023"/>
    <cellStyle name="SAPBEXexcCritical4 3 2 3 6 2" xfId="21024"/>
    <cellStyle name="SAPBEXexcCritical4 3 2 3 7" xfId="21025"/>
    <cellStyle name="SAPBEXexcCritical4 3 2 3 7 2" xfId="21026"/>
    <cellStyle name="SAPBEXexcCritical4 3 2 3 8" xfId="21027"/>
    <cellStyle name="SAPBEXexcCritical4 3 2 3 8 2" xfId="21028"/>
    <cellStyle name="SAPBEXexcCritical4 3 2 3 9" xfId="21029"/>
    <cellStyle name="SAPBEXexcCritical4 3 2 4" xfId="21030"/>
    <cellStyle name="SAPBEXexcCritical4 3 2 4 2" xfId="21031"/>
    <cellStyle name="SAPBEXexcCritical4 3 2 4 2 2" xfId="21032"/>
    <cellStyle name="SAPBEXexcCritical4 3 2 4 2 2 2" xfId="21033"/>
    <cellStyle name="SAPBEXexcCritical4 3 2 4 2 3" xfId="21034"/>
    <cellStyle name="SAPBEXexcCritical4 3 2 4 2 3 2" xfId="21035"/>
    <cellStyle name="SAPBEXexcCritical4 3 2 4 2 4" xfId="21036"/>
    <cellStyle name="SAPBEXexcCritical4 3 2 4 2 4 2" xfId="21037"/>
    <cellStyle name="SAPBEXexcCritical4 3 2 4 2 5" xfId="21038"/>
    <cellStyle name="SAPBEXexcCritical4 3 2 4 2 5 2" xfId="21039"/>
    <cellStyle name="SAPBEXexcCritical4 3 2 4 2 6" xfId="21040"/>
    <cellStyle name="SAPBEXexcCritical4 3 2 4 2 6 2" xfId="21041"/>
    <cellStyle name="SAPBEXexcCritical4 3 2 4 2 7" xfId="21042"/>
    <cellStyle name="SAPBEXexcCritical4 3 2 4 3" xfId="21043"/>
    <cellStyle name="SAPBEXexcCritical4 3 2 4 3 2" xfId="21044"/>
    <cellStyle name="SAPBEXexcCritical4 3 2 4 4" xfId="21045"/>
    <cellStyle name="SAPBEXexcCritical4 3 2 4 4 2" xfId="21046"/>
    <cellStyle name="SAPBEXexcCritical4 3 2 4 5" xfId="21047"/>
    <cellStyle name="SAPBEXexcCritical4 3 2 4 5 2" xfId="21048"/>
    <cellStyle name="SAPBEXexcCritical4 3 2 4 6" xfId="21049"/>
    <cellStyle name="SAPBEXexcCritical4 3 2 4 6 2" xfId="21050"/>
    <cellStyle name="SAPBEXexcCritical4 3 2 4 7" xfId="21051"/>
    <cellStyle name="SAPBEXexcCritical4 3 2 4 7 2" xfId="21052"/>
    <cellStyle name="SAPBEXexcCritical4 3 2 4 8" xfId="21053"/>
    <cellStyle name="SAPBEXexcCritical4 3 2 5" xfId="21054"/>
    <cellStyle name="SAPBEXexcCritical4 3 2 5 2" xfId="21055"/>
    <cellStyle name="SAPBEXexcCritical4 3 2 5 2 2" xfId="21056"/>
    <cellStyle name="SAPBEXexcCritical4 3 2 5 3" xfId="21057"/>
    <cellStyle name="SAPBEXexcCritical4 3 2 5 3 2" xfId="21058"/>
    <cellStyle name="SAPBEXexcCritical4 3 2 5 4" xfId="21059"/>
    <cellStyle name="SAPBEXexcCritical4 3 2 5 4 2" xfId="21060"/>
    <cellStyle name="SAPBEXexcCritical4 3 2 5 5" xfId="21061"/>
    <cellStyle name="SAPBEXexcCritical4 3 2 5 5 2" xfId="21062"/>
    <cellStyle name="SAPBEXexcCritical4 3 2 5 6" xfId="21063"/>
    <cellStyle name="SAPBEXexcCritical4 3 2 5 6 2" xfId="21064"/>
    <cellStyle name="SAPBEXexcCritical4 3 2 5 7" xfId="21065"/>
    <cellStyle name="SAPBEXexcCritical4 3 2 6" xfId="21066"/>
    <cellStyle name="SAPBEXexcCritical4 3 2 6 2" xfId="21067"/>
    <cellStyle name="SAPBEXexcCritical4 3 2 7" xfId="21068"/>
    <cellStyle name="SAPBEXexcCritical4 3 2 7 2" xfId="21069"/>
    <cellStyle name="SAPBEXexcCritical4 3 2 8" xfId="21070"/>
    <cellStyle name="SAPBEXexcCritical4 3 2 8 2" xfId="21071"/>
    <cellStyle name="SAPBEXexcCritical4 3 2 9" xfId="21072"/>
    <cellStyle name="SAPBEXexcCritical4 3 2 9 2" xfId="21073"/>
    <cellStyle name="SAPBEXexcCritical4 3 3" xfId="21074"/>
    <cellStyle name="SAPBEXexcCritical4 3 3 10" xfId="21075"/>
    <cellStyle name="SAPBEXexcCritical4 3 3 2" xfId="21076"/>
    <cellStyle name="SAPBEXexcCritical4 3 3 2 2" xfId="21077"/>
    <cellStyle name="SAPBEXexcCritical4 3 3 2 2 2" xfId="21078"/>
    <cellStyle name="SAPBEXexcCritical4 3 3 2 2 2 2" xfId="21079"/>
    <cellStyle name="SAPBEXexcCritical4 3 3 2 2 2 2 2" xfId="21080"/>
    <cellStyle name="SAPBEXexcCritical4 3 3 2 2 2 3" xfId="21081"/>
    <cellStyle name="SAPBEXexcCritical4 3 3 2 2 2 3 2" xfId="21082"/>
    <cellStyle name="SAPBEXexcCritical4 3 3 2 2 2 4" xfId="21083"/>
    <cellStyle name="SAPBEXexcCritical4 3 3 2 2 2 4 2" xfId="21084"/>
    <cellStyle name="SAPBEXexcCritical4 3 3 2 2 2 5" xfId="21085"/>
    <cellStyle name="SAPBEXexcCritical4 3 3 2 2 2 5 2" xfId="21086"/>
    <cellStyle name="SAPBEXexcCritical4 3 3 2 2 2 6" xfId="21087"/>
    <cellStyle name="SAPBEXexcCritical4 3 3 2 2 2 6 2" xfId="21088"/>
    <cellStyle name="SAPBEXexcCritical4 3 3 2 2 2 7" xfId="21089"/>
    <cellStyle name="SAPBEXexcCritical4 3 3 2 2 3" xfId="21090"/>
    <cellStyle name="SAPBEXexcCritical4 3 3 2 2 3 2" xfId="21091"/>
    <cellStyle name="SAPBEXexcCritical4 3 3 2 2 4" xfId="21092"/>
    <cellStyle name="SAPBEXexcCritical4 3 3 2 2 4 2" xfId="21093"/>
    <cellStyle name="SAPBEXexcCritical4 3 3 2 2 5" xfId="21094"/>
    <cellStyle name="SAPBEXexcCritical4 3 3 2 2 5 2" xfId="21095"/>
    <cellStyle name="SAPBEXexcCritical4 3 3 2 2 6" xfId="21096"/>
    <cellStyle name="SAPBEXexcCritical4 3 3 2 2 6 2" xfId="21097"/>
    <cellStyle name="SAPBEXexcCritical4 3 3 2 2 7" xfId="21098"/>
    <cellStyle name="SAPBEXexcCritical4 3 3 2 2 7 2" xfId="21099"/>
    <cellStyle name="SAPBEXexcCritical4 3 3 2 2 8" xfId="21100"/>
    <cellStyle name="SAPBEXexcCritical4 3 3 2 3" xfId="21101"/>
    <cellStyle name="SAPBEXexcCritical4 3 3 2 3 2" xfId="21102"/>
    <cellStyle name="SAPBEXexcCritical4 3 3 2 3 2 2" xfId="21103"/>
    <cellStyle name="SAPBEXexcCritical4 3 3 2 3 3" xfId="21104"/>
    <cellStyle name="SAPBEXexcCritical4 3 3 2 3 3 2" xfId="21105"/>
    <cellStyle name="SAPBEXexcCritical4 3 3 2 3 4" xfId="21106"/>
    <cellStyle name="SAPBEXexcCritical4 3 3 2 3 4 2" xfId="21107"/>
    <cellStyle name="SAPBEXexcCritical4 3 3 2 3 5" xfId="21108"/>
    <cellStyle name="SAPBEXexcCritical4 3 3 2 3 5 2" xfId="21109"/>
    <cellStyle name="SAPBEXexcCritical4 3 3 2 3 6" xfId="21110"/>
    <cellStyle name="SAPBEXexcCritical4 3 3 2 3 6 2" xfId="21111"/>
    <cellStyle name="SAPBEXexcCritical4 3 3 2 3 7" xfId="21112"/>
    <cellStyle name="SAPBEXexcCritical4 3 3 2 4" xfId="21113"/>
    <cellStyle name="SAPBEXexcCritical4 3 3 2 4 2" xfId="21114"/>
    <cellStyle name="SAPBEXexcCritical4 3 3 2 5" xfId="21115"/>
    <cellStyle name="SAPBEXexcCritical4 3 3 2 5 2" xfId="21116"/>
    <cellStyle name="SAPBEXexcCritical4 3 3 2 6" xfId="21117"/>
    <cellStyle name="SAPBEXexcCritical4 3 3 2 6 2" xfId="21118"/>
    <cellStyle name="SAPBEXexcCritical4 3 3 2 7" xfId="21119"/>
    <cellStyle name="SAPBEXexcCritical4 3 3 2 7 2" xfId="21120"/>
    <cellStyle name="SAPBEXexcCritical4 3 3 2 8" xfId="21121"/>
    <cellStyle name="SAPBEXexcCritical4 3 3 2 8 2" xfId="21122"/>
    <cellStyle name="SAPBEXexcCritical4 3 3 2 9" xfId="21123"/>
    <cellStyle name="SAPBEXexcCritical4 3 3 3" xfId="21124"/>
    <cellStyle name="SAPBEXexcCritical4 3 3 3 2" xfId="21125"/>
    <cellStyle name="SAPBEXexcCritical4 3 3 3 2 2" xfId="21126"/>
    <cellStyle name="SAPBEXexcCritical4 3 3 3 2 2 2" xfId="21127"/>
    <cellStyle name="SAPBEXexcCritical4 3 3 3 2 3" xfId="21128"/>
    <cellStyle name="SAPBEXexcCritical4 3 3 3 2 3 2" xfId="21129"/>
    <cellStyle name="SAPBEXexcCritical4 3 3 3 2 4" xfId="21130"/>
    <cellStyle name="SAPBEXexcCritical4 3 3 3 2 4 2" xfId="21131"/>
    <cellStyle name="SAPBEXexcCritical4 3 3 3 2 5" xfId="21132"/>
    <cellStyle name="SAPBEXexcCritical4 3 3 3 2 5 2" xfId="21133"/>
    <cellStyle name="SAPBEXexcCritical4 3 3 3 2 6" xfId="21134"/>
    <cellStyle name="SAPBEXexcCritical4 3 3 3 2 6 2" xfId="21135"/>
    <cellStyle name="SAPBEXexcCritical4 3 3 3 2 7" xfId="21136"/>
    <cellStyle name="SAPBEXexcCritical4 3 3 3 3" xfId="21137"/>
    <cellStyle name="SAPBEXexcCritical4 3 3 3 3 2" xfId="21138"/>
    <cellStyle name="SAPBEXexcCritical4 3 3 3 4" xfId="21139"/>
    <cellStyle name="SAPBEXexcCritical4 3 3 3 4 2" xfId="21140"/>
    <cellStyle name="SAPBEXexcCritical4 3 3 3 5" xfId="21141"/>
    <cellStyle name="SAPBEXexcCritical4 3 3 3 5 2" xfId="21142"/>
    <cellStyle name="SAPBEXexcCritical4 3 3 3 6" xfId="21143"/>
    <cellStyle name="SAPBEXexcCritical4 3 3 3 6 2" xfId="21144"/>
    <cellStyle name="SAPBEXexcCritical4 3 3 3 7" xfId="21145"/>
    <cellStyle name="SAPBEXexcCritical4 3 3 3 7 2" xfId="21146"/>
    <cellStyle name="SAPBEXexcCritical4 3 3 3 8" xfId="21147"/>
    <cellStyle name="SAPBEXexcCritical4 3 3 4" xfId="21148"/>
    <cellStyle name="SAPBEXexcCritical4 3 3 4 2" xfId="21149"/>
    <cellStyle name="SAPBEXexcCritical4 3 3 4 2 2" xfId="21150"/>
    <cellStyle name="SAPBEXexcCritical4 3 3 4 3" xfId="21151"/>
    <cellStyle name="SAPBEXexcCritical4 3 3 4 3 2" xfId="21152"/>
    <cellStyle name="SAPBEXexcCritical4 3 3 4 4" xfId="21153"/>
    <cellStyle name="SAPBEXexcCritical4 3 3 4 4 2" xfId="21154"/>
    <cellStyle name="SAPBEXexcCritical4 3 3 4 5" xfId="21155"/>
    <cellStyle name="SAPBEXexcCritical4 3 3 4 5 2" xfId="21156"/>
    <cellStyle name="SAPBEXexcCritical4 3 3 4 6" xfId="21157"/>
    <cellStyle name="SAPBEXexcCritical4 3 3 4 6 2" xfId="21158"/>
    <cellStyle name="SAPBEXexcCritical4 3 3 4 7" xfId="21159"/>
    <cellStyle name="SAPBEXexcCritical4 3 3 5" xfId="21160"/>
    <cellStyle name="SAPBEXexcCritical4 3 3 5 2" xfId="21161"/>
    <cellStyle name="SAPBEXexcCritical4 3 3 6" xfId="21162"/>
    <cellStyle name="SAPBEXexcCritical4 3 3 6 2" xfId="21163"/>
    <cellStyle name="SAPBEXexcCritical4 3 3 7" xfId="21164"/>
    <cellStyle name="SAPBEXexcCritical4 3 3 7 2" xfId="21165"/>
    <cellStyle name="SAPBEXexcCritical4 3 3 8" xfId="21166"/>
    <cellStyle name="SAPBEXexcCritical4 3 3 8 2" xfId="21167"/>
    <cellStyle name="SAPBEXexcCritical4 3 3 9" xfId="21168"/>
    <cellStyle name="SAPBEXexcCritical4 3 3 9 2" xfId="21169"/>
    <cellStyle name="SAPBEXexcCritical4 3 4" xfId="21170"/>
    <cellStyle name="SAPBEXexcCritical4 3 4 2" xfId="21171"/>
    <cellStyle name="SAPBEXexcCritical4 3 4 2 2" xfId="21172"/>
    <cellStyle name="SAPBEXexcCritical4 3 4 2 2 2" xfId="21173"/>
    <cellStyle name="SAPBEXexcCritical4 3 4 2 2 2 2" xfId="21174"/>
    <cellStyle name="SAPBEXexcCritical4 3 4 2 2 3" xfId="21175"/>
    <cellStyle name="SAPBEXexcCritical4 3 4 2 2 3 2" xfId="21176"/>
    <cellStyle name="SAPBEXexcCritical4 3 4 2 2 4" xfId="21177"/>
    <cellStyle name="SAPBEXexcCritical4 3 4 2 2 4 2" xfId="21178"/>
    <cellStyle name="SAPBEXexcCritical4 3 4 2 2 5" xfId="21179"/>
    <cellStyle name="SAPBEXexcCritical4 3 4 2 2 5 2" xfId="21180"/>
    <cellStyle name="SAPBEXexcCritical4 3 4 2 2 6" xfId="21181"/>
    <cellStyle name="SAPBEXexcCritical4 3 4 2 2 6 2" xfId="21182"/>
    <cellStyle name="SAPBEXexcCritical4 3 4 2 2 7" xfId="21183"/>
    <cellStyle name="SAPBEXexcCritical4 3 4 2 3" xfId="21184"/>
    <cellStyle name="SAPBEXexcCritical4 3 4 2 3 2" xfId="21185"/>
    <cellStyle name="SAPBEXexcCritical4 3 4 2 4" xfId="21186"/>
    <cellStyle name="SAPBEXexcCritical4 3 4 2 4 2" xfId="21187"/>
    <cellStyle name="SAPBEXexcCritical4 3 4 2 5" xfId="21188"/>
    <cellStyle name="SAPBEXexcCritical4 3 4 2 5 2" xfId="21189"/>
    <cellStyle name="SAPBEXexcCritical4 3 4 2 6" xfId="21190"/>
    <cellStyle name="SAPBEXexcCritical4 3 4 2 6 2" xfId="21191"/>
    <cellStyle name="SAPBEXexcCritical4 3 4 2 7" xfId="21192"/>
    <cellStyle name="SAPBEXexcCritical4 3 4 2 7 2" xfId="21193"/>
    <cellStyle name="SAPBEXexcCritical4 3 4 2 8" xfId="21194"/>
    <cellStyle name="SAPBEXexcCritical4 3 4 3" xfId="21195"/>
    <cellStyle name="SAPBEXexcCritical4 3 4 3 2" xfId="21196"/>
    <cellStyle name="SAPBEXexcCritical4 3 4 3 2 2" xfId="21197"/>
    <cellStyle name="SAPBEXexcCritical4 3 4 3 3" xfId="21198"/>
    <cellStyle name="SAPBEXexcCritical4 3 4 3 3 2" xfId="21199"/>
    <cellStyle name="SAPBEXexcCritical4 3 4 3 4" xfId="21200"/>
    <cellStyle name="SAPBEXexcCritical4 3 4 3 4 2" xfId="21201"/>
    <cellStyle name="SAPBEXexcCritical4 3 4 3 5" xfId="21202"/>
    <cellStyle name="SAPBEXexcCritical4 3 4 3 5 2" xfId="21203"/>
    <cellStyle name="SAPBEXexcCritical4 3 4 3 6" xfId="21204"/>
    <cellStyle name="SAPBEXexcCritical4 3 4 3 6 2" xfId="21205"/>
    <cellStyle name="SAPBEXexcCritical4 3 4 3 7" xfId="21206"/>
    <cellStyle name="SAPBEXexcCritical4 3 4 4" xfId="21207"/>
    <cellStyle name="SAPBEXexcCritical4 3 4 4 2" xfId="21208"/>
    <cellStyle name="SAPBEXexcCritical4 3 4 5" xfId="21209"/>
    <cellStyle name="SAPBEXexcCritical4 3 4 5 2" xfId="21210"/>
    <cellStyle name="SAPBEXexcCritical4 3 4 6" xfId="21211"/>
    <cellStyle name="SAPBEXexcCritical4 3 4 6 2" xfId="21212"/>
    <cellStyle name="SAPBEXexcCritical4 3 4 7" xfId="21213"/>
    <cellStyle name="SAPBEXexcCritical4 3 4 7 2" xfId="21214"/>
    <cellStyle name="SAPBEXexcCritical4 3 4 8" xfId="21215"/>
    <cellStyle name="SAPBEXexcCritical4 3 4 8 2" xfId="21216"/>
    <cellStyle name="SAPBEXexcCritical4 3 4 9" xfId="21217"/>
    <cellStyle name="SAPBEXexcCritical4 3 5" xfId="21218"/>
    <cellStyle name="SAPBEXexcCritical4 3 5 2" xfId="21219"/>
    <cellStyle name="SAPBEXexcCritical4 3 5 2 2" xfId="21220"/>
    <cellStyle name="SAPBEXexcCritical4 3 5 2 2 2" xfId="21221"/>
    <cellStyle name="SAPBEXexcCritical4 3 5 2 3" xfId="21222"/>
    <cellStyle name="SAPBEXexcCritical4 3 5 2 3 2" xfId="21223"/>
    <cellStyle name="SAPBEXexcCritical4 3 5 2 4" xfId="21224"/>
    <cellStyle name="SAPBEXexcCritical4 3 5 2 4 2" xfId="21225"/>
    <cellStyle name="SAPBEXexcCritical4 3 5 2 5" xfId="21226"/>
    <cellStyle name="SAPBEXexcCritical4 3 5 2 5 2" xfId="21227"/>
    <cellStyle name="SAPBEXexcCritical4 3 5 2 6" xfId="21228"/>
    <cellStyle name="SAPBEXexcCritical4 3 5 2 6 2" xfId="21229"/>
    <cellStyle name="SAPBEXexcCritical4 3 5 2 7" xfId="21230"/>
    <cellStyle name="SAPBEXexcCritical4 3 5 3" xfId="21231"/>
    <cellStyle name="SAPBEXexcCritical4 3 5 3 2" xfId="21232"/>
    <cellStyle name="SAPBEXexcCritical4 3 5 4" xfId="21233"/>
    <cellStyle name="SAPBEXexcCritical4 3 5 4 2" xfId="21234"/>
    <cellStyle name="SAPBEXexcCritical4 3 5 5" xfId="21235"/>
    <cellStyle name="SAPBEXexcCritical4 3 5 5 2" xfId="21236"/>
    <cellStyle name="SAPBEXexcCritical4 3 5 6" xfId="21237"/>
    <cellStyle name="SAPBEXexcCritical4 3 5 6 2" xfId="21238"/>
    <cellStyle name="SAPBEXexcCritical4 3 5 7" xfId="21239"/>
    <cellStyle name="SAPBEXexcCritical4 3 5 7 2" xfId="21240"/>
    <cellStyle name="SAPBEXexcCritical4 3 5 8" xfId="21241"/>
    <cellStyle name="SAPBEXexcCritical4 3 6" xfId="21242"/>
    <cellStyle name="SAPBEXexcCritical4 3 6 2" xfId="21243"/>
    <cellStyle name="SAPBEXexcCritical4 3 6 2 2" xfId="21244"/>
    <cellStyle name="SAPBEXexcCritical4 3 6 3" xfId="21245"/>
    <cellStyle name="SAPBEXexcCritical4 3 6 3 2" xfId="21246"/>
    <cellStyle name="SAPBEXexcCritical4 3 6 4" xfId="21247"/>
    <cellStyle name="SAPBEXexcCritical4 3 6 4 2" xfId="21248"/>
    <cellStyle name="SAPBEXexcCritical4 3 6 5" xfId="21249"/>
    <cellStyle name="SAPBEXexcCritical4 3 6 5 2" xfId="21250"/>
    <cellStyle name="SAPBEXexcCritical4 3 6 6" xfId="21251"/>
    <cellStyle name="SAPBEXexcCritical4 3 6 6 2" xfId="21252"/>
    <cellStyle name="SAPBEXexcCritical4 3 6 7" xfId="21253"/>
    <cellStyle name="SAPBEXexcCritical4 3 7" xfId="21254"/>
    <cellStyle name="SAPBEXexcCritical4 3 7 2" xfId="21255"/>
    <cellStyle name="SAPBEXexcCritical4 3 8" xfId="21256"/>
    <cellStyle name="SAPBEXexcCritical4 3 8 2" xfId="21257"/>
    <cellStyle name="SAPBEXexcCritical4 3 9" xfId="21258"/>
    <cellStyle name="SAPBEXexcCritical4 3 9 2" xfId="21259"/>
    <cellStyle name="SAPBEXexcCritical4 4" xfId="21260"/>
    <cellStyle name="SAPBEXexcCritical4 4 10" xfId="21261"/>
    <cellStyle name="SAPBEXexcCritical4 4 10 2" xfId="21262"/>
    <cellStyle name="SAPBEXexcCritical4 4 11" xfId="21263"/>
    <cellStyle name="SAPBEXexcCritical4 4 2" xfId="21264"/>
    <cellStyle name="SAPBEXexcCritical4 4 2 10" xfId="21265"/>
    <cellStyle name="SAPBEXexcCritical4 4 2 2" xfId="21266"/>
    <cellStyle name="SAPBEXexcCritical4 4 2 2 2" xfId="21267"/>
    <cellStyle name="SAPBEXexcCritical4 4 2 2 2 2" xfId="21268"/>
    <cellStyle name="SAPBEXexcCritical4 4 2 2 2 2 2" xfId="21269"/>
    <cellStyle name="SAPBEXexcCritical4 4 2 2 2 2 2 2" xfId="21270"/>
    <cellStyle name="SAPBEXexcCritical4 4 2 2 2 2 3" xfId="21271"/>
    <cellStyle name="SAPBEXexcCritical4 4 2 2 2 2 3 2" xfId="21272"/>
    <cellStyle name="SAPBEXexcCritical4 4 2 2 2 2 4" xfId="21273"/>
    <cellStyle name="SAPBEXexcCritical4 4 2 2 2 2 4 2" xfId="21274"/>
    <cellStyle name="SAPBEXexcCritical4 4 2 2 2 2 5" xfId="21275"/>
    <cellStyle name="SAPBEXexcCritical4 4 2 2 2 2 5 2" xfId="21276"/>
    <cellStyle name="SAPBEXexcCritical4 4 2 2 2 2 6" xfId="21277"/>
    <cellStyle name="SAPBEXexcCritical4 4 2 2 2 2 6 2" xfId="21278"/>
    <cellStyle name="SAPBEXexcCritical4 4 2 2 2 2 7" xfId="21279"/>
    <cellStyle name="SAPBEXexcCritical4 4 2 2 2 3" xfId="21280"/>
    <cellStyle name="SAPBEXexcCritical4 4 2 2 2 3 2" xfId="21281"/>
    <cellStyle name="SAPBEXexcCritical4 4 2 2 2 4" xfId="21282"/>
    <cellStyle name="SAPBEXexcCritical4 4 2 2 2 4 2" xfId="21283"/>
    <cellStyle name="SAPBEXexcCritical4 4 2 2 2 5" xfId="21284"/>
    <cellStyle name="SAPBEXexcCritical4 4 2 2 2 5 2" xfId="21285"/>
    <cellStyle name="SAPBEXexcCritical4 4 2 2 2 6" xfId="21286"/>
    <cellStyle name="SAPBEXexcCritical4 4 2 2 2 6 2" xfId="21287"/>
    <cellStyle name="SAPBEXexcCritical4 4 2 2 2 7" xfId="21288"/>
    <cellStyle name="SAPBEXexcCritical4 4 2 2 2 7 2" xfId="21289"/>
    <cellStyle name="SAPBEXexcCritical4 4 2 2 2 8" xfId="21290"/>
    <cellStyle name="SAPBEXexcCritical4 4 2 2 3" xfId="21291"/>
    <cellStyle name="SAPBEXexcCritical4 4 2 2 3 2" xfId="21292"/>
    <cellStyle name="SAPBEXexcCritical4 4 2 2 3 2 2" xfId="21293"/>
    <cellStyle name="SAPBEXexcCritical4 4 2 2 3 3" xfId="21294"/>
    <cellStyle name="SAPBEXexcCritical4 4 2 2 3 3 2" xfId="21295"/>
    <cellStyle name="SAPBEXexcCritical4 4 2 2 3 4" xfId="21296"/>
    <cellStyle name="SAPBEXexcCritical4 4 2 2 3 4 2" xfId="21297"/>
    <cellStyle name="SAPBEXexcCritical4 4 2 2 3 5" xfId="21298"/>
    <cellStyle name="SAPBEXexcCritical4 4 2 2 3 5 2" xfId="21299"/>
    <cellStyle name="SAPBEXexcCritical4 4 2 2 3 6" xfId="21300"/>
    <cellStyle name="SAPBEXexcCritical4 4 2 2 3 6 2" xfId="21301"/>
    <cellStyle name="SAPBEXexcCritical4 4 2 2 3 7" xfId="21302"/>
    <cellStyle name="SAPBEXexcCritical4 4 2 2 4" xfId="21303"/>
    <cellStyle name="SAPBEXexcCritical4 4 2 2 4 2" xfId="21304"/>
    <cellStyle name="SAPBEXexcCritical4 4 2 2 5" xfId="21305"/>
    <cellStyle name="SAPBEXexcCritical4 4 2 2 5 2" xfId="21306"/>
    <cellStyle name="SAPBEXexcCritical4 4 2 2 6" xfId="21307"/>
    <cellStyle name="SAPBEXexcCritical4 4 2 2 6 2" xfId="21308"/>
    <cellStyle name="SAPBEXexcCritical4 4 2 2 7" xfId="21309"/>
    <cellStyle name="SAPBEXexcCritical4 4 2 2 7 2" xfId="21310"/>
    <cellStyle name="SAPBEXexcCritical4 4 2 2 8" xfId="21311"/>
    <cellStyle name="SAPBEXexcCritical4 4 2 2 8 2" xfId="21312"/>
    <cellStyle name="SAPBEXexcCritical4 4 2 2 9" xfId="21313"/>
    <cellStyle name="SAPBEXexcCritical4 4 2 3" xfId="21314"/>
    <cellStyle name="SAPBEXexcCritical4 4 2 3 2" xfId="21315"/>
    <cellStyle name="SAPBEXexcCritical4 4 2 3 2 2" xfId="21316"/>
    <cellStyle name="SAPBEXexcCritical4 4 2 3 2 2 2" xfId="21317"/>
    <cellStyle name="SAPBEXexcCritical4 4 2 3 2 3" xfId="21318"/>
    <cellStyle name="SAPBEXexcCritical4 4 2 3 2 3 2" xfId="21319"/>
    <cellStyle name="SAPBEXexcCritical4 4 2 3 2 4" xfId="21320"/>
    <cellStyle name="SAPBEXexcCritical4 4 2 3 2 4 2" xfId="21321"/>
    <cellStyle name="SAPBEXexcCritical4 4 2 3 2 5" xfId="21322"/>
    <cellStyle name="SAPBEXexcCritical4 4 2 3 2 5 2" xfId="21323"/>
    <cellStyle name="SAPBEXexcCritical4 4 2 3 2 6" xfId="21324"/>
    <cellStyle name="SAPBEXexcCritical4 4 2 3 2 6 2" xfId="21325"/>
    <cellStyle name="SAPBEXexcCritical4 4 2 3 2 7" xfId="21326"/>
    <cellStyle name="SAPBEXexcCritical4 4 2 3 3" xfId="21327"/>
    <cellStyle name="SAPBEXexcCritical4 4 2 3 3 2" xfId="21328"/>
    <cellStyle name="SAPBEXexcCritical4 4 2 3 4" xfId="21329"/>
    <cellStyle name="SAPBEXexcCritical4 4 2 3 4 2" xfId="21330"/>
    <cellStyle name="SAPBEXexcCritical4 4 2 3 5" xfId="21331"/>
    <cellStyle name="SAPBEXexcCritical4 4 2 3 5 2" xfId="21332"/>
    <cellStyle name="SAPBEXexcCritical4 4 2 3 6" xfId="21333"/>
    <cellStyle name="SAPBEXexcCritical4 4 2 3 6 2" xfId="21334"/>
    <cellStyle name="SAPBEXexcCritical4 4 2 3 7" xfId="21335"/>
    <cellStyle name="SAPBEXexcCritical4 4 2 3 7 2" xfId="21336"/>
    <cellStyle name="SAPBEXexcCritical4 4 2 3 8" xfId="21337"/>
    <cellStyle name="SAPBEXexcCritical4 4 2 4" xfId="21338"/>
    <cellStyle name="SAPBEXexcCritical4 4 2 4 2" xfId="21339"/>
    <cellStyle name="SAPBEXexcCritical4 4 2 4 2 2" xfId="21340"/>
    <cellStyle name="SAPBEXexcCritical4 4 2 4 3" xfId="21341"/>
    <cellStyle name="SAPBEXexcCritical4 4 2 4 3 2" xfId="21342"/>
    <cellStyle name="SAPBEXexcCritical4 4 2 4 4" xfId="21343"/>
    <cellStyle name="SAPBEXexcCritical4 4 2 4 4 2" xfId="21344"/>
    <cellStyle name="SAPBEXexcCritical4 4 2 4 5" xfId="21345"/>
    <cellStyle name="SAPBEXexcCritical4 4 2 4 5 2" xfId="21346"/>
    <cellStyle name="SAPBEXexcCritical4 4 2 4 6" xfId="21347"/>
    <cellStyle name="SAPBEXexcCritical4 4 2 4 6 2" xfId="21348"/>
    <cellStyle name="SAPBEXexcCritical4 4 2 4 7" xfId="21349"/>
    <cellStyle name="SAPBEXexcCritical4 4 2 5" xfId="21350"/>
    <cellStyle name="SAPBEXexcCritical4 4 2 5 2" xfId="21351"/>
    <cellStyle name="SAPBEXexcCritical4 4 2 6" xfId="21352"/>
    <cellStyle name="SAPBEXexcCritical4 4 2 6 2" xfId="21353"/>
    <cellStyle name="SAPBEXexcCritical4 4 2 7" xfId="21354"/>
    <cellStyle name="SAPBEXexcCritical4 4 2 7 2" xfId="21355"/>
    <cellStyle name="SAPBEXexcCritical4 4 2 8" xfId="21356"/>
    <cellStyle name="SAPBEXexcCritical4 4 2 8 2" xfId="21357"/>
    <cellStyle name="SAPBEXexcCritical4 4 2 9" xfId="21358"/>
    <cellStyle name="SAPBEXexcCritical4 4 2 9 2" xfId="21359"/>
    <cellStyle name="SAPBEXexcCritical4 4 3" xfId="21360"/>
    <cellStyle name="SAPBEXexcCritical4 4 3 2" xfId="21361"/>
    <cellStyle name="SAPBEXexcCritical4 4 3 2 2" xfId="21362"/>
    <cellStyle name="SAPBEXexcCritical4 4 3 2 2 2" xfId="21363"/>
    <cellStyle name="SAPBEXexcCritical4 4 3 2 2 2 2" xfId="21364"/>
    <cellStyle name="SAPBEXexcCritical4 4 3 2 2 3" xfId="21365"/>
    <cellStyle name="SAPBEXexcCritical4 4 3 2 2 3 2" xfId="21366"/>
    <cellStyle name="SAPBEXexcCritical4 4 3 2 2 4" xfId="21367"/>
    <cellStyle name="SAPBEXexcCritical4 4 3 2 2 4 2" xfId="21368"/>
    <cellStyle name="SAPBEXexcCritical4 4 3 2 2 5" xfId="21369"/>
    <cellStyle name="SAPBEXexcCritical4 4 3 2 2 5 2" xfId="21370"/>
    <cellStyle name="SAPBEXexcCritical4 4 3 2 2 6" xfId="21371"/>
    <cellStyle name="SAPBEXexcCritical4 4 3 2 2 6 2" xfId="21372"/>
    <cellStyle name="SAPBEXexcCritical4 4 3 2 2 7" xfId="21373"/>
    <cellStyle name="SAPBEXexcCritical4 4 3 2 3" xfId="21374"/>
    <cellStyle name="SAPBEXexcCritical4 4 3 2 3 2" xfId="21375"/>
    <cellStyle name="SAPBEXexcCritical4 4 3 2 4" xfId="21376"/>
    <cellStyle name="SAPBEXexcCritical4 4 3 2 4 2" xfId="21377"/>
    <cellStyle name="SAPBEXexcCritical4 4 3 2 5" xfId="21378"/>
    <cellStyle name="SAPBEXexcCritical4 4 3 2 5 2" xfId="21379"/>
    <cellStyle name="SAPBEXexcCritical4 4 3 2 6" xfId="21380"/>
    <cellStyle name="SAPBEXexcCritical4 4 3 2 6 2" xfId="21381"/>
    <cellStyle name="SAPBEXexcCritical4 4 3 2 7" xfId="21382"/>
    <cellStyle name="SAPBEXexcCritical4 4 3 2 7 2" xfId="21383"/>
    <cellStyle name="SAPBEXexcCritical4 4 3 2 8" xfId="21384"/>
    <cellStyle name="SAPBEXexcCritical4 4 3 3" xfId="21385"/>
    <cellStyle name="SAPBEXexcCritical4 4 3 3 2" xfId="21386"/>
    <cellStyle name="SAPBEXexcCritical4 4 3 3 2 2" xfId="21387"/>
    <cellStyle name="SAPBEXexcCritical4 4 3 3 3" xfId="21388"/>
    <cellStyle name="SAPBEXexcCritical4 4 3 3 3 2" xfId="21389"/>
    <cellStyle name="SAPBEXexcCritical4 4 3 3 4" xfId="21390"/>
    <cellStyle name="SAPBEXexcCritical4 4 3 3 4 2" xfId="21391"/>
    <cellStyle name="SAPBEXexcCritical4 4 3 3 5" xfId="21392"/>
    <cellStyle name="SAPBEXexcCritical4 4 3 3 5 2" xfId="21393"/>
    <cellStyle name="SAPBEXexcCritical4 4 3 3 6" xfId="21394"/>
    <cellStyle name="SAPBEXexcCritical4 4 3 3 6 2" xfId="21395"/>
    <cellStyle name="SAPBEXexcCritical4 4 3 3 7" xfId="21396"/>
    <cellStyle name="SAPBEXexcCritical4 4 3 4" xfId="21397"/>
    <cellStyle name="SAPBEXexcCritical4 4 3 4 2" xfId="21398"/>
    <cellStyle name="SAPBEXexcCritical4 4 3 5" xfId="21399"/>
    <cellStyle name="SAPBEXexcCritical4 4 3 5 2" xfId="21400"/>
    <cellStyle name="SAPBEXexcCritical4 4 3 6" xfId="21401"/>
    <cellStyle name="SAPBEXexcCritical4 4 3 6 2" xfId="21402"/>
    <cellStyle name="SAPBEXexcCritical4 4 3 7" xfId="21403"/>
    <cellStyle name="SAPBEXexcCritical4 4 3 7 2" xfId="21404"/>
    <cellStyle name="SAPBEXexcCritical4 4 3 8" xfId="21405"/>
    <cellStyle name="SAPBEXexcCritical4 4 3 8 2" xfId="21406"/>
    <cellStyle name="SAPBEXexcCritical4 4 3 9" xfId="21407"/>
    <cellStyle name="SAPBEXexcCritical4 4 4" xfId="21408"/>
    <cellStyle name="SAPBEXexcCritical4 4 4 2" xfId="21409"/>
    <cellStyle name="SAPBEXexcCritical4 4 4 2 2" xfId="21410"/>
    <cellStyle name="SAPBEXexcCritical4 4 4 2 2 2" xfId="21411"/>
    <cellStyle name="SAPBEXexcCritical4 4 4 2 3" xfId="21412"/>
    <cellStyle name="SAPBEXexcCritical4 4 4 2 3 2" xfId="21413"/>
    <cellStyle name="SAPBEXexcCritical4 4 4 2 4" xfId="21414"/>
    <cellStyle name="SAPBEXexcCritical4 4 4 2 4 2" xfId="21415"/>
    <cellStyle name="SAPBEXexcCritical4 4 4 2 5" xfId="21416"/>
    <cellStyle name="SAPBEXexcCritical4 4 4 2 5 2" xfId="21417"/>
    <cellStyle name="SAPBEXexcCritical4 4 4 2 6" xfId="21418"/>
    <cellStyle name="SAPBEXexcCritical4 4 4 2 6 2" xfId="21419"/>
    <cellStyle name="SAPBEXexcCritical4 4 4 2 7" xfId="21420"/>
    <cellStyle name="SAPBEXexcCritical4 4 4 3" xfId="21421"/>
    <cellStyle name="SAPBEXexcCritical4 4 4 3 2" xfId="21422"/>
    <cellStyle name="SAPBEXexcCritical4 4 4 4" xfId="21423"/>
    <cellStyle name="SAPBEXexcCritical4 4 4 4 2" xfId="21424"/>
    <cellStyle name="SAPBEXexcCritical4 4 4 5" xfId="21425"/>
    <cellStyle name="SAPBEXexcCritical4 4 4 5 2" xfId="21426"/>
    <cellStyle name="SAPBEXexcCritical4 4 4 6" xfId="21427"/>
    <cellStyle name="SAPBEXexcCritical4 4 4 6 2" xfId="21428"/>
    <cellStyle name="SAPBEXexcCritical4 4 4 7" xfId="21429"/>
    <cellStyle name="SAPBEXexcCritical4 4 4 7 2" xfId="21430"/>
    <cellStyle name="SAPBEXexcCritical4 4 4 8" xfId="21431"/>
    <cellStyle name="SAPBEXexcCritical4 4 5" xfId="21432"/>
    <cellStyle name="SAPBEXexcCritical4 4 5 2" xfId="21433"/>
    <cellStyle name="SAPBEXexcCritical4 4 5 2 2" xfId="21434"/>
    <cellStyle name="SAPBEXexcCritical4 4 5 3" xfId="21435"/>
    <cellStyle name="SAPBEXexcCritical4 4 5 3 2" xfId="21436"/>
    <cellStyle name="SAPBEXexcCritical4 4 5 4" xfId="21437"/>
    <cellStyle name="SAPBEXexcCritical4 4 5 4 2" xfId="21438"/>
    <cellStyle name="SAPBEXexcCritical4 4 5 5" xfId="21439"/>
    <cellStyle name="SAPBEXexcCritical4 4 5 5 2" xfId="21440"/>
    <cellStyle name="SAPBEXexcCritical4 4 5 6" xfId="21441"/>
    <cellStyle name="SAPBEXexcCritical4 4 5 6 2" xfId="21442"/>
    <cellStyle name="SAPBEXexcCritical4 4 5 7" xfId="21443"/>
    <cellStyle name="SAPBEXexcCritical4 4 6" xfId="21444"/>
    <cellStyle name="SAPBEXexcCritical4 4 6 2" xfId="21445"/>
    <cellStyle name="SAPBEXexcCritical4 4 7" xfId="21446"/>
    <cellStyle name="SAPBEXexcCritical4 4 7 2" xfId="21447"/>
    <cellStyle name="SAPBEXexcCritical4 4 8" xfId="21448"/>
    <cellStyle name="SAPBEXexcCritical4 4 8 2" xfId="21449"/>
    <cellStyle name="SAPBEXexcCritical4 4 9" xfId="21450"/>
    <cellStyle name="SAPBEXexcCritical4 4 9 2" xfId="21451"/>
    <cellStyle name="SAPBEXexcCritical4 5" xfId="21452"/>
    <cellStyle name="SAPBEXexcCritical4 5 10" xfId="21453"/>
    <cellStyle name="SAPBEXexcCritical4 5 2" xfId="21454"/>
    <cellStyle name="SAPBEXexcCritical4 5 2 2" xfId="21455"/>
    <cellStyle name="SAPBEXexcCritical4 5 2 2 2" xfId="21456"/>
    <cellStyle name="SAPBEXexcCritical4 5 2 2 2 2" xfId="21457"/>
    <cellStyle name="SAPBEXexcCritical4 5 2 2 2 2 2" xfId="21458"/>
    <cellStyle name="SAPBEXexcCritical4 5 2 2 2 3" xfId="21459"/>
    <cellStyle name="SAPBEXexcCritical4 5 2 2 2 3 2" xfId="21460"/>
    <cellStyle name="SAPBEXexcCritical4 5 2 2 2 4" xfId="21461"/>
    <cellStyle name="SAPBEXexcCritical4 5 2 2 2 4 2" xfId="21462"/>
    <cellStyle name="SAPBEXexcCritical4 5 2 2 2 5" xfId="21463"/>
    <cellStyle name="SAPBEXexcCritical4 5 2 2 2 5 2" xfId="21464"/>
    <cellStyle name="SAPBEXexcCritical4 5 2 2 2 6" xfId="21465"/>
    <cellStyle name="SAPBEXexcCritical4 5 2 2 2 6 2" xfId="21466"/>
    <cellStyle name="SAPBEXexcCritical4 5 2 2 2 7" xfId="21467"/>
    <cellStyle name="SAPBEXexcCritical4 5 2 2 3" xfId="21468"/>
    <cellStyle name="SAPBEXexcCritical4 5 2 2 3 2" xfId="21469"/>
    <cellStyle name="SAPBEXexcCritical4 5 2 2 4" xfId="21470"/>
    <cellStyle name="SAPBEXexcCritical4 5 2 2 4 2" xfId="21471"/>
    <cellStyle name="SAPBEXexcCritical4 5 2 2 5" xfId="21472"/>
    <cellStyle name="SAPBEXexcCritical4 5 2 2 5 2" xfId="21473"/>
    <cellStyle name="SAPBEXexcCritical4 5 2 2 6" xfId="21474"/>
    <cellStyle name="SAPBEXexcCritical4 5 2 2 6 2" xfId="21475"/>
    <cellStyle name="SAPBEXexcCritical4 5 2 2 7" xfId="21476"/>
    <cellStyle name="SAPBEXexcCritical4 5 2 2 7 2" xfId="21477"/>
    <cellStyle name="SAPBEXexcCritical4 5 2 2 8" xfId="21478"/>
    <cellStyle name="SAPBEXexcCritical4 5 2 3" xfId="21479"/>
    <cellStyle name="SAPBEXexcCritical4 5 2 3 2" xfId="21480"/>
    <cellStyle name="SAPBEXexcCritical4 5 2 3 2 2" xfId="21481"/>
    <cellStyle name="SAPBEXexcCritical4 5 2 3 3" xfId="21482"/>
    <cellStyle name="SAPBEXexcCritical4 5 2 3 3 2" xfId="21483"/>
    <cellStyle name="SAPBEXexcCritical4 5 2 3 4" xfId="21484"/>
    <cellStyle name="SAPBEXexcCritical4 5 2 3 4 2" xfId="21485"/>
    <cellStyle name="SAPBEXexcCritical4 5 2 3 5" xfId="21486"/>
    <cellStyle name="SAPBEXexcCritical4 5 2 3 5 2" xfId="21487"/>
    <cellStyle name="SAPBEXexcCritical4 5 2 3 6" xfId="21488"/>
    <cellStyle name="SAPBEXexcCritical4 5 2 3 6 2" xfId="21489"/>
    <cellStyle name="SAPBEXexcCritical4 5 2 3 7" xfId="21490"/>
    <cellStyle name="SAPBEXexcCritical4 5 2 4" xfId="21491"/>
    <cellStyle name="SAPBEXexcCritical4 5 2 4 2" xfId="21492"/>
    <cellStyle name="SAPBEXexcCritical4 5 2 5" xfId="21493"/>
    <cellStyle name="SAPBEXexcCritical4 5 2 5 2" xfId="21494"/>
    <cellStyle name="SAPBEXexcCritical4 5 2 6" xfId="21495"/>
    <cellStyle name="SAPBEXexcCritical4 5 2 6 2" xfId="21496"/>
    <cellStyle name="SAPBEXexcCritical4 5 2 7" xfId="21497"/>
    <cellStyle name="SAPBEXexcCritical4 5 2 7 2" xfId="21498"/>
    <cellStyle name="SAPBEXexcCritical4 5 2 8" xfId="21499"/>
    <cellStyle name="SAPBEXexcCritical4 5 2 8 2" xfId="21500"/>
    <cellStyle name="SAPBEXexcCritical4 5 2 9" xfId="21501"/>
    <cellStyle name="SAPBEXexcCritical4 5 3" xfId="21502"/>
    <cellStyle name="SAPBEXexcCritical4 5 3 2" xfId="21503"/>
    <cellStyle name="SAPBEXexcCritical4 5 3 2 2" xfId="21504"/>
    <cellStyle name="SAPBEXexcCritical4 5 3 2 2 2" xfId="21505"/>
    <cellStyle name="SAPBEXexcCritical4 5 3 2 3" xfId="21506"/>
    <cellStyle name="SAPBEXexcCritical4 5 3 2 3 2" xfId="21507"/>
    <cellStyle name="SAPBEXexcCritical4 5 3 2 4" xfId="21508"/>
    <cellStyle name="SAPBEXexcCritical4 5 3 2 4 2" xfId="21509"/>
    <cellStyle name="SAPBEXexcCritical4 5 3 2 5" xfId="21510"/>
    <cellStyle name="SAPBEXexcCritical4 5 3 2 5 2" xfId="21511"/>
    <cellStyle name="SAPBEXexcCritical4 5 3 2 6" xfId="21512"/>
    <cellStyle name="SAPBEXexcCritical4 5 3 2 6 2" xfId="21513"/>
    <cellStyle name="SAPBEXexcCritical4 5 3 2 7" xfId="21514"/>
    <cellStyle name="SAPBEXexcCritical4 5 3 3" xfId="21515"/>
    <cellStyle name="SAPBEXexcCritical4 5 3 3 2" xfId="21516"/>
    <cellStyle name="SAPBEXexcCritical4 5 3 4" xfId="21517"/>
    <cellStyle name="SAPBEXexcCritical4 5 3 4 2" xfId="21518"/>
    <cellStyle name="SAPBEXexcCritical4 5 3 5" xfId="21519"/>
    <cellStyle name="SAPBEXexcCritical4 5 3 5 2" xfId="21520"/>
    <cellStyle name="SAPBEXexcCritical4 5 3 6" xfId="21521"/>
    <cellStyle name="SAPBEXexcCritical4 5 3 6 2" xfId="21522"/>
    <cellStyle name="SAPBEXexcCritical4 5 3 7" xfId="21523"/>
    <cellStyle name="SAPBEXexcCritical4 5 3 7 2" xfId="21524"/>
    <cellStyle name="SAPBEXexcCritical4 5 3 8" xfId="21525"/>
    <cellStyle name="SAPBEXexcCritical4 5 4" xfId="21526"/>
    <cellStyle name="SAPBEXexcCritical4 5 4 2" xfId="21527"/>
    <cellStyle name="SAPBEXexcCritical4 5 4 2 2" xfId="21528"/>
    <cellStyle name="SAPBEXexcCritical4 5 4 3" xfId="21529"/>
    <cellStyle name="SAPBEXexcCritical4 5 4 3 2" xfId="21530"/>
    <cellStyle name="SAPBEXexcCritical4 5 4 4" xfId="21531"/>
    <cellStyle name="SAPBEXexcCritical4 5 4 4 2" xfId="21532"/>
    <cellStyle name="SAPBEXexcCritical4 5 4 5" xfId="21533"/>
    <cellStyle name="SAPBEXexcCritical4 5 4 5 2" xfId="21534"/>
    <cellStyle name="SAPBEXexcCritical4 5 4 6" xfId="21535"/>
    <cellStyle name="SAPBEXexcCritical4 5 4 6 2" xfId="21536"/>
    <cellStyle name="SAPBEXexcCritical4 5 4 7" xfId="21537"/>
    <cellStyle name="SAPBEXexcCritical4 5 5" xfId="21538"/>
    <cellStyle name="SAPBEXexcCritical4 5 5 2" xfId="21539"/>
    <cellStyle name="SAPBEXexcCritical4 5 6" xfId="21540"/>
    <cellStyle name="SAPBEXexcCritical4 5 6 2" xfId="21541"/>
    <cellStyle name="SAPBEXexcCritical4 5 7" xfId="21542"/>
    <cellStyle name="SAPBEXexcCritical4 5 7 2" xfId="21543"/>
    <cellStyle name="SAPBEXexcCritical4 5 8" xfId="21544"/>
    <cellStyle name="SAPBEXexcCritical4 5 8 2" xfId="21545"/>
    <cellStyle name="SAPBEXexcCritical4 5 9" xfId="21546"/>
    <cellStyle name="SAPBEXexcCritical4 5 9 2" xfId="21547"/>
    <cellStyle name="SAPBEXexcCritical4 6" xfId="21548"/>
    <cellStyle name="SAPBEXexcCritical4 6 10" xfId="21549"/>
    <cellStyle name="SAPBEXexcCritical4 6 2" xfId="21550"/>
    <cellStyle name="SAPBEXexcCritical4 6 2 2" xfId="21551"/>
    <cellStyle name="SAPBEXexcCritical4 6 2 2 2" xfId="21552"/>
    <cellStyle name="SAPBEXexcCritical4 6 2 2 2 2" xfId="21553"/>
    <cellStyle name="SAPBEXexcCritical4 6 2 2 2 2 2" xfId="21554"/>
    <cellStyle name="SAPBEXexcCritical4 6 2 2 2 3" xfId="21555"/>
    <cellStyle name="SAPBEXexcCritical4 6 2 2 2 3 2" xfId="21556"/>
    <cellStyle name="SAPBEXexcCritical4 6 2 2 2 4" xfId="21557"/>
    <cellStyle name="SAPBEXexcCritical4 6 2 2 2 4 2" xfId="21558"/>
    <cellStyle name="SAPBEXexcCritical4 6 2 2 2 5" xfId="21559"/>
    <cellStyle name="SAPBEXexcCritical4 6 2 2 2 5 2" xfId="21560"/>
    <cellStyle name="SAPBEXexcCritical4 6 2 2 2 6" xfId="21561"/>
    <cellStyle name="SAPBEXexcCritical4 6 2 2 2 6 2" xfId="21562"/>
    <cellStyle name="SAPBEXexcCritical4 6 2 2 2 7" xfId="21563"/>
    <cellStyle name="SAPBEXexcCritical4 6 2 2 3" xfId="21564"/>
    <cellStyle name="SAPBEXexcCritical4 6 2 2 3 2" xfId="21565"/>
    <cellStyle name="SAPBEXexcCritical4 6 2 2 4" xfId="21566"/>
    <cellStyle name="SAPBEXexcCritical4 6 2 2 4 2" xfId="21567"/>
    <cellStyle name="SAPBEXexcCritical4 6 2 2 5" xfId="21568"/>
    <cellStyle name="SAPBEXexcCritical4 6 2 2 5 2" xfId="21569"/>
    <cellStyle name="SAPBEXexcCritical4 6 2 2 6" xfId="21570"/>
    <cellStyle name="SAPBEXexcCritical4 6 2 2 6 2" xfId="21571"/>
    <cellStyle name="SAPBEXexcCritical4 6 2 2 7" xfId="21572"/>
    <cellStyle name="SAPBEXexcCritical4 6 2 2 7 2" xfId="21573"/>
    <cellStyle name="SAPBEXexcCritical4 6 2 2 8" xfId="21574"/>
    <cellStyle name="SAPBEXexcCritical4 6 2 3" xfId="21575"/>
    <cellStyle name="SAPBEXexcCritical4 6 2 3 2" xfId="21576"/>
    <cellStyle name="SAPBEXexcCritical4 6 2 3 2 2" xfId="21577"/>
    <cellStyle name="SAPBEXexcCritical4 6 2 3 3" xfId="21578"/>
    <cellStyle name="SAPBEXexcCritical4 6 2 3 3 2" xfId="21579"/>
    <cellStyle name="SAPBEXexcCritical4 6 2 3 4" xfId="21580"/>
    <cellStyle name="SAPBEXexcCritical4 6 2 3 4 2" xfId="21581"/>
    <cellStyle name="SAPBEXexcCritical4 6 2 3 5" xfId="21582"/>
    <cellStyle name="SAPBEXexcCritical4 6 2 3 5 2" xfId="21583"/>
    <cellStyle name="SAPBEXexcCritical4 6 2 3 6" xfId="21584"/>
    <cellStyle name="SAPBEXexcCritical4 6 2 3 6 2" xfId="21585"/>
    <cellStyle name="SAPBEXexcCritical4 6 2 3 7" xfId="21586"/>
    <cellStyle name="SAPBEXexcCritical4 6 2 4" xfId="21587"/>
    <cellStyle name="SAPBEXexcCritical4 6 2 4 2" xfId="21588"/>
    <cellStyle name="SAPBEXexcCritical4 6 2 5" xfId="21589"/>
    <cellStyle name="SAPBEXexcCritical4 6 2 5 2" xfId="21590"/>
    <cellStyle name="SAPBEXexcCritical4 6 2 6" xfId="21591"/>
    <cellStyle name="SAPBEXexcCritical4 6 2 6 2" xfId="21592"/>
    <cellStyle name="SAPBEXexcCritical4 6 2 7" xfId="21593"/>
    <cellStyle name="SAPBEXexcCritical4 6 2 7 2" xfId="21594"/>
    <cellStyle name="SAPBEXexcCritical4 6 2 8" xfId="21595"/>
    <cellStyle name="SAPBEXexcCritical4 6 2 8 2" xfId="21596"/>
    <cellStyle name="SAPBEXexcCritical4 6 2 9" xfId="21597"/>
    <cellStyle name="SAPBEXexcCritical4 6 3" xfId="21598"/>
    <cellStyle name="SAPBEXexcCritical4 6 3 2" xfId="21599"/>
    <cellStyle name="SAPBEXexcCritical4 6 3 2 2" xfId="21600"/>
    <cellStyle name="SAPBEXexcCritical4 6 3 2 2 2" xfId="21601"/>
    <cellStyle name="SAPBEXexcCritical4 6 3 2 3" xfId="21602"/>
    <cellStyle name="SAPBEXexcCritical4 6 3 2 3 2" xfId="21603"/>
    <cellStyle name="SAPBEXexcCritical4 6 3 2 4" xfId="21604"/>
    <cellStyle name="SAPBEXexcCritical4 6 3 2 4 2" xfId="21605"/>
    <cellStyle name="SAPBEXexcCritical4 6 3 2 5" xfId="21606"/>
    <cellStyle name="SAPBEXexcCritical4 6 3 2 5 2" xfId="21607"/>
    <cellStyle name="SAPBEXexcCritical4 6 3 2 6" xfId="21608"/>
    <cellStyle name="SAPBEXexcCritical4 6 3 2 6 2" xfId="21609"/>
    <cellStyle name="SAPBEXexcCritical4 6 3 2 7" xfId="21610"/>
    <cellStyle name="SAPBEXexcCritical4 6 3 3" xfId="21611"/>
    <cellStyle name="SAPBEXexcCritical4 6 3 3 2" xfId="21612"/>
    <cellStyle name="SAPBEXexcCritical4 6 3 4" xfId="21613"/>
    <cellStyle name="SAPBEXexcCritical4 6 3 4 2" xfId="21614"/>
    <cellStyle name="SAPBEXexcCritical4 6 3 5" xfId="21615"/>
    <cellStyle name="SAPBEXexcCritical4 6 3 5 2" xfId="21616"/>
    <cellStyle name="SAPBEXexcCritical4 6 3 6" xfId="21617"/>
    <cellStyle name="SAPBEXexcCritical4 6 3 6 2" xfId="21618"/>
    <cellStyle name="SAPBEXexcCritical4 6 3 7" xfId="21619"/>
    <cellStyle name="SAPBEXexcCritical4 6 3 7 2" xfId="21620"/>
    <cellStyle name="SAPBEXexcCritical4 6 3 8" xfId="21621"/>
    <cellStyle name="SAPBEXexcCritical4 6 4" xfId="21622"/>
    <cellStyle name="SAPBEXexcCritical4 6 4 2" xfId="21623"/>
    <cellStyle name="SAPBEXexcCritical4 6 4 2 2" xfId="21624"/>
    <cellStyle name="SAPBEXexcCritical4 6 4 3" xfId="21625"/>
    <cellStyle name="SAPBEXexcCritical4 6 4 3 2" xfId="21626"/>
    <cellStyle name="SAPBEXexcCritical4 6 4 4" xfId="21627"/>
    <cellStyle name="SAPBEXexcCritical4 6 4 4 2" xfId="21628"/>
    <cellStyle name="SAPBEXexcCritical4 6 4 5" xfId="21629"/>
    <cellStyle name="SAPBEXexcCritical4 6 4 5 2" xfId="21630"/>
    <cellStyle name="SAPBEXexcCritical4 6 4 6" xfId="21631"/>
    <cellStyle name="SAPBEXexcCritical4 6 4 6 2" xfId="21632"/>
    <cellStyle name="SAPBEXexcCritical4 6 4 7" xfId="21633"/>
    <cellStyle name="SAPBEXexcCritical4 6 5" xfId="21634"/>
    <cellStyle name="SAPBEXexcCritical4 6 5 2" xfId="21635"/>
    <cellStyle name="SAPBEXexcCritical4 6 6" xfId="21636"/>
    <cellStyle name="SAPBEXexcCritical4 6 6 2" xfId="21637"/>
    <cellStyle name="SAPBEXexcCritical4 6 7" xfId="21638"/>
    <cellStyle name="SAPBEXexcCritical4 6 7 2" xfId="21639"/>
    <cellStyle name="SAPBEXexcCritical4 6 8" xfId="21640"/>
    <cellStyle name="SAPBEXexcCritical4 6 8 2" xfId="21641"/>
    <cellStyle name="SAPBEXexcCritical4 6 9" xfId="21642"/>
    <cellStyle name="SAPBEXexcCritical4 6 9 2" xfId="21643"/>
    <cellStyle name="SAPBEXexcCritical4 7" xfId="21644"/>
    <cellStyle name="SAPBEXexcCritical4 7 10" xfId="21645"/>
    <cellStyle name="SAPBEXexcCritical4 7 2" xfId="21646"/>
    <cellStyle name="SAPBEXexcCritical4 7 2 2" xfId="21647"/>
    <cellStyle name="SAPBEXexcCritical4 7 2 2 2" xfId="21648"/>
    <cellStyle name="SAPBEXexcCritical4 7 2 2 2 2" xfId="21649"/>
    <cellStyle name="SAPBEXexcCritical4 7 2 2 2 2 2" xfId="21650"/>
    <cellStyle name="SAPBEXexcCritical4 7 2 2 2 3" xfId="21651"/>
    <cellStyle name="SAPBEXexcCritical4 7 2 2 2 3 2" xfId="21652"/>
    <cellStyle name="SAPBEXexcCritical4 7 2 2 2 4" xfId="21653"/>
    <cellStyle name="SAPBEXexcCritical4 7 2 2 2 4 2" xfId="21654"/>
    <cellStyle name="SAPBEXexcCritical4 7 2 2 2 5" xfId="21655"/>
    <cellStyle name="SAPBEXexcCritical4 7 2 2 2 5 2" xfId="21656"/>
    <cellStyle name="SAPBEXexcCritical4 7 2 2 2 6" xfId="21657"/>
    <cellStyle name="SAPBEXexcCritical4 7 2 2 2 6 2" xfId="21658"/>
    <cellStyle name="SAPBEXexcCritical4 7 2 2 2 7" xfId="21659"/>
    <cellStyle name="SAPBEXexcCritical4 7 2 2 3" xfId="21660"/>
    <cellStyle name="SAPBEXexcCritical4 7 2 2 3 2" xfId="21661"/>
    <cellStyle name="SAPBEXexcCritical4 7 2 2 4" xfId="21662"/>
    <cellStyle name="SAPBEXexcCritical4 7 2 2 4 2" xfId="21663"/>
    <cellStyle name="SAPBEXexcCritical4 7 2 2 5" xfId="21664"/>
    <cellStyle name="SAPBEXexcCritical4 7 2 2 5 2" xfId="21665"/>
    <cellStyle name="SAPBEXexcCritical4 7 2 2 6" xfId="21666"/>
    <cellStyle name="SAPBEXexcCritical4 7 2 2 6 2" xfId="21667"/>
    <cellStyle name="SAPBEXexcCritical4 7 2 2 7" xfId="21668"/>
    <cellStyle name="SAPBEXexcCritical4 7 2 2 7 2" xfId="21669"/>
    <cellStyle name="SAPBEXexcCritical4 7 2 2 8" xfId="21670"/>
    <cellStyle name="SAPBEXexcCritical4 7 2 3" xfId="21671"/>
    <cellStyle name="SAPBEXexcCritical4 7 2 3 2" xfId="21672"/>
    <cellStyle name="SAPBEXexcCritical4 7 2 3 2 2" xfId="21673"/>
    <cellStyle name="SAPBEXexcCritical4 7 2 3 3" xfId="21674"/>
    <cellStyle name="SAPBEXexcCritical4 7 2 3 3 2" xfId="21675"/>
    <cellStyle name="SAPBEXexcCritical4 7 2 3 4" xfId="21676"/>
    <cellStyle name="SAPBEXexcCritical4 7 2 3 4 2" xfId="21677"/>
    <cellStyle name="SAPBEXexcCritical4 7 2 3 5" xfId="21678"/>
    <cellStyle name="SAPBEXexcCritical4 7 2 3 5 2" xfId="21679"/>
    <cellStyle name="SAPBEXexcCritical4 7 2 3 6" xfId="21680"/>
    <cellStyle name="SAPBEXexcCritical4 7 2 3 6 2" xfId="21681"/>
    <cellStyle name="SAPBEXexcCritical4 7 2 3 7" xfId="21682"/>
    <cellStyle name="SAPBEXexcCritical4 7 2 4" xfId="21683"/>
    <cellStyle name="SAPBEXexcCritical4 7 2 4 2" xfId="21684"/>
    <cellStyle name="SAPBEXexcCritical4 7 2 5" xfId="21685"/>
    <cellStyle name="SAPBEXexcCritical4 7 2 5 2" xfId="21686"/>
    <cellStyle name="SAPBEXexcCritical4 7 2 6" xfId="21687"/>
    <cellStyle name="SAPBEXexcCritical4 7 2 6 2" xfId="21688"/>
    <cellStyle name="SAPBEXexcCritical4 7 2 7" xfId="21689"/>
    <cellStyle name="SAPBEXexcCritical4 7 2 7 2" xfId="21690"/>
    <cellStyle name="SAPBEXexcCritical4 7 2 8" xfId="21691"/>
    <cellStyle name="SAPBEXexcCritical4 7 2 8 2" xfId="21692"/>
    <cellStyle name="SAPBEXexcCritical4 7 2 9" xfId="21693"/>
    <cellStyle name="SAPBEXexcCritical4 7 3" xfId="21694"/>
    <cellStyle name="SAPBEXexcCritical4 7 3 2" xfId="21695"/>
    <cellStyle name="SAPBEXexcCritical4 7 3 2 2" xfId="21696"/>
    <cellStyle name="SAPBEXexcCritical4 7 3 2 2 2" xfId="21697"/>
    <cellStyle name="SAPBEXexcCritical4 7 3 2 3" xfId="21698"/>
    <cellStyle name="SAPBEXexcCritical4 7 3 2 3 2" xfId="21699"/>
    <cellStyle name="SAPBEXexcCritical4 7 3 2 4" xfId="21700"/>
    <cellStyle name="SAPBEXexcCritical4 7 3 2 4 2" xfId="21701"/>
    <cellStyle name="SAPBEXexcCritical4 7 3 2 5" xfId="21702"/>
    <cellStyle name="SAPBEXexcCritical4 7 3 2 5 2" xfId="21703"/>
    <cellStyle name="SAPBEXexcCritical4 7 3 2 6" xfId="21704"/>
    <cellStyle name="SAPBEXexcCritical4 7 3 2 6 2" xfId="21705"/>
    <cellStyle name="SAPBEXexcCritical4 7 3 2 7" xfId="21706"/>
    <cellStyle name="SAPBEXexcCritical4 7 3 3" xfId="21707"/>
    <cellStyle name="SAPBEXexcCritical4 7 3 3 2" xfId="21708"/>
    <cellStyle name="SAPBEXexcCritical4 7 3 4" xfId="21709"/>
    <cellStyle name="SAPBEXexcCritical4 7 3 4 2" xfId="21710"/>
    <cellStyle name="SAPBEXexcCritical4 7 3 5" xfId="21711"/>
    <cellStyle name="SAPBEXexcCritical4 7 3 5 2" xfId="21712"/>
    <cellStyle name="SAPBEXexcCritical4 7 3 6" xfId="21713"/>
    <cellStyle name="SAPBEXexcCritical4 7 3 6 2" xfId="21714"/>
    <cellStyle name="SAPBEXexcCritical4 7 3 7" xfId="21715"/>
    <cellStyle name="SAPBEXexcCritical4 7 3 7 2" xfId="21716"/>
    <cellStyle name="SAPBEXexcCritical4 7 3 8" xfId="21717"/>
    <cellStyle name="SAPBEXexcCritical4 7 4" xfId="21718"/>
    <cellStyle name="SAPBEXexcCritical4 7 4 2" xfId="21719"/>
    <cellStyle name="SAPBEXexcCritical4 7 4 2 2" xfId="21720"/>
    <cellStyle name="SAPBEXexcCritical4 7 4 3" xfId="21721"/>
    <cellStyle name="SAPBEXexcCritical4 7 4 3 2" xfId="21722"/>
    <cellStyle name="SAPBEXexcCritical4 7 4 4" xfId="21723"/>
    <cellStyle name="SAPBEXexcCritical4 7 4 4 2" xfId="21724"/>
    <cellStyle name="SAPBEXexcCritical4 7 4 5" xfId="21725"/>
    <cellStyle name="SAPBEXexcCritical4 7 4 5 2" xfId="21726"/>
    <cellStyle name="SAPBEXexcCritical4 7 4 6" xfId="21727"/>
    <cellStyle name="SAPBEXexcCritical4 7 4 6 2" xfId="21728"/>
    <cellStyle name="SAPBEXexcCritical4 7 4 7" xfId="21729"/>
    <cellStyle name="SAPBEXexcCritical4 7 5" xfId="21730"/>
    <cellStyle name="SAPBEXexcCritical4 7 5 2" xfId="21731"/>
    <cellStyle name="SAPBEXexcCritical4 7 6" xfId="21732"/>
    <cellStyle name="SAPBEXexcCritical4 7 6 2" xfId="21733"/>
    <cellStyle name="SAPBEXexcCritical4 7 7" xfId="21734"/>
    <cellStyle name="SAPBEXexcCritical4 7 7 2" xfId="21735"/>
    <cellStyle name="SAPBEXexcCritical4 7 8" xfId="21736"/>
    <cellStyle name="SAPBEXexcCritical4 7 8 2" xfId="21737"/>
    <cellStyle name="SAPBEXexcCritical4 7 9" xfId="21738"/>
    <cellStyle name="SAPBEXexcCritical4 7 9 2" xfId="21739"/>
    <cellStyle name="SAPBEXexcCritical4 8" xfId="21740"/>
    <cellStyle name="SAPBEXexcCritical4 8 2" xfId="21741"/>
    <cellStyle name="SAPBEXexcCritical4 8 2 2" xfId="21742"/>
    <cellStyle name="SAPBEXexcCritical4 8 2 2 2" xfId="21743"/>
    <cellStyle name="SAPBEXexcCritical4 8 2 2 2 2" xfId="21744"/>
    <cellStyle name="SAPBEXexcCritical4 8 2 2 3" xfId="21745"/>
    <cellStyle name="SAPBEXexcCritical4 8 2 2 3 2" xfId="21746"/>
    <cellStyle name="SAPBEXexcCritical4 8 2 2 4" xfId="21747"/>
    <cellStyle name="SAPBEXexcCritical4 8 2 2 4 2" xfId="21748"/>
    <cellStyle name="SAPBEXexcCritical4 8 2 2 5" xfId="21749"/>
    <cellStyle name="SAPBEXexcCritical4 8 2 2 5 2" xfId="21750"/>
    <cellStyle name="SAPBEXexcCritical4 8 2 2 6" xfId="21751"/>
    <cellStyle name="SAPBEXexcCritical4 8 2 2 6 2" xfId="21752"/>
    <cellStyle name="SAPBEXexcCritical4 8 2 2 7" xfId="21753"/>
    <cellStyle name="SAPBEXexcCritical4 8 2 3" xfId="21754"/>
    <cellStyle name="SAPBEXexcCritical4 8 2 3 2" xfId="21755"/>
    <cellStyle name="SAPBEXexcCritical4 8 2 4" xfId="21756"/>
    <cellStyle name="SAPBEXexcCritical4 8 2 4 2" xfId="21757"/>
    <cellStyle name="SAPBEXexcCritical4 8 2 5" xfId="21758"/>
    <cellStyle name="SAPBEXexcCritical4 8 2 5 2" xfId="21759"/>
    <cellStyle name="SAPBEXexcCritical4 8 2 6" xfId="21760"/>
    <cellStyle name="SAPBEXexcCritical4 8 2 6 2" xfId="21761"/>
    <cellStyle name="SAPBEXexcCritical4 8 2 7" xfId="21762"/>
    <cellStyle name="SAPBEXexcCritical4 8 2 7 2" xfId="21763"/>
    <cellStyle name="SAPBEXexcCritical4 8 2 8" xfId="21764"/>
    <cellStyle name="SAPBEXexcCritical4 8 3" xfId="21765"/>
    <cellStyle name="SAPBEXexcCritical4 8 3 2" xfId="21766"/>
    <cellStyle name="SAPBEXexcCritical4 8 3 2 2" xfId="21767"/>
    <cellStyle name="SAPBEXexcCritical4 8 3 3" xfId="21768"/>
    <cellStyle name="SAPBEXexcCritical4 8 3 3 2" xfId="21769"/>
    <cellStyle name="SAPBEXexcCritical4 8 3 4" xfId="21770"/>
    <cellStyle name="SAPBEXexcCritical4 8 3 4 2" xfId="21771"/>
    <cellStyle name="SAPBEXexcCritical4 8 3 5" xfId="21772"/>
    <cellStyle name="SAPBEXexcCritical4 8 3 5 2" xfId="21773"/>
    <cellStyle name="SAPBEXexcCritical4 8 3 6" xfId="21774"/>
    <cellStyle name="SAPBEXexcCritical4 8 3 6 2" xfId="21775"/>
    <cellStyle name="SAPBEXexcCritical4 8 3 7" xfId="21776"/>
    <cellStyle name="SAPBEXexcCritical4 8 4" xfId="21777"/>
    <cellStyle name="SAPBEXexcCritical4 8 4 2" xfId="21778"/>
    <cellStyle name="SAPBEXexcCritical4 8 5" xfId="21779"/>
    <cellStyle name="SAPBEXexcCritical4 8 5 2" xfId="21780"/>
    <cellStyle name="SAPBEXexcCritical4 8 6" xfId="21781"/>
    <cellStyle name="SAPBEXexcCritical4 8 6 2" xfId="21782"/>
    <cellStyle name="SAPBEXexcCritical4 8 7" xfId="21783"/>
    <cellStyle name="SAPBEXexcCritical4 8 7 2" xfId="21784"/>
    <cellStyle name="SAPBEXexcCritical4 8 8" xfId="21785"/>
    <cellStyle name="SAPBEXexcCritical4 8 8 2" xfId="21786"/>
    <cellStyle name="SAPBEXexcCritical4 8 9" xfId="21787"/>
    <cellStyle name="SAPBEXexcCritical4 9" xfId="21788"/>
    <cellStyle name="SAPBEXexcCritical4 9 2" xfId="21789"/>
    <cellStyle name="SAPBEXexcCritical4 9 2 2" xfId="21790"/>
    <cellStyle name="SAPBEXexcCritical4 9 2 2 2" xfId="21791"/>
    <cellStyle name="SAPBEXexcCritical4 9 2 3" xfId="21792"/>
    <cellStyle name="SAPBEXexcCritical4 9 2 3 2" xfId="21793"/>
    <cellStyle name="SAPBEXexcCritical4 9 2 4" xfId="21794"/>
    <cellStyle name="SAPBEXexcCritical4 9 2 4 2" xfId="21795"/>
    <cellStyle name="SAPBEXexcCritical4 9 2 5" xfId="21796"/>
    <cellStyle name="SAPBEXexcCritical4 9 2 5 2" xfId="21797"/>
    <cellStyle name="SAPBEXexcCritical4 9 2 6" xfId="21798"/>
    <cellStyle name="SAPBEXexcCritical4 9 2 6 2" xfId="21799"/>
    <cellStyle name="SAPBEXexcCritical4 9 2 7" xfId="21800"/>
    <cellStyle name="SAPBEXexcCritical4 9 3" xfId="21801"/>
    <cellStyle name="SAPBEXexcCritical4 9 3 2" xfId="21802"/>
    <cellStyle name="SAPBEXexcCritical4 9 4" xfId="21803"/>
    <cellStyle name="SAPBEXexcCritical4 9 4 2" xfId="21804"/>
    <cellStyle name="SAPBEXexcCritical4 9 5" xfId="21805"/>
    <cellStyle name="SAPBEXexcCritical4 9 5 2" xfId="21806"/>
    <cellStyle name="SAPBEXexcCritical4 9 6" xfId="21807"/>
    <cellStyle name="SAPBEXexcCritical4 9 6 2" xfId="21808"/>
    <cellStyle name="SAPBEXexcCritical4 9 7" xfId="21809"/>
    <cellStyle name="SAPBEXexcCritical4 9 7 2" xfId="21810"/>
    <cellStyle name="SAPBEXexcCritical4 9 8" xfId="21811"/>
    <cellStyle name="SAPBEXexcCritical5" xfId="21812"/>
    <cellStyle name="SAPBEXexcCritical5 10" xfId="21813"/>
    <cellStyle name="SAPBEXexcCritical5 10 2" xfId="21814"/>
    <cellStyle name="SAPBEXexcCritical5 10 2 2" xfId="21815"/>
    <cellStyle name="SAPBEXexcCritical5 10 3" xfId="21816"/>
    <cellStyle name="SAPBEXexcCritical5 10 3 2" xfId="21817"/>
    <cellStyle name="SAPBEXexcCritical5 10 4" xfId="21818"/>
    <cellStyle name="SAPBEXexcCritical5 10 4 2" xfId="21819"/>
    <cellStyle name="SAPBEXexcCritical5 10 5" xfId="21820"/>
    <cellStyle name="SAPBEXexcCritical5 10 5 2" xfId="21821"/>
    <cellStyle name="SAPBEXexcCritical5 10 6" xfId="21822"/>
    <cellStyle name="SAPBEXexcCritical5 10 6 2" xfId="21823"/>
    <cellStyle name="SAPBEXexcCritical5 10 7" xfId="21824"/>
    <cellStyle name="SAPBEXexcCritical5 11" xfId="21825"/>
    <cellStyle name="SAPBEXexcCritical5 11 2" xfId="21826"/>
    <cellStyle name="SAPBEXexcCritical5 12" xfId="21827"/>
    <cellStyle name="SAPBEXexcCritical5 12 2" xfId="21828"/>
    <cellStyle name="SAPBEXexcCritical5 13" xfId="21829"/>
    <cellStyle name="SAPBEXexcCritical5 13 2" xfId="21830"/>
    <cellStyle name="SAPBEXexcCritical5 14" xfId="21831"/>
    <cellStyle name="SAPBEXexcCritical5 14 2" xfId="21832"/>
    <cellStyle name="SAPBEXexcCritical5 15" xfId="21833"/>
    <cellStyle name="SAPBEXexcCritical5 15 2" xfId="21834"/>
    <cellStyle name="SAPBEXexcCritical5 16" xfId="21835"/>
    <cellStyle name="SAPBEXexcCritical5 2" xfId="21836"/>
    <cellStyle name="SAPBEXexcCritical5 2 10" xfId="21837"/>
    <cellStyle name="SAPBEXexcCritical5 2 10 2" xfId="21838"/>
    <cellStyle name="SAPBEXexcCritical5 2 11" xfId="21839"/>
    <cellStyle name="SAPBEXexcCritical5 2 11 2" xfId="21840"/>
    <cellStyle name="SAPBEXexcCritical5 2 12" xfId="21841"/>
    <cellStyle name="SAPBEXexcCritical5 2 2" xfId="21842"/>
    <cellStyle name="SAPBEXexcCritical5 2 2 10" xfId="21843"/>
    <cellStyle name="SAPBEXexcCritical5 2 2 10 2" xfId="21844"/>
    <cellStyle name="SAPBEXexcCritical5 2 2 11" xfId="21845"/>
    <cellStyle name="SAPBEXexcCritical5 2 2 2" xfId="21846"/>
    <cellStyle name="SAPBEXexcCritical5 2 2 2 10" xfId="21847"/>
    <cellStyle name="SAPBEXexcCritical5 2 2 2 2" xfId="21848"/>
    <cellStyle name="SAPBEXexcCritical5 2 2 2 2 2" xfId="21849"/>
    <cellStyle name="SAPBEXexcCritical5 2 2 2 2 2 2" xfId="21850"/>
    <cellStyle name="SAPBEXexcCritical5 2 2 2 2 2 2 2" xfId="21851"/>
    <cellStyle name="SAPBEXexcCritical5 2 2 2 2 2 2 2 2" xfId="21852"/>
    <cellStyle name="SAPBEXexcCritical5 2 2 2 2 2 2 3" xfId="21853"/>
    <cellStyle name="SAPBEXexcCritical5 2 2 2 2 2 2 3 2" xfId="21854"/>
    <cellStyle name="SAPBEXexcCritical5 2 2 2 2 2 2 4" xfId="21855"/>
    <cellStyle name="SAPBEXexcCritical5 2 2 2 2 2 2 4 2" xfId="21856"/>
    <cellStyle name="SAPBEXexcCritical5 2 2 2 2 2 2 5" xfId="21857"/>
    <cellStyle name="SAPBEXexcCritical5 2 2 2 2 2 2 5 2" xfId="21858"/>
    <cellStyle name="SAPBEXexcCritical5 2 2 2 2 2 2 6" xfId="21859"/>
    <cellStyle name="SAPBEXexcCritical5 2 2 2 2 2 2 6 2" xfId="21860"/>
    <cellStyle name="SAPBEXexcCritical5 2 2 2 2 2 2 7" xfId="21861"/>
    <cellStyle name="SAPBEXexcCritical5 2 2 2 2 2 3" xfId="21862"/>
    <cellStyle name="SAPBEXexcCritical5 2 2 2 2 2 3 2" xfId="21863"/>
    <cellStyle name="SAPBEXexcCritical5 2 2 2 2 2 4" xfId="21864"/>
    <cellStyle name="SAPBEXexcCritical5 2 2 2 2 2 4 2" xfId="21865"/>
    <cellStyle name="SAPBEXexcCritical5 2 2 2 2 2 5" xfId="21866"/>
    <cellStyle name="SAPBEXexcCritical5 2 2 2 2 2 5 2" xfId="21867"/>
    <cellStyle name="SAPBEXexcCritical5 2 2 2 2 2 6" xfId="21868"/>
    <cellStyle name="SAPBEXexcCritical5 2 2 2 2 2 6 2" xfId="21869"/>
    <cellStyle name="SAPBEXexcCritical5 2 2 2 2 2 7" xfId="21870"/>
    <cellStyle name="SAPBEXexcCritical5 2 2 2 2 2 7 2" xfId="21871"/>
    <cellStyle name="SAPBEXexcCritical5 2 2 2 2 2 8" xfId="21872"/>
    <cellStyle name="SAPBEXexcCritical5 2 2 2 2 3" xfId="21873"/>
    <cellStyle name="SAPBEXexcCritical5 2 2 2 2 3 2" xfId="21874"/>
    <cellStyle name="SAPBEXexcCritical5 2 2 2 2 3 2 2" xfId="21875"/>
    <cellStyle name="SAPBEXexcCritical5 2 2 2 2 3 3" xfId="21876"/>
    <cellStyle name="SAPBEXexcCritical5 2 2 2 2 3 3 2" xfId="21877"/>
    <cellStyle name="SAPBEXexcCritical5 2 2 2 2 3 4" xfId="21878"/>
    <cellStyle name="SAPBEXexcCritical5 2 2 2 2 3 4 2" xfId="21879"/>
    <cellStyle name="SAPBEXexcCritical5 2 2 2 2 3 5" xfId="21880"/>
    <cellStyle name="SAPBEXexcCritical5 2 2 2 2 3 5 2" xfId="21881"/>
    <cellStyle name="SAPBEXexcCritical5 2 2 2 2 3 6" xfId="21882"/>
    <cellStyle name="SAPBEXexcCritical5 2 2 2 2 3 6 2" xfId="21883"/>
    <cellStyle name="SAPBEXexcCritical5 2 2 2 2 3 7" xfId="21884"/>
    <cellStyle name="SAPBEXexcCritical5 2 2 2 2 4" xfId="21885"/>
    <cellStyle name="SAPBEXexcCritical5 2 2 2 2 4 2" xfId="21886"/>
    <cellStyle name="SAPBEXexcCritical5 2 2 2 2 5" xfId="21887"/>
    <cellStyle name="SAPBEXexcCritical5 2 2 2 2 5 2" xfId="21888"/>
    <cellStyle name="SAPBEXexcCritical5 2 2 2 2 6" xfId="21889"/>
    <cellStyle name="SAPBEXexcCritical5 2 2 2 2 6 2" xfId="21890"/>
    <cellStyle name="SAPBEXexcCritical5 2 2 2 2 7" xfId="21891"/>
    <cellStyle name="SAPBEXexcCritical5 2 2 2 2 7 2" xfId="21892"/>
    <cellStyle name="SAPBEXexcCritical5 2 2 2 2 8" xfId="21893"/>
    <cellStyle name="SAPBEXexcCritical5 2 2 2 2 8 2" xfId="21894"/>
    <cellStyle name="SAPBEXexcCritical5 2 2 2 2 9" xfId="21895"/>
    <cellStyle name="SAPBEXexcCritical5 2 2 2 3" xfId="21896"/>
    <cellStyle name="SAPBEXexcCritical5 2 2 2 3 2" xfId="21897"/>
    <cellStyle name="SAPBEXexcCritical5 2 2 2 3 2 2" xfId="21898"/>
    <cellStyle name="SAPBEXexcCritical5 2 2 2 3 2 2 2" xfId="21899"/>
    <cellStyle name="SAPBEXexcCritical5 2 2 2 3 2 3" xfId="21900"/>
    <cellStyle name="SAPBEXexcCritical5 2 2 2 3 2 3 2" xfId="21901"/>
    <cellStyle name="SAPBEXexcCritical5 2 2 2 3 2 4" xfId="21902"/>
    <cellStyle name="SAPBEXexcCritical5 2 2 2 3 2 4 2" xfId="21903"/>
    <cellStyle name="SAPBEXexcCritical5 2 2 2 3 2 5" xfId="21904"/>
    <cellStyle name="SAPBEXexcCritical5 2 2 2 3 2 5 2" xfId="21905"/>
    <cellStyle name="SAPBEXexcCritical5 2 2 2 3 2 6" xfId="21906"/>
    <cellStyle name="SAPBEXexcCritical5 2 2 2 3 2 6 2" xfId="21907"/>
    <cellStyle name="SAPBEXexcCritical5 2 2 2 3 2 7" xfId="21908"/>
    <cellStyle name="SAPBEXexcCritical5 2 2 2 3 3" xfId="21909"/>
    <cellStyle name="SAPBEXexcCritical5 2 2 2 3 3 2" xfId="21910"/>
    <cellStyle name="SAPBEXexcCritical5 2 2 2 3 4" xfId="21911"/>
    <cellStyle name="SAPBEXexcCritical5 2 2 2 3 4 2" xfId="21912"/>
    <cellStyle name="SAPBEXexcCritical5 2 2 2 3 5" xfId="21913"/>
    <cellStyle name="SAPBEXexcCritical5 2 2 2 3 5 2" xfId="21914"/>
    <cellStyle name="SAPBEXexcCritical5 2 2 2 3 6" xfId="21915"/>
    <cellStyle name="SAPBEXexcCritical5 2 2 2 3 6 2" xfId="21916"/>
    <cellStyle name="SAPBEXexcCritical5 2 2 2 3 7" xfId="21917"/>
    <cellStyle name="SAPBEXexcCritical5 2 2 2 3 7 2" xfId="21918"/>
    <cellStyle name="SAPBEXexcCritical5 2 2 2 3 8" xfId="21919"/>
    <cellStyle name="SAPBEXexcCritical5 2 2 2 4" xfId="21920"/>
    <cellStyle name="SAPBEXexcCritical5 2 2 2 4 2" xfId="21921"/>
    <cellStyle name="SAPBEXexcCritical5 2 2 2 4 2 2" xfId="21922"/>
    <cellStyle name="SAPBEXexcCritical5 2 2 2 4 3" xfId="21923"/>
    <cellStyle name="SAPBEXexcCritical5 2 2 2 4 3 2" xfId="21924"/>
    <cellStyle name="SAPBEXexcCritical5 2 2 2 4 4" xfId="21925"/>
    <cellStyle name="SAPBEXexcCritical5 2 2 2 4 4 2" xfId="21926"/>
    <cellStyle name="SAPBEXexcCritical5 2 2 2 4 5" xfId="21927"/>
    <cellStyle name="SAPBEXexcCritical5 2 2 2 4 5 2" xfId="21928"/>
    <cellStyle name="SAPBEXexcCritical5 2 2 2 4 6" xfId="21929"/>
    <cellStyle name="SAPBEXexcCritical5 2 2 2 4 6 2" xfId="21930"/>
    <cellStyle name="SAPBEXexcCritical5 2 2 2 4 7" xfId="21931"/>
    <cellStyle name="SAPBEXexcCritical5 2 2 2 5" xfId="21932"/>
    <cellStyle name="SAPBEXexcCritical5 2 2 2 5 2" xfId="21933"/>
    <cellStyle name="SAPBEXexcCritical5 2 2 2 6" xfId="21934"/>
    <cellStyle name="SAPBEXexcCritical5 2 2 2 6 2" xfId="21935"/>
    <cellStyle name="SAPBEXexcCritical5 2 2 2 7" xfId="21936"/>
    <cellStyle name="SAPBEXexcCritical5 2 2 2 7 2" xfId="21937"/>
    <cellStyle name="SAPBEXexcCritical5 2 2 2 8" xfId="21938"/>
    <cellStyle name="SAPBEXexcCritical5 2 2 2 8 2" xfId="21939"/>
    <cellStyle name="SAPBEXexcCritical5 2 2 2 9" xfId="21940"/>
    <cellStyle name="SAPBEXexcCritical5 2 2 2 9 2" xfId="21941"/>
    <cellStyle name="SAPBEXexcCritical5 2 2 3" xfId="21942"/>
    <cellStyle name="SAPBEXexcCritical5 2 2 3 2" xfId="21943"/>
    <cellStyle name="SAPBEXexcCritical5 2 2 3 2 2" xfId="21944"/>
    <cellStyle name="SAPBEXexcCritical5 2 2 3 2 2 2" xfId="21945"/>
    <cellStyle name="SAPBEXexcCritical5 2 2 3 2 2 2 2" xfId="21946"/>
    <cellStyle name="SAPBEXexcCritical5 2 2 3 2 2 3" xfId="21947"/>
    <cellStyle name="SAPBEXexcCritical5 2 2 3 2 2 3 2" xfId="21948"/>
    <cellStyle name="SAPBEXexcCritical5 2 2 3 2 2 4" xfId="21949"/>
    <cellStyle name="SAPBEXexcCritical5 2 2 3 2 2 4 2" xfId="21950"/>
    <cellStyle name="SAPBEXexcCritical5 2 2 3 2 2 5" xfId="21951"/>
    <cellStyle name="SAPBEXexcCritical5 2 2 3 2 2 5 2" xfId="21952"/>
    <cellStyle name="SAPBEXexcCritical5 2 2 3 2 2 6" xfId="21953"/>
    <cellStyle name="SAPBEXexcCritical5 2 2 3 2 2 6 2" xfId="21954"/>
    <cellStyle name="SAPBEXexcCritical5 2 2 3 2 2 7" xfId="21955"/>
    <cellStyle name="SAPBEXexcCritical5 2 2 3 2 3" xfId="21956"/>
    <cellStyle name="SAPBEXexcCritical5 2 2 3 2 3 2" xfId="21957"/>
    <cellStyle name="SAPBEXexcCritical5 2 2 3 2 4" xfId="21958"/>
    <cellStyle name="SAPBEXexcCritical5 2 2 3 2 4 2" xfId="21959"/>
    <cellStyle name="SAPBEXexcCritical5 2 2 3 2 5" xfId="21960"/>
    <cellStyle name="SAPBEXexcCritical5 2 2 3 2 5 2" xfId="21961"/>
    <cellStyle name="SAPBEXexcCritical5 2 2 3 2 6" xfId="21962"/>
    <cellStyle name="SAPBEXexcCritical5 2 2 3 2 6 2" xfId="21963"/>
    <cellStyle name="SAPBEXexcCritical5 2 2 3 2 7" xfId="21964"/>
    <cellStyle name="SAPBEXexcCritical5 2 2 3 2 7 2" xfId="21965"/>
    <cellStyle name="SAPBEXexcCritical5 2 2 3 2 8" xfId="21966"/>
    <cellStyle name="SAPBEXexcCritical5 2 2 3 3" xfId="21967"/>
    <cellStyle name="SAPBEXexcCritical5 2 2 3 3 2" xfId="21968"/>
    <cellStyle name="SAPBEXexcCritical5 2 2 3 3 2 2" xfId="21969"/>
    <cellStyle name="SAPBEXexcCritical5 2 2 3 3 3" xfId="21970"/>
    <cellStyle name="SAPBEXexcCritical5 2 2 3 3 3 2" xfId="21971"/>
    <cellStyle name="SAPBEXexcCritical5 2 2 3 3 4" xfId="21972"/>
    <cellStyle name="SAPBEXexcCritical5 2 2 3 3 4 2" xfId="21973"/>
    <cellStyle name="SAPBEXexcCritical5 2 2 3 3 5" xfId="21974"/>
    <cellStyle name="SAPBEXexcCritical5 2 2 3 3 5 2" xfId="21975"/>
    <cellStyle name="SAPBEXexcCritical5 2 2 3 3 6" xfId="21976"/>
    <cellStyle name="SAPBEXexcCritical5 2 2 3 3 6 2" xfId="21977"/>
    <cellStyle name="SAPBEXexcCritical5 2 2 3 3 7" xfId="21978"/>
    <cellStyle name="SAPBEXexcCritical5 2 2 3 4" xfId="21979"/>
    <cellStyle name="SAPBEXexcCritical5 2 2 3 4 2" xfId="21980"/>
    <cellStyle name="SAPBEXexcCritical5 2 2 3 5" xfId="21981"/>
    <cellStyle name="SAPBEXexcCritical5 2 2 3 5 2" xfId="21982"/>
    <cellStyle name="SAPBEXexcCritical5 2 2 3 6" xfId="21983"/>
    <cellStyle name="SAPBEXexcCritical5 2 2 3 6 2" xfId="21984"/>
    <cellStyle name="SAPBEXexcCritical5 2 2 3 7" xfId="21985"/>
    <cellStyle name="SAPBEXexcCritical5 2 2 3 7 2" xfId="21986"/>
    <cellStyle name="SAPBEXexcCritical5 2 2 3 8" xfId="21987"/>
    <cellStyle name="SAPBEXexcCritical5 2 2 3 8 2" xfId="21988"/>
    <cellStyle name="SAPBEXexcCritical5 2 2 3 9" xfId="21989"/>
    <cellStyle name="SAPBEXexcCritical5 2 2 4" xfId="21990"/>
    <cellStyle name="SAPBEXexcCritical5 2 2 4 2" xfId="21991"/>
    <cellStyle name="SAPBEXexcCritical5 2 2 4 2 2" xfId="21992"/>
    <cellStyle name="SAPBEXexcCritical5 2 2 4 2 2 2" xfId="21993"/>
    <cellStyle name="SAPBEXexcCritical5 2 2 4 2 3" xfId="21994"/>
    <cellStyle name="SAPBEXexcCritical5 2 2 4 2 3 2" xfId="21995"/>
    <cellStyle name="SAPBEXexcCritical5 2 2 4 2 4" xfId="21996"/>
    <cellStyle name="SAPBEXexcCritical5 2 2 4 2 4 2" xfId="21997"/>
    <cellStyle name="SAPBEXexcCritical5 2 2 4 2 5" xfId="21998"/>
    <cellStyle name="SAPBEXexcCritical5 2 2 4 2 5 2" xfId="21999"/>
    <cellStyle name="SAPBEXexcCritical5 2 2 4 2 6" xfId="22000"/>
    <cellStyle name="SAPBEXexcCritical5 2 2 4 2 6 2" xfId="22001"/>
    <cellStyle name="SAPBEXexcCritical5 2 2 4 2 7" xfId="22002"/>
    <cellStyle name="SAPBEXexcCritical5 2 2 4 3" xfId="22003"/>
    <cellStyle name="SAPBEXexcCritical5 2 2 4 3 2" xfId="22004"/>
    <cellStyle name="SAPBEXexcCritical5 2 2 4 4" xfId="22005"/>
    <cellStyle name="SAPBEXexcCritical5 2 2 4 4 2" xfId="22006"/>
    <cellStyle name="SAPBEXexcCritical5 2 2 4 5" xfId="22007"/>
    <cellStyle name="SAPBEXexcCritical5 2 2 4 5 2" xfId="22008"/>
    <cellStyle name="SAPBEXexcCritical5 2 2 4 6" xfId="22009"/>
    <cellStyle name="SAPBEXexcCritical5 2 2 4 6 2" xfId="22010"/>
    <cellStyle name="SAPBEXexcCritical5 2 2 4 7" xfId="22011"/>
    <cellStyle name="SAPBEXexcCritical5 2 2 4 7 2" xfId="22012"/>
    <cellStyle name="SAPBEXexcCritical5 2 2 4 8" xfId="22013"/>
    <cellStyle name="SAPBEXexcCritical5 2 2 5" xfId="22014"/>
    <cellStyle name="SAPBEXexcCritical5 2 2 5 2" xfId="22015"/>
    <cellStyle name="SAPBEXexcCritical5 2 2 5 2 2" xfId="22016"/>
    <cellStyle name="SAPBEXexcCritical5 2 2 5 3" xfId="22017"/>
    <cellStyle name="SAPBEXexcCritical5 2 2 5 3 2" xfId="22018"/>
    <cellStyle name="SAPBEXexcCritical5 2 2 5 4" xfId="22019"/>
    <cellStyle name="SAPBEXexcCritical5 2 2 5 4 2" xfId="22020"/>
    <cellStyle name="SAPBEXexcCritical5 2 2 5 5" xfId="22021"/>
    <cellStyle name="SAPBEXexcCritical5 2 2 5 5 2" xfId="22022"/>
    <cellStyle name="SAPBEXexcCritical5 2 2 5 6" xfId="22023"/>
    <cellStyle name="SAPBEXexcCritical5 2 2 5 6 2" xfId="22024"/>
    <cellStyle name="SAPBEXexcCritical5 2 2 5 7" xfId="22025"/>
    <cellStyle name="SAPBEXexcCritical5 2 2 6" xfId="22026"/>
    <cellStyle name="SAPBEXexcCritical5 2 2 6 2" xfId="22027"/>
    <cellStyle name="SAPBEXexcCritical5 2 2 7" xfId="22028"/>
    <cellStyle name="SAPBEXexcCritical5 2 2 7 2" xfId="22029"/>
    <cellStyle name="SAPBEXexcCritical5 2 2 8" xfId="22030"/>
    <cellStyle name="SAPBEXexcCritical5 2 2 8 2" xfId="22031"/>
    <cellStyle name="SAPBEXexcCritical5 2 2 9" xfId="22032"/>
    <cellStyle name="SAPBEXexcCritical5 2 2 9 2" xfId="22033"/>
    <cellStyle name="SAPBEXexcCritical5 2 3" xfId="22034"/>
    <cellStyle name="SAPBEXexcCritical5 2 3 10" xfId="22035"/>
    <cellStyle name="SAPBEXexcCritical5 2 3 2" xfId="22036"/>
    <cellStyle name="SAPBEXexcCritical5 2 3 2 2" xfId="22037"/>
    <cellStyle name="SAPBEXexcCritical5 2 3 2 2 2" xfId="22038"/>
    <cellStyle name="SAPBEXexcCritical5 2 3 2 2 2 2" xfId="22039"/>
    <cellStyle name="SAPBEXexcCritical5 2 3 2 2 2 2 2" xfId="22040"/>
    <cellStyle name="SAPBEXexcCritical5 2 3 2 2 2 3" xfId="22041"/>
    <cellStyle name="SAPBEXexcCritical5 2 3 2 2 2 3 2" xfId="22042"/>
    <cellStyle name="SAPBEXexcCritical5 2 3 2 2 2 4" xfId="22043"/>
    <cellStyle name="SAPBEXexcCritical5 2 3 2 2 2 4 2" xfId="22044"/>
    <cellStyle name="SAPBEXexcCritical5 2 3 2 2 2 5" xfId="22045"/>
    <cellStyle name="SAPBEXexcCritical5 2 3 2 2 2 5 2" xfId="22046"/>
    <cellStyle name="SAPBEXexcCritical5 2 3 2 2 2 6" xfId="22047"/>
    <cellStyle name="SAPBEXexcCritical5 2 3 2 2 2 6 2" xfId="22048"/>
    <cellStyle name="SAPBEXexcCritical5 2 3 2 2 2 7" xfId="22049"/>
    <cellStyle name="SAPBEXexcCritical5 2 3 2 2 3" xfId="22050"/>
    <cellStyle name="SAPBEXexcCritical5 2 3 2 2 3 2" xfId="22051"/>
    <cellStyle name="SAPBEXexcCritical5 2 3 2 2 4" xfId="22052"/>
    <cellStyle name="SAPBEXexcCritical5 2 3 2 2 4 2" xfId="22053"/>
    <cellStyle name="SAPBEXexcCritical5 2 3 2 2 5" xfId="22054"/>
    <cellStyle name="SAPBEXexcCritical5 2 3 2 2 5 2" xfId="22055"/>
    <cellStyle name="SAPBEXexcCritical5 2 3 2 2 6" xfId="22056"/>
    <cellStyle name="SAPBEXexcCritical5 2 3 2 2 6 2" xfId="22057"/>
    <cellStyle name="SAPBEXexcCritical5 2 3 2 2 7" xfId="22058"/>
    <cellStyle name="SAPBEXexcCritical5 2 3 2 2 7 2" xfId="22059"/>
    <cellStyle name="SAPBEXexcCritical5 2 3 2 2 8" xfId="22060"/>
    <cellStyle name="SAPBEXexcCritical5 2 3 2 3" xfId="22061"/>
    <cellStyle name="SAPBEXexcCritical5 2 3 2 3 2" xfId="22062"/>
    <cellStyle name="SAPBEXexcCritical5 2 3 2 3 2 2" xfId="22063"/>
    <cellStyle name="SAPBEXexcCritical5 2 3 2 3 3" xfId="22064"/>
    <cellStyle name="SAPBEXexcCritical5 2 3 2 3 3 2" xfId="22065"/>
    <cellStyle name="SAPBEXexcCritical5 2 3 2 3 4" xfId="22066"/>
    <cellStyle name="SAPBEXexcCritical5 2 3 2 3 4 2" xfId="22067"/>
    <cellStyle name="SAPBEXexcCritical5 2 3 2 3 5" xfId="22068"/>
    <cellStyle name="SAPBEXexcCritical5 2 3 2 3 5 2" xfId="22069"/>
    <cellStyle name="SAPBEXexcCritical5 2 3 2 3 6" xfId="22070"/>
    <cellStyle name="SAPBEXexcCritical5 2 3 2 3 6 2" xfId="22071"/>
    <cellStyle name="SAPBEXexcCritical5 2 3 2 3 7" xfId="22072"/>
    <cellStyle name="SAPBEXexcCritical5 2 3 2 4" xfId="22073"/>
    <cellStyle name="SAPBEXexcCritical5 2 3 2 4 2" xfId="22074"/>
    <cellStyle name="SAPBEXexcCritical5 2 3 2 5" xfId="22075"/>
    <cellStyle name="SAPBEXexcCritical5 2 3 2 5 2" xfId="22076"/>
    <cellStyle name="SAPBEXexcCritical5 2 3 2 6" xfId="22077"/>
    <cellStyle name="SAPBEXexcCritical5 2 3 2 6 2" xfId="22078"/>
    <cellStyle name="SAPBEXexcCritical5 2 3 2 7" xfId="22079"/>
    <cellStyle name="SAPBEXexcCritical5 2 3 2 7 2" xfId="22080"/>
    <cellStyle name="SAPBEXexcCritical5 2 3 2 8" xfId="22081"/>
    <cellStyle name="SAPBEXexcCritical5 2 3 2 8 2" xfId="22082"/>
    <cellStyle name="SAPBEXexcCritical5 2 3 2 9" xfId="22083"/>
    <cellStyle name="SAPBEXexcCritical5 2 3 3" xfId="22084"/>
    <cellStyle name="SAPBEXexcCritical5 2 3 3 2" xfId="22085"/>
    <cellStyle name="SAPBEXexcCritical5 2 3 3 2 2" xfId="22086"/>
    <cellStyle name="SAPBEXexcCritical5 2 3 3 2 2 2" xfId="22087"/>
    <cellStyle name="SAPBEXexcCritical5 2 3 3 2 3" xfId="22088"/>
    <cellStyle name="SAPBEXexcCritical5 2 3 3 2 3 2" xfId="22089"/>
    <cellStyle name="SAPBEXexcCritical5 2 3 3 2 4" xfId="22090"/>
    <cellStyle name="SAPBEXexcCritical5 2 3 3 2 4 2" xfId="22091"/>
    <cellStyle name="SAPBEXexcCritical5 2 3 3 2 5" xfId="22092"/>
    <cellStyle name="SAPBEXexcCritical5 2 3 3 2 5 2" xfId="22093"/>
    <cellStyle name="SAPBEXexcCritical5 2 3 3 2 6" xfId="22094"/>
    <cellStyle name="SAPBEXexcCritical5 2 3 3 2 6 2" xfId="22095"/>
    <cellStyle name="SAPBEXexcCritical5 2 3 3 2 7" xfId="22096"/>
    <cellStyle name="SAPBEXexcCritical5 2 3 3 3" xfId="22097"/>
    <cellStyle name="SAPBEXexcCritical5 2 3 3 3 2" xfId="22098"/>
    <cellStyle name="SAPBEXexcCritical5 2 3 3 4" xfId="22099"/>
    <cellStyle name="SAPBEXexcCritical5 2 3 3 4 2" xfId="22100"/>
    <cellStyle name="SAPBEXexcCritical5 2 3 3 5" xfId="22101"/>
    <cellStyle name="SAPBEXexcCritical5 2 3 3 5 2" xfId="22102"/>
    <cellStyle name="SAPBEXexcCritical5 2 3 3 6" xfId="22103"/>
    <cellStyle name="SAPBEXexcCritical5 2 3 3 6 2" xfId="22104"/>
    <cellStyle name="SAPBEXexcCritical5 2 3 3 7" xfId="22105"/>
    <cellStyle name="SAPBEXexcCritical5 2 3 3 7 2" xfId="22106"/>
    <cellStyle name="SAPBEXexcCritical5 2 3 3 8" xfId="22107"/>
    <cellStyle name="SAPBEXexcCritical5 2 3 4" xfId="22108"/>
    <cellStyle name="SAPBEXexcCritical5 2 3 4 2" xfId="22109"/>
    <cellStyle name="SAPBEXexcCritical5 2 3 4 2 2" xfId="22110"/>
    <cellStyle name="SAPBEXexcCritical5 2 3 4 3" xfId="22111"/>
    <cellStyle name="SAPBEXexcCritical5 2 3 4 3 2" xfId="22112"/>
    <cellStyle name="SAPBEXexcCritical5 2 3 4 4" xfId="22113"/>
    <cellStyle name="SAPBEXexcCritical5 2 3 4 4 2" xfId="22114"/>
    <cellStyle name="SAPBEXexcCritical5 2 3 4 5" xfId="22115"/>
    <cellStyle name="SAPBEXexcCritical5 2 3 4 5 2" xfId="22116"/>
    <cellStyle name="SAPBEXexcCritical5 2 3 4 6" xfId="22117"/>
    <cellStyle name="SAPBEXexcCritical5 2 3 4 6 2" xfId="22118"/>
    <cellStyle name="SAPBEXexcCritical5 2 3 4 7" xfId="22119"/>
    <cellStyle name="SAPBEXexcCritical5 2 3 5" xfId="22120"/>
    <cellStyle name="SAPBEXexcCritical5 2 3 5 2" xfId="22121"/>
    <cellStyle name="SAPBEXexcCritical5 2 3 6" xfId="22122"/>
    <cellStyle name="SAPBEXexcCritical5 2 3 6 2" xfId="22123"/>
    <cellStyle name="SAPBEXexcCritical5 2 3 7" xfId="22124"/>
    <cellStyle name="SAPBEXexcCritical5 2 3 7 2" xfId="22125"/>
    <cellStyle name="SAPBEXexcCritical5 2 3 8" xfId="22126"/>
    <cellStyle name="SAPBEXexcCritical5 2 3 8 2" xfId="22127"/>
    <cellStyle name="SAPBEXexcCritical5 2 3 9" xfId="22128"/>
    <cellStyle name="SAPBEXexcCritical5 2 3 9 2" xfId="22129"/>
    <cellStyle name="SAPBEXexcCritical5 2 4" xfId="22130"/>
    <cellStyle name="SAPBEXexcCritical5 2 4 2" xfId="22131"/>
    <cellStyle name="SAPBEXexcCritical5 2 4 2 2" xfId="22132"/>
    <cellStyle name="SAPBEXexcCritical5 2 4 2 2 2" xfId="22133"/>
    <cellStyle name="SAPBEXexcCritical5 2 4 2 2 2 2" xfId="22134"/>
    <cellStyle name="SAPBEXexcCritical5 2 4 2 2 3" xfId="22135"/>
    <cellStyle name="SAPBEXexcCritical5 2 4 2 2 3 2" xfId="22136"/>
    <cellStyle name="SAPBEXexcCritical5 2 4 2 2 4" xfId="22137"/>
    <cellStyle name="SAPBEXexcCritical5 2 4 2 2 4 2" xfId="22138"/>
    <cellStyle name="SAPBEXexcCritical5 2 4 2 2 5" xfId="22139"/>
    <cellStyle name="SAPBEXexcCritical5 2 4 2 2 5 2" xfId="22140"/>
    <cellStyle name="SAPBEXexcCritical5 2 4 2 2 6" xfId="22141"/>
    <cellStyle name="SAPBEXexcCritical5 2 4 2 2 6 2" xfId="22142"/>
    <cellStyle name="SAPBEXexcCritical5 2 4 2 2 7" xfId="22143"/>
    <cellStyle name="SAPBEXexcCritical5 2 4 2 3" xfId="22144"/>
    <cellStyle name="SAPBEXexcCritical5 2 4 2 3 2" xfId="22145"/>
    <cellStyle name="SAPBEXexcCritical5 2 4 2 4" xfId="22146"/>
    <cellStyle name="SAPBEXexcCritical5 2 4 2 4 2" xfId="22147"/>
    <cellStyle name="SAPBEXexcCritical5 2 4 2 5" xfId="22148"/>
    <cellStyle name="SAPBEXexcCritical5 2 4 2 5 2" xfId="22149"/>
    <cellStyle name="SAPBEXexcCritical5 2 4 2 6" xfId="22150"/>
    <cellStyle name="SAPBEXexcCritical5 2 4 2 6 2" xfId="22151"/>
    <cellStyle name="SAPBEXexcCritical5 2 4 2 7" xfId="22152"/>
    <cellStyle name="SAPBEXexcCritical5 2 4 2 7 2" xfId="22153"/>
    <cellStyle name="SAPBEXexcCritical5 2 4 2 8" xfId="22154"/>
    <cellStyle name="SAPBEXexcCritical5 2 4 3" xfId="22155"/>
    <cellStyle name="SAPBEXexcCritical5 2 4 3 2" xfId="22156"/>
    <cellStyle name="SAPBEXexcCritical5 2 4 3 2 2" xfId="22157"/>
    <cellStyle name="SAPBEXexcCritical5 2 4 3 3" xfId="22158"/>
    <cellStyle name="SAPBEXexcCritical5 2 4 3 3 2" xfId="22159"/>
    <cellStyle name="SAPBEXexcCritical5 2 4 3 4" xfId="22160"/>
    <cellStyle name="SAPBEXexcCritical5 2 4 3 4 2" xfId="22161"/>
    <cellStyle name="SAPBEXexcCritical5 2 4 3 5" xfId="22162"/>
    <cellStyle name="SAPBEXexcCritical5 2 4 3 5 2" xfId="22163"/>
    <cellStyle name="SAPBEXexcCritical5 2 4 3 6" xfId="22164"/>
    <cellStyle name="SAPBEXexcCritical5 2 4 3 6 2" xfId="22165"/>
    <cellStyle name="SAPBEXexcCritical5 2 4 3 7" xfId="22166"/>
    <cellStyle name="SAPBEXexcCritical5 2 4 4" xfId="22167"/>
    <cellStyle name="SAPBEXexcCritical5 2 4 4 2" xfId="22168"/>
    <cellStyle name="SAPBEXexcCritical5 2 4 5" xfId="22169"/>
    <cellStyle name="SAPBEXexcCritical5 2 4 5 2" xfId="22170"/>
    <cellStyle name="SAPBEXexcCritical5 2 4 6" xfId="22171"/>
    <cellStyle name="SAPBEXexcCritical5 2 4 6 2" xfId="22172"/>
    <cellStyle name="SAPBEXexcCritical5 2 4 7" xfId="22173"/>
    <cellStyle name="SAPBEXexcCritical5 2 4 7 2" xfId="22174"/>
    <cellStyle name="SAPBEXexcCritical5 2 4 8" xfId="22175"/>
    <cellStyle name="SAPBEXexcCritical5 2 4 8 2" xfId="22176"/>
    <cellStyle name="SAPBEXexcCritical5 2 4 9" xfId="22177"/>
    <cellStyle name="SAPBEXexcCritical5 2 5" xfId="22178"/>
    <cellStyle name="SAPBEXexcCritical5 2 5 2" xfId="22179"/>
    <cellStyle name="SAPBEXexcCritical5 2 5 2 2" xfId="22180"/>
    <cellStyle name="SAPBEXexcCritical5 2 5 2 2 2" xfId="22181"/>
    <cellStyle name="SAPBEXexcCritical5 2 5 2 3" xfId="22182"/>
    <cellStyle name="SAPBEXexcCritical5 2 5 2 3 2" xfId="22183"/>
    <cellStyle name="SAPBEXexcCritical5 2 5 2 4" xfId="22184"/>
    <cellStyle name="SAPBEXexcCritical5 2 5 2 4 2" xfId="22185"/>
    <cellStyle name="SAPBEXexcCritical5 2 5 2 5" xfId="22186"/>
    <cellStyle name="SAPBEXexcCritical5 2 5 2 5 2" xfId="22187"/>
    <cellStyle name="SAPBEXexcCritical5 2 5 2 6" xfId="22188"/>
    <cellStyle name="SAPBEXexcCritical5 2 5 2 6 2" xfId="22189"/>
    <cellStyle name="SAPBEXexcCritical5 2 5 2 7" xfId="22190"/>
    <cellStyle name="SAPBEXexcCritical5 2 5 3" xfId="22191"/>
    <cellStyle name="SAPBEXexcCritical5 2 5 3 2" xfId="22192"/>
    <cellStyle name="SAPBEXexcCritical5 2 5 4" xfId="22193"/>
    <cellStyle name="SAPBEXexcCritical5 2 5 4 2" xfId="22194"/>
    <cellStyle name="SAPBEXexcCritical5 2 5 5" xfId="22195"/>
    <cellStyle name="SAPBEXexcCritical5 2 5 5 2" xfId="22196"/>
    <cellStyle name="SAPBEXexcCritical5 2 5 6" xfId="22197"/>
    <cellStyle name="SAPBEXexcCritical5 2 5 6 2" xfId="22198"/>
    <cellStyle name="SAPBEXexcCritical5 2 5 7" xfId="22199"/>
    <cellStyle name="SAPBEXexcCritical5 2 5 7 2" xfId="22200"/>
    <cellStyle name="SAPBEXexcCritical5 2 5 8" xfId="22201"/>
    <cellStyle name="SAPBEXexcCritical5 2 6" xfId="22202"/>
    <cellStyle name="SAPBEXexcCritical5 2 6 2" xfId="22203"/>
    <cellStyle name="SAPBEXexcCritical5 2 6 2 2" xfId="22204"/>
    <cellStyle name="SAPBEXexcCritical5 2 6 3" xfId="22205"/>
    <cellStyle name="SAPBEXexcCritical5 2 6 3 2" xfId="22206"/>
    <cellStyle name="SAPBEXexcCritical5 2 6 4" xfId="22207"/>
    <cellStyle name="SAPBEXexcCritical5 2 6 4 2" xfId="22208"/>
    <cellStyle name="SAPBEXexcCritical5 2 6 5" xfId="22209"/>
    <cellStyle name="SAPBEXexcCritical5 2 6 5 2" xfId="22210"/>
    <cellStyle name="SAPBEXexcCritical5 2 6 6" xfId="22211"/>
    <cellStyle name="SAPBEXexcCritical5 2 6 6 2" xfId="22212"/>
    <cellStyle name="SAPBEXexcCritical5 2 6 7" xfId="22213"/>
    <cellStyle name="SAPBEXexcCritical5 2 7" xfId="22214"/>
    <cellStyle name="SAPBEXexcCritical5 2 7 2" xfId="22215"/>
    <cellStyle name="SAPBEXexcCritical5 2 8" xfId="22216"/>
    <cellStyle name="SAPBEXexcCritical5 2 8 2" xfId="22217"/>
    <cellStyle name="SAPBEXexcCritical5 2 9" xfId="22218"/>
    <cellStyle name="SAPBEXexcCritical5 2 9 2" xfId="22219"/>
    <cellStyle name="SAPBEXexcCritical5 3" xfId="22220"/>
    <cellStyle name="SAPBEXexcCritical5 3 10" xfId="22221"/>
    <cellStyle name="SAPBEXexcCritical5 3 10 2" xfId="22222"/>
    <cellStyle name="SAPBEXexcCritical5 3 11" xfId="22223"/>
    <cellStyle name="SAPBEXexcCritical5 3 11 2" xfId="22224"/>
    <cellStyle name="SAPBEXexcCritical5 3 12" xfId="22225"/>
    <cellStyle name="SAPBEXexcCritical5 3 2" xfId="22226"/>
    <cellStyle name="SAPBEXexcCritical5 3 2 10" xfId="22227"/>
    <cellStyle name="SAPBEXexcCritical5 3 2 10 2" xfId="22228"/>
    <cellStyle name="SAPBEXexcCritical5 3 2 11" xfId="22229"/>
    <cellStyle name="SAPBEXexcCritical5 3 2 2" xfId="22230"/>
    <cellStyle name="SAPBEXexcCritical5 3 2 2 10" xfId="22231"/>
    <cellStyle name="SAPBEXexcCritical5 3 2 2 2" xfId="22232"/>
    <cellStyle name="SAPBEXexcCritical5 3 2 2 2 2" xfId="22233"/>
    <cellStyle name="SAPBEXexcCritical5 3 2 2 2 2 2" xfId="22234"/>
    <cellStyle name="SAPBEXexcCritical5 3 2 2 2 2 2 2" xfId="22235"/>
    <cellStyle name="SAPBEXexcCritical5 3 2 2 2 2 2 2 2" xfId="22236"/>
    <cellStyle name="SAPBEXexcCritical5 3 2 2 2 2 2 3" xfId="22237"/>
    <cellStyle name="SAPBEXexcCritical5 3 2 2 2 2 2 3 2" xfId="22238"/>
    <cellStyle name="SAPBEXexcCritical5 3 2 2 2 2 2 4" xfId="22239"/>
    <cellStyle name="SAPBEXexcCritical5 3 2 2 2 2 2 4 2" xfId="22240"/>
    <cellStyle name="SAPBEXexcCritical5 3 2 2 2 2 2 5" xfId="22241"/>
    <cellStyle name="SAPBEXexcCritical5 3 2 2 2 2 2 5 2" xfId="22242"/>
    <cellStyle name="SAPBEXexcCritical5 3 2 2 2 2 2 6" xfId="22243"/>
    <cellStyle name="SAPBEXexcCritical5 3 2 2 2 2 2 6 2" xfId="22244"/>
    <cellStyle name="SAPBEXexcCritical5 3 2 2 2 2 2 7" xfId="22245"/>
    <cellStyle name="SAPBEXexcCritical5 3 2 2 2 2 3" xfId="22246"/>
    <cellStyle name="SAPBEXexcCritical5 3 2 2 2 2 3 2" xfId="22247"/>
    <cellStyle name="SAPBEXexcCritical5 3 2 2 2 2 4" xfId="22248"/>
    <cellStyle name="SAPBEXexcCritical5 3 2 2 2 2 4 2" xfId="22249"/>
    <cellStyle name="SAPBEXexcCritical5 3 2 2 2 2 5" xfId="22250"/>
    <cellStyle name="SAPBEXexcCritical5 3 2 2 2 2 5 2" xfId="22251"/>
    <cellStyle name="SAPBEXexcCritical5 3 2 2 2 2 6" xfId="22252"/>
    <cellStyle name="SAPBEXexcCritical5 3 2 2 2 2 6 2" xfId="22253"/>
    <cellStyle name="SAPBEXexcCritical5 3 2 2 2 2 7" xfId="22254"/>
    <cellStyle name="SAPBEXexcCritical5 3 2 2 2 2 7 2" xfId="22255"/>
    <cellStyle name="SAPBEXexcCritical5 3 2 2 2 2 8" xfId="22256"/>
    <cellStyle name="SAPBEXexcCritical5 3 2 2 2 3" xfId="22257"/>
    <cellStyle name="SAPBEXexcCritical5 3 2 2 2 3 2" xfId="22258"/>
    <cellStyle name="SAPBEXexcCritical5 3 2 2 2 3 2 2" xfId="22259"/>
    <cellStyle name="SAPBEXexcCritical5 3 2 2 2 3 3" xfId="22260"/>
    <cellStyle name="SAPBEXexcCritical5 3 2 2 2 3 3 2" xfId="22261"/>
    <cellStyle name="SAPBEXexcCritical5 3 2 2 2 3 4" xfId="22262"/>
    <cellStyle name="SAPBEXexcCritical5 3 2 2 2 3 4 2" xfId="22263"/>
    <cellStyle name="SAPBEXexcCritical5 3 2 2 2 3 5" xfId="22264"/>
    <cellStyle name="SAPBEXexcCritical5 3 2 2 2 3 5 2" xfId="22265"/>
    <cellStyle name="SAPBEXexcCritical5 3 2 2 2 3 6" xfId="22266"/>
    <cellStyle name="SAPBEXexcCritical5 3 2 2 2 3 6 2" xfId="22267"/>
    <cellStyle name="SAPBEXexcCritical5 3 2 2 2 3 7" xfId="22268"/>
    <cellStyle name="SAPBEXexcCritical5 3 2 2 2 4" xfId="22269"/>
    <cellStyle name="SAPBEXexcCritical5 3 2 2 2 4 2" xfId="22270"/>
    <cellStyle name="SAPBEXexcCritical5 3 2 2 2 5" xfId="22271"/>
    <cellStyle name="SAPBEXexcCritical5 3 2 2 2 5 2" xfId="22272"/>
    <cellStyle name="SAPBEXexcCritical5 3 2 2 2 6" xfId="22273"/>
    <cellStyle name="SAPBEXexcCritical5 3 2 2 2 6 2" xfId="22274"/>
    <cellStyle name="SAPBEXexcCritical5 3 2 2 2 7" xfId="22275"/>
    <cellStyle name="SAPBEXexcCritical5 3 2 2 2 7 2" xfId="22276"/>
    <cellStyle name="SAPBEXexcCritical5 3 2 2 2 8" xfId="22277"/>
    <cellStyle name="SAPBEXexcCritical5 3 2 2 2 8 2" xfId="22278"/>
    <cellStyle name="SAPBEXexcCritical5 3 2 2 2 9" xfId="22279"/>
    <cellStyle name="SAPBEXexcCritical5 3 2 2 3" xfId="22280"/>
    <cellStyle name="SAPBEXexcCritical5 3 2 2 3 2" xfId="22281"/>
    <cellStyle name="SAPBEXexcCritical5 3 2 2 3 2 2" xfId="22282"/>
    <cellStyle name="SAPBEXexcCritical5 3 2 2 3 2 2 2" xfId="22283"/>
    <cellStyle name="SAPBEXexcCritical5 3 2 2 3 2 3" xfId="22284"/>
    <cellStyle name="SAPBEXexcCritical5 3 2 2 3 2 3 2" xfId="22285"/>
    <cellStyle name="SAPBEXexcCritical5 3 2 2 3 2 4" xfId="22286"/>
    <cellStyle name="SAPBEXexcCritical5 3 2 2 3 2 4 2" xfId="22287"/>
    <cellStyle name="SAPBEXexcCritical5 3 2 2 3 2 5" xfId="22288"/>
    <cellStyle name="SAPBEXexcCritical5 3 2 2 3 2 5 2" xfId="22289"/>
    <cellStyle name="SAPBEXexcCritical5 3 2 2 3 2 6" xfId="22290"/>
    <cellStyle name="SAPBEXexcCritical5 3 2 2 3 2 6 2" xfId="22291"/>
    <cellStyle name="SAPBEXexcCritical5 3 2 2 3 2 7" xfId="22292"/>
    <cellStyle name="SAPBEXexcCritical5 3 2 2 3 3" xfId="22293"/>
    <cellStyle name="SAPBEXexcCritical5 3 2 2 3 3 2" xfId="22294"/>
    <cellStyle name="SAPBEXexcCritical5 3 2 2 3 4" xfId="22295"/>
    <cellStyle name="SAPBEXexcCritical5 3 2 2 3 4 2" xfId="22296"/>
    <cellStyle name="SAPBEXexcCritical5 3 2 2 3 5" xfId="22297"/>
    <cellStyle name="SAPBEXexcCritical5 3 2 2 3 5 2" xfId="22298"/>
    <cellStyle name="SAPBEXexcCritical5 3 2 2 3 6" xfId="22299"/>
    <cellStyle name="SAPBEXexcCritical5 3 2 2 3 6 2" xfId="22300"/>
    <cellStyle name="SAPBEXexcCritical5 3 2 2 3 7" xfId="22301"/>
    <cellStyle name="SAPBEXexcCritical5 3 2 2 3 7 2" xfId="22302"/>
    <cellStyle name="SAPBEXexcCritical5 3 2 2 3 8" xfId="22303"/>
    <cellStyle name="SAPBEXexcCritical5 3 2 2 4" xfId="22304"/>
    <cellStyle name="SAPBEXexcCritical5 3 2 2 4 2" xfId="22305"/>
    <cellStyle name="SAPBEXexcCritical5 3 2 2 4 2 2" xfId="22306"/>
    <cellStyle name="SAPBEXexcCritical5 3 2 2 4 3" xfId="22307"/>
    <cellStyle name="SAPBEXexcCritical5 3 2 2 4 3 2" xfId="22308"/>
    <cellStyle name="SAPBEXexcCritical5 3 2 2 4 4" xfId="22309"/>
    <cellStyle name="SAPBEXexcCritical5 3 2 2 4 4 2" xfId="22310"/>
    <cellStyle name="SAPBEXexcCritical5 3 2 2 4 5" xfId="22311"/>
    <cellStyle name="SAPBEXexcCritical5 3 2 2 4 5 2" xfId="22312"/>
    <cellStyle name="SAPBEXexcCritical5 3 2 2 4 6" xfId="22313"/>
    <cellStyle name="SAPBEXexcCritical5 3 2 2 4 6 2" xfId="22314"/>
    <cellStyle name="SAPBEXexcCritical5 3 2 2 4 7" xfId="22315"/>
    <cellStyle name="SAPBEXexcCritical5 3 2 2 5" xfId="22316"/>
    <cellStyle name="SAPBEXexcCritical5 3 2 2 5 2" xfId="22317"/>
    <cellStyle name="SAPBEXexcCritical5 3 2 2 6" xfId="22318"/>
    <cellStyle name="SAPBEXexcCritical5 3 2 2 6 2" xfId="22319"/>
    <cellStyle name="SAPBEXexcCritical5 3 2 2 7" xfId="22320"/>
    <cellStyle name="SAPBEXexcCritical5 3 2 2 7 2" xfId="22321"/>
    <cellStyle name="SAPBEXexcCritical5 3 2 2 8" xfId="22322"/>
    <cellStyle name="SAPBEXexcCritical5 3 2 2 8 2" xfId="22323"/>
    <cellStyle name="SAPBEXexcCritical5 3 2 2 9" xfId="22324"/>
    <cellStyle name="SAPBEXexcCritical5 3 2 2 9 2" xfId="22325"/>
    <cellStyle name="SAPBEXexcCritical5 3 2 3" xfId="22326"/>
    <cellStyle name="SAPBEXexcCritical5 3 2 3 2" xfId="22327"/>
    <cellStyle name="SAPBEXexcCritical5 3 2 3 2 2" xfId="22328"/>
    <cellStyle name="SAPBEXexcCritical5 3 2 3 2 2 2" xfId="22329"/>
    <cellStyle name="SAPBEXexcCritical5 3 2 3 2 2 2 2" xfId="22330"/>
    <cellStyle name="SAPBEXexcCritical5 3 2 3 2 2 3" xfId="22331"/>
    <cellStyle name="SAPBEXexcCritical5 3 2 3 2 2 3 2" xfId="22332"/>
    <cellStyle name="SAPBEXexcCritical5 3 2 3 2 2 4" xfId="22333"/>
    <cellStyle name="SAPBEXexcCritical5 3 2 3 2 2 4 2" xfId="22334"/>
    <cellStyle name="SAPBEXexcCritical5 3 2 3 2 2 5" xfId="22335"/>
    <cellStyle name="SAPBEXexcCritical5 3 2 3 2 2 5 2" xfId="22336"/>
    <cellStyle name="SAPBEXexcCritical5 3 2 3 2 2 6" xfId="22337"/>
    <cellStyle name="SAPBEXexcCritical5 3 2 3 2 2 6 2" xfId="22338"/>
    <cellStyle name="SAPBEXexcCritical5 3 2 3 2 2 7" xfId="22339"/>
    <cellStyle name="SAPBEXexcCritical5 3 2 3 2 3" xfId="22340"/>
    <cellStyle name="SAPBEXexcCritical5 3 2 3 2 3 2" xfId="22341"/>
    <cellStyle name="SAPBEXexcCritical5 3 2 3 2 4" xfId="22342"/>
    <cellStyle name="SAPBEXexcCritical5 3 2 3 2 4 2" xfId="22343"/>
    <cellStyle name="SAPBEXexcCritical5 3 2 3 2 5" xfId="22344"/>
    <cellStyle name="SAPBEXexcCritical5 3 2 3 2 5 2" xfId="22345"/>
    <cellStyle name="SAPBEXexcCritical5 3 2 3 2 6" xfId="22346"/>
    <cellStyle name="SAPBEXexcCritical5 3 2 3 2 6 2" xfId="22347"/>
    <cellStyle name="SAPBEXexcCritical5 3 2 3 2 7" xfId="22348"/>
    <cellStyle name="SAPBEXexcCritical5 3 2 3 2 7 2" xfId="22349"/>
    <cellStyle name="SAPBEXexcCritical5 3 2 3 2 8" xfId="22350"/>
    <cellStyle name="SAPBEXexcCritical5 3 2 3 3" xfId="22351"/>
    <cellStyle name="SAPBEXexcCritical5 3 2 3 3 2" xfId="22352"/>
    <cellStyle name="SAPBEXexcCritical5 3 2 3 3 2 2" xfId="22353"/>
    <cellStyle name="SAPBEXexcCritical5 3 2 3 3 3" xfId="22354"/>
    <cellStyle name="SAPBEXexcCritical5 3 2 3 3 3 2" xfId="22355"/>
    <cellStyle name="SAPBEXexcCritical5 3 2 3 3 4" xfId="22356"/>
    <cellStyle name="SAPBEXexcCritical5 3 2 3 3 4 2" xfId="22357"/>
    <cellStyle name="SAPBEXexcCritical5 3 2 3 3 5" xfId="22358"/>
    <cellStyle name="SAPBEXexcCritical5 3 2 3 3 5 2" xfId="22359"/>
    <cellStyle name="SAPBEXexcCritical5 3 2 3 3 6" xfId="22360"/>
    <cellStyle name="SAPBEXexcCritical5 3 2 3 3 6 2" xfId="22361"/>
    <cellStyle name="SAPBEXexcCritical5 3 2 3 3 7" xfId="22362"/>
    <cellStyle name="SAPBEXexcCritical5 3 2 3 4" xfId="22363"/>
    <cellStyle name="SAPBEXexcCritical5 3 2 3 4 2" xfId="22364"/>
    <cellStyle name="SAPBEXexcCritical5 3 2 3 5" xfId="22365"/>
    <cellStyle name="SAPBEXexcCritical5 3 2 3 5 2" xfId="22366"/>
    <cellStyle name="SAPBEXexcCritical5 3 2 3 6" xfId="22367"/>
    <cellStyle name="SAPBEXexcCritical5 3 2 3 6 2" xfId="22368"/>
    <cellStyle name="SAPBEXexcCritical5 3 2 3 7" xfId="22369"/>
    <cellStyle name="SAPBEXexcCritical5 3 2 3 7 2" xfId="22370"/>
    <cellStyle name="SAPBEXexcCritical5 3 2 3 8" xfId="22371"/>
    <cellStyle name="SAPBEXexcCritical5 3 2 3 8 2" xfId="22372"/>
    <cellStyle name="SAPBEXexcCritical5 3 2 3 9" xfId="22373"/>
    <cellStyle name="SAPBEXexcCritical5 3 2 4" xfId="22374"/>
    <cellStyle name="SAPBEXexcCritical5 3 2 4 2" xfId="22375"/>
    <cellStyle name="SAPBEXexcCritical5 3 2 4 2 2" xfId="22376"/>
    <cellStyle name="SAPBEXexcCritical5 3 2 4 2 2 2" xfId="22377"/>
    <cellStyle name="SAPBEXexcCritical5 3 2 4 2 3" xfId="22378"/>
    <cellStyle name="SAPBEXexcCritical5 3 2 4 2 3 2" xfId="22379"/>
    <cellStyle name="SAPBEXexcCritical5 3 2 4 2 4" xfId="22380"/>
    <cellStyle name="SAPBEXexcCritical5 3 2 4 2 4 2" xfId="22381"/>
    <cellStyle name="SAPBEXexcCritical5 3 2 4 2 5" xfId="22382"/>
    <cellStyle name="SAPBEXexcCritical5 3 2 4 2 5 2" xfId="22383"/>
    <cellStyle name="SAPBEXexcCritical5 3 2 4 2 6" xfId="22384"/>
    <cellStyle name="SAPBEXexcCritical5 3 2 4 2 6 2" xfId="22385"/>
    <cellStyle name="SAPBEXexcCritical5 3 2 4 2 7" xfId="22386"/>
    <cellStyle name="SAPBEXexcCritical5 3 2 4 3" xfId="22387"/>
    <cellStyle name="SAPBEXexcCritical5 3 2 4 3 2" xfId="22388"/>
    <cellStyle name="SAPBEXexcCritical5 3 2 4 4" xfId="22389"/>
    <cellStyle name="SAPBEXexcCritical5 3 2 4 4 2" xfId="22390"/>
    <cellStyle name="SAPBEXexcCritical5 3 2 4 5" xfId="22391"/>
    <cellStyle name="SAPBEXexcCritical5 3 2 4 5 2" xfId="22392"/>
    <cellStyle name="SAPBEXexcCritical5 3 2 4 6" xfId="22393"/>
    <cellStyle name="SAPBEXexcCritical5 3 2 4 6 2" xfId="22394"/>
    <cellStyle name="SAPBEXexcCritical5 3 2 4 7" xfId="22395"/>
    <cellStyle name="SAPBEXexcCritical5 3 2 4 7 2" xfId="22396"/>
    <cellStyle name="SAPBEXexcCritical5 3 2 4 8" xfId="22397"/>
    <cellStyle name="SAPBEXexcCritical5 3 2 5" xfId="22398"/>
    <cellStyle name="SAPBEXexcCritical5 3 2 5 2" xfId="22399"/>
    <cellStyle name="SAPBEXexcCritical5 3 2 5 2 2" xfId="22400"/>
    <cellStyle name="SAPBEXexcCritical5 3 2 5 3" xfId="22401"/>
    <cellStyle name="SAPBEXexcCritical5 3 2 5 3 2" xfId="22402"/>
    <cellStyle name="SAPBEXexcCritical5 3 2 5 4" xfId="22403"/>
    <cellStyle name="SAPBEXexcCritical5 3 2 5 4 2" xfId="22404"/>
    <cellStyle name="SAPBEXexcCritical5 3 2 5 5" xfId="22405"/>
    <cellStyle name="SAPBEXexcCritical5 3 2 5 5 2" xfId="22406"/>
    <cellStyle name="SAPBEXexcCritical5 3 2 5 6" xfId="22407"/>
    <cellStyle name="SAPBEXexcCritical5 3 2 5 6 2" xfId="22408"/>
    <cellStyle name="SAPBEXexcCritical5 3 2 5 7" xfId="22409"/>
    <cellStyle name="SAPBEXexcCritical5 3 2 6" xfId="22410"/>
    <cellStyle name="SAPBEXexcCritical5 3 2 6 2" xfId="22411"/>
    <cellStyle name="SAPBEXexcCritical5 3 2 7" xfId="22412"/>
    <cellStyle name="SAPBEXexcCritical5 3 2 7 2" xfId="22413"/>
    <cellStyle name="SAPBEXexcCritical5 3 2 8" xfId="22414"/>
    <cellStyle name="SAPBEXexcCritical5 3 2 8 2" xfId="22415"/>
    <cellStyle name="SAPBEXexcCritical5 3 2 9" xfId="22416"/>
    <cellStyle name="SAPBEXexcCritical5 3 2 9 2" xfId="22417"/>
    <cellStyle name="SAPBEXexcCritical5 3 3" xfId="22418"/>
    <cellStyle name="SAPBEXexcCritical5 3 3 10" xfId="22419"/>
    <cellStyle name="SAPBEXexcCritical5 3 3 2" xfId="22420"/>
    <cellStyle name="SAPBEXexcCritical5 3 3 2 2" xfId="22421"/>
    <cellStyle name="SAPBEXexcCritical5 3 3 2 2 2" xfId="22422"/>
    <cellStyle name="SAPBEXexcCritical5 3 3 2 2 2 2" xfId="22423"/>
    <cellStyle name="SAPBEXexcCritical5 3 3 2 2 2 2 2" xfId="22424"/>
    <cellStyle name="SAPBEXexcCritical5 3 3 2 2 2 3" xfId="22425"/>
    <cellStyle name="SAPBEXexcCritical5 3 3 2 2 2 3 2" xfId="22426"/>
    <cellStyle name="SAPBEXexcCritical5 3 3 2 2 2 4" xfId="22427"/>
    <cellStyle name="SAPBEXexcCritical5 3 3 2 2 2 4 2" xfId="22428"/>
    <cellStyle name="SAPBEXexcCritical5 3 3 2 2 2 5" xfId="22429"/>
    <cellStyle name="SAPBEXexcCritical5 3 3 2 2 2 5 2" xfId="22430"/>
    <cellStyle name="SAPBEXexcCritical5 3 3 2 2 2 6" xfId="22431"/>
    <cellStyle name="SAPBEXexcCritical5 3 3 2 2 2 6 2" xfId="22432"/>
    <cellStyle name="SAPBEXexcCritical5 3 3 2 2 2 7" xfId="22433"/>
    <cellStyle name="SAPBEXexcCritical5 3 3 2 2 3" xfId="22434"/>
    <cellStyle name="SAPBEXexcCritical5 3 3 2 2 3 2" xfId="22435"/>
    <cellStyle name="SAPBEXexcCritical5 3 3 2 2 4" xfId="22436"/>
    <cellStyle name="SAPBEXexcCritical5 3 3 2 2 4 2" xfId="22437"/>
    <cellStyle name="SAPBEXexcCritical5 3 3 2 2 5" xfId="22438"/>
    <cellStyle name="SAPBEXexcCritical5 3 3 2 2 5 2" xfId="22439"/>
    <cellStyle name="SAPBEXexcCritical5 3 3 2 2 6" xfId="22440"/>
    <cellStyle name="SAPBEXexcCritical5 3 3 2 2 6 2" xfId="22441"/>
    <cellStyle name="SAPBEXexcCritical5 3 3 2 2 7" xfId="22442"/>
    <cellStyle name="SAPBEXexcCritical5 3 3 2 2 7 2" xfId="22443"/>
    <cellStyle name="SAPBEXexcCritical5 3 3 2 2 8" xfId="22444"/>
    <cellStyle name="SAPBEXexcCritical5 3 3 2 3" xfId="22445"/>
    <cellStyle name="SAPBEXexcCritical5 3 3 2 3 2" xfId="22446"/>
    <cellStyle name="SAPBEXexcCritical5 3 3 2 3 2 2" xfId="22447"/>
    <cellStyle name="SAPBEXexcCritical5 3 3 2 3 3" xfId="22448"/>
    <cellStyle name="SAPBEXexcCritical5 3 3 2 3 3 2" xfId="22449"/>
    <cellStyle name="SAPBEXexcCritical5 3 3 2 3 4" xfId="22450"/>
    <cellStyle name="SAPBEXexcCritical5 3 3 2 3 4 2" xfId="22451"/>
    <cellStyle name="SAPBEXexcCritical5 3 3 2 3 5" xfId="22452"/>
    <cellStyle name="SAPBEXexcCritical5 3 3 2 3 5 2" xfId="22453"/>
    <cellStyle name="SAPBEXexcCritical5 3 3 2 3 6" xfId="22454"/>
    <cellStyle name="SAPBEXexcCritical5 3 3 2 3 6 2" xfId="22455"/>
    <cellStyle name="SAPBEXexcCritical5 3 3 2 3 7" xfId="22456"/>
    <cellStyle name="SAPBEXexcCritical5 3 3 2 4" xfId="22457"/>
    <cellStyle name="SAPBEXexcCritical5 3 3 2 4 2" xfId="22458"/>
    <cellStyle name="SAPBEXexcCritical5 3 3 2 5" xfId="22459"/>
    <cellStyle name="SAPBEXexcCritical5 3 3 2 5 2" xfId="22460"/>
    <cellStyle name="SAPBEXexcCritical5 3 3 2 6" xfId="22461"/>
    <cellStyle name="SAPBEXexcCritical5 3 3 2 6 2" xfId="22462"/>
    <cellStyle name="SAPBEXexcCritical5 3 3 2 7" xfId="22463"/>
    <cellStyle name="SAPBEXexcCritical5 3 3 2 7 2" xfId="22464"/>
    <cellStyle name="SAPBEXexcCritical5 3 3 2 8" xfId="22465"/>
    <cellStyle name="SAPBEXexcCritical5 3 3 2 8 2" xfId="22466"/>
    <cellStyle name="SAPBEXexcCritical5 3 3 2 9" xfId="22467"/>
    <cellStyle name="SAPBEXexcCritical5 3 3 3" xfId="22468"/>
    <cellStyle name="SAPBEXexcCritical5 3 3 3 2" xfId="22469"/>
    <cellStyle name="SAPBEXexcCritical5 3 3 3 2 2" xfId="22470"/>
    <cellStyle name="SAPBEXexcCritical5 3 3 3 2 2 2" xfId="22471"/>
    <cellStyle name="SAPBEXexcCritical5 3 3 3 2 3" xfId="22472"/>
    <cellStyle name="SAPBEXexcCritical5 3 3 3 2 3 2" xfId="22473"/>
    <cellStyle name="SAPBEXexcCritical5 3 3 3 2 4" xfId="22474"/>
    <cellStyle name="SAPBEXexcCritical5 3 3 3 2 4 2" xfId="22475"/>
    <cellStyle name="SAPBEXexcCritical5 3 3 3 2 5" xfId="22476"/>
    <cellStyle name="SAPBEXexcCritical5 3 3 3 2 5 2" xfId="22477"/>
    <cellStyle name="SAPBEXexcCritical5 3 3 3 2 6" xfId="22478"/>
    <cellStyle name="SAPBEXexcCritical5 3 3 3 2 6 2" xfId="22479"/>
    <cellStyle name="SAPBEXexcCritical5 3 3 3 2 7" xfId="22480"/>
    <cellStyle name="SAPBEXexcCritical5 3 3 3 3" xfId="22481"/>
    <cellStyle name="SAPBEXexcCritical5 3 3 3 3 2" xfId="22482"/>
    <cellStyle name="SAPBEXexcCritical5 3 3 3 4" xfId="22483"/>
    <cellStyle name="SAPBEXexcCritical5 3 3 3 4 2" xfId="22484"/>
    <cellStyle name="SAPBEXexcCritical5 3 3 3 5" xfId="22485"/>
    <cellStyle name="SAPBEXexcCritical5 3 3 3 5 2" xfId="22486"/>
    <cellStyle name="SAPBEXexcCritical5 3 3 3 6" xfId="22487"/>
    <cellStyle name="SAPBEXexcCritical5 3 3 3 6 2" xfId="22488"/>
    <cellStyle name="SAPBEXexcCritical5 3 3 3 7" xfId="22489"/>
    <cellStyle name="SAPBEXexcCritical5 3 3 3 7 2" xfId="22490"/>
    <cellStyle name="SAPBEXexcCritical5 3 3 3 8" xfId="22491"/>
    <cellStyle name="SAPBEXexcCritical5 3 3 4" xfId="22492"/>
    <cellStyle name="SAPBEXexcCritical5 3 3 4 2" xfId="22493"/>
    <cellStyle name="SAPBEXexcCritical5 3 3 4 2 2" xfId="22494"/>
    <cellStyle name="SAPBEXexcCritical5 3 3 4 3" xfId="22495"/>
    <cellStyle name="SAPBEXexcCritical5 3 3 4 3 2" xfId="22496"/>
    <cellStyle name="SAPBEXexcCritical5 3 3 4 4" xfId="22497"/>
    <cellStyle name="SAPBEXexcCritical5 3 3 4 4 2" xfId="22498"/>
    <cellStyle name="SAPBEXexcCritical5 3 3 4 5" xfId="22499"/>
    <cellStyle name="SAPBEXexcCritical5 3 3 4 5 2" xfId="22500"/>
    <cellStyle name="SAPBEXexcCritical5 3 3 4 6" xfId="22501"/>
    <cellStyle name="SAPBEXexcCritical5 3 3 4 6 2" xfId="22502"/>
    <cellStyle name="SAPBEXexcCritical5 3 3 4 7" xfId="22503"/>
    <cellStyle name="SAPBEXexcCritical5 3 3 5" xfId="22504"/>
    <cellStyle name="SAPBEXexcCritical5 3 3 5 2" xfId="22505"/>
    <cellStyle name="SAPBEXexcCritical5 3 3 6" xfId="22506"/>
    <cellStyle name="SAPBEXexcCritical5 3 3 6 2" xfId="22507"/>
    <cellStyle name="SAPBEXexcCritical5 3 3 7" xfId="22508"/>
    <cellStyle name="SAPBEXexcCritical5 3 3 7 2" xfId="22509"/>
    <cellStyle name="SAPBEXexcCritical5 3 3 8" xfId="22510"/>
    <cellStyle name="SAPBEXexcCritical5 3 3 8 2" xfId="22511"/>
    <cellStyle name="SAPBEXexcCritical5 3 3 9" xfId="22512"/>
    <cellStyle name="SAPBEXexcCritical5 3 3 9 2" xfId="22513"/>
    <cellStyle name="SAPBEXexcCritical5 3 4" xfId="22514"/>
    <cellStyle name="SAPBEXexcCritical5 3 4 2" xfId="22515"/>
    <cellStyle name="SAPBEXexcCritical5 3 4 2 2" xfId="22516"/>
    <cellStyle name="SAPBEXexcCritical5 3 4 2 2 2" xfId="22517"/>
    <cellStyle name="SAPBEXexcCritical5 3 4 2 2 2 2" xfId="22518"/>
    <cellStyle name="SAPBEXexcCritical5 3 4 2 2 3" xfId="22519"/>
    <cellStyle name="SAPBEXexcCritical5 3 4 2 2 3 2" xfId="22520"/>
    <cellStyle name="SAPBEXexcCritical5 3 4 2 2 4" xfId="22521"/>
    <cellStyle name="SAPBEXexcCritical5 3 4 2 2 4 2" xfId="22522"/>
    <cellStyle name="SAPBEXexcCritical5 3 4 2 2 5" xfId="22523"/>
    <cellStyle name="SAPBEXexcCritical5 3 4 2 2 5 2" xfId="22524"/>
    <cellStyle name="SAPBEXexcCritical5 3 4 2 2 6" xfId="22525"/>
    <cellStyle name="SAPBEXexcCritical5 3 4 2 2 6 2" xfId="22526"/>
    <cellStyle name="SAPBEXexcCritical5 3 4 2 2 7" xfId="22527"/>
    <cellStyle name="SAPBEXexcCritical5 3 4 2 3" xfId="22528"/>
    <cellStyle name="SAPBEXexcCritical5 3 4 2 3 2" xfId="22529"/>
    <cellStyle name="SAPBEXexcCritical5 3 4 2 4" xfId="22530"/>
    <cellStyle name="SAPBEXexcCritical5 3 4 2 4 2" xfId="22531"/>
    <cellStyle name="SAPBEXexcCritical5 3 4 2 5" xfId="22532"/>
    <cellStyle name="SAPBEXexcCritical5 3 4 2 5 2" xfId="22533"/>
    <cellStyle name="SAPBEXexcCritical5 3 4 2 6" xfId="22534"/>
    <cellStyle name="SAPBEXexcCritical5 3 4 2 6 2" xfId="22535"/>
    <cellStyle name="SAPBEXexcCritical5 3 4 2 7" xfId="22536"/>
    <cellStyle name="SAPBEXexcCritical5 3 4 2 7 2" xfId="22537"/>
    <cellStyle name="SAPBEXexcCritical5 3 4 2 8" xfId="22538"/>
    <cellStyle name="SAPBEXexcCritical5 3 4 3" xfId="22539"/>
    <cellStyle name="SAPBEXexcCritical5 3 4 3 2" xfId="22540"/>
    <cellStyle name="SAPBEXexcCritical5 3 4 3 2 2" xfId="22541"/>
    <cellStyle name="SAPBEXexcCritical5 3 4 3 3" xfId="22542"/>
    <cellStyle name="SAPBEXexcCritical5 3 4 3 3 2" xfId="22543"/>
    <cellStyle name="SAPBEXexcCritical5 3 4 3 4" xfId="22544"/>
    <cellStyle name="SAPBEXexcCritical5 3 4 3 4 2" xfId="22545"/>
    <cellStyle name="SAPBEXexcCritical5 3 4 3 5" xfId="22546"/>
    <cellStyle name="SAPBEXexcCritical5 3 4 3 5 2" xfId="22547"/>
    <cellStyle name="SAPBEXexcCritical5 3 4 3 6" xfId="22548"/>
    <cellStyle name="SAPBEXexcCritical5 3 4 3 6 2" xfId="22549"/>
    <cellStyle name="SAPBEXexcCritical5 3 4 3 7" xfId="22550"/>
    <cellStyle name="SAPBEXexcCritical5 3 4 4" xfId="22551"/>
    <cellStyle name="SAPBEXexcCritical5 3 4 4 2" xfId="22552"/>
    <cellStyle name="SAPBEXexcCritical5 3 4 5" xfId="22553"/>
    <cellStyle name="SAPBEXexcCritical5 3 4 5 2" xfId="22554"/>
    <cellStyle name="SAPBEXexcCritical5 3 4 6" xfId="22555"/>
    <cellStyle name="SAPBEXexcCritical5 3 4 6 2" xfId="22556"/>
    <cellStyle name="SAPBEXexcCritical5 3 4 7" xfId="22557"/>
    <cellStyle name="SAPBEXexcCritical5 3 4 7 2" xfId="22558"/>
    <cellStyle name="SAPBEXexcCritical5 3 4 8" xfId="22559"/>
    <cellStyle name="SAPBEXexcCritical5 3 4 8 2" xfId="22560"/>
    <cellStyle name="SAPBEXexcCritical5 3 4 9" xfId="22561"/>
    <cellStyle name="SAPBEXexcCritical5 3 5" xfId="22562"/>
    <cellStyle name="SAPBEXexcCritical5 3 5 2" xfId="22563"/>
    <cellStyle name="SAPBEXexcCritical5 3 5 2 2" xfId="22564"/>
    <cellStyle name="SAPBEXexcCritical5 3 5 2 2 2" xfId="22565"/>
    <cellStyle name="SAPBEXexcCritical5 3 5 2 3" xfId="22566"/>
    <cellStyle name="SAPBEXexcCritical5 3 5 2 3 2" xfId="22567"/>
    <cellStyle name="SAPBEXexcCritical5 3 5 2 4" xfId="22568"/>
    <cellStyle name="SAPBEXexcCritical5 3 5 2 4 2" xfId="22569"/>
    <cellStyle name="SAPBEXexcCritical5 3 5 2 5" xfId="22570"/>
    <cellStyle name="SAPBEXexcCritical5 3 5 2 5 2" xfId="22571"/>
    <cellStyle name="SAPBEXexcCritical5 3 5 2 6" xfId="22572"/>
    <cellStyle name="SAPBEXexcCritical5 3 5 2 6 2" xfId="22573"/>
    <cellStyle name="SAPBEXexcCritical5 3 5 2 7" xfId="22574"/>
    <cellStyle name="SAPBEXexcCritical5 3 5 3" xfId="22575"/>
    <cellStyle name="SAPBEXexcCritical5 3 5 3 2" xfId="22576"/>
    <cellStyle name="SAPBEXexcCritical5 3 5 4" xfId="22577"/>
    <cellStyle name="SAPBEXexcCritical5 3 5 4 2" xfId="22578"/>
    <cellStyle name="SAPBEXexcCritical5 3 5 5" xfId="22579"/>
    <cellStyle name="SAPBEXexcCritical5 3 5 5 2" xfId="22580"/>
    <cellStyle name="SAPBEXexcCritical5 3 5 6" xfId="22581"/>
    <cellStyle name="SAPBEXexcCritical5 3 5 6 2" xfId="22582"/>
    <cellStyle name="SAPBEXexcCritical5 3 5 7" xfId="22583"/>
    <cellStyle name="SAPBEXexcCritical5 3 5 7 2" xfId="22584"/>
    <cellStyle name="SAPBEXexcCritical5 3 5 8" xfId="22585"/>
    <cellStyle name="SAPBEXexcCritical5 3 6" xfId="22586"/>
    <cellStyle name="SAPBEXexcCritical5 3 6 2" xfId="22587"/>
    <cellStyle name="SAPBEXexcCritical5 3 6 2 2" xfId="22588"/>
    <cellStyle name="SAPBEXexcCritical5 3 6 3" xfId="22589"/>
    <cellStyle name="SAPBEXexcCritical5 3 6 3 2" xfId="22590"/>
    <cellStyle name="SAPBEXexcCritical5 3 6 4" xfId="22591"/>
    <cellStyle name="SAPBEXexcCritical5 3 6 4 2" xfId="22592"/>
    <cellStyle name="SAPBEXexcCritical5 3 6 5" xfId="22593"/>
    <cellStyle name="SAPBEXexcCritical5 3 6 5 2" xfId="22594"/>
    <cellStyle name="SAPBEXexcCritical5 3 6 6" xfId="22595"/>
    <cellStyle name="SAPBEXexcCritical5 3 6 6 2" xfId="22596"/>
    <cellStyle name="SAPBEXexcCritical5 3 6 7" xfId="22597"/>
    <cellStyle name="SAPBEXexcCritical5 3 7" xfId="22598"/>
    <cellStyle name="SAPBEXexcCritical5 3 7 2" xfId="22599"/>
    <cellStyle name="SAPBEXexcCritical5 3 8" xfId="22600"/>
    <cellStyle name="SAPBEXexcCritical5 3 8 2" xfId="22601"/>
    <cellStyle name="SAPBEXexcCritical5 3 9" xfId="22602"/>
    <cellStyle name="SAPBEXexcCritical5 3 9 2" xfId="22603"/>
    <cellStyle name="SAPBEXexcCritical5 4" xfId="22604"/>
    <cellStyle name="SAPBEXexcCritical5 4 10" xfId="22605"/>
    <cellStyle name="SAPBEXexcCritical5 4 10 2" xfId="22606"/>
    <cellStyle name="SAPBEXexcCritical5 4 11" xfId="22607"/>
    <cellStyle name="SAPBEXexcCritical5 4 2" xfId="22608"/>
    <cellStyle name="SAPBEXexcCritical5 4 2 10" xfId="22609"/>
    <cellStyle name="SAPBEXexcCritical5 4 2 2" xfId="22610"/>
    <cellStyle name="SAPBEXexcCritical5 4 2 2 2" xfId="22611"/>
    <cellStyle name="SAPBEXexcCritical5 4 2 2 2 2" xfId="22612"/>
    <cellStyle name="SAPBEXexcCritical5 4 2 2 2 2 2" xfId="22613"/>
    <cellStyle name="SAPBEXexcCritical5 4 2 2 2 2 2 2" xfId="22614"/>
    <cellStyle name="SAPBEXexcCritical5 4 2 2 2 2 3" xfId="22615"/>
    <cellStyle name="SAPBEXexcCritical5 4 2 2 2 2 3 2" xfId="22616"/>
    <cellStyle name="SAPBEXexcCritical5 4 2 2 2 2 4" xfId="22617"/>
    <cellStyle name="SAPBEXexcCritical5 4 2 2 2 2 4 2" xfId="22618"/>
    <cellStyle name="SAPBEXexcCritical5 4 2 2 2 2 5" xfId="22619"/>
    <cellStyle name="SAPBEXexcCritical5 4 2 2 2 2 5 2" xfId="22620"/>
    <cellStyle name="SAPBEXexcCritical5 4 2 2 2 2 6" xfId="22621"/>
    <cellStyle name="SAPBEXexcCritical5 4 2 2 2 2 6 2" xfId="22622"/>
    <cellStyle name="SAPBEXexcCritical5 4 2 2 2 2 7" xfId="22623"/>
    <cellStyle name="SAPBEXexcCritical5 4 2 2 2 3" xfId="22624"/>
    <cellStyle name="SAPBEXexcCritical5 4 2 2 2 3 2" xfId="22625"/>
    <cellStyle name="SAPBEXexcCritical5 4 2 2 2 4" xfId="22626"/>
    <cellStyle name="SAPBEXexcCritical5 4 2 2 2 4 2" xfId="22627"/>
    <cellStyle name="SAPBEXexcCritical5 4 2 2 2 5" xfId="22628"/>
    <cellStyle name="SAPBEXexcCritical5 4 2 2 2 5 2" xfId="22629"/>
    <cellStyle name="SAPBEXexcCritical5 4 2 2 2 6" xfId="22630"/>
    <cellStyle name="SAPBEXexcCritical5 4 2 2 2 6 2" xfId="22631"/>
    <cellStyle name="SAPBEXexcCritical5 4 2 2 2 7" xfId="22632"/>
    <cellStyle name="SAPBEXexcCritical5 4 2 2 2 7 2" xfId="22633"/>
    <cellStyle name="SAPBEXexcCritical5 4 2 2 2 8" xfId="22634"/>
    <cellStyle name="SAPBEXexcCritical5 4 2 2 3" xfId="22635"/>
    <cellStyle name="SAPBEXexcCritical5 4 2 2 3 2" xfId="22636"/>
    <cellStyle name="SAPBEXexcCritical5 4 2 2 3 2 2" xfId="22637"/>
    <cellStyle name="SAPBEXexcCritical5 4 2 2 3 3" xfId="22638"/>
    <cellStyle name="SAPBEXexcCritical5 4 2 2 3 3 2" xfId="22639"/>
    <cellStyle name="SAPBEXexcCritical5 4 2 2 3 4" xfId="22640"/>
    <cellStyle name="SAPBEXexcCritical5 4 2 2 3 4 2" xfId="22641"/>
    <cellStyle name="SAPBEXexcCritical5 4 2 2 3 5" xfId="22642"/>
    <cellStyle name="SAPBEXexcCritical5 4 2 2 3 5 2" xfId="22643"/>
    <cellStyle name="SAPBEXexcCritical5 4 2 2 3 6" xfId="22644"/>
    <cellStyle name="SAPBEXexcCritical5 4 2 2 3 6 2" xfId="22645"/>
    <cellStyle name="SAPBEXexcCritical5 4 2 2 3 7" xfId="22646"/>
    <cellStyle name="SAPBEXexcCritical5 4 2 2 4" xfId="22647"/>
    <cellStyle name="SAPBEXexcCritical5 4 2 2 4 2" xfId="22648"/>
    <cellStyle name="SAPBEXexcCritical5 4 2 2 5" xfId="22649"/>
    <cellStyle name="SAPBEXexcCritical5 4 2 2 5 2" xfId="22650"/>
    <cellStyle name="SAPBEXexcCritical5 4 2 2 6" xfId="22651"/>
    <cellStyle name="SAPBEXexcCritical5 4 2 2 6 2" xfId="22652"/>
    <cellStyle name="SAPBEXexcCritical5 4 2 2 7" xfId="22653"/>
    <cellStyle name="SAPBEXexcCritical5 4 2 2 7 2" xfId="22654"/>
    <cellStyle name="SAPBEXexcCritical5 4 2 2 8" xfId="22655"/>
    <cellStyle name="SAPBEXexcCritical5 4 2 2 8 2" xfId="22656"/>
    <cellStyle name="SAPBEXexcCritical5 4 2 2 9" xfId="22657"/>
    <cellStyle name="SAPBEXexcCritical5 4 2 3" xfId="22658"/>
    <cellStyle name="SAPBEXexcCritical5 4 2 3 2" xfId="22659"/>
    <cellStyle name="SAPBEXexcCritical5 4 2 3 2 2" xfId="22660"/>
    <cellStyle name="SAPBEXexcCritical5 4 2 3 2 2 2" xfId="22661"/>
    <cellStyle name="SAPBEXexcCritical5 4 2 3 2 3" xfId="22662"/>
    <cellStyle name="SAPBEXexcCritical5 4 2 3 2 3 2" xfId="22663"/>
    <cellStyle name="SAPBEXexcCritical5 4 2 3 2 4" xfId="22664"/>
    <cellStyle name="SAPBEXexcCritical5 4 2 3 2 4 2" xfId="22665"/>
    <cellStyle name="SAPBEXexcCritical5 4 2 3 2 5" xfId="22666"/>
    <cellStyle name="SAPBEXexcCritical5 4 2 3 2 5 2" xfId="22667"/>
    <cellStyle name="SAPBEXexcCritical5 4 2 3 2 6" xfId="22668"/>
    <cellStyle name="SAPBEXexcCritical5 4 2 3 2 6 2" xfId="22669"/>
    <cellStyle name="SAPBEXexcCritical5 4 2 3 2 7" xfId="22670"/>
    <cellStyle name="SAPBEXexcCritical5 4 2 3 3" xfId="22671"/>
    <cellStyle name="SAPBEXexcCritical5 4 2 3 3 2" xfId="22672"/>
    <cellStyle name="SAPBEXexcCritical5 4 2 3 4" xfId="22673"/>
    <cellStyle name="SAPBEXexcCritical5 4 2 3 4 2" xfId="22674"/>
    <cellStyle name="SAPBEXexcCritical5 4 2 3 5" xfId="22675"/>
    <cellStyle name="SAPBEXexcCritical5 4 2 3 5 2" xfId="22676"/>
    <cellStyle name="SAPBEXexcCritical5 4 2 3 6" xfId="22677"/>
    <cellStyle name="SAPBEXexcCritical5 4 2 3 6 2" xfId="22678"/>
    <cellStyle name="SAPBEXexcCritical5 4 2 3 7" xfId="22679"/>
    <cellStyle name="SAPBEXexcCritical5 4 2 3 7 2" xfId="22680"/>
    <cellStyle name="SAPBEXexcCritical5 4 2 3 8" xfId="22681"/>
    <cellStyle name="SAPBEXexcCritical5 4 2 4" xfId="22682"/>
    <cellStyle name="SAPBEXexcCritical5 4 2 4 2" xfId="22683"/>
    <cellStyle name="SAPBEXexcCritical5 4 2 4 2 2" xfId="22684"/>
    <cellStyle name="SAPBEXexcCritical5 4 2 4 3" xfId="22685"/>
    <cellStyle name="SAPBEXexcCritical5 4 2 4 3 2" xfId="22686"/>
    <cellStyle name="SAPBEXexcCritical5 4 2 4 4" xfId="22687"/>
    <cellStyle name="SAPBEXexcCritical5 4 2 4 4 2" xfId="22688"/>
    <cellStyle name="SAPBEXexcCritical5 4 2 4 5" xfId="22689"/>
    <cellStyle name="SAPBEXexcCritical5 4 2 4 5 2" xfId="22690"/>
    <cellStyle name="SAPBEXexcCritical5 4 2 4 6" xfId="22691"/>
    <cellStyle name="SAPBEXexcCritical5 4 2 4 6 2" xfId="22692"/>
    <cellStyle name="SAPBEXexcCritical5 4 2 4 7" xfId="22693"/>
    <cellStyle name="SAPBEXexcCritical5 4 2 5" xfId="22694"/>
    <cellStyle name="SAPBEXexcCritical5 4 2 5 2" xfId="22695"/>
    <cellStyle name="SAPBEXexcCritical5 4 2 6" xfId="22696"/>
    <cellStyle name="SAPBEXexcCritical5 4 2 6 2" xfId="22697"/>
    <cellStyle name="SAPBEXexcCritical5 4 2 7" xfId="22698"/>
    <cellStyle name="SAPBEXexcCritical5 4 2 7 2" xfId="22699"/>
    <cellStyle name="SAPBEXexcCritical5 4 2 8" xfId="22700"/>
    <cellStyle name="SAPBEXexcCritical5 4 2 8 2" xfId="22701"/>
    <cellStyle name="SAPBEXexcCritical5 4 2 9" xfId="22702"/>
    <cellStyle name="SAPBEXexcCritical5 4 2 9 2" xfId="22703"/>
    <cellStyle name="SAPBEXexcCritical5 4 3" xfId="22704"/>
    <cellStyle name="SAPBEXexcCritical5 4 3 2" xfId="22705"/>
    <cellStyle name="SAPBEXexcCritical5 4 3 2 2" xfId="22706"/>
    <cellStyle name="SAPBEXexcCritical5 4 3 2 2 2" xfId="22707"/>
    <cellStyle name="SAPBEXexcCritical5 4 3 2 2 2 2" xfId="22708"/>
    <cellStyle name="SAPBEXexcCritical5 4 3 2 2 3" xfId="22709"/>
    <cellStyle name="SAPBEXexcCritical5 4 3 2 2 3 2" xfId="22710"/>
    <cellStyle name="SAPBEXexcCritical5 4 3 2 2 4" xfId="22711"/>
    <cellStyle name="SAPBEXexcCritical5 4 3 2 2 4 2" xfId="22712"/>
    <cellStyle name="SAPBEXexcCritical5 4 3 2 2 5" xfId="22713"/>
    <cellStyle name="SAPBEXexcCritical5 4 3 2 2 5 2" xfId="22714"/>
    <cellStyle name="SAPBEXexcCritical5 4 3 2 2 6" xfId="22715"/>
    <cellStyle name="SAPBEXexcCritical5 4 3 2 2 6 2" xfId="22716"/>
    <cellStyle name="SAPBEXexcCritical5 4 3 2 2 7" xfId="22717"/>
    <cellStyle name="SAPBEXexcCritical5 4 3 2 3" xfId="22718"/>
    <cellStyle name="SAPBEXexcCritical5 4 3 2 3 2" xfId="22719"/>
    <cellStyle name="SAPBEXexcCritical5 4 3 2 4" xfId="22720"/>
    <cellStyle name="SAPBEXexcCritical5 4 3 2 4 2" xfId="22721"/>
    <cellStyle name="SAPBEXexcCritical5 4 3 2 5" xfId="22722"/>
    <cellStyle name="SAPBEXexcCritical5 4 3 2 5 2" xfId="22723"/>
    <cellStyle name="SAPBEXexcCritical5 4 3 2 6" xfId="22724"/>
    <cellStyle name="SAPBEXexcCritical5 4 3 2 6 2" xfId="22725"/>
    <cellStyle name="SAPBEXexcCritical5 4 3 2 7" xfId="22726"/>
    <cellStyle name="SAPBEXexcCritical5 4 3 2 7 2" xfId="22727"/>
    <cellStyle name="SAPBEXexcCritical5 4 3 2 8" xfId="22728"/>
    <cellStyle name="SAPBEXexcCritical5 4 3 3" xfId="22729"/>
    <cellStyle name="SAPBEXexcCritical5 4 3 3 2" xfId="22730"/>
    <cellStyle name="SAPBEXexcCritical5 4 3 3 2 2" xfId="22731"/>
    <cellStyle name="SAPBEXexcCritical5 4 3 3 3" xfId="22732"/>
    <cellStyle name="SAPBEXexcCritical5 4 3 3 3 2" xfId="22733"/>
    <cellStyle name="SAPBEXexcCritical5 4 3 3 4" xfId="22734"/>
    <cellStyle name="SAPBEXexcCritical5 4 3 3 4 2" xfId="22735"/>
    <cellStyle name="SAPBEXexcCritical5 4 3 3 5" xfId="22736"/>
    <cellStyle name="SAPBEXexcCritical5 4 3 3 5 2" xfId="22737"/>
    <cellStyle name="SAPBEXexcCritical5 4 3 3 6" xfId="22738"/>
    <cellStyle name="SAPBEXexcCritical5 4 3 3 6 2" xfId="22739"/>
    <cellStyle name="SAPBEXexcCritical5 4 3 3 7" xfId="22740"/>
    <cellStyle name="SAPBEXexcCritical5 4 3 4" xfId="22741"/>
    <cellStyle name="SAPBEXexcCritical5 4 3 4 2" xfId="22742"/>
    <cellStyle name="SAPBEXexcCritical5 4 3 5" xfId="22743"/>
    <cellStyle name="SAPBEXexcCritical5 4 3 5 2" xfId="22744"/>
    <cellStyle name="SAPBEXexcCritical5 4 3 6" xfId="22745"/>
    <cellStyle name="SAPBEXexcCritical5 4 3 6 2" xfId="22746"/>
    <cellStyle name="SAPBEXexcCritical5 4 3 7" xfId="22747"/>
    <cellStyle name="SAPBEXexcCritical5 4 3 7 2" xfId="22748"/>
    <cellStyle name="SAPBEXexcCritical5 4 3 8" xfId="22749"/>
    <cellStyle name="SAPBEXexcCritical5 4 3 8 2" xfId="22750"/>
    <cellStyle name="SAPBEXexcCritical5 4 3 9" xfId="22751"/>
    <cellStyle name="SAPBEXexcCritical5 4 4" xfId="22752"/>
    <cellStyle name="SAPBEXexcCritical5 4 4 2" xfId="22753"/>
    <cellStyle name="SAPBEXexcCritical5 4 4 2 2" xfId="22754"/>
    <cellStyle name="SAPBEXexcCritical5 4 4 2 2 2" xfId="22755"/>
    <cellStyle name="SAPBEXexcCritical5 4 4 2 3" xfId="22756"/>
    <cellStyle name="SAPBEXexcCritical5 4 4 2 3 2" xfId="22757"/>
    <cellStyle name="SAPBEXexcCritical5 4 4 2 4" xfId="22758"/>
    <cellStyle name="SAPBEXexcCritical5 4 4 2 4 2" xfId="22759"/>
    <cellStyle name="SAPBEXexcCritical5 4 4 2 5" xfId="22760"/>
    <cellStyle name="SAPBEXexcCritical5 4 4 2 5 2" xfId="22761"/>
    <cellStyle name="SAPBEXexcCritical5 4 4 2 6" xfId="22762"/>
    <cellStyle name="SAPBEXexcCritical5 4 4 2 6 2" xfId="22763"/>
    <cellStyle name="SAPBEXexcCritical5 4 4 2 7" xfId="22764"/>
    <cellStyle name="SAPBEXexcCritical5 4 4 3" xfId="22765"/>
    <cellStyle name="SAPBEXexcCritical5 4 4 3 2" xfId="22766"/>
    <cellStyle name="SAPBEXexcCritical5 4 4 4" xfId="22767"/>
    <cellStyle name="SAPBEXexcCritical5 4 4 4 2" xfId="22768"/>
    <cellStyle name="SAPBEXexcCritical5 4 4 5" xfId="22769"/>
    <cellStyle name="SAPBEXexcCritical5 4 4 5 2" xfId="22770"/>
    <cellStyle name="SAPBEXexcCritical5 4 4 6" xfId="22771"/>
    <cellStyle name="SAPBEXexcCritical5 4 4 6 2" xfId="22772"/>
    <cellStyle name="SAPBEXexcCritical5 4 4 7" xfId="22773"/>
    <cellStyle name="SAPBEXexcCritical5 4 4 7 2" xfId="22774"/>
    <cellStyle name="SAPBEXexcCritical5 4 4 8" xfId="22775"/>
    <cellStyle name="SAPBEXexcCritical5 4 5" xfId="22776"/>
    <cellStyle name="SAPBEXexcCritical5 4 5 2" xfId="22777"/>
    <cellStyle name="SAPBEXexcCritical5 4 5 2 2" xfId="22778"/>
    <cellStyle name="SAPBEXexcCritical5 4 5 3" xfId="22779"/>
    <cellStyle name="SAPBEXexcCritical5 4 5 3 2" xfId="22780"/>
    <cellStyle name="SAPBEXexcCritical5 4 5 4" xfId="22781"/>
    <cellStyle name="SAPBEXexcCritical5 4 5 4 2" xfId="22782"/>
    <cellStyle name="SAPBEXexcCritical5 4 5 5" xfId="22783"/>
    <cellStyle name="SAPBEXexcCritical5 4 5 5 2" xfId="22784"/>
    <cellStyle name="SAPBEXexcCritical5 4 5 6" xfId="22785"/>
    <cellStyle name="SAPBEXexcCritical5 4 5 6 2" xfId="22786"/>
    <cellStyle name="SAPBEXexcCritical5 4 5 7" xfId="22787"/>
    <cellStyle name="SAPBEXexcCritical5 4 6" xfId="22788"/>
    <cellStyle name="SAPBEXexcCritical5 4 6 2" xfId="22789"/>
    <cellStyle name="SAPBEXexcCritical5 4 7" xfId="22790"/>
    <cellStyle name="SAPBEXexcCritical5 4 7 2" xfId="22791"/>
    <cellStyle name="SAPBEXexcCritical5 4 8" xfId="22792"/>
    <cellStyle name="SAPBEXexcCritical5 4 8 2" xfId="22793"/>
    <cellStyle name="SAPBEXexcCritical5 4 9" xfId="22794"/>
    <cellStyle name="SAPBEXexcCritical5 4 9 2" xfId="22795"/>
    <cellStyle name="SAPBEXexcCritical5 5" xfId="22796"/>
    <cellStyle name="SAPBEXexcCritical5 5 10" xfId="22797"/>
    <cellStyle name="SAPBEXexcCritical5 5 2" xfId="22798"/>
    <cellStyle name="SAPBEXexcCritical5 5 2 2" xfId="22799"/>
    <cellStyle name="SAPBEXexcCritical5 5 2 2 2" xfId="22800"/>
    <cellStyle name="SAPBEXexcCritical5 5 2 2 2 2" xfId="22801"/>
    <cellStyle name="SAPBEXexcCritical5 5 2 2 2 2 2" xfId="22802"/>
    <cellStyle name="SAPBEXexcCritical5 5 2 2 2 3" xfId="22803"/>
    <cellStyle name="SAPBEXexcCritical5 5 2 2 2 3 2" xfId="22804"/>
    <cellStyle name="SAPBEXexcCritical5 5 2 2 2 4" xfId="22805"/>
    <cellStyle name="SAPBEXexcCritical5 5 2 2 2 4 2" xfId="22806"/>
    <cellStyle name="SAPBEXexcCritical5 5 2 2 2 5" xfId="22807"/>
    <cellStyle name="SAPBEXexcCritical5 5 2 2 2 5 2" xfId="22808"/>
    <cellStyle name="SAPBEXexcCritical5 5 2 2 2 6" xfId="22809"/>
    <cellStyle name="SAPBEXexcCritical5 5 2 2 2 6 2" xfId="22810"/>
    <cellStyle name="SAPBEXexcCritical5 5 2 2 2 7" xfId="22811"/>
    <cellStyle name="SAPBEXexcCritical5 5 2 2 3" xfId="22812"/>
    <cellStyle name="SAPBEXexcCritical5 5 2 2 3 2" xfId="22813"/>
    <cellStyle name="SAPBEXexcCritical5 5 2 2 4" xfId="22814"/>
    <cellStyle name="SAPBEXexcCritical5 5 2 2 4 2" xfId="22815"/>
    <cellStyle name="SAPBEXexcCritical5 5 2 2 5" xfId="22816"/>
    <cellStyle name="SAPBEXexcCritical5 5 2 2 5 2" xfId="22817"/>
    <cellStyle name="SAPBEXexcCritical5 5 2 2 6" xfId="22818"/>
    <cellStyle name="SAPBEXexcCritical5 5 2 2 6 2" xfId="22819"/>
    <cellStyle name="SAPBEXexcCritical5 5 2 2 7" xfId="22820"/>
    <cellStyle name="SAPBEXexcCritical5 5 2 2 7 2" xfId="22821"/>
    <cellStyle name="SAPBEXexcCritical5 5 2 2 8" xfId="22822"/>
    <cellStyle name="SAPBEXexcCritical5 5 2 3" xfId="22823"/>
    <cellStyle name="SAPBEXexcCritical5 5 2 3 2" xfId="22824"/>
    <cellStyle name="SAPBEXexcCritical5 5 2 3 2 2" xfId="22825"/>
    <cellStyle name="SAPBEXexcCritical5 5 2 3 3" xfId="22826"/>
    <cellStyle name="SAPBEXexcCritical5 5 2 3 3 2" xfId="22827"/>
    <cellStyle name="SAPBEXexcCritical5 5 2 3 4" xfId="22828"/>
    <cellStyle name="SAPBEXexcCritical5 5 2 3 4 2" xfId="22829"/>
    <cellStyle name="SAPBEXexcCritical5 5 2 3 5" xfId="22830"/>
    <cellStyle name="SAPBEXexcCritical5 5 2 3 5 2" xfId="22831"/>
    <cellStyle name="SAPBEXexcCritical5 5 2 3 6" xfId="22832"/>
    <cellStyle name="SAPBEXexcCritical5 5 2 3 6 2" xfId="22833"/>
    <cellStyle name="SAPBEXexcCritical5 5 2 3 7" xfId="22834"/>
    <cellStyle name="SAPBEXexcCritical5 5 2 4" xfId="22835"/>
    <cellStyle name="SAPBEXexcCritical5 5 2 4 2" xfId="22836"/>
    <cellStyle name="SAPBEXexcCritical5 5 2 5" xfId="22837"/>
    <cellStyle name="SAPBEXexcCritical5 5 2 5 2" xfId="22838"/>
    <cellStyle name="SAPBEXexcCritical5 5 2 6" xfId="22839"/>
    <cellStyle name="SAPBEXexcCritical5 5 2 6 2" xfId="22840"/>
    <cellStyle name="SAPBEXexcCritical5 5 2 7" xfId="22841"/>
    <cellStyle name="SAPBEXexcCritical5 5 2 7 2" xfId="22842"/>
    <cellStyle name="SAPBEXexcCritical5 5 2 8" xfId="22843"/>
    <cellStyle name="SAPBEXexcCritical5 5 2 8 2" xfId="22844"/>
    <cellStyle name="SAPBEXexcCritical5 5 2 9" xfId="22845"/>
    <cellStyle name="SAPBEXexcCritical5 5 3" xfId="22846"/>
    <cellStyle name="SAPBEXexcCritical5 5 3 2" xfId="22847"/>
    <cellStyle name="SAPBEXexcCritical5 5 3 2 2" xfId="22848"/>
    <cellStyle name="SAPBEXexcCritical5 5 3 2 2 2" xfId="22849"/>
    <cellStyle name="SAPBEXexcCritical5 5 3 2 3" xfId="22850"/>
    <cellStyle name="SAPBEXexcCritical5 5 3 2 3 2" xfId="22851"/>
    <cellStyle name="SAPBEXexcCritical5 5 3 2 4" xfId="22852"/>
    <cellStyle name="SAPBEXexcCritical5 5 3 2 4 2" xfId="22853"/>
    <cellStyle name="SAPBEXexcCritical5 5 3 2 5" xfId="22854"/>
    <cellStyle name="SAPBEXexcCritical5 5 3 2 5 2" xfId="22855"/>
    <cellStyle name="SAPBEXexcCritical5 5 3 2 6" xfId="22856"/>
    <cellStyle name="SAPBEXexcCritical5 5 3 2 6 2" xfId="22857"/>
    <cellStyle name="SAPBEXexcCritical5 5 3 2 7" xfId="22858"/>
    <cellStyle name="SAPBEXexcCritical5 5 3 3" xfId="22859"/>
    <cellStyle name="SAPBEXexcCritical5 5 3 3 2" xfId="22860"/>
    <cellStyle name="SAPBEXexcCritical5 5 3 4" xfId="22861"/>
    <cellStyle name="SAPBEXexcCritical5 5 3 4 2" xfId="22862"/>
    <cellStyle name="SAPBEXexcCritical5 5 3 5" xfId="22863"/>
    <cellStyle name="SAPBEXexcCritical5 5 3 5 2" xfId="22864"/>
    <cellStyle name="SAPBEXexcCritical5 5 3 6" xfId="22865"/>
    <cellStyle name="SAPBEXexcCritical5 5 3 6 2" xfId="22866"/>
    <cellStyle name="SAPBEXexcCritical5 5 3 7" xfId="22867"/>
    <cellStyle name="SAPBEXexcCritical5 5 3 7 2" xfId="22868"/>
    <cellStyle name="SAPBEXexcCritical5 5 3 8" xfId="22869"/>
    <cellStyle name="SAPBEXexcCritical5 5 4" xfId="22870"/>
    <cellStyle name="SAPBEXexcCritical5 5 4 2" xfId="22871"/>
    <cellStyle name="SAPBEXexcCritical5 5 4 2 2" xfId="22872"/>
    <cellStyle name="SAPBEXexcCritical5 5 4 3" xfId="22873"/>
    <cellStyle name="SAPBEXexcCritical5 5 4 3 2" xfId="22874"/>
    <cellStyle name="SAPBEXexcCritical5 5 4 4" xfId="22875"/>
    <cellStyle name="SAPBEXexcCritical5 5 4 4 2" xfId="22876"/>
    <cellStyle name="SAPBEXexcCritical5 5 4 5" xfId="22877"/>
    <cellStyle name="SAPBEXexcCritical5 5 4 5 2" xfId="22878"/>
    <cellStyle name="SAPBEXexcCritical5 5 4 6" xfId="22879"/>
    <cellStyle name="SAPBEXexcCritical5 5 4 6 2" xfId="22880"/>
    <cellStyle name="SAPBEXexcCritical5 5 4 7" xfId="22881"/>
    <cellStyle name="SAPBEXexcCritical5 5 5" xfId="22882"/>
    <cellStyle name="SAPBEXexcCritical5 5 5 2" xfId="22883"/>
    <cellStyle name="SAPBEXexcCritical5 5 6" xfId="22884"/>
    <cellStyle name="SAPBEXexcCritical5 5 6 2" xfId="22885"/>
    <cellStyle name="SAPBEXexcCritical5 5 7" xfId="22886"/>
    <cellStyle name="SAPBEXexcCritical5 5 7 2" xfId="22887"/>
    <cellStyle name="SAPBEXexcCritical5 5 8" xfId="22888"/>
    <cellStyle name="SAPBEXexcCritical5 5 8 2" xfId="22889"/>
    <cellStyle name="SAPBEXexcCritical5 5 9" xfId="22890"/>
    <cellStyle name="SAPBEXexcCritical5 5 9 2" xfId="22891"/>
    <cellStyle name="SAPBEXexcCritical5 6" xfId="22892"/>
    <cellStyle name="SAPBEXexcCritical5 6 10" xfId="22893"/>
    <cellStyle name="SAPBEXexcCritical5 6 2" xfId="22894"/>
    <cellStyle name="SAPBEXexcCritical5 6 2 2" xfId="22895"/>
    <cellStyle name="SAPBEXexcCritical5 6 2 2 2" xfId="22896"/>
    <cellStyle name="SAPBEXexcCritical5 6 2 2 2 2" xfId="22897"/>
    <cellStyle name="SAPBEXexcCritical5 6 2 2 2 2 2" xfId="22898"/>
    <cellStyle name="SAPBEXexcCritical5 6 2 2 2 3" xfId="22899"/>
    <cellStyle name="SAPBEXexcCritical5 6 2 2 2 3 2" xfId="22900"/>
    <cellStyle name="SAPBEXexcCritical5 6 2 2 2 4" xfId="22901"/>
    <cellStyle name="SAPBEXexcCritical5 6 2 2 2 4 2" xfId="22902"/>
    <cellStyle name="SAPBEXexcCritical5 6 2 2 2 5" xfId="22903"/>
    <cellStyle name="SAPBEXexcCritical5 6 2 2 2 5 2" xfId="22904"/>
    <cellStyle name="SAPBEXexcCritical5 6 2 2 2 6" xfId="22905"/>
    <cellStyle name="SAPBEXexcCritical5 6 2 2 2 6 2" xfId="22906"/>
    <cellStyle name="SAPBEXexcCritical5 6 2 2 2 7" xfId="22907"/>
    <cellStyle name="SAPBEXexcCritical5 6 2 2 3" xfId="22908"/>
    <cellStyle name="SAPBEXexcCritical5 6 2 2 3 2" xfId="22909"/>
    <cellStyle name="SAPBEXexcCritical5 6 2 2 4" xfId="22910"/>
    <cellStyle name="SAPBEXexcCritical5 6 2 2 4 2" xfId="22911"/>
    <cellStyle name="SAPBEXexcCritical5 6 2 2 5" xfId="22912"/>
    <cellStyle name="SAPBEXexcCritical5 6 2 2 5 2" xfId="22913"/>
    <cellStyle name="SAPBEXexcCritical5 6 2 2 6" xfId="22914"/>
    <cellStyle name="SAPBEXexcCritical5 6 2 2 6 2" xfId="22915"/>
    <cellStyle name="SAPBEXexcCritical5 6 2 2 7" xfId="22916"/>
    <cellStyle name="SAPBEXexcCritical5 6 2 2 7 2" xfId="22917"/>
    <cellStyle name="SAPBEXexcCritical5 6 2 2 8" xfId="22918"/>
    <cellStyle name="SAPBEXexcCritical5 6 2 3" xfId="22919"/>
    <cellStyle name="SAPBEXexcCritical5 6 2 3 2" xfId="22920"/>
    <cellStyle name="SAPBEXexcCritical5 6 2 3 2 2" xfId="22921"/>
    <cellStyle name="SAPBEXexcCritical5 6 2 3 3" xfId="22922"/>
    <cellStyle name="SAPBEXexcCritical5 6 2 3 3 2" xfId="22923"/>
    <cellStyle name="SAPBEXexcCritical5 6 2 3 4" xfId="22924"/>
    <cellStyle name="SAPBEXexcCritical5 6 2 3 4 2" xfId="22925"/>
    <cellStyle name="SAPBEXexcCritical5 6 2 3 5" xfId="22926"/>
    <cellStyle name="SAPBEXexcCritical5 6 2 3 5 2" xfId="22927"/>
    <cellStyle name="SAPBEXexcCritical5 6 2 3 6" xfId="22928"/>
    <cellStyle name="SAPBEXexcCritical5 6 2 3 6 2" xfId="22929"/>
    <cellStyle name="SAPBEXexcCritical5 6 2 3 7" xfId="22930"/>
    <cellStyle name="SAPBEXexcCritical5 6 2 4" xfId="22931"/>
    <cellStyle name="SAPBEXexcCritical5 6 2 4 2" xfId="22932"/>
    <cellStyle name="SAPBEXexcCritical5 6 2 5" xfId="22933"/>
    <cellStyle name="SAPBEXexcCritical5 6 2 5 2" xfId="22934"/>
    <cellStyle name="SAPBEXexcCritical5 6 2 6" xfId="22935"/>
    <cellStyle name="SAPBEXexcCritical5 6 2 6 2" xfId="22936"/>
    <cellStyle name="SAPBEXexcCritical5 6 2 7" xfId="22937"/>
    <cellStyle name="SAPBEXexcCritical5 6 2 7 2" xfId="22938"/>
    <cellStyle name="SAPBEXexcCritical5 6 2 8" xfId="22939"/>
    <cellStyle name="SAPBEXexcCritical5 6 2 8 2" xfId="22940"/>
    <cellStyle name="SAPBEXexcCritical5 6 2 9" xfId="22941"/>
    <cellStyle name="SAPBEXexcCritical5 6 3" xfId="22942"/>
    <cellStyle name="SAPBEXexcCritical5 6 3 2" xfId="22943"/>
    <cellStyle name="SAPBEXexcCritical5 6 3 2 2" xfId="22944"/>
    <cellStyle name="SAPBEXexcCritical5 6 3 2 2 2" xfId="22945"/>
    <cellStyle name="SAPBEXexcCritical5 6 3 2 3" xfId="22946"/>
    <cellStyle name="SAPBEXexcCritical5 6 3 2 3 2" xfId="22947"/>
    <cellStyle name="SAPBEXexcCritical5 6 3 2 4" xfId="22948"/>
    <cellStyle name="SAPBEXexcCritical5 6 3 2 4 2" xfId="22949"/>
    <cellStyle name="SAPBEXexcCritical5 6 3 2 5" xfId="22950"/>
    <cellStyle name="SAPBEXexcCritical5 6 3 2 5 2" xfId="22951"/>
    <cellStyle name="SAPBEXexcCritical5 6 3 2 6" xfId="22952"/>
    <cellStyle name="SAPBEXexcCritical5 6 3 2 6 2" xfId="22953"/>
    <cellStyle name="SAPBEXexcCritical5 6 3 2 7" xfId="22954"/>
    <cellStyle name="SAPBEXexcCritical5 6 3 3" xfId="22955"/>
    <cellStyle name="SAPBEXexcCritical5 6 3 3 2" xfId="22956"/>
    <cellStyle name="SAPBEXexcCritical5 6 3 4" xfId="22957"/>
    <cellStyle name="SAPBEXexcCritical5 6 3 4 2" xfId="22958"/>
    <cellStyle name="SAPBEXexcCritical5 6 3 5" xfId="22959"/>
    <cellStyle name="SAPBEXexcCritical5 6 3 5 2" xfId="22960"/>
    <cellStyle name="SAPBEXexcCritical5 6 3 6" xfId="22961"/>
    <cellStyle name="SAPBEXexcCritical5 6 3 6 2" xfId="22962"/>
    <cellStyle name="SAPBEXexcCritical5 6 3 7" xfId="22963"/>
    <cellStyle name="SAPBEXexcCritical5 6 3 7 2" xfId="22964"/>
    <cellStyle name="SAPBEXexcCritical5 6 3 8" xfId="22965"/>
    <cellStyle name="SAPBEXexcCritical5 6 4" xfId="22966"/>
    <cellStyle name="SAPBEXexcCritical5 6 4 2" xfId="22967"/>
    <cellStyle name="SAPBEXexcCritical5 6 4 2 2" xfId="22968"/>
    <cellStyle name="SAPBEXexcCritical5 6 4 3" xfId="22969"/>
    <cellStyle name="SAPBEXexcCritical5 6 4 3 2" xfId="22970"/>
    <cellStyle name="SAPBEXexcCritical5 6 4 4" xfId="22971"/>
    <cellStyle name="SAPBEXexcCritical5 6 4 4 2" xfId="22972"/>
    <cellStyle name="SAPBEXexcCritical5 6 4 5" xfId="22973"/>
    <cellStyle name="SAPBEXexcCritical5 6 4 5 2" xfId="22974"/>
    <cellStyle name="SAPBEXexcCritical5 6 4 6" xfId="22975"/>
    <cellStyle name="SAPBEXexcCritical5 6 4 6 2" xfId="22976"/>
    <cellStyle name="SAPBEXexcCritical5 6 4 7" xfId="22977"/>
    <cellStyle name="SAPBEXexcCritical5 6 5" xfId="22978"/>
    <cellStyle name="SAPBEXexcCritical5 6 5 2" xfId="22979"/>
    <cellStyle name="SAPBEXexcCritical5 6 6" xfId="22980"/>
    <cellStyle name="SAPBEXexcCritical5 6 6 2" xfId="22981"/>
    <cellStyle name="SAPBEXexcCritical5 6 7" xfId="22982"/>
    <cellStyle name="SAPBEXexcCritical5 6 7 2" xfId="22983"/>
    <cellStyle name="SAPBEXexcCritical5 6 8" xfId="22984"/>
    <cellStyle name="SAPBEXexcCritical5 6 8 2" xfId="22985"/>
    <cellStyle name="SAPBEXexcCritical5 6 9" xfId="22986"/>
    <cellStyle name="SAPBEXexcCritical5 6 9 2" xfId="22987"/>
    <cellStyle name="SAPBEXexcCritical5 7" xfId="22988"/>
    <cellStyle name="SAPBEXexcCritical5 7 10" xfId="22989"/>
    <cellStyle name="SAPBEXexcCritical5 7 2" xfId="22990"/>
    <cellStyle name="SAPBEXexcCritical5 7 2 2" xfId="22991"/>
    <cellStyle name="SAPBEXexcCritical5 7 2 2 2" xfId="22992"/>
    <cellStyle name="SAPBEXexcCritical5 7 2 2 2 2" xfId="22993"/>
    <cellStyle name="SAPBEXexcCritical5 7 2 2 2 2 2" xfId="22994"/>
    <cellStyle name="SAPBEXexcCritical5 7 2 2 2 3" xfId="22995"/>
    <cellStyle name="SAPBEXexcCritical5 7 2 2 2 3 2" xfId="22996"/>
    <cellStyle name="SAPBEXexcCritical5 7 2 2 2 4" xfId="22997"/>
    <cellStyle name="SAPBEXexcCritical5 7 2 2 2 4 2" xfId="22998"/>
    <cellStyle name="SAPBEXexcCritical5 7 2 2 2 5" xfId="22999"/>
    <cellStyle name="SAPBEXexcCritical5 7 2 2 2 5 2" xfId="23000"/>
    <cellStyle name="SAPBEXexcCritical5 7 2 2 2 6" xfId="23001"/>
    <cellStyle name="SAPBEXexcCritical5 7 2 2 2 6 2" xfId="23002"/>
    <cellStyle name="SAPBEXexcCritical5 7 2 2 2 7" xfId="23003"/>
    <cellStyle name="SAPBEXexcCritical5 7 2 2 3" xfId="23004"/>
    <cellStyle name="SAPBEXexcCritical5 7 2 2 3 2" xfId="23005"/>
    <cellStyle name="SAPBEXexcCritical5 7 2 2 4" xfId="23006"/>
    <cellStyle name="SAPBEXexcCritical5 7 2 2 4 2" xfId="23007"/>
    <cellStyle name="SAPBEXexcCritical5 7 2 2 5" xfId="23008"/>
    <cellStyle name="SAPBEXexcCritical5 7 2 2 5 2" xfId="23009"/>
    <cellStyle name="SAPBEXexcCritical5 7 2 2 6" xfId="23010"/>
    <cellStyle name="SAPBEXexcCritical5 7 2 2 6 2" xfId="23011"/>
    <cellStyle name="SAPBEXexcCritical5 7 2 2 7" xfId="23012"/>
    <cellStyle name="SAPBEXexcCritical5 7 2 2 7 2" xfId="23013"/>
    <cellStyle name="SAPBEXexcCritical5 7 2 2 8" xfId="23014"/>
    <cellStyle name="SAPBEXexcCritical5 7 2 3" xfId="23015"/>
    <cellStyle name="SAPBEXexcCritical5 7 2 3 2" xfId="23016"/>
    <cellStyle name="SAPBEXexcCritical5 7 2 3 2 2" xfId="23017"/>
    <cellStyle name="SAPBEXexcCritical5 7 2 3 3" xfId="23018"/>
    <cellStyle name="SAPBEXexcCritical5 7 2 3 3 2" xfId="23019"/>
    <cellStyle name="SAPBEXexcCritical5 7 2 3 4" xfId="23020"/>
    <cellStyle name="SAPBEXexcCritical5 7 2 3 4 2" xfId="23021"/>
    <cellStyle name="SAPBEXexcCritical5 7 2 3 5" xfId="23022"/>
    <cellStyle name="SAPBEXexcCritical5 7 2 3 5 2" xfId="23023"/>
    <cellStyle name="SAPBEXexcCritical5 7 2 3 6" xfId="23024"/>
    <cellStyle name="SAPBEXexcCritical5 7 2 3 6 2" xfId="23025"/>
    <cellStyle name="SAPBEXexcCritical5 7 2 3 7" xfId="23026"/>
    <cellStyle name="SAPBEXexcCritical5 7 2 4" xfId="23027"/>
    <cellStyle name="SAPBEXexcCritical5 7 2 4 2" xfId="23028"/>
    <cellStyle name="SAPBEXexcCritical5 7 2 5" xfId="23029"/>
    <cellStyle name="SAPBEXexcCritical5 7 2 5 2" xfId="23030"/>
    <cellStyle name="SAPBEXexcCritical5 7 2 6" xfId="23031"/>
    <cellStyle name="SAPBEXexcCritical5 7 2 6 2" xfId="23032"/>
    <cellStyle name="SAPBEXexcCritical5 7 2 7" xfId="23033"/>
    <cellStyle name="SAPBEXexcCritical5 7 2 7 2" xfId="23034"/>
    <cellStyle name="SAPBEXexcCritical5 7 2 8" xfId="23035"/>
    <cellStyle name="SAPBEXexcCritical5 7 2 8 2" xfId="23036"/>
    <cellStyle name="SAPBEXexcCritical5 7 2 9" xfId="23037"/>
    <cellStyle name="SAPBEXexcCritical5 7 3" xfId="23038"/>
    <cellStyle name="SAPBEXexcCritical5 7 3 2" xfId="23039"/>
    <cellStyle name="SAPBEXexcCritical5 7 3 2 2" xfId="23040"/>
    <cellStyle name="SAPBEXexcCritical5 7 3 2 2 2" xfId="23041"/>
    <cellStyle name="SAPBEXexcCritical5 7 3 2 3" xfId="23042"/>
    <cellStyle name="SAPBEXexcCritical5 7 3 2 3 2" xfId="23043"/>
    <cellStyle name="SAPBEXexcCritical5 7 3 2 4" xfId="23044"/>
    <cellStyle name="SAPBEXexcCritical5 7 3 2 4 2" xfId="23045"/>
    <cellStyle name="SAPBEXexcCritical5 7 3 2 5" xfId="23046"/>
    <cellStyle name="SAPBEXexcCritical5 7 3 2 5 2" xfId="23047"/>
    <cellStyle name="SAPBEXexcCritical5 7 3 2 6" xfId="23048"/>
    <cellStyle name="SAPBEXexcCritical5 7 3 2 6 2" xfId="23049"/>
    <cellStyle name="SAPBEXexcCritical5 7 3 2 7" xfId="23050"/>
    <cellStyle name="SAPBEXexcCritical5 7 3 3" xfId="23051"/>
    <cellStyle name="SAPBEXexcCritical5 7 3 3 2" xfId="23052"/>
    <cellStyle name="SAPBEXexcCritical5 7 3 4" xfId="23053"/>
    <cellStyle name="SAPBEXexcCritical5 7 3 4 2" xfId="23054"/>
    <cellStyle name="SAPBEXexcCritical5 7 3 5" xfId="23055"/>
    <cellStyle name="SAPBEXexcCritical5 7 3 5 2" xfId="23056"/>
    <cellStyle name="SAPBEXexcCritical5 7 3 6" xfId="23057"/>
    <cellStyle name="SAPBEXexcCritical5 7 3 6 2" xfId="23058"/>
    <cellStyle name="SAPBEXexcCritical5 7 3 7" xfId="23059"/>
    <cellStyle name="SAPBEXexcCritical5 7 3 7 2" xfId="23060"/>
    <cellStyle name="SAPBEXexcCritical5 7 3 8" xfId="23061"/>
    <cellStyle name="SAPBEXexcCritical5 7 4" xfId="23062"/>
    <cellStyle name="SAPBEXexcCritical5 7 4 2" xfId="23063"/>
    <cellStyle name="SAPBEXexcCritical5 7 4 2 2" xfId="23064"/>
    <cellStyle name="SAPBEXexcCritical5 7 4 3" xfId="23065"/>
    <cellStyle name="SAPBEXexcCritical5 7 4 3 2" xfId="23066"/>
    <cellStyle name="SAPBEXexcCritical5 7 4 4" xfId="23067"/>
    <cellStyle name="SAPBEXexcCritical5 7 4 4 2" xfId="23068"/>
    <cellStyle name="SAPBEXexcCritical5 7 4 5" xfId="23069"/>
    <cellStyle name="SAPBEXexcCritical5 7 4 5 2" xfId="23070"/>
    <cellStyle name="SAPBEXexcCritical5 7 4 6" xfId="23071"/>
    <cellStyle name="SAPBEXexcCritical5 7 4 6 2" xfId="23072"/>
    <cellStyle name="SAPBEXexcCritical5 7 4 7" xfId="23073"/>
    <cellStyle name="SAPBEXexcCritical5 7 5" xfId="23074"/>
    <cellStyle name="SAPBEXexcCritical5 7 5 2" xfId="23075"/>
    <cellStyle name="SAPBEXexcCritical5 7 6" xfId="23076"/>
    <cellStyle name="SAPBEXexcCritical5 7 6 2" xfId="23077"/>
    <cellStyle name="SAPBEXexcCritical5 7 7" xfId="23078"/>
    <cellStyle name="SAPBEXexcCritical5 7 7 2" xfId="23079"/>
    <cellStyle name="SAPBEXexcCritical5 7 8" xfId="23080"/>
    <cellStyle name="SAPBEXexcCritical5 7 8 2" xfId="23081"/>
    <cellStyle name="SAPBEXexcCritical5 7 9" xfId="23082"/>
    <cellStyle name="SAPBEXexcCritical5 7 9 2" xfId="23083"/>
    <cellStyle name="SAPBEXexcCritical5 8" xfId="23084"/>
    <cellStyle name="SAPBEXexcCritical5 8 2" xfId="23085"/>
    <cellStyle name="SAPBEXexcCritical5 8 2 2" xfId="23086"/>
    <cellStyle name="SAPBEXexcCritical5 8 2 2 2" xfId="23087"/>
    <cellStyle name="SAPBEXexcCritical5 8 2 2 2 2" xfId="23088"/>
    <cellStyle name="SAPBEXexcCritical5 8 2 2 3" xfId="23089"/>
    <cellStyle name="SAPBEXexcCritical5 8 2 2 3 2" xfId="23090"/>
    <cellStyle name="SAPBEXexcCritical5 8 2 2 4" xfId="23091"/>
    <cellStyle name="SAPBEXexcCritical5 8 2 2 4 2" xfId="23092"/>
    <cellStyle name="SAPBEXexcCritical5 8 2 2 5" xfId="23093"/>
    <cellStyle name="SAPBEXexcCritical5 8 2 2 5 2" xfId="23094"/>
    <cellStyle name="SAPBEXexcCritical5 8 2 2 6" xfId="23095"/>
    <cellStyle name="SAPBEXexcCritical5 8 2 2 6 2" xfId="23096"/>
    <cellStyle name="SAPBEXexcCritical5 8 2 2 7" xfId="23097"/>
    <cellStyle name="SAPBEXexcCritical5 8 2 3" xfId="23098"/>
    <cellStyle name="SAPBEXexcCritical5 8 2 3 2" xfId="23099"/>
    <cellStyle name="SAPBEXexcCritical5 8 2 4" xfId="23100"/>
    <cellStyle name="SAPBEXexcCritical5 8 2 4 2" xfId="23101"/>
    <cellStyle name="SAPBEXexcCritical5 8 2 5" xfId="23102"/>
    <cellStyle name="SAPBEXexcCritical5 8 2 5 2" xfId="23103"/>
    <cellStyle name="SAPBEXexcCritical5 8 2 6" xfId="23104"/>
    <cellStyle name="SAPBEXexcCritical5 8 2 6 2" xfId="23105"/>
    <cellStyle name="SAPBEXexcCritical5 8 2 7" xfId="23106"/>
    <cellStyle name="SAPBEXexcCritical5 8 2 7 2" xfId="23107"/>
    <cellStyle name="SAPBEXexcCritical5 8 2 8" xfId="23108"/>
    <cellStyle name="SAPBEXexcCritical5 8 3" xfId="23109"/>
    <cellStyle name="SAPBEXexcCritical5 8 3 2" xfId="23110"/>
    <cellStyle name="SAPBEXexcCritical5 8 3 2 2" xfId="23111"/>
    <cellStyle name="SAPBEXexcCritical5 8 3 3" xfId="23112"/>
    <cellStyle name="SAPBEXexcCritical5 8 3 3 2" xfId="23113"/>
    <cellStyle name="SAPBEXexcCritical5 8 3 4" xfId="23114"/>
    <cellStyle name="SAPBEXexcCritical5 8 3 4 2" xfId="23115"/>
    <cellStyle name="SAPBEXexcCritical5 8 3 5" xfId="23116"/>
    <cellStyle name="SAPBEXexcCritical5 8 3 5 2" xfId="23117"/>
    <cellStyle name="SAPBEXexcCritical5 8 3 6" xfId="23118"/>
    <cellStyle name="SAPBEXexcCritical5 8 3 6 2" xfId="23119"/>
    <cellStyle name="SAPBEXexcCritical5 8 3 7" xfId="23120"/>
    <cellStyle name="SAPBEXexcCritical5 8 4" xfId="23121"/>
    <cellStyle name="SAPBEXexcCritical5 8 4 2" xfId="23122"/>
    <cellStyle name="SAPBEXexcCritical5 8 5" xfId="23123"/>
    <cellStyle name="SAPBEXexcCritical5 8 5 2" xfId="23124"/>
    <cellStyle name="SAPBEXexcCritical5 8 6" xfId="23125"/>
    <cellStyle name="SAPBEXexcCritical5 8 6 2" xfId="23126"/>
    <cellStyle name="SAPBEXexcCritical5 8 7" xfId="23127"/>
    <cellStyle name="SAPBEXexcCritical5 8 7 2" xfId="23128"/>
    <cellStyle name="SAPBEXexcCritical5 8 8" xfId="23129"/>
    <cellStyle name="SAPBEXexcCritical5 8 8 2" xfId="23130"/>
    <cellStyle name="SAPBEXexcCritical5 8 9" xfId="23131"/>
    <cellStyle name="SAPBEXexcCritical5 9" xfId="23132"/>
    <cellStyle name="SAPBEXexcCritical5 9 2" xfId="23133"/>
    <cellStyle name="SAPBEXexcCritical5 9 2 2" xfId="23134"/>
    <cellStyle name="SAPBEXexcCritical5 9 2 2 2" xfId="23135"/>
    <cellStyle name="SAPBEXexcCritical5 9 2 3" xfId="23136"/>
    <cellStyle name="SAPBEXexcCritical5 9 2 3 2" xfId="23137"/>
    <cellStyle name="SAPBEXexcCritical5 9 2 4" xfId="23138"/>
    <cellStyle name="SAPBEXexcCritical5 9 2 4 2" xfId="23139"/>
    <cellStyle name="SAPBEXexcCritical5 9 2 5" xfId="23140"/>
    <cellStyle name="SAPBEXexcCritical5 9 2 5 2" xfId="23141"/>
    <cellStyle name="SAPBEXexcCritical5 9 2 6" xfId="23142"/>
    <cellStyle name="SAPBEXexcCritical5 9 2 6 2" xfId="23143"/>
    <cellStyle name="SAPBEXexcCritical5 9 2 7" xfId="23144"/>
    <cellStyle name="SAPBEXexcCritical5 9 3" xfId="23145"/>
    <cellStyle name="SAPBEXexcCritical5 9 3 2" xfId="23146"/>
    <cellStyle name="SAPBEXexcCritical5 9 4" xfId="23147"/>
    <cellStyle name="SAPBEXexcCritical5 9 4 2" xfId="23148"/>
    <cellStyle name="SAPBEXexcCritical5 9 5" xfId="23149"/>
    <cellStyle name="SAPBEXexcCritical5 9 5 2" xfId="23150"/>
    <cellStyle name="SAPBEXexcCritical5 9 6" xfId="23151"/>
    <cellStyle name="SAPBEXexcCritical5 9 6 2" xfId="23152"/>
    <cellStyle name="SAPBEXexcCritical5 9 7" xfId="23153"/>
    <cellStyle name="SAPBEXexcCritical5 9 7 2" xfId="23154"/>
    <cellStyle name="SAPBEXexcCritical5 9 8" xfId="23155"/>
    <cellStyle name="SAPBEXexcCritical6" xfId="23156"/>
    <cellStyle name="SAPBEXexcCritical6 10" xfId="23157"/>
    <cellStyle name="SAPBEXexcCritical6 10 2" xfId="23158"/>
    <cellStyle name="SAPBEXexcCritical6 10 2 2" xfId="23159"/>
    <cellStyle name="SAPBEXexcCritical6 10 3" xfId="23160"/>
    <cellStyle name="SAPBEXexcCritical6 10 3 2" xfId="23161"/>
    <cellStyle name="SAPBEXexcCritical6 10 4" xfId="23162"/>
    <cellStyle name="SAPBEXexcCritical6 10 4 2" xfId="23163"/>
    <cellStyle name="SAPBEXexcCritical6 10 5" xfId="23164"/>
    <cellStyle name="SAPBEXexcCritical6 10 5 2" xfId="23165"/>
    <cellStyle name="SAPBEXexcCritical6 10 6" xfId="23166"/>
    <cellStyle name="SAPBEXexcCritical6 10 6 2" xfId="23167"/>
    <cellStyle name="SAPBEXexcCritical6 10 7" xfId="23168"/>
    <cellStyle name="SAPBEXexcCritical6 11" xfId="23169"/>
    <cellStyle name="SAPBEXexcCritical6 11 2" xfId="23170"/>
    <cellStyle name="SAPBEXexcCritical6 12" xfId="23171"/>
    <cellStyle name="SAPBEXexcCritical6 12 2" xfId="23172"/>
    <cellStyle name="SAPBEXexcCritical6 13" xfId="23173"/>
    <cellStyle name="SAPBEXexcCritical6 13 2" xfId="23174"/>
    <cellStyle name="SAPBEXexcCritical6 14" xfId="23175"/>
    <cellStyle name="SAPBEXexcCritical6 14 2" xfId="23176"/>
    <cellStyle name="SAPBEXexcCritical6 15" xfId="23177"/>
    <cellStyle name="SAPBEXexcCritical6 15 2" xfId="23178"/>
    <cellStyle name="SAPBEXexcCritical6 16" xfId="23179"/>
    <cellStyle name="SAPBEXexcCritical6 2" xfId="23180"/>
    <cellStyle name="SAPBEXexcCritical6 2 10" xfId="23181"/>
    <cellStyle name="SAPBEXexcCritical6 2 10 2" xfId="23182"/>
    <cellStyle name="SAPBEXexcCritical6 2 11" xfId="23183"/>
    <cellStyle name="SAPBEXexcCritical6 2 11 2" xfId="23184"/>
    <cellStyle name="SAPBEXexcCritical6 2 12" xfId="23185"/>
    <cellStyle name="SAPBEXexcCritical6 2 2" xfId="23186"/>
    <cellStyle name="SAPBEXexcCritical6 2 2 10" xfId="23187"/>
    <cellStyle name="SAPBEXexcCritical6 2 2 10 2" xfId="23188"/>
    <cellStyle name="SAPBEXexcCritical6 2 2 11" xfId="23189"/>
    <cellStyle name="SAPBEXexcCritical6 2 2 2" xfId="23190"/>
    <cellStyle name="SAPBEXexcCritical6 2 2 2 10" xfId="23191"/>
    <cellStyle name="SAPBEXexcCritical6 2 2 2 2" xfId="23192"/>
    <cellStyle name="SAPBEXexcCritical6 2 2 2 2 2" xfId="23193"/>
    <cellStyle name="SAPBEXexcCritical6 2 2 2 2 2 2" xfId="23194"/>
    <cellStyle name="SAPBEXexcCritical6 2 2 2 2 2 2 2" xfId="23195"/>
    <cellStyle name="SAPBEXexcCritical6 2 2 2 2 2 2 2 2" xfId="23196"/>
    <cellStyle name="SAPBEXexcCritical6 2 2 2 2 2 2 3" xfId="23197"/>
    <cellStyle name="SAPBEXexcCritical6 2 2 2 2 2 2 3 2" xfId="23198"/>
    <cellStyle name="SAPBEXexcCritical6 2 2 2 2 2 2 4" xfId="23199"/>
    <cellStyle name="SAPBEXexcCritical6 2 2 2 2 2 2 4 2" xfId="23200"/>
    <cellStyle name="SAPBEXexcCritical6 2 2 2 2 2 2 5" xfId="23201"/>
    <cellStyle name="SAPBEXexcCritical6 2 2 2 2 2 2 5 2" xfId="23202"/>
    <cellStyle name="SAPBEXexcCritical6 2 2 2 2 2 2 6" xfId="23203"/>
    <cellStyle name="SAPBEXexcCritical6 2 2 2 2 2 2 6 2" xfId="23204"/>
    <cellStyle name="SAPBEXexcCritical6 2 2 2 2 2 2 7" xfId="23205"/>
    <cellStyle name="SAPBEXexcCritical6 2 2 2 2 2 3" xfId="23206"/>
    <cellStyle name="SAPBEXexcCritical6 2 2 2 2 2 3 2" xfId="23207"/>
    <cellStyle name="SAPBEXexcCritical6 2 2 2 2 2 4" xfId="23208"/>
    <cellStyle name="SAPBEXexcCritical6 2 2 2 2 2 4 2" xfId="23209"/>
    <cellStyle name="SAPBEXexcCritical6 2 2 2 2 2 5" xfId="23210"/>
    <cellStyle name="SAPBEXexcCritical6 2 2 2 2 2 5 2" xfId="23211"/>
    <cellStyle name="SAPBEXexcCritical6 2 2 2 2 2 6" xfId="23212"/>
    <cellStyle name="SAPBEXexcCritical6 2 2 2 2 2 6 2" xfId="23213"/>
    <cellStyle name="SAPBEXexcCritical6 2 2 2 2 2 7" xfId="23214"/>
    <cellStyle name="SAPBEXexcCritical6 2 2 2 2 2 7 2" xfId="23215"/>
    <cellStyle name="SAPBEXexcCritical6 2 2 2 2 2 8" xfId="23216"/>
    <cellStyle name="SAPBEXexcCritical6 2 2 2 2 3" xfId="23217"/>
    <cellStyle name="SAPBEXexcCritical6 2 2 2 2 3 2" xfId="23218"/>
    <cellStyle name="SAPBEXexcCritical6 2 2 2 2 3 2 2" xfId="23219"/>
    <cellStyle name="SAPBEXexcCritical6 2 2 2 2 3 3" xfId="23220"/>
    <cellStyle name="SAPBEXexcCritical6 2 2 2 2 3 3 2" xfId="23221"/>
    <cellStyle name="SAPBEXexcCritical6 2 2 2 2 3 4" xfId="23222"/>
    <cellStyle name="SAPBEXexcCritical6 2 2 2 2 3 4 2" xfId="23223"/>
    <cellStyle name="SAPBEXexcCritical6 2 2 2 2 3 5" xfId="23224"/>
    <cellStyle name="SAPBEXexcCritical6 2 2 2 2 3 5 2" xfId="23225"/>
    <cellStyle name="SAPBEXexcCritical6 2 2 2 2 3 6" xfId="23226"/>
    <cellStyle name="SAPBEXexcCritical6 2 2 2 2 3 6 2" xfId="23227"/>
    <cellStyle name="SAPBEXexcCritical6 2 2 2 2 3 7" xfId="23228"/>
    <cellStyle name="SAPBEXexcCritical6 2 2 2 2 4" xfId="23229"/>
    <cellStyle name="SAPBEXexcCritical6 2 2 2 2 4 2" xfId="23230"/>
    <cellStyle name="SAPBEXexcCritical6 2 2 2 2 5" xfId="23231"/>
    <cellStyle name="SAPBEXexcCritical6 2 2 2 2 5 2" xfId="23232"/>
    <cellStyle name="SAPBEXexcCritical6 2 2 2 2 6" xfId="23233"/>
    <cellStyle name="SAPBEXexcCritical6 2 2 2 2 6 2" xfId="23234"/>
    <cellStyle name="SAPBEXexcCritical6 2 2 2 2 7" xfId="23235"/>
    <cellStyle name="SAPBEXexcCritical6 2 2 2 2 7 2" xfId="23236"/>
    <cellStyle name="SAPBEXexcCritical6 2 2 2 2 8" xfId="23237"/>
    <cellStyle name="SAPBEXexcCritical6 2 2 2 2 8 2" xfId="23238"/>
    <cellStyle name="SAPBEXexcCritical6 2 2 2 2 9" xfId="23239"/>
    <cellStyle name="SAPBEXexcCritical6 2 2 2 3" xfId="23240"/>
    <cellStyle name="SAPBEXexcCritical6 2 2 2 3 2" xfId="23241"/>
    <cellStyle name="SAPBEXexcCritical6 2 2 2 3 2 2" xfId="23242"/>
    <cellStyle name="SAPBEXexcCritical6 2 2 2 3 2 2 2" xfId="23243"/>
    <cellStyle name="SAPBEXexcCritical6 2 2 2 3 2 3" xfId="23244"/>
    <cellStyle name="SAPBEXexcCritical6 2 2 2 3 2 3 2" xfId="23245"/>
    <cellStyle name="SAPBEXexcCritical6 2 2 2 3 2 4" xfId="23246"/>
    <cellStyle name="SAPBEXexcCritical6 2 2 2 3 2 4 2" xfId="23247"/>
    <cellStyle name="SAPBEXexcCritical6 2 2 2 3 2 5" xfId="23248"/>
    <cellStyle name="SAPBEXexcCritical6 2 2 2 3 2 5 2" xfId="23249"/>
    <cellStyle name="SAPBEXexcCritical6 2 2 2 3 2 6" xfId="23250"/>
    <cellStyle name="SAPBEXexcCritical6 2 2 2 3 2 6 2" xfId="23251"/>
    <cellStyle name="SAPBEXexcCritical6 2 2 2 3 2 7" xfId="23252"/>
    <cellStyle name="SAPBEXexcCritical6 2 2 2 3 3" xfId="23253"/>
    <cellStyle name="SAPBEXexcCritical6 2 2 2 3 3 2" xfId="23254"/>
    <cellStyle name="SAPBEXexcCritical6 2 2 2 3 4" xfId="23255"/>
    <cellStyle name="SAPBEXexcCritical6 2 2 2 3 4 2" xfId="23256"/>
    <cellStyle name="SAPBEXexcCritical6 2 2 2 3 5" xfId="23257"/>
    <cellStyle name="SAPBEXexcCritical6 2 2 2 3 5 2" xfId="23258"/>
    <cellStyle name="SAPBEXexcCritical6 2 2 2 3 6" xfId="23259"/>
    <cellStyle name="SAPBEXexcCritical6 2 2 2 3 6 2" xfId="23260"/>
    <cellStyle name="SAPBEXexcCritical6 2 2 2 3 7" xfId="23261"/>
    <cellStyle name="SAPBEXexcCritical6 2 2 2 3 7 2" xfId="23262"/>
    <cellStyle name="SAPBEXexcCritical6 2 2 2 3 8" xfId="23263"/>
    <cellStyle name="SAPBEXexcCritical6 2 2 2 4" xfId="23264"/>
    <cellStyle name="SAPBEXexcCritical6 2 2 2 4 2" xfId="23265"/>
    <cellStyle name="SAPBEXexcCritical6 2 2 2 4 2 2" xfId="23266"/>
    <cellStyle name="SAPBEXexcCritical6 2 2 2 4 3" xfId="23267"/>
    <cellStyle name="SAPBEXexcCritical6 2 2 2 4 3 2" xfId="23268"/>
    <cellStyle name="SAPBEXexcCritical6 2 2 2 4 4" xfId="23269"/>
    <cellStyle name="SAPBEXexcCritical6 2 2 2 4 4 2" xfId="23270"/>
    <cellStyle name="SAPBEXexcCritical6 2 2 2 4 5" xfId="23271"/>
    <cellStyle name="SAPBEXexcCritical6 2 2 2 4 5 2" xfId="23272"/>
    <cellStyle name="SAPBEXexcCritical6 2 2 2 4 6" xfId="23273"/>
    <cellStyle name="SAPBEXexcCritical6 2 2 2 4 6 2" xfId="23274"/>
    <cellStyle name="SAPBEXexcCritical6 2 2 2 4 7" xfId="23275"/>
    <cellStyle name="SAPBEXexcCritical6 2 2 2 5" xfId="23276"/>
    <cellStyle name="SAPBEXexcCritical6 2 2 2 5 2" xfId="23277"/>
    <cellStyle name="SAPBEXexcCritical6 2 2 2 6" xfId="23278"/>
    <cellStyle name="SAPBEXexcCritical6 2 2 2 6 2" xfId="23279"/>
    <cellStyle name="SAPBEXexcCritical6 2 2 2 7" xfId="23280"/>
    <cellStyle name="SAPBEXexcCritical6 2 2 2 7 2" xfId="23281"/>
    <cellStyle name="SAPBEXexcCritical6 2 2 2 8" xfId="23282"/>
    <cellStyle name="SAPBEXexcCritical6 2 2 2 8 2" xfId="23283"/>
    <cellStyle name="SAPBEXexcCritical6 2 2 2 9" xfId="23284"/>
    <cellStyle name="SAPBEXexcCritical6 2 2 2 9 2" xfId="23285"/>
    <cellStyle name="SAPBEXexcCritical6 2 2 3" xfId="23286"/>
    <cellStyle name="SAPBEXexcCritical6 2 2 3 2" xfId="23287"/>
    <cellStyle name="SAPBEXexcCritical6 2 2 3 2 2" xfId="23288"/>
    <cellStyle name="SAPBEXexcCritical6 2 2 3 2 2 2" xfId="23289"/>
    <cellStyle name="SAPBEXexcCritical6 2 2 3 2 2 2 2" xfId="23290"/>
    <cellStyle name="SAPBEXexcCritical6 2 2 3 2 2 3" xfId="23291"/>
    <cellStyle name="SAPBEXexcCritical6 2 2 3 2 2 3 2" xfId="23292"/>
    <cellStyle name="SAPBEXexcCritical6 2 2 3 2 2 4" xfId="23293"/>
    <cellStyle name="SAPBEXexcCritical6 2 2 3 2 2 4 2" xfId="23294"/>
    <cellStyle name="SAPBEXexcCritical6 2 2 3 2 2 5" xfId="23295"/>
    <cellStyle name="SAPBEXexcCritical6 2 2 3 2 2 5 2" xfId="23296"/>
    <cellStyle name="SAPBEXexcCritical6 2 2 3 2 2 6" xfId="23297"/>
    <cellStyle name="SAPBEXexcCritical6 2 2 3 2 2 6 2" xfId="23298"/>
    <cellStyle name="SAPBEXexcCritical6 2 2 3 2 2 7" xfId="23299"/>
    <cellStyle name="SAPBEXexcCritical6 2 2 3 2 3" xfId="23300"/>
    <cellStyle name="SAPBEXexcCritical6 2 2 3 2 3 2" xfId="23301"/>
    <cellStyle name="SAPBEXexcCritical6 2 2 3 2 4" xfId="23302"/>
    <cellStyle name="SAPBEXexcCritical6 2 2 3 2 4 2" xfId="23303"/>
    <cellStyle name="SAPBEXexcCritical6 2 2 3 2 5" xfId="23304"/>
    <cellStyle name="SAPBEXexcCritical6 2 2 3 2 5 2" xfId="23305"/>
    <cellStyle name="SAPBEXexcCritical6 2 2 3 2 6" xfId="23306"/>
    <cellStyle name="SAPBEXexcCritical6 2 2 3 2 6 2" xfId="23307"/>
    <cellStyle name="SAPBEXexcCritical6 2 2 3 2 7" xfId="23308"/>
    <cellStyle name="SAPBEXexcCritical6 2 2 3 2 7 2" xfId="23309"/>
    <cellStyle name="SAPBEXexcCritical6 2 2 3 2 8" xfId="23310"/>
    <cellStyle name="SAPBEXexcCritical6 2 2 3 3" xfId="23311"/>
    <cellStyle name="SAPBEXexcCritical6 2 2 3 3 2" xfId="23312"/>
    <cellStyle name="SAPBEXexcCritical6 2 2 3 3 2 2" xfId="23313"/>
    <cellStyle name="SAPBEXexcCritical6 2 2 3 3 3" xfId="23314"/>
    <cellStyle name="SAPBEXexcCritical6 2 2 3 3 3 2" xfId="23315"/>
    <cellStyle name="SAPBEXexcCritical6 2 2 3 3 4" xfId="23316"/>
    <cellStyle name="SAPBEXexcCritical6 2 2 3 3 4 2" xfId="23317"/>
    <cellStyle name="SAPBEXexcCritical6 2 2 3 3 5" xfId="23318"/>
    <cellStyle name="SAPBEXexcCritical6 2 2 3 3 5 2" xfId="23319"/>
    <cellStyle name="SAPBEXexcCritical6 2 2 3 3 6" xfId="23320"/>
    <cellStyle name="SAPBEXexcCritical6 2 2 3 3 6 2" xfId="23321"/>
    <cellStyle name="SAPBEXexcCritical6 2 2 3 3 7" xfId="23322"/>
    <cellStyle name="SAPBEXexcCritical6 2 2 3 4" xfId="23323"/>
    <cellStyle name="SAPBEXexcCritical6 2 2 3 4 2" xfId="23324"/>
    <cellStyle name="SAPBEXexcCritical6 2 2 3 5" xfId="23325"/>
    <cellStyle name="SAPBEXexcCritical6 2 2 3 5 2" xfId="23326"/>
    <cellStyle name="SAPBEXexcCritical6 2 2 3 6" xfId="23327"/>
    <cellStyle name="SAPBEXexcCritical6 2 2 3 6 2" xfId="23328"/>
    <cellStyle name="SAPBEXexcCritical6 2 2 3 7" xfId="23329"/>
    <cellStyle name="SAPBEXexcCritical6 2 2 3 7 2" xfId="23330"/>
    <cellStyle name="SAPBEXexcCritical6 2 2 3 8" xfId="23331"/>
    <cellStyle name="SAPBEXexcCritical6 2 2 3 8 2" xfId="23332"/>
    <cellStyle name="SAPBEXexcCritical6 2 2 3 9" xfId="23333"/>
    <cellStyle name="SAPBEXexcCritical6 2 2 4" xfId="23334"/>
    <cellStyle name="SAPBEXexcCritical6 2 2 4 2" xfId="23335"/>
    <cellStyle name="SAPBEXexcCritical6 2 2 4 2 2" xfId="23336"/>
    <cellStyle name="SAPBEXexcCritical6 2 2 4 2 2 2" xfId="23337"/>
    <cellStyle name="SAPBEXexcCritical6 2 2 4 2 3" xfId="23338"/>
    <cellStyle name="SAPBEXexcCritical6 2 2 4 2 3 2" xfId="23339"/>
    <cellStyle name="SAPBEXexcCritical6 2 2 4 2 4" xfId="23340"/>
    <cellStyle name="SAPBEXexcCritical6 2 2 4 2 4 2" xfId="23341"/>
    <cellStyle name="SAPBEXexcCritical6 2 2 4 2 5" xfId="23342"/>
    <cellStyle name="SAPBEXexcCritical6 2 2 4 2 5 2" xfId="23343"/>
    <cellStyle name="SAPBEXexcCritical6 2 2 4 2 6" xfId="23344"/>
    <cellStyle name="SAPBEXexcCritical6 2 2 4 2 6 2" xfId="23345"/>
    <cellStyle name="SAPBEXexcCritical6 2 2 4 2 7" xfId="23346"/>
    <cellStyle name="SAPBEXexcCritical6 2 2 4 3" xfId="23347"/>
    <cellStyle name="SAPBEXexcCritical6 2 2 4 3 2" xfId="23348"/>
    <cellStyle name="SAPBEXexcCritical6 2 2 4 4" xfId="23349"/>
    <cellStyle name="SAPBEXexcCritical6 2 2 4 4 2" xfId="23350"/>
    <cellStyle name="SAPBEXexcCritical6 2 2 4 5" xfId="23351"/>
    <cellStyle name="SAPBEXexcCritical6 2 2 4 5 2" xfId="23352"/>
    <cellStyle name="SAPBEXexcCritical6 2 2 4 6" xfId="23353"/>
    <cellStyle name="SAPBEXexcCritical6 2 2 4 6 2" xfId="23354"/>
    <cellStyle name="SAPBEXexcCritical6 2 2 4 7" xfId="23355"/>
    <cellStyle name="SAPBEXexcCritical6 2 2 4 7 2" xfId="23356"/>
    <cellStyle name="SAPBEXexcCritical6 2 2 4 8" xfId="23357"/>
    <cellStyle name="SAPBEXexcCritical6 2 2 5" xfId="23358"/>
    <cellStyle name="SAPBEXexcCritical6 2 2 5 2" xfId="23359"/>
    <cellStyle name="SAPBEXexcCritical6 2 2 5 2 2" xfId="23360"/>
    <cellStyle name="SAPBEXexcCritical6 2 2 5 3" xfId="23361"/>
    <cellStyle name="SAPBEXexcCritical6 2 2 5 3 2" xfId="23362"/>
    <cellStyle name="SAPBEXexcCritical6 2 2 5 4" xfId="23363"/>
    <cellStyle name="SAPBEXexcCritical6 2 2 5 4 2" xfId="23364"/>
    <cellStyle name="SAPBEXexcCritical6 2 2 5 5" xfId="23365"/>
    <cellStyle name="SAPBEXexcCritical6 2 2 5 5 2" xfId="23366"/>
    <cellStyle name="SAPBEXexcCritical6 2 2 5 6" xfId="23367"/>
    <cellStyle name="SAPBEXexcCritical6 2 2 5 6 2" xfId="23368"/>
    <cellStyle name="SAPBEXexcCritical6 2 2 5 7" xfId="23369"/>
    <cellStyle name="SAPBEXexcCritical6 2 2 6" xfId="23370"/>
    <cellStyle name="SAPBEXexcCritical6 2 2 6 2" xfId="23371"/>
    <cellStyle name="SAPBEXexcCritical6 2 2 7" xfId="23372"/>
    <cellStyle name="SAPBEXexcCritical6 2 2 7 2" xfId="23373"/>
    <cellStyle name="SAPBEXexcCritical6 2 2 8" xfId="23374"/>
    <cellStyle name="SAPBEXexcCritical6 2 2 8 2" xfId="23375"/>
    <cellStyle name="SAPBEXexcCritical6 2 2 9" xfId="23376"/>
    <cellStyle name="SAPBEXexcCritical6 2 2 9 2" xfId="23377"/>
    <cellStyle name="SAPBEXexcCritical6 2 3" xfId="23378"/>
    <cellStyle name="SAPBEXexcCritical6 2 3 10" xfId="23379"/>
    <cellStyle name="SAPBEXexcCritical6 2 3 2" xfId="23380"/>
    <cellStyle name="SAPBEXexcCritical6 2 3 2 2" xfId="23381"/>
    <cellStyle name="SAPBEXexcCritical6 2 3 2 2 2" xfId="23382"/>
    <cellStyle name="SAPBEXexcCritical6 2 3 2 2 2 2" xfId="23383"/>
    <cellStyle name="SAPBEXexcCritical6 2 3 2 2 2 2 2" xfId="23384"/>
    <cellStyle name="SAPBEXexcCritical6 2 3 2 2 2 3" xfId="23385"/>
    <cellStyle name="SAPBEXexcCritical6 2 3 2 2 2 3 2" xfId="23386"/>
    <cellStyle name="SAPBEXexcCritical6 2 3 2 2 2 4" xfId="23387"/>
    <cellStyle name="SAPBEXexcCritical6 2 3 2 2 2 4 2" xfId="23388"/>
    <cellStyle name="SAPBEXexcCritical6 2 3 2 2 2 5" xfId="23389"/>
    <cellStyle name="SAPBEXexcCritical6 2 3 2 2 2 5 2" xfId="23390"/>
    <cellStyle name="SAPBEXexcCritical6 2 3 2 2 2 6" xfId="23391"/>
    <cellStyle name="SAPBEXexcCritical6 2 3 2 2 2 6 2" xfId="23392"/>
    <cellStyle name="SAPBEXexcCritical6 2 3 2 2 2 7" xfId="23393"/>
    <cellStyle name="SAPBEXexcCritical6 2 3 2 2 3" xfId="23394"/>
    <cellStyle name="SAPBEXexcCritical6 2 3 2 2 3 2" xfId="23395"/>
    <cellStyle name="SAPBEXexcCritical6 2 3 2 2 4" xfId="23396"/>
    <cellStyle name="SAPBEXexcCritical6 2 3 2 2 4 2" xfId="23397"/>
    <cellStyle name="SAPBEXexcCritical6 2 3 2 2 5" xfId="23398"/>
    <cellStyle name="SAPBEXexcCritical6 2 3 2 2 5 2" xfId="23399"/>
    <cellStyle name="SAPBEXexcCritical6 2 3 2 2 6" xfId="23400"/>
    <cellStyle name="SAPBEXexcCritical6 2 3 2 2 6 2" xfId="23401"/>
    <cellStyle name="SAPBEXexcCritical6 2 3 2 2 7" xfId="23402"/>
    <cellStyle name="SAPBEXexcCritical6 2 3 2 2 7 2" xfId="23403"/>
    <cellStyle name="SAPBEXexcCritical6 2 3 2 2 8" xfId="23404"/>
    <cellStyle name="SAPBEXexcCritical6 2 3 2 3" xfId="23405"/>
    <cellStyle name="SAPBEXexcCritical6 2 3 2 3 2" xfId="23406"/>
    <cellStyle name="SAPBEXexcCritical6 2 3 2 3 2 2" xfId="23407"/>
    <cellStyle name="SAPBEXexcCritical6 2 3 2 3 3" xfId="23408"/>
    <cellStyle name="SAPBEXexcCritical6 2 3 2 3 3 2" xfId="23409"/>
    <cellStyle name="SAPBEXexcCritical6 2 3 2 3 4" xfId="23410"/>
    <cellStyle name="SAPBEXexcCritical6 2 3 2 3 4 2" xfId="23411"/>
    <cellStyle name="SAPBEXexcCritical6 2 3 2 3 5" xfId="23412"/>
    <cellStyle name="SAPBEXexcCritical6 2 3 2 3 5 2" xfId="23413"/>
    <cellStyle name="SAPBEXexcCritical6 2 3 2 3 6" xfId="23414"/>
    <cellStyle name="SAPBEXexcCritical6 2 3 2 3 6 2" xfId="23415"/>
    <cellStyle name="SAPBEXexcCritical6 2 3 2 3 7" xfId="23416"/>
    <cellStyle name="SAPBEXexcCritical6 2 3 2 4" xfId="23417"/>
    <cellStyle name="SAPBEXexcCritical6 2 3 2 4 2" xfId="23418"/>
    <cellStyle name="SAPBEXexcCritical6 2 3 2 5" xfId="23419"/>
    <cellStyle name="SAPBEXexcCritical6 2 3 2 5 2" xfId="23420"/>
    <cellStyle name="SAPBEXexcCritical6 2 3 2 6" xfId="23421"/>
    <cellStyle name="SAPBEXexcCritical6 2 3 2 6 2" xfId="23422"/>
    <cellStyle name="SAPBEXexcCritical6 2 3 2 7" xfId="23423"/>
    <cellStyle name="SAPBEXexcCritical6 2 3 2 7 2" xfId="23424"/>
    <cellStyle name="SAPBEXexcCritical6 2 3 2 8" xfId="23425"/>
    <cellStyle name="SAPBEXexcCritical6 2 3 2 8 2" xfId="23426"/>
    <cellStyle name="SAPBEXexcCritical6 2 3 2 9" xfId="23427"/>
    <cellStyle name="SAPBEXexcCritical6 2 3 3" xfId="23428"/>
    <cellStyle name="SAPBEXexcCritical6 2 3 3 2" xfId="23429"/>
    <cellStyle name="SAPBEXexcCritical6 2 3 3 2 2" xfId="23430"/>
    <cellStyle name="SAPBEXexcCritical6 2 3 3 2 2 2" xfId="23431"/>
    <cellStyle name="SAPBEXexcCritical6 2 3 3 2 3" xfId="23432"/>
    <cellStyle name="SAPBEXexcCritical6 2 3 3 2 3 2" xfId="23433"/>
    <cellStyle name="SAPBEXexcCritical6 2 3 3 2 4" xfId="23434"/>
    <cellStyle name="SAPBEXexcCritical6 2 3 3 2 4 2" xfId="23435"/>
    <cellStyle name="SAPBEXexcCritical6 2 3 3 2 5" xfId="23436"/>
    <cellStyle name="SAPBEXexcCritical6 2 3 3 2 5 2" xfId="23437"/>
    <cellStyle name="SAPBEXexcCritical6 2 3 3 2 6" xfId="23438"/>
    <cellStyle name="SAPBEXexcCritical6 2 3 3 2 6 2" xfId="23439"/>
    <cellStyle name="SAPBEXexcCritical6 2 3 3 2 7" xfId="23440"/>
    <cellStyle name="SAPBEXexcCritical6 2 3 3 3" xfId="23441"/>
    <cellStyle name="SAPBEXexcCritical6 2 3 3 3 2" xfId="23442"/>
    <cellStyle name="SAPBEXexcCritical6 2 3 3 4" xfId="23443"/>
    <cellStyle name="SAPBEXexcCritical6 2 3 3 4 2" xfId="23444"/>
    <cellStyle name="SAPBEXexcCritical6 2 3 3 5" xfId="23445"/>
    <cellStyle name="SAPBEXexcCritical6 2 3 3 5 2" xfId="23446"/>
    <cellStyle name="SAPBEXexcCritical6 2 3 3 6" xfId="23447"/>
    <cellStyle name="SAPBEXexcCritical6 2 3 3 6 2" xfId="23448"/>
    <cellStyle name="SAPBEXexcCritical6 2 3 3 7" xfId="23449"/>
    <cellStyle name="SAPBEXexcCritical6 2 3 3 7 2" xfId="23450"/>
    <cellStyle name="SAPBEXexcCritical6 2 3 3 8" xfId="23451"/>
    <cellStyle name="SAPBEXexcCritical6 2 3 4" xfId="23452"/>
    <cellStyle name="SAPBEXexcCritical6 2 3 4 2" xfId="23453"/>
    <cellStyle name="SAPBEXexcCritical6 2 3 4 2 2" xfId="23454"/>
    <cellStyle name="SAPBEXexcCritical6 2 3 4 3" xfId="23455"/>
    <cellStyle name="SAPBEXexcCritical6 2 3 4 3 2" xfId="23456"/>
    <cellStyle name="SAPBEXexcCritical6 2 3 4 4" xfId="23457"/>
    <cellStyle name="SAPBEXexcCritical6 2 3 4 4 2" xfId="23458"/>
    <cellStyle name="SAPBEXexcCritical6 2 3 4 5" xfId="23459"/>
    <cellStyle name="SAPBEXexcCritical6 2 3 4 5 2" xfId="23460"/>
    <cellStyle name="SAPBEXexcCritical6 2 3 4 6" xfId="23461"/>
    <cellStyle name="SAPBEXexcCritical6 2 3 4 6 2" xfId="23462"/>
    <cellStyle name="SAPBEXexcCritical6 2 3 4 7" xfId="23463"/>
    <cellStyle name="SAPBEXexcCritical6 2 3 5" xfId="23464"/>
    <cellStyle name="SAPBEXexcCritical6 2 3 5 2" xfId="23465"/>
    <cellStyle name="SAPBEXexcCritical6 2 3 6" xfId="23466"/>
    <cellStyle name="SAPBEXexcCritical6 2 3 6 2" xfId="23467"/>
    <cellStyle name="SAPBEXexcCritical6 2 3 7" xfId="23468"/>
    <cellStyle name="SAPBEXexcCritical6 2 3 7 2" xfId="23469"/>
    <cellStyle name="SAPBEXexcCritical6 2 3 8" xfId="23470"/>
    <cellStyle name="SAPBEXexcCritical6 2 3 8 2" xfId="23471"/>
    <cellStyle name="SAPBEXexcCritical6 2 3 9" xfId="23472"/>
    <cellStyle name="SAPBEXexcCritical6 2 3 9 2" xfId="23473"/>
    <cellStyle name="SAPBEXexcCritical6 2 4" xfId="23474"/>
    <cellStyle name="SAPBEXexcCritical6 2 4 2" xfId="23475"/>
    <cellStyle name="SAPBEXexcCritical6 2 4 2 2" xfId="23476"/>
    <cellStyle name="SAPBEXexcCritical6 2 4 2 2 2" xfId="23477"/>
    <cellStyle name="SAPBEXexcCritical6 2 4 2 2 2 2" xfId="23478"/>
    <cellStyle name="SAPBEXexcCritical6 2 4 2 2 3" xfId="23479"/>
    <cellStyle name="SAPBEXexcCritical6 2 4 2 2 3 2" xfId="23480"/>
    <cellStyle name="SAPBEXexcCritical6 2 4 2 2 4" xfId="23481"/>
    <cellStyle name="SAPBEXexcCritical6 2 4 2 2 4 2" xfId="23482"/>
    <cellStyle name="SAPBEXexcCritical6 2 4 2 2 5" xfId="23483"/>
    <cellStyle name="SAPBEXexcCritical6 2 4 2 2 5 2" xfId="23484"/>
    <cellStyle name="SAPBEXexcCritical6 2 4 2 2 6" xfId="23485"/>
    <cellStyle name="SAPBEXexcCritical6 2 4 2 2 6 2" xfId="23486"/>
    <cellStyle name="SAPBEXexcCritical6 2 4 2 2 7" xfId="23487"/>
    <cellStyle name="SAPBEXexcCritical6 2 4 2 3" xfId="23488"/>
    <cellStyle name="SAPBEXexcCritical6 2 4 2 3 2" xfId="23489"/>
    <cellStyle name="SAPBEXexcCritical6 2 4 2 4" xfId="23490"/>
    <cellStyle name="SAPBEXexcCritical6 2 4 2 4 2" xfId="23491"/>
    <cellStyle name="SAPBEXexcCritical6 2 4 2 5" xfId="23492"/>
    <cellStyle name="SAPBEXexcCritical6 2 4 2 5 2" xfId="23493"/>
    <cellStyle name="SAPBEXexcCritical6 2 4 2 6" xfId="23494"/>
    <cellStyle name="SAPBEXexcCritical6 2 4 2 6 2" xfId="23495"/>
    <cellStyle name="SAPBEXexcCritical6 2 4 2 7" xfId="23496"/>
    <cellStyle name="SAPBEXexcCritical6 2 4 2 7 2" xfId="23497"/>
    <cellStyle name="SAPBEXexcCritical6 2 4 2 8" xfId="23498"/>
    <cellStyle name="SAPBEXexcCritical6 2 4 3" xfId="23499"/>
    <cellStyle name="SAPBEXexcCritical6 2 4 3 2" xfId="23500"/>
    <cellStyle name="SAPBEXexcCritical6 2 4 3 2 2" xfId="23501"/>
    <cellStyle name="SAPBEXexcCritical6 2 4 3 3" xfId="23502"/>
    <cellStyle name="SAPBEXexcCritical6 2 4 3 3 2" xfId="23503"/>
    <cellStyle name="SAPBEXexcCritical6 2 4 3 4" xfId="23504"/>
    <cellStyle name="SAPBEXexcCritical6 2 4 3 4 2" xfId="23505"/>
    <cellStyle name="SAPBEXexcCritical6 2 4 3 5" xfId="23506"/>
    <cellStyle name="SAPBEXexcCritical6 2 4 3 5 2" xfId="23507"/>
    <cellStyle name="SAPBEXexcCritical6 2 4 3 6" xfId="23508"/>
    <cellStyle name="SAPBEXexcCritical6 2 4 3 6 2" xfId="23509"/>
    <cellStyle name="SAPBEXexcCritical6 2 4 3 7" xfId="23510"/>
    <cellStyle name="SAPBEXexcCritical6 2 4 4" xfId="23511"/>
    <cellStyle name="SAPBEXexcCritical6 2 4 4 2" xfId="23512"/>
    <cellStyle name="SAPBEXexcCritical6 2 4 5" xfId="23513"/>
    <cellStyle name="SAPBEXexcCritical6 2 4 5 2" xfId="23514"/>
    <cellStyle name="SAPBEXexcCritical6 2 4 6" xfId="23515"/>
    <cellStyle name="SAPBEXexcCritical6 2 4 6 2" xfId="23516"/>
    <cellStyle name="SAPBEXexcCritical6 2 4 7" xfId="23517"/>
    <cellStyle name="SAPBEXexcCritical6 2 4 7 2" xfId="23518"/>
    <cellStyle name="SAPBEXexcCritical6 2 4 8" xfId="23519"/>
    <cellStyle name="SAPBEXexcCritical6 2 4 8 2" xfId="23520"/>
    <cellStyle name="SAPBEXexcCritical6 2 4 9" xfId="23521"/>
    <cellStyle name="SAPBEXexcCritical6 2 5" xfId="23522"/>
    <cellStyle name="SAPBEXexcCritical6 2 5 2" xfId="23523"/>
    <cellStyle name="SAPBEXexcCritical6 2 5 2 2" xfId="23524"/>
    <cellStyle name="SAPBEXexcCritical6 2 5 2 2 2" xfId="23525"/>
    <cellStyle name="SAPBEXexcCritical6 2 5 2 3" xfId="23526"/>
    <cellStyle name="SAPBEXexcCritical6 2 5 2 3 2" xfId="23527"/>
    <cellStyle name="SAPBEXexcCritical6 2 5 2 4" xfId="23528"/>
    <cellStyle name="SAPBEXexcCritical6 2 5 2 4 2" xfId="23529"/>
    <cellStyle name="SAPBEXexcCritical6 2 5 2 5" xfId="23530"/>
    <cellStyle name="SAPBEXexcCritical6 2 5 2 5 2" xfId="23531"/>
    <cellStyle name="SAPBEXexcCritical6 2 5 2 6" xfId="23532"/>
    <cellStyle name="SAPBEXexcCritical6 2 5 2 6 2" xfId="23533"/>
    <cellStyle name="SAPBEXexcCritical6 2 5 2 7" xfId="23534"/>
    <cellStyle name="SAPBEXexcCritical6 2 5 3" xfId="23535"/>
    <cellStyle name="SAPBEXexcCritical6 2 5 3 2" xfId="23536"/>
    <cellStyle name="SAPBEXexcCritical6 2 5 4" xfId="23537"/>
    <cellStyle name="SAPBEXexcCritical6 2 5 4 2" xfId="23538"/>
    <cellStyle name="SAPBEXexcCritical6 2 5 5" xfId="23539"/>
    <cellStyle name="SAPBEXexcCritical6 2 5 5 2" xfId="23540"/>
    <cellStyle name="SAPBEXexcCritical6 2 5 6" xfId="23541"/>
    <cellStyle name="SAPBEXexcCritical6 2 5 6 2" xfId="23542"/>
    <cellStyle name="SAPBEXexcCritical6 2 5 7" xfId="23543"/>
    <cellStyle name="SAPBEXexcCritical6 2 5 7 2" xfId="23544"/>
    <cellStyle name="SAPBEXexcCritical6 2 5 8" xfId="23545"/>
    <cellStyle name="SAPBEXexcCritical6 2 6" xfId="23546"/>
    <cellStyle name="SAPBEXexcCritical6 2 6 2" xfId="23547"/>
    <cellStyle name="SAPBEXexcCritical6 2 6 2 2" xfId="23548"/>
    <cellStyle name="SAPBEXexcCritical6 2 6 3" xfId="23549"/>
    <cellStyle name="SAPBEXexcCritical6 2 6 3 2" xfId="23550"/>
    <cellStyle name="SAPBEXexcCritical6 2 6 4" xfId="23551"/>
    <cellStyle name="SAPBEXexcCritical6 2 6 4 2" xfId="23552"/>
    <cellStyle name="SAPBEXexcCritical6 2 6 5" xfId="23553"/>
    <cellStyle name="SAPBEXexcCritical6 2 6 5 2" xfId="23554"/>
    <cellStyle name="SAPBEXexcCritical6 2 6 6" xfId="23555"/>
    <cellStyle name="SAPBEXexcCritical6 2 6 6 2" xfId="23556"/>
    <cellStyle name="SAPBEXexcCritical6 2 6 7" xfId="23557"/>
    <cellStyle name="SAPBEXexcCritical6 2 7" xfId="23558"/>
    <cellStyle name="SAPBEXexcCritical6 2 7 2" xfId="23559"/>
    <cellStyle name="SAPBEXexcCritical6 2 8" xfId="23560"/>
    <cellStyle name="SAPBEXexcCritical6 2 8 2" xfId="23561"/>
    <cellStyle name="SAPBEXexcCritical6 2 9" xfId="23562"/>
    <cellStyle name="SAPBEXexcCritical6 2 9 2" xfId="23563"/>
    <cellStyle name="SAPBEXexcCritical6 3" xfId="23564"/>
    <cellStyle name="SAPBEXexcCritical6 3 10" xfId="23565"/>
    <cellStyle name="SAPBEXexcCritical6 3 10 2" xfId="23566"/>
    <cellStyle name="SAPBEXexcCritical6 3 11" xfId="23567"/>
    <cellStyle name="SAPBEXexcCritical6 3 11 2" xfId="23568"/>
    <cellStyle name="SAPBEXexcCritical6 3 12" xfId="23569"/>
    <cellStyle name="SAPBEXexcCritical6 3 2" xfId="23570"/>
    <cellStyle name="SAPBEXexcCritical6 3 2 10" xfId="23571"/>
    <cellStyle name="SAPBEXexcCritical6 3 2 10 2" xfId="23572"/>
    <cellStyle name="SAPBEXexcCritical6 3 2 11" xfId="23573"/>
    <cellStyle name="SAPBEXexcCritical6 3 2 2" xfId="23574"/>
    <cellStyle name="SAPBEXexcCritical6 3 2 2 10" xfId="23575"/>
    <cellStyle name="SAPBEXexcCritical6 3 2 2 2" xfId="23576"/>
    <cellStyle name="SAPBEXexcCritical6 3 2 2 2 2" xfId="23577"/>
    <cellStyle name="SAPBEXexcCritical6 3 2 2 2 2 2" xfId="23578"/>
    <cellStyle name="SAPBEXexcCritical6 3 2 2 2 2 2 2" xfId="23579"/>
    <cellStyle name="SAPBEXexcCritical6 3 2 2 2 2 2 2 2" xfId="23580"/>
    <cellStyle name="SAPBEXexcCritical6 3 2 2 2 2 2 3" xfId="23581"/>
    <cellStyle name="SAPBEXexcCritical6 3 2 2 2 2 2 3 2" xfId="23582"/>
    <cellStyle name="SAPBEXexcCritical6 3 2 2 2 2 2 4" xfId="23583"/>
    <cellStyle name="SAPBEXexcCritical6 3 2 2 2 2 2 4 2" xfId="23584"/>
    <cellStyle name="SAPBEXexcCritical6 3 2 2 2 2 2 5" xfId="23585"/>
    <cellStyle name="SAPBEXexcCritical6 3 2 2 2 2 2 5 2" xfId="23586"/>
    <cellStyle name="SAPBEXexcCritical6 3 2 2 2 2 2 6" xfId="23587"/>
    <cellStyle name="SAPBEXexcCritical6 3 2 2 2 2 2 6 2" xfId="23588"/>
    <cellStyle name="SAPBEXexcCritical6 3 2 2 2 2 2 7" xfId="23589"/>
    <cellStyle name="SAPBEXexcCritical6 3 2 2 2 2 3" xfId="23590"/>
    <cellStyle name="SAPBEXexcCritical6 3 2 2 2 2 3 2" xfId="23591"/>
    <cellStyle name="SAPBEXexcCritical6 3 2 2 2 2 4" xfId="23592"/>
    <cellStyle name="SAPBEXexcCritical6 3 2 2 2 2 4 2" xfId="23593"/>
    <cellStyle name="SAPBEXexcCritical6 3 2 2 2 2 5" xfId="23594"/>
    <cellStyle name="SAPBEXexcCritical6 3 2 2 2 2 5 2" xfId="23595"/>
    <cellStyle name="SAPBEXexcCritical6 3 2 2 2 2 6" xfId="23596"/>
    <cellStyle name="SAPBEXexcCritical6 3 2 2 2 2 6 2" xfId="23597"/>
    <cellStyle name="SAPBEXexcCritical6 3 2 2 2 2 7" xfId="23598"/>
    <cellStyle name="SAPBEXexcCritical6 3 2 2 2 2 7 2" xfId="23599"/>
    <cellStyle name="SAPBEXexcCritical6 3 2 2 2 2 8" xfId="23600"/>
    <cellStyle name="SAPBEXexcCritical6 3 2 2 2 3" xfId="23601"/>
    <cellStyle name="SAPBEXexcCritical6 3 2 2 2 3 2" xfId="23602"/>
    <cellStyle name="SAPBEXexcCritical6 3 2 2 2 3 2 2" xfId="23603"/>
    <cellStyle name="SAPBEXexcCritical6 3 2 2 2 3 3" xfId="23604"/>
    <cellStyle name="SAPBEXexcCritical6 3 2 2 2 3 3 2" xfId="23605"/>
    <cellStyle name="SAPBEXexcCritical6 3 2 2 2 3 4" xfId="23606"/>
    <cellStyle name="SAPBEXexcCritical6 3 2 2 2 3 4 2" xfId="23607"/>
    <cellStyle name="SAPBEXexcCritical6 3 2 2 2 3 5" xfId="23608"/>
    <cellStyle name="SAPBEXexcCritical6 3 2 2 2 3 5 2" xfId="23609"/>
    <cellStyle name="SAPBEXexcCritical6 3 2 2 2 3 6" xfId="23610"/>
    <cellStyle name="SAPBEXexcCritical6 3 2 2 2 3 6 2" xfId="23611"/>
    <cellStyle name="SAPBEXexcCritical6 3 2 2 2 3 7" xfId="23612"/>
    <cellStyle name="SAPBEXexcCritical6 3 2 2 2 4" xfId="23613"/>
    <cellStyle name="SAPBEXexcCritical6 3 2 2 2 4 2" xfId="23614"/>
    <cellStyle name="SAPBEXexcCritical6 3 2 2 2 5" xfId="23615"/>
    <cellStyle name="SAPBEXexcCritical6 3 2 2 2 5 2" xfId="23616"/>
    <cellStyle name="SAPBEXexcCritical6 3 2 2 2 6" xfId="23617"/>
    <cellStyle name="SAPBEXexcCritical6 3 2 2 2 6 2" xfId="23618"/>
    <cellStyle name="SAPBEXexcCritical6 3 2 2 2 7" xfId="23619"/>
    <cellStyle name="SAPBEXexcCritical6 3 2 2 2 7 2" xfId="23620"/>
    <cellStyle name="SAPBEXexcCritical6 3 2 2 2 8" xfId="23621"/>
    <cellStyle name="SAPBEXexcCritical6 3 2 2 2 8 2" xfId="23622"/>
    <cellStyle name="SAPBEXexcCritical6 3 2 2 2 9" xfId="23623"/>
    <cellStyle name="SAPBEXexcCritical6 3 2 2 3" xfId="23624"/>
    <cellStyle name="SAPBEXexcCritical6 3 2 2 3 2" xfId="23625"/>
    <cellStyle name="SAPBEXexcCritical6 3 2 2 3 2 2" xfId="23626"/>
    <cellStyle name="SAPBEXexcCritical6 3 2 2 3 2 2 2" xfId="23627"/>
    <cellStyle name="SAPBEXexcCritical6 3 2 2 3 2 3" xfId="23628"/>
    <cellStyle name="SAPBEXexcCritical6 3 2 2 3 2 3 2" xfId="23629"/>
    <cellStyle name="SAPBEXexcCritical6 3 2 2 3 2 4" xfId="23630"/>
    <cellStyle name="SAPBEXexcCritical6 3 2 2 3 2 4 2" xfId="23631"/>
    <cellStyle name="SAPBEXexcCritical6 3 2 2 3 2 5" xfId="23632"/>
    <cellStyle name="SAPBEXexcCritical6 3 2 2 3 2 5 2" xfId="23633"/>
    <cellStyle name="SAPBEXexcCritical6 3 2 2 3 2 6" xfId="23634"/>
    <cellStyle name="SAPBEXexcCritical6 3 2 2 3 2 6 2" xfId="23635"/>
    <cellStyle name="SAPBEXexcCritical6 3 2 2 3 2 7" xfId="23636"/>
    <cellStyle name="SAPBEXexcCritical6 3 2 2 3 3" xfId="23637"/>
    <cellStyle name="SAPBEXexcCritical6 3 2 2 3 3 2" xfId="23638"/>
    <cellStyle name="SAPBEXexcCritical6 3 2 2 3 4" xfId="23639"/>
    <cellStyle name="SAPBEXexcCritical6 3 2 2 3 4 2" xfId="23640"/>
    <cellStyle name="SAPBEXexcCritical6 3 2 2 3 5" xfId="23641"/>
    <cellStyle name="SAPBEXexcCritical6 3 2 2 3 5 2" xfId="23642"/>
    <cellStyle name="SAPBEXexcCritical6 3 2 2 3 6" xfId="23643"/>
    <cellStyle name="SAPBEXexcCritical6 3 2 2 3 6 2" xfId="23644"/>
    <cellStyle name="SAPBEXexcCritical6 3 2 2 3 7" xfId="23645"/>
    <cellStyle name="SAPBEXexcCritical6 3 2 2 3 7 2" xfId="23646"/>
    <cellStyle name="SAPBEXexcCritical6 3 2 2 3 8" xfId="23647"/>
    <cellStyle name="SAPBEXexcCritical6 3 2 2 4" xfId="23648"/>
    <cellStyle name="SAPBEXexcCritical6 3 2 2 4 2" xfId="23649"/>
    <cellStyle name="SAPBEXexcCritical6 3 2 2 4 2 2" xfId="23650"/>
    <cellStyle name="SAPBEXexcCritical6 3 2 2 4 3" xfId="23651"/>
    <cellStyle name="SAPBEXexcCritical6 3 2 2 4 3 2" xfId="23652"/>
    <cellStyle name="SAPBEXexcCritical6 3 2 2 4 4" xfId="23653"/>
    <cellStyle name="SAPBEXexcCritical6 3 2 2 4 4 2" xfId="23654"/>
    <cellStyle name="SAPBEXexcCritical6 3 2 2 4 5" xfId="23655"/>
    <cellStyle name="SAPBEXexcCritical6 3 2 2 4 5 2" xfId="23656"/>
    <cellStyle name="SAPBEXexcCritical6 3 2 2 4 6" xfId="23657"/>
    <cellStyle name="SAPBEXexcCritical6 3 2 2 4 6 2" xfId="23658"/>
    <cellStyle name="SAPBEXexcCritical6 3 2 2 4 7" xfId="23659"/>
    <cellStyle name="SAPBEXexcCritical6 3 2 2 5" xfId="23660"/>
    <cellStyle name="SAPBEXexcCritical6 3 2 2 5 2" xfId="23661"/>
    <cellStyle name="SAPBEXexcCritical6 3 2 2 6" xfId="23662"/>
    <cellStyle name="SAPBEXexcCritical6 3 2 2 6 2" xfId="23663"/>
    <cellStyle name="SAPBEXexcCritical6 3 2 2 7" xfId="23664"/>
    <cellStyle name="SAPBEXexcCritical6 3 2 2 7 2" xfId="23665"/>
    <cellStyle name="SAPBEXexcCritical6 3 2 2 8" xfId="23666"/>
    <cellStyle name="SAPBEXexcCritical6 3 2 2 8 2" xfId="23667"/>
    <cellStyle name="SAPBEXexcCritical6 3 2 2 9" xfId="23668"/>
    <cellStyle name="SAPBEXexcCritical6 3 2 2 9 2" xfId="23669"/>
    <cellStyle name="SAPBEXexcCritical6 3 2 3" xfId="23670"/>
    <cellStyle name="SAPBEXexcCritical6 3 2 3 2" xfId="23671"/>
    <cellStyle name="SAPBEXexcCritical6 3 2 3 2 2" xfId="23672"/>
    <cellStyle name="SAPBEXexcCritical6 3 2 3 2 2 2" xfId="23673"/>
    <cellStyle name="SAPBEXexcCritical6 3 2 3 2 2 2 2" xfId="23674"/>
    <cellStyle name="SAPBEXexcCritical6 3 2 3 2 2 3" xfId="23675"/>
    <cellStyle name="SAPBEXexcCritical6 3 2 3 2 2 3 2" xfId="23676"/>
    <cellStyle name="SAPBEXexcCritical6 3 2 3 2 2 4" xfId="23677"/>
    <cellStyle name="SAPBEXexcCritical6 3 2 3 2 2 4 2" xfId="23678"/>
    <cellStyle name="SAPBEXexcCritical6 3 2 3 2 2 5" xfId="23679"/>
    <cellStyle name="SAPBEXexcCritical6 3 2 3 2 2 5 2" xfId="23680"/>
    <cellStyle name="SAPBEXexcCritical6 3 2 3 2 2 6" xfId="23681"/>
    <cellStyle name="SAPBEXexcCritical6 3 2 3 2 2 6 2" xfId="23682"/>
    <cellStyle name="SAPBEXexcCritical6 3 2 3 2 2 7" xfId="23683"/>
    <cellStyle name="SAPBEXexcCritical6 3 2 3 2 3" xfId="23684"/>
    <cellStyle name="SAPBEXexcCritical6 3 2 3 2 3 2" xfId="23685"/>
    <cellStyle name="SAPBEXexcCritical6 3 2 3 2 4" xfId="23686"/>
    <cellStyle name="SAPBEXexcCritical6 3 2 3 2 4 2" xfId="23687"/>
    <cellStyle name="SAPBEXexcCritical6 3 2 3 2 5" xfId="23688"/>
    <cellStyle name="SAPBEXexcCritical6 3 2 3 2 5 2" xfId="23689"/>
    <cellStyle name="SAPBEXexcCritical6 3 2 3 2 6" xfId="23690"/>
    <cellStyle name="SAPBEXexcCritical6 3 2 3 2 6 2" xfId="23691"/>
    <cellStyle name="SAPBEXexcCritical6 3 2 3 2 7" xfId="23692"/>
    <cellStyle name="SAPBEXexcCritical6 3 2 3 2 7 2" xfId="23693"/>
    <cellStyle name="SAPBEXexcCritical6 3 2 3 2 8" xfId="23694"/>
    <cellStyle name="SAPBEXexcCritical6 3 2 3 3" xfId="23695"/>
    <cellStyle name="SAPBEXexcCritical6 3 2 3 3 2" xfId="23696"/>
    <cellStyle name="SAPBEXexcCritical6 3 2 3 3 2 2" xfId="23697"/>
    <cellStyle name="SAPBEXexcCritical6 3 2 3 3 3" xfId="23698"/>
    <cellStyle name="SAPBEXexcCritical6 3 2 3 3 3 2" xfId="23699"/>
    <cellStyle name="SAPBEXexcCritical6 3 2 3 3 4" xfId="23700"/>
    <cellStyle name="SAPBEXexcCritical6 3 2 3 3 4 2" xfId="23701"/>
    <cellStyle name="SAPBEXexcCritical6 3 2 3 3 5" xfId="23702"/>
    <cellStyle name="SAPBEXexcCritical6 3 2 3 3 5 2" xfId="23703"/>
    <cellStyle name="SAPBEXexcCritical6 3 2 3 3 6" xfId="23704"/>
    <cellStyle name="SAPBEXexcCritical6 3 2 3 3 6 2" xfId="23705"/>
    <cellStyle name="SAPBEXexcCritical6 3 2 3 3 7" xfId="23706"/>
    <cellStyle name="SAPBEXexcCritical6 3 2 3 4" xfId="23707"/>
    <cellStyle name="SAPBEXexcCritical6 3 2 3 4 2" xfId="23708"/>
    <cellStyle name="SAPBEXexcCritical6 3 2 3 5" xfId="23709"/>
    <cellStyle name="SAPBEXexcCritical6 3 2 3 5 2" xfId="23710"/>
    <cellStyle name="SAPBEXexcCritical6 3 2 3 6" xfId="23711"/>
    <cellStyle name="SAPBEXexcCritical6 3 2 3 6 2" xfId="23712"/>
    <cellStyle name="SAPBEXexcCritical6 3 2 3 7" xfId="23713"/>
    <cellStyle name="SAPBEXexcCritical6 3 2 3 7 2" xfId="23714"/>
    <cellStyle name="SAPBEXexcCritical6 3 2 3 8" xfId="23715"/>
    <cellStyle name="SAPBEXexcCritical6 3 2 3 8 2" xfId="23716"/>
    <cellStyle name="SAPBEXexcCritical6 3 2 3 9" xfId="23717"/>
    <cellStyle name="SAPBEXexcCritical6 3 2 4" xfId="23718"/>
    <cellStyle name="SAPBEXexcCritical6 3 2 4 2" xfId="23719"/>
    <cellStyle name="SAPBEXexcCritical6 3 2 4 2 2" xfId="23720"/>
    <cellStyle name="SAPBEXexcCritical6 3 2 4 2 2 2" xfId="23721"/>
    <cellStyle name="SAPBEXexcCritical6 3 2 4 2 3" xfId="23722"/>
    <cellStyle name="SAPBEXexcCritical6 3 2 4 2 3 2" xfId="23723"/>
    <cellStyle name="SAPBEXexcCritical6 3 2 4 2 4" xfId="23724"/>
    <cellStyle name="SAPBEXexcCritical6 3 2 4 2 4 2" xfId="23725"/>
    <cellStyle name="SAPBEXexcCritical6 3 2 4 2 5" xfId="23726"/>
    <cellStyle name="SAPBEXexcCritical6 3 2 4 2 5 2" xfId="23727"/>
    <cellStyle name="SAPBEXexcCritical6 3 2 4 2 6" xfId="23728"/>
    <cellStyle name="SAPBEXexcCritical6 3 2 4 2 6 2" xfId="23729"/>
    <cellStyle name="SAPBEXexcCritical6 3 2 4 2 7" xfId="23730"/>
    <cellStyle name="SAPBEXexcCritical6 3 2 4 3" xfId="23731"/>
    <cellStyle name="SAPBEXexcCritical6 3 2 4 3 2" xfId="23732"/>
    <cellStyle name="SAPBEXexcCritical6 3 2 4 4" xfId="23733"/>
    <cellStyle name="SAPBEXexcCritical6 3 2 4 4 2" xfId="23734"/>
    <cellStyle name="SAPBEXexcCritical6 3 2 4 5" xfId="23735"/>
    <cellStyle name="SAPBEXexcCritical6 3 2 4 5 2" xfId="23736"/>
    <cellStyle name="SAPBEXexcCritical6 3 2 4 6" xfId="23737"/>
    <cellStyle name="SAPBEXexcCritical6 3 2 4 6 2" xfId="23738"/>
    <cellStyle name="SAPBEXexcCritical6 3 2 4 7" xfId="23739"/>
    <cellStyle name="SAPBEXexcCritical6 3 2 4 7 2" xfId="23740"/>
    <cellStyle name="SAPBEXexcCritical6 3 2 4 8" xfId="23741"/>
    <cellStyle name="SAPBEXexcCritical6 3 2 5" xfId="23742"/>
    <cellStyle name="SAPBEXexcCritical6 3 2 5 2" xfId="23743"/>
    <cellStyle name="SAPBEXexcCritical6 3 2 5 2 2" xfId="23744"/>
    <cellStyle name="SAPBEXexcCritical6 3 2 5 3" xfId="23745"/>
    <cellStyle name="SAPBEXexcCritical6 3 2 5 3 2" xfId="23746"/>
    <cellStyle name="SAPBEXexcCritical6 3 2 5 4" xfId="23747"/>
    <cellStyle name="SAPBEXexcCritical6 3 2 5 4 2" xfId="23748"/>
    <cellStyle name="SAPBEXexcCritical6 3 2 5 5" xfId="23749"/>
    <cellStyle name="SAPBEXexcCritical6 3 2 5 5 2" xfId="23750"/>
    <cellStyle name="SAPBEXexcCritical6 3 2 5 6" xfId="23751"/>
    <cellStyle name="SAPBEXexcCritical6 3 2 5 6 2" xfId="23752"/>
    <cellStyle name="SAPBEXexcCritical6 3 2 5 7" xfId="23753"/>
    <cellStyle name="SAPBEXexcCritical6 3 2 6" xfId="23754"/>
    <cellStyle name="SAPBEXexcCritical6 3 2 6 2" xfId="23755"/>
    <cellStyle name="SAPBEXexcCritical6 3 2 7" xfId="23756"/>
    <cellStyle name="SAPBEXexcCritical6 3 2 7 2" xfId="23757"/>
    <cellStyle name="SAPBEXexcCritical6 3 2 8" xfId="23758"/>
    <cellStyle name="SAPBEXexcCritical6 3 2 8 2" xfId="23759"/>
    <cellStyle name="SAPBEXexcCritical6 3 2 9" xfId="23760"/>
    <cellStyle name="SAPBEXexcCritical6 3 2 9 2" xfId="23761"/>
    <cellStyle name="SAPBEXexcCritical6 3 3" xfId="23762"/>
    <cellStyle name="SAPBEXexcCritical6 3 3 10" xfId="23763"/>
    <cellStyle name="SAPBEXexcCritical6 3 3 2" xfId="23764"/>
    <cellStyle name="SAPBEXexcCritical6 3 3 2 2" xfId="23765"/>
    <cellStyle name="SAPBEXexcCritical6 3 3 2 2 2" xfId="23766"/>
    <cellStyle name="SAPBEXexcCritical6 3 3 2 2 2 2" xfId="23767"/>
    <cellStyle name="SAPBEXexcCritical6 3 3 2 2 2 2 2" xfId="23768"/>
    <cellStyle name="SAPBEXexcCritical6 3 3 2 2 2 3" xfId="23769"/>
    <cellStyle name="SAPBEXexcCritical6 3 3 2 2 2 3 2" xfId="23770"/>
    <cellStyle name="SAPBEXexcCritical6 3 3 2 2 2 4" xfId="23771"/>
    <cellStyle name="SAPBEXexcCritical6 3 3 2 2 2 4 2" xfId="23772"/>
    <cellStyle name="SAPBEXexcCritical6 3 3 2 2 2 5" xfId="23773"/>
    <cellStyle name="SAPBEXexcCritical6 3 3 2 2 2 5 2" xfId="23774"/>
    <cellStyle name="SAPBEXexcCritical6 3 3 2 2 2 6" xfId="23775"/>
    <cellStyle name="SAPBEXexcCritical6 3 3 2 2 2 6 2" xfId="23776"/>
    <cellStyle name="SAPBEXexcCritical6 3 3 2 2 2 7" xfId="23777"/>
    <cellStyle name="SAPBEXexcCritical6 3 3 2 2 3" xfId="23778"/>
    <cellStyle name="SAPBEXexcCritical6 3 3 2 2 3 2" xfId="23779"/>
    <cellStyle name="SAPBEXexcCritical6 3 3 2 2 4" xfId="23780"/>
    <cellStyle name="SAPBEXexcCritical6 3 3 2 2 4 2" xfId="23781"/>
    <cellStyle name="SAPBEXexcCritical6 3 3 2 2 5" xfId="23782"/>
    <cellStyle name="SAPBEXexcCritical6 3 3 2 2 5 2" xfId="23783"/>
    <cellStyle name="SAPBEXexcCritical6 3 3 2 2 6" xfId="23784"/>
    <cellStyle name="SAPBEXexcCritical6 3 3 2 2 6 2" xfId="23785"/>
    <cellStyle name="SAPBEXexcCritical6 3 3 2 2 7" xfId="23786"/>
    <cellStyle name="SAPBEXexcCritical6 3 3 2 2 7 2" xfId="23787"/>
    <cellStyle name="SAPBEXexcCritical6 3 3 2 2 8" xfId="23788"/>
    <cellStyle name="SAPBEXexcCritical6 3 3 2 3" xfId="23789"/>
    <cellStyle name="SAPBEXexcCritical6 3 3 2 3 2" xfId="23790"/>
    <cellStyle name="SAPBEXexcCritical6 3 3 2 3 2 2" xfId="23791"/>
    <cellStyle name="SAPBEXexcCritical6 3 3 2 3 3" xfId="23792"/>
    <cellStyle name="SAPBEXexcCritical6 3 3 2 3 3 2" xfId="23793"/>
    <cellStyle name="SAPBEXexcCritical6 3 3 2 3 4" xfId="23794"/>
    <cellStyle name="SAPBEXexcCritical6 3 3 2 3 4 2" xfId="23795"/>
    <cellStyle name="SAPBEXexcCritical6 3 3 2 3 5" xfId="23796"/>
    <cellStyle name="SAPBEXexcCritical6 3 3 2 3 5 2" xfId="23797"/>
    <cellStyle name="SAPBEXexcCritical6 3 3 2 3 6" xfId="23798"/>
    <cellStyle name="SAPBEXexcCritical6 3 3 2 3 6 2" xfId="23799"/>
    <cellStyle name="SAPBEXexcCritical6 3 3 2 3 7" xfId="23800"/>
    <cellStyle name="SAPBEXexcCritical6 3 3 2 4" xfId="23801"/>
    <cellStyle name="SAPBEXexcCritical6 3 3 2 4 2" xfId="23802"/>
    <cellStyle name="SAPBEXexcCritical6 3 3 2 5" xfId="23803"/>
    <cellStyle name="SAPBEXexcCritical6 3 3 2 5 2" xfId="23804"/>
    <cellStyle name="SAPBEXexcCritical6 3 3 2 6" xfId="23805"/>
    <cellStyle name="SAPBEXexcCritical6 3 3 2 6 2" xfId="23806"/>
    <cellStyle name="SAPBEXexcCritical6 3 3 2 7" xfId="23807"/>
    <cellStyle name="SAPBEXexcCritical6 3 3 2 7 2" xfId="23808"/>
    <cellStyle name="SAPBEXexcCritical6 3 3 2 8" xfId="23809"/>
    <cellStyle name="SAPBEXexcCritical6 3 3 2 8 2" xfId="23810"/>
    <cellStyle name="SAPBEXexcCritical6 3 3 2 9" xfId="23811"/>
    <cellStyle name="SAPBEXexcCritical6 3 3 3" xfId="23812"/>
    <cellStyle name="SAPBEXexcCritical6 3 3 3 2" xfId="23813"/>
    <cellStyle name="SAPBEXexcCritical6 3 3 3 2 2" xfId="23814"/>
    <cellStyle name="SAPBEXexcCritical6 3 3 3 2 2 2" xfId="23815"/>
    <cellStyle name="SAPBEXexcCritical6 3 3 3 2 3" xfId="23816"/>
    <cellStyle name="SAPBEXexcCritical6 3 3 3 2 3 2" xfId="23817"/>
    <cellStyle name="SAPBEXexcCritical6 3 3 3 2 4" xfId="23818"/>
    <cellStyle name="SAPBEXexcCritical6 3 3 3 2 4 2" xfId="23819"/>
    <cellStyle name="SAPBEXexcCritical6 3 3 3 2 5" xfId="23820"/>
    <cellStyle name="SAPBEXexcCritical6 3 3 3 2 5 2" xfId="23821"/>
    <cellStyle name="SAPBEXexcCritical6 3 3 3 2 6" xfId="23822"/>
    <cellStyle name="SAPBEXexcCritical6 3 3 3 2 6 2" xfId="23823"/>
    <cellStyle name="SAPBEXexcCritical6 3 3 3 2 7" xfId="23824"/>
    <cellStyle name="SAPBEXexcCritical6 3 3 3 3" xfId="23825"/>
    <cellStyle name="SAPBEXexcCritical6 3 3 3 3 2" xfId="23826"/>
    <cellStyle name="SAPBEXexcCritical6 3 3 3 4" xfId="23827"/>
    <cellStyle name="SAPBEXexcCritical6 3 3 3 4 2" xfId="23828"/>
    <cellStyle name="SAPBEXexcCritical6 3 3 3 5" xfId="23829"/>
    <cellStyle name="SAPBEXexcCritical6 3 3 3 5 2" xfId="23830"/>
    <cellStyle name="SAPBEXexcCritical6 3 3 3 6" xfId="23831"/>
    <cellStyle name="SAPBEXexcCritical6 3 3 3 6 2" xfId="23832"/>
    <cellStyle name="SAPBEXexcCritical6 3 3 3 7" xfId="23833"/>
    <cellStyle name="SAPBEXexcCritical6 3 3 3 7 2" xfId="23834"/>
    <cellStyle name="SAPBEXexcCritical6 3 3 3 8" xfId="23835"/>
    <cellStyle name="SAPBEXexcCritical6 3 3 4" xfId="23836"/>
    <cellStyle name="SAPBEXexcCritical6 3 3 4 2" xfId="23837"/>
    <cellStyle name="SAPBEXexcCritical6 3 3 4 2 2" xfId="23838"/>
    <cellStyle name="SAPBEXexcCritical6 3 3 4 3" xfId="23839"/>
    <cellStyle name="SAPBEXexcCritical6 3 3 4 3 2" xfId="23840"/>
    <cellStyle name="SAPBEXexcCritical6 3 3 4 4" xfId="23841"/>
    <cellStyle name="SAPBEXexcCritical6 3 3 4 4 2" xfId="23842"/>
    <cellStyle name="SAPBEXexcCritical6 3 3 4 5" xfId="23843"/>
    <cellStyle name="SAPBEXexcCritical6 3 3 4 5 2" xfId="23844"/>
    <cellStyle name="SAPBEXexcCritical6 3 3 4 6" xfId="23845"/>
    <cellStyle name="SAPBEXexcCritical6 3 3 4 6 2" xfId="23846"/>
    <cellStyle name="SAPBEXexcCritical6 3 3 4 7" xfId="23847"/>
    <cellStyle name="SAPBEXexcCritical6 3 3 5" xfId="23848"/>
    <cellStyle name="SAPBEXexcCritical6 3 3 5 2" xfId="23849"/>
    <cellStyle name="SAPBEXexcCritical6 3 3 6" xfId="23850"/>
    <cellStyle name="SAPBEXexcCritical6 3 3 6 2" xfId="23851"/>
    <cellStyle name="SAPBEXexcCritical6 3 3 7" xfId="23852"/>
    <cellStyle name="SAPBEXexcCritical6 3 3 7 2" xfId="23853"/>
    <cellStyle name="SAPBEXexcCritical6 3 3 8" xfId="23854"/>
    <cellStyle name="SAPBEXexcCritical6 3 3 8 2" xfId="23855"/>
    <cellStyle name="SAPBEXexcCritical6 3 3 9" xfId="23856"/>
    <cellStyle name="SAPBEXexcCritical6 3 3 9 2" xfId="23857"/>
    <cellStyle name="SAPBEXexcCritical6 3 4" xfId="23858"/>
    <cellStyle name="SAPBEXexcCritical6 3 4 2" xfId="23859"/>
    <cellStyle name="SAPBEXexcCritical6 3 4 2 2" xfId="23860"/>
    <cellStyle name="SAPBEXexcCritical6 3 4 2 2 2" xfId="23861"/>
    <cellStyle name="SAPBEXexcCritical6 3 4 2 2 2 2" xfId="23862"/>
    <cellStyle name="SAPBEXexcCritical6 3 4 2 2 3" xfId="23863"/>
    <cellStyle name="SAPBEXexcCritical6 3 4 2 2 3 2" xfId="23864"/>
    <cellStyle name="SAPBEXexcCritical6 3 4 2 2 4" xfId="23865"/>
    <cellStyle name="SAPBEXexcCritical6 3 4 2 2 4 2" xfId="23866"/>
    <cellStyle name="SAPBEXexcCritical6 3 4 2 2 5" xfId="23867"/>
    <cellStyle name="SAPBEXexcCritical6 3 4 2 2 5 2" xfId="23868"/>
    <cellStyle name="SAPBEXexcCritical6 3 4 2 2 6" xfId="23869"/>
    <cellStyle name="SAPBEXexcCritical6 3 4 2 2 6 2" xfId="23870"/>
    <cellStyle name="SAPBEXexcCritical6 3 4 2 2 7" xfId="23871"/>
    <cellStyle name="SAPBEXexcCritical6 3 4 2 3" xfId="23872"/>
    <cellStyle name="SAPBEXexcCritical6 3 4 2 3 2" xfId="23873"/>
    <cellStyle name="SAPBEXexcCritical6 3 4 2 4" xfId="23874"/>
    <cellStyle name="SAPBEXexcCritical6 3 4 2 4 2" xfId="23875"/>
    <cellStyle name="SAPBEXexcCritical6 3 4 2 5" xfId="23876"/>
    <cellStyle name="SAPBEXexcCritical6 3 4 2 5 2" xfId="23877"/>
    <cellStyle name="SAPBEXexcCritical6 3 4 2 6" xfId="23878"/>
    <cellStyle name="SAPBEXexcCritical6 3 4 2 6 2" xfId="23879"/>
    <cellStyle name="SAPBEXexcCritical6 3 4 2 7" xfId="23880"/>
    <cellStyle name="SAPBEXexcCritical6 3 4 2 7 2" xfId="23881"/>
    <cellStyle name="SAPBEXexcCritical6 3 4 2 8" xfId="23882"/>
    <cellStyle name="SAPBEXexcCritical6 3 4 3" xfId="23883"/>
    <cellStyle name="SAPBEXexcCritical6 3 4 3 2" xfId="23884"/>
    <cellStyle name="SAPBEXexcCritical6 3 4 3 2 2" xfId="23885"/>
    <cellStyle name="SAPBEXexcCritical6 3 4 3 3" xfId="23886"/>
    <cellStyle name="SAPBEXexcCritical6 3 4 3 3 2" xfId="23887"/>
    <cellStyle name="SAPBEXexcCritical6 3 4 3 4" xfId="23888"/>
    <cellStyle name="SAPBEXexcCritical6 3 4 3 4 2" xfId="23889"/>
    <cellStyle name="SAPBEXexcCritical6 3 4 3 5" xfId="23890"/>
    <cellStyle name="SAPBEXexcCritical6 3 4 3 5 2" xfId="23891"/>
    <cellStyle name="SAPBEXexcCritical6 3 4 3 6" xfId="23892"/>
    <cellStyle name="SAPBEXexcCritical6 3 4 3 6 2" xfId="23893"/>
    <cellStyle name="SAPBEXexcCritical6 3 4 3 7" xfId="23894"/>
    <cellStyle name="SAPBEXexcCritical6 3 4 4" xfId="23895"/>
    <cellStyle name="SAPBEXexcCritical6 3 4 4 2" xfId="23896"/>
    <cellStyle name="SAPBEXexcCritical6 3 4 5" xfId="23897"/>
    <cellStyle name="SAPBEXexcCritical6 3 4 5 2" xfId="23898"/>
    <cellStyle name="SAPBEXexcCritical6 3 4 6" xfId="23899"/>
    <cellStyle name="SAPBEXexcCritical6 3 4 6 2" xfId="23900"/>
    <cellStyle name="SAPBEXexcCritical6 3 4 7" xfId="23901"/>
    <cellStyle name="SAPBEXexcCritical6 3 4 7 2" xfId="23902"/>
    <cellStyle name="SAPBEXexcCritical6 3 4 8" xfId="23903"/>
    <cellStyle name="SAPBEXexcCritical6 3 4 8 2" xfId="23904"/>
    <cellStyle name="SAPBEXexcCritical6 3 4 9" xfId="23905"/>
    <cellStyle name="SAPBEXexcCritical6 3 5" xfId="23906"/>
    <cellStyle name="SAPBEXexcCritical6 3 5 2" xfId="23907"/>
    <cellStyle name="SAPBEXexcCritical6 3 5 2 2" xfId="23908"/>
    <cellStyle name="SAPBEXexcCritical6 3 5 2 2 2" xfId="23909"/>
    <cellStyle name="SAPBEXexcCritical6 3 5 2 3" xfId="23910"/>
    <cellStyle name="SAPBEXexcCritical6 3 5 2 3 2" xfId="23911"/>
    <cellStyle name="SAPBEXexcCritical6 3 5 2 4" xfId="23912"/>
    <cellStyle name="SAPBEXexcCritical6 3 5 2 4 2" xfId="23913"/>
    <cellStyle name="SAPBEXexcCritical6 3 5 2 5" xfId="23914"/>
    <cellStyle name="SAPBEXexcCritical6 3 5 2 5 2" xfId="23915"/>
    <cellStyle name="SAPBEXexcCritical6 3 5 2 6" xfId="23916"/>
    <cellStyle name="SAPBEXexcCritical6 3 5 2 6 2" xfId="23917"/>
    <cellStyle name="SAPBEXexcCritical6 3 5 2 7" xfId="23918"/>
    <cellStyle name="SAPBEXexcCritical6 3 5 3" xfId="23919"/>
    <cellStyle name="SAPBEXexcCritical6 3 5 3 2" xfId="23920"/>
    <cellStyle name="SAPBEXexcCritical6 3 5 4" xfId="23921"/>
    <cellStyle name="SAPBEXexcCritical6 3 5 4 2" xfId="23922"/>
    <cellStyle name="SAPBEXexcCritical6 3 5 5" xfId="23923"/>
    <cellStyle name="SAPBEXexcCritical6 3 5 5 2" xfId="23924"/>
    <cellStyle name="SAPBEXexcCritical6 3 5 6" xfId="23925"/>
    <cellStyle name="SAPBEXexcCritical6 3 5 6 2" xfId="23926"/>
    <cellStyle name="SAPBEXexcCritical6 3 5 7" xfId="23927"/>
    <cellStyle name="SAPBEXexcCritical6 3 5 7 2" xfId="23928"/>
    <cellStyle name="SAPBEXexcCritical6 3 5 8" xfId="23929"/>
    <cellStyle name="SAPBEXexcCritical6 3 6" xfId="23930"/>
    <cellStyle name="SAPBEXexcCritical6 3 6 2" xfId="23931"/>
    <cellStyle name="SAPBEXexcCritical6 3 6 2 2" xfId="23932"/>
    <cellStyle name="SAPBEXexcCritical6 3 6 3" xfId="23933"/>
    <cellStyle name="SAPBEXexcCritical6 3 6 3 2" xfId="23934"/>
    <cellStyle name="SAPBEXexcCritical6 3 6 4" xfId="23935"/>
    <cellStyle name="SAPBEXexcCritical6 3 6 4 2" xfId="23936"/>
    <cellStyle name="SAPBEXexcCritical6 3 6 5" xfId="23937"/>
    <cellStyle name="SAPBEXexcCritical6 3 6 5 2" xfId="23938"/>
    <cellStyle name="SAPBEXexcCritical6 3 6 6" xfId="23939"/>
    <cellStyle name="SAPBEXexcCritical6 3 6 6 2" xfId="23940"/>
    <cellStyle name="SAPBEXexcCritical6 3 6 7" xfId="23941"/>
    <cellStyle name="SAPBEXexcCritical6 3 7" xfId="23942"/>
    <cellStyle name="SAPBEXexcCritical6 3 7 2" xfId="23943"/>
    <cellStyle name="SAPBEXexcCritical6 3 8" xfId="23944"/>
    <cellStyle name="SAPBEXexcCritical6 3 8 2" xfId="23945"/>
    <cellStyle name="SAPBEXexcCritical6 3 9" xfId="23946"/>
    <cellStyle name="SAPBEXexcCritical6 3 9 2" xfId="23947"/>
    <cellStyle name="SAPBEXexcCritical6 4" xfId="23948"/>
    <cellStyle name="SAPBEXexcCritical6 4 10" xfId="23949"/>
    <cellStyle name="SAPBEXexcCritical6 4 10 2" xfId="23950"/>
    <cellStyle name="SAPBEXexcCritical6 4 11" xfId="23951"/>
    <cellStyle name="SAPBEXexcCritical6 4 2" xfId="23952"/>
    <cellStyle name="SAPBEXexcCritical6 4 2 10" xfId="23953"/>
    <cellStyle name="SAPBEXexcCritical6 4 2 2" xfId="23954"/>
    <cellStyle name="SAPBEXexcCritical6 4 2 2 2" xfId="23955"/>
    <cellStyle name="SAPBEXexcCritical6 4 2 2 2 2" xfId="23956"/>
    <cellStyle name="SAPBEXexcCritical6 4 2 2 2 2 2" xfId="23957"/>
    <cellStyle name="SAPBEXexcCritical6 4 2 2 2 2 2 2" xfId="23958"/>
    <cellStyle name="SAPBEXexcCritical6 4 2 2 2 2 3" xfId="23959"/>
    <cellStyle name="SAPBEXexcCritical6 4 2 2 2 2 3 2" xfId="23960"/>
    <cellStyle name="SAPBEXexcCritical6 4 2 2 2 2 4" xfId="23961"/>
    <cellStyle name="SAPBEXexcCritical6 4 2 2 2 2 4 2" xfId="23962"/>
    <cellStyle name="SAPBEXexcCritical6 4 2 2 2 2 5" xfId="23963"/>
    <cellStyle name="SAPBEXexcCritical6 4 2 2 2 2 5 2" xfId="23964"/>
    <cellStyle name="SAPBEXexcCritical6 4 2 2 2 2 6" xfId="23965"/>
    <cellStyle name="SAPBEXexcCritical6 4 2 2 2 2 6 2" xfId="23966"/>
    <cellStyle name="SAPBEXexcCritical6 4 2 2 2 2 7" xfId="23967"/>
    <cellStyle name="SAPBEXexcCritical6 4 2 2 2 3" xfId="23968"/>
    <cellStyle name="SAPBEXexcCritical6 4 2 2 2 3 2" xfId="23969"/>
    <cellStyle name="SAPBEXexcCritical6 4 2 2 2 4" xfId="23970"/>
    <cellStyle name="SAPBEXexcCritical6 4 2 2 2 4 2" xfId="23971"/>
    <cellStyle name="SAPBEXexcCritical6 4 2 2 2 5" xfId="23972"/>
    <cellStyle name="SAPBEXexcCritical6 4 2 2 2 5 2" xfId="23973"/>
    <cellStyle name="SAPBEXexcCritical6 4 2 2 2 6" xfId="23974"/>
    <cellStyle name="SAPBEXexcCritical6 4 2 2 2 6 2" xfId="23975"/>
    <cellStyle name="SAPBEXexcCritical6 4 2 2 2 7" xfId="23976"/>
    <cellStyle name="SAPBEXexcCritical6 4 2 2 2 7 2" xfId="23977"/>
    <cellStyle name="SAPBEXexcCritical6 4 2 2 2 8" xfId="23978"/>
    <cellStyle name="SAPBEXexcCritical6 4 2 2 3" xfId="23979"/>
    <cellStyle name="SAPBEXexcCritical6 4 2 2 3 2" xfId="23980"/>
    <cellStyle name="SAPBEXexcCritical6 4 2 2 3 2 2" xfId="23981"/>
    <cellStyle name="SAPBEXexcCritical6 4 2 2 3 3" xfId="23982"/>
    <cellStyle name="SAPBEXexcCritical6 4 2 2 3 3 2" xfId="23983"/>
    <cellStyle name="SAPBEXexcCritical6 4 2 2 3 4" xfId="23984"/>
    <cellStyle name="SAPBEXexcCritical6 4 2 2 3 4 2" xfId="23985"/>
    <cellStyle name="SAPBEXexcCritical6 4 2 2 3 5" xfId="23986"/>
    <cellStyle name="SAPBEXexcCritical6 4 2 2 3 5 2" xfId="23987"/>
    <cellStyle name="SAPBEXexcCritical6 4 2 2 3 6" xfId="23988"/>
    <cellStyle name="SAPBEXexcCritical6 4 2 2 3 6 2" xfId="23989"/>
    <cellStyle name="SAPBEXexcCritical6 4 2 2 3 7" xfId="23990"/>
    <cellStyle name="SAPBEXexcCritical6 4 2 2 4" xfId="23991"/>
    <cellStyle name="SAPBEXexcCritical6 4 2 2 4 2" xfId="23992"/>
    <cellStyle name="SAPBEXexcCritical6 4 2 2 5" xfId="23993"/>
    <cellStyle name="SAPBEXexcCritical6 4 2 2 5 2" xfId="23994"/>
    <cellStyle name="SAPBEXexcCritical6 4 2 2 6" xfId="23995"/>
    <cellStyle name="SAPBEXexcCritical6 4 2 2 6 2" xfId="23996"/>
    <cellStyle name="SAPBEXexcCritical6 4 2 2 7" xfId="23997"/>
    <cellStyle name="SAPBEXexcCritical6 4 2 2 7 2" xfId="23998"/>
    <cellStyle name="SAPBEXexcCritical6 4 2 2 8" xfId="23999"/>
    <cellStyle name="SAPBEXexcCritical6 4 2 2 8 2" xfId="24000"/>
    <cellStyle name="SAPBEXexcCritical6 4 2 2 9" xfId="24001"/>
    <cellStyle name="SAPBEXexcCritical6 4 2 3" xfId="24002"/>
    <cellStyle name="SAPBEXexcCritical6 4 2 3 2" xfId="24003"/>
    <cellStyle name="SAPBEXexcCritical6 4 2 3 2 2" xfId="24004"/>
    <cellStyle name="SAPBEXexcCritical6 4 2 3 2 2 2" xfId="24005"/>
    <cellStyle name="SAPBEXexcCritical6 4 2 3 2 3" xfId="24006"/>
    <cellStyle name="SAPBEXexcCritical6 4 2 3 2 3 2" xfId="24007"/>
    <cellStyle name="SAPBEXexcCritical6 4 2 3 2 4" xfId="24008"/>
    <cellStyle name="SAPBEXexcCritical6 4 2 3 2 4 2" xfId="24009"/>
    <cellStyle name="SAPBEXexcCritical6 4 2 3 2 5" xfId="24010"/>
    <cellStyle name="SAPBEXexcCritical6 4 2 3 2 5 2" xfId="24011"/>
    <cellStyle name="SAPBEXexcCritical6 4 2 3 2 6" xfId="24012"/>
    <cellStyle name="SAPBEXexcCritical6 4 2 3 2 6 2" xfId="24013"/>
    <cellStyle name="SAPBEXexcCritical6 4 2 3 2 7" xfId="24014"/>
    <cellStyle name="SAPBEXexcCritical6 4 2 3 3" xfId="24015"/>
    <cellStyle name="SAPBEXexcCritical6 4 2 3 3 2" xfId="24016"/>
    <cellStyle name="SAPBEXexcCritical6 4 2 3 4" xfId="24017"/>
    <cellStyle name="SAPBEXexcCritical6 4 2 3 4 2" xfId="24018"/>
    <cellStyle name="SAPBEXexcCritical6 4 2 3 5" xfId="24019"/>
    <cellStyle name="SAPBEXexcCritical6 4 2 3 5 2" xfId="24020"/>
    <cellStyle name="SAPBEXexcCritical6 4 2 3 6" xfId="24021"/>
    <cellStyle name="SAPBEXexcCritical6 4 2 3 6 2" xfId="24022"/>
    <cellStyle name="SAPBEXexcCritical6 4 2 3 7" xfId="24023"/>
    <cellStyle name="SAPBEXexcCritical6 4 2 3 7 2" xfId="24024"/>
    <cellStyle name="SAPBEXexcCritical6 4 2 3 8" xfId="24025"/>
    <cellStyle name="SAPBEXexcCritical6 4 2 4" xfId="24026"/>
    <cellStyle name="SAPBEXexcCritical6 4 2 4 2" xfId="24027"/>
    <cellStyle name="SAPBEXexcCritical6 4 2 4 2 2" xfId="24028"/>
    <cellStyle name="SAPBEXexcCritical6 4 2 4 3" xfId="24029"/>
    <cellStyle name="SAPBEXexcCritical6 4 2 4 3 2" xfId="24030"/>
    <cellStyle name="SAPBEXexcCritical6 4 2 4 4" xfId="24031"/>
    <cellStyle name="SAPBEXexcCritical6 4 2 4 4 2" xfId="24032"/>
    <cellStyle name="SAPBEXexcCritical6 4 2 4 5" xfId="24033"/>
    <cellStyle name="SAPBEXexcCritical6 4 2 4 5 2" xfId="24034"/>
    <cellStyle name="SAPBEXexcCritical6 4 2 4 6" xfId="24035"/>
    <cellStyle name="SAPBEXexcCritical6 4 2 4 6 2" xfId="24036"/>
    <cellStyle name="SAPBEXexcCritical6 4 2 4 7" xfId="24037"/>
    <cellStyle name="SAPBEXexcCritical6 4 2 5" xfId="24038"/>
    <cellStyle name="SAPBEXexcCritical6 4 2 5 2" xfId="24039"/>
    <cellStyle name="SAPBEXexcCritical6 4 2 6" xfId="24040"/>
    <cellStyle name="SAPBEXexcCritical6 4 2 6 2" xfId="24041"/>
    <cellStyle name="SAPBEXexcCritical6 4 2 7" xfId="24042"/>
    <cellStyle name="SAPBEXexcCritical6 4 2 7 2" xfId="24043"/>
    <cellStyle name="SAPBEXexcCritical6 4 2 8" xfId="24044"/>
    <cellStyle name="SAPBEXexcCritical6 4 2 8 2" xfId="24045"/>
    <cellStyle name="SAPBEXexcCritical6 4 2 9" xfId="24046"/>
    <cellStyle name="SAPBEXexcCritical6 4 2 9 2" xfId="24047"/>
    <cellStyle name="SAPBEXexcCritical6 4 3" xfId="24048"/>
    <cellStyle name="SAPBEXexcCritical6 4 3 2" xfId="24049"/>
    <cellStyle name="SAPBEXexcCritical6 4 3 2 2" xfId="24050"/>
    <cellStyle name="SAPBEXexcCritical6 4 3 2 2 2" xfId="24051"/>
    <cellStyle name="SAPBEXexcCritical6 4 3 2 2 2 2" xfId="24052"/>
    <cellStyle name="SAPBEXexcCritical6 4 3 2 2 3" xfId="24053"/>
    <cellStyle name="SAPBEXexcCritical6 4 3 2 2 3 2" xfId="24054"/>
    <cellStyle name="SAPBEXexcCritical6 4 3 2 2 4" xfId="24055"/>
    <cellStyle name="SAPBEXexcCritical6 4 3 2 2 4 2" xfId="24056"/>
    <cellStyle name="SAPBEXexcCritical6 4 3 2 2 5" xfId="24057"/>
    <cellStyle name="SAPBEXexcCritical6 4 3 2 2 5 2" xfId="24058"/>
    <cellStyle name="SAPBEXexcCritical6 4 3 2 2 6" xfId="24059"/>
    <cellStyle name="SAPBEXexcCritical6 4 3 2 2 6 2" xfId="24060"/>
    <cellStyle name="SAPBEXexcCritical6 4 3 2 2 7" xfId="24061"/>
    <cellStyle name="SAPBEXexcCritical6 4 3 2 3" xfId="24062"/>
    <cellStyle name="SAPBEXexcCritical6 4 3 2 3 2" xfId="24063"/>
    <cellStyle name="SAPBEXexcCritical6 4 3 2 4" xfId="24064"/>
    <cellStyle name="SAPBEXexcCritical6 4 3 2 4 2" xfId="24065"/>
    <cellStyle name="SAPBEXexcCritical6 4 3 2 5" xfId="24066"/>
    <cellStyle name="SAPBEXexcCritical6 4 3 2 5 2" xfId="24067"/>
    <cellStyle name="SAPBEXexcCritical6 4 3 2 6" xfId="24068"/>
    <cellStyle name="SAPBEXexcCritical6 4 3 2 6 2" xfId="24069"/>
    <cellStyle name="SAPBEXexcCritical6 4 3 2 7" xfId="24070"/>
    <cellStyle name="SAPBEXexcCritical6 4 3 2 7 2" xfId="24071"/>
    <cellStyle name="SAPBEXexcCritical6 4 3 2 8" xfId="24072"/>
    <cellStyle name="SAPBEXexcCritical6 4 3 3" xfId="24073"/>
    <cellStyle name="SAPBEXexcCritical6 4 3 3 2" xfId="24074"/>
    <cellStyle name="SAPBEXexcCritical6 4 3 3 2 2" xfId="24075"/>
    <cellStyle name="SAPBEXexcCritical6 4 3 3 3" xfId="24076"/>
    <cellStyle name="SAPBEXexcCritical6 4 3 3 3 2" xfId="24077"/>
    <cellStyle name="SAPBEXexcCritical6 4 3 3 4" xfId="24078"/>
    <cellStyle name="SAPBEXexcCritical6 4 3 3 4 2" xfId="24079"/>
    <cellStyle name="SAPBEXexcCritical6 4 3 3 5" xfId="24080"/>
    <cellStyle name="SAPBEXexcCritical6 4 3 3 5 2" xfId="24081"/>
    <cellStyle name="SAPBEXexcCritical6 4 3 3 6" xfId="24082"/>
    <cellStyle name="SAPBEXexcCritical6 4 3 3 6 2" xfId="24083"/>
    <cellStyle name="SAPBEXexcCritical6 4 3 3 7" xfId="24084"/>
    <cellStyle name="SAPBEXexcCritical6 4 3 4" xfId="24085"/>
    <cellStyle name="SAPBEXexcCritical6 4 3 4 2" xfId="24086"/>
    <cellStyle name="SAPBEXexcCritical6 4 3 5" xfId="24087"/>
    <cellStyle name="SAPBEXexcCritical6 4 3 5 2" xfId="24088"/>
    <cellStyle name="SAPBEXexcCritical6 4 3 6" xfId="24089"/>
    <cellStyle name="SAPBEXexcCritical6 4 3 6 2" xfId="24090"/>
    <cellStyle name="SAPBEXexcCritical6 4 3 7" xfId="24091"/>
    <cellStyle name="SAPBEXexcCritical6 4 3 7 2" xfId="24092"/>
    <cellStyle name="SAPBEXexcCritical6 4 3 8" xfId="24093"/>
    <cellStyle name="SAPBEXexcCritical6 4 3 8 2" xfId="24094"/>
    <cellStyle name="SAPBEXexcCritical6 4 3 9" xfId="24095"/>
    <cellStyle name="SAPBEXexcCritical6 4 4" xfId="24096"/>
    <cellStyle name="SAPBEXexcCritical6 4 4 2" xfId="24097"/>
    <cellStyle name="SAPBEXexcCritical6 4 4 2 2" xfId="24098"/>
    <cellStyle name="SAPBEXexcCritical6 4 4 2 2 2" xfId="24099"/>
    <cellStyle name="SAPBEXexcCritical6 4 4 2 3" xfId="24100"/>
    <cellStyle name="SAPBEXexcCritical6 4 4 2 3 2" xfId="24101"/>
    <cellStyle name="SAPBEXexcCritical6 4 4 2 4" xfId="24102"/>
    <cellStyle name="SAPBEXexcCritical6 4 4 2 4 2" xfId="24103"/>
    <cellStyle name="SAPBEXexcCritical6 4 4 2 5" xfId="24104"/>
    <cellStyle name="SAPBEXexcCritical6 4 4 2 5 2" xfId="24105"/>
    <cellStyle name="SAPBEXexcCritical6 4 4 2 6" xfId="24106"/>
    <cellStyle name="SAPBEXexcCritical6 4 4 2 6 2" xfId="24107"/>
    <cellStyle name="SAPBEXexcCritical6 4 4 2 7" xfId="24108"/>
    <cellStyle name="SAPBEXexcCritical6 4 4 3" xfId="24109"/>
    <cellStyle name="SAPBEXexcCritical6 4 4 3 2" xfId="24110"/>
    <cellStyle name="SAPBEXexcCritical6 4 4 4" xfId="24111"/>
    <cellStyle name="SAPBEXexcCritical6 4 4 4 2" xfId="24112"/>
    <cellStyle name="SAPBEXexcCritical6 4 4 5" xfId="24113"/>
    <cellStyle name="SAPBEXexcCritical6 4 4 5 2" xfId="24114"/>
    <cellStyle name="SAPBEXexcCritical6 4 4 6" xfId="24115"/>
    <cellStyle name="SAPBEXexcCritical6 4 4 6 2" xfId="24116"/>
    <cellStyle name="SAPBEXexcCritical6 4 4 7" xfId="24117"/>
    <cellStyle name="SAPBEXexcCritical6 4 4 7 2" xfId="24118"/>
    <cellStyle name="SAPBEXexcCritical6 4 4 8" xfId="24119"/>
    <cellStyle name="SAPBEXexcCritical6 4 5" xfId="24120"/>
    <cellStyle name="SAPBEXexcCritical6 4 5 2" xfId="24121"/>
    <cellStyle name="SAPBEXexcCritical6 4 5 2 2" xfId="24122"/>
    <cellStyle name="SAPBEXexcCritical6 4 5 3" xfId="24123"/>
    <cellStyle name="SAPBEXexcCritical6 4 5 3 2" xfId="24124"/>
    <cellStyle name="SAPBEXexcCritical6 4 5 4" xfId="24125"/>
    <cellStyle name="SAPBEXexcCritical6 4 5 4 2" xfId="24126"/>
    <cellStyle name="SAPBEXexcCritical6 4 5 5" xfId="24127"/>
    <cellStyle name="SAPBEXexcCritical6 4 5 5 2" xfId="24128"/>
    <cellStyle name="SAPBEXexcCritical6 4 5 6" xfId="24129"/>
    <cellStyle name="SAPBEXexcCritical6 4 5 6 2" xfId="24130"/>
    <cellStyle name="SAPBEXexcCritical6 4 5 7" xfId="24131"/>
    <cellStyle name="SAPBEXexcCritical6 4 6" xfId="24132"/>
    <cellStyle name="SAPBEXexcCritical6 4 6 2" xfId="24133"/>
    <cellStyle name="SAPBEXexcCritical6 4 7" xfId="24134"/>
    <cellStyle name="SAPBEXexcCritical6 4 7 2" xfId="24135"/>
    <cellStyle name="SAPBEXexcCritical6 4 8" xfId="24136"/>
    <cellStyle name="SAPBEXexcCritical6 4 8 2" xfId="24137"/>
    <cellStyle name="SAPBEXexcCritical6 4 9" xfId="24138"/>
    <cellStyle name="SAPBEXexcCritical6 4 9 2" xfId="24139"/>
    <cellStyle name="SAPBEXexcCritical6 5" xfId="24140"/>
    <cellStyle name="SAPBEXexcCritical6 5 10" xfId="24141"/>
    <cellStyle name="SAPBEXexcCritical6 5 2" xfId="24142"/>
    <cellStyle name="SAPBEXexcCritical6 5 2 2" xfId="24143"/>
    <cellStyle name="SAPBEXexcCritical6 5 2 2 2" xfId="24144"/>
    <cellStyle name="SAPBEXexcCritical6 5 2 2 2 2" xfId="24145"/>
    <cellStyle name="SAPBEXexcCritical6 5 2 2 2 2 2" xfId="24146"/>
    <cellStyle name="SAPBEXexcCritical6 5 2 2 2 3" xfId="24147"/>
    <cellStyle name="SAPBEXexcCritical6 5 2 2 2 3 2" xfId="24148"/>
    <cellStyle name="SAPBEXexcCritical6 5 2 2 2 4" xfId="24149"/>
    <cellStyle name="SAPBEXexcCritical6 5 2 2 2 4 2" xfId="24150"/>
    <cellStyle name="SAPBEXexcCritical6 5 2 2 2 5" xfId="24151"/>
    <cellStyle name="SAPBEXexcCritical6 5 2 2 2 5 2" xfId="24152"/>
    <cellStyle name="SAPBEXexcCritical6 5 2 2 2 6" xfId="24153"/>
    <cellStyle name="SAPBEXexcCritical6 5 2 2 2 6 2" xfId="24154"/>
    <cellStyle name="SAPBEXexcCritical6 5 2 2 2 7" xfId="24155"/>
    <cellStyle name="SAPBEXexcCritical6 5 2 2 3" xfId="24156"/>
    <cellStyle name="SAPBEXexcCritical6 5 2 2 3 2" xfId="24157"/>
    <cellStyle name="SAPBEXexcCritical6 5 2 2 4" xfId="24158"/>
    <cellStyle name="SAPBEXexcCritical6 5 2 2 4 2" xfId="24159"/>
    <cellStyle name="SAPBEXexcCritical6 5 2 2 5" xfId="24160"/>
    <cellStyle name="SAPBEXexcCritical6 5 2 2 5 2" xfId="24161"/>
    <cellStyle name="SAPBEXexcCritical6 5 2 2 6" xfId="24162"/>
    <cellStyle name="SAPBEXexcCritical6 5 2 2 6 2" xfId="24163"/>
    <cellStyle name="SAPBEXexcCritical6 5 2 2 7" xfId="24164"/>
    <cellStyle name="SAPBEXexcCritical6 5 2 2 7 2" xfId="24165"/>
    <cellStyle name="SAPBEXexcCritical6 5 2 2 8" xfId="24166"/>
    <cellStyle name="SAPBEXexcCritical6 5 2 3" xfId="24167"/>
    <cellStyle name="SAPBEXexcCritical6 5 2 3 2" xfId="24168"/>
    <cellStyle name="SAPBEXexcCritical6 5 2 3 2 2" xfId="24169"/>
    <cellStyle name="SAPBEXexcCritical6 5 2 3 3" xfId="24170"/>
    <cellStyle name="SAPBEXexcCritical6 5 2 3 3 2" xfId="24171"/>
    <cellStyle name="SAPBEXexcCritical6 5 2 3 4" xfId="24172"/>
    <cellStyle name="SAPBEXexcCritical6 5 2 3 4 2" xfId="24173"/>
    <cellStyle name="SAPBEXexcCritical6 5 2 3 5" xfId="24174"/>
    <cellStyle name="SAPBEXexcCritical6 5 2 3 5 2" xfId="24175"/>
    <cellStyle name="SAPBEXexcCritical6 5 2 3 6" xfId="24176"/>
    <cellStyle name="SAPBEXexcCritical6 5 2 3 6 2" xfId="24177"/>
    <cellStyle name="SAPBEXexcCritical6 5 2 3 7" xfId="24178"/>
    <cellStyle name="SAPBEXexcCritical6 5 2 4" xfId="24179"/>
    <cellStyle name="SAPBEXexcCritical6 5 2 4 2" xfId="24180"/>
    <cellStyle name="SAPBEXexcCritical6 5 2 5" xfId="24181"/>
    <cellStyle name="SAPBEXexcCritical6 5 2 5 2" xfId="24182"/>
    <cellStyle name="SAPBEXexcCritical6 5 2 6" xfId="24183"/>
    <cellStyle name="SAPBEXexcCritical6 5 2 6 2" xfId="24184"/>
    <cellStyle name="SAPBEXexcCritical6 5 2 7" xfId="24185"/>
    <cellStyle name="SAPBEXexcCritical6 5 2 7 2" xfId="24186"/>
    <cellStyle name="SAPBEXexcCritical6 5 2 8" xfId="24187"/>
    <cellStyle name="SAPBEXexcCritical6 5 2 8 2" xfId="24188"/>
    <cellStyle name="SAPBEXexcCritical6 5 2 9" xfId="24189"/>
    <cellStyle name="SAPBEXexcCritical6 5 3" xfId="24190"/>
    <cellStyle name="SAPBEXexcCritical6 5 3 2" xfId="24191"/>
    <cellStyle name="SAPBEXexcCritical6 5 3 2 2" xfId="24192"/>
    <cellStyle name="SAPBEXexcCritical6 5 3 2 2 2" xfId="24193"/>
    <cellStyle name="SAPBEXexcCritical6 5 3 2 3" xfId="24194"/>
    <cellStyle name="SAPBEXexcCritical6 5 3 2 3 2" xfId="24195"/>
    <cellStyle name="SAPBEXexcCritical6 5 3 2 4" xfId="24196"/>
    <cellStyle name="SAPBEXexcCritical6 5 3 2 4 2" xfId="24197"/>
    <cellStyle name="SAPBEXexcCritical6 5 3 2 5" xfId="24198"/>
    <cellStyle name="SAPBEXexcCritical6 5 3 2 5 2" xfId="24199"/>
    <cellStyle name="SAPBEXexcCritical6 5 3 2 6" xfId="24200"/>
    <cellStyle name="SAPBEXexcCritical6 5 3 2 6 2" xfId="24201"/>
    <cellStyle name="SAPBEXexcCritical6 5 3 2 7" xfId="24202"/>
    <cellStyle name="SAPBEXexcCritical6 5 3 3" xfId="24203"/>
    <cellStyle name="SAPBEXexcCritical6 5 3 3 2" xfId="24204"/>
    <cellStyle name="SAPBEXexcCritical6 5 3 4" xfId="24205"/>
    <cellStyle name="SAPBEXexcCritical6 5 3 4 2" xfId="24206"/>
    <cellStyle name="SAPBEXexcCritical6 5 3 5" xfId="24207"/>
    <cellStyle name="SAPBEXexcCritical6 5 3 5 2" xfId="24208"/>
    <cellStyle name="SAPBEXexcCritical6 5 3 6" xfId="24209"/>
    <cellStyle name="SAPBEXexcCritical6 5 3 6 2" xfId="24210"/>
    <cellStyle name="SAPBEXexcCritical6 5 3 7" xfId="24211"/>
    <cellStyle name="SAPBEXexcCritical6 5 3 7 2" xfId="24212"/>
    <cellStyle name="SAPBEXexcCritical6 5 3 8" xfId="24213"/>
    <cellStyle name="SAPBEXexcCritical6 5 4" xfId="24214"/>
    <cellStyle name="SAPBEXexcCritical6 5 4 2" xfId="24215"/>
    <cellStyle name="SAPBEXexcCritical6 5 4 2 2" xfId="24216"/>
    <cellStyle name="SAPBEXexcCritical6 5 4 3" xfId="24217"/>
    <cellStyle name="SAPBEXexcCritical6 5 4 3 2" xfId="24218"/>
    <cellStyle name="SAPBEXexcCritical6 5 4 4" xfId="24219"/>
    <cellStyle name="SAPBEXexcCritical6 5 4 4 2" xfId="24220"/>
    <cellStyle name="SAPBEXexcCritical6 5 4 5" xfId="24221"/>
    <cellStyle name="SAPBEXexcCritical6 5 4 5 2" xfId="24222"/>
    <cellStyle name="SAPBEXexcCritical6 5 4 6" xfId="24223"/>
    <cellStyle name="SAPBEXexcCritical6 5 4 6 2" xfId="24224"/>
    <cellStyle name="SAPBEXexcCritical6 5 4 7" xfId="24225"/>
    <cellStyle name="SAPBEXexcCritical6 5 5" xfId="24226"/>
    <cellStyle name="SAPBEXexcCritical6 5 5 2" xfId="24227"/>
    <cellStyle name="SAPBEXexcCritical6 5 6" xfId="24228"/>
    <cellStyle name="SAPBEXexcCritical6 5 6 2" xfId="24229"/>
    <cellStyle name="SAPBEXexcCritical6 5 7" xfId="24230"/>
    <cellStyle name="SAPBEXexcCritical6 5 7 2" xfId="24231"/>
    <cellStyle name="SAPBEXexcCritical6 5 8" xfId="24232"/>
    <cellStyle name="SAPBEXexcCritical6 5 8 2" xfId="24233"/>
    <cellStyle name="SAPBEXexcCritical6 5 9" xfId="24234"/>
    <cellStyle name="SAPBEXexcCritical6 5 9 2" xfId="24235"/>
    <cellStyle name="SAPBEXexcCritical6 6" xfId="24236"/>
    <cellStyle name="SAPBEXexcCritical6 6 10" xfId="24237"/>
    <cellStyle name="SAPBEXexcCritical6 6 2" xfId="24238"/>
    <cellStyle name="SAPBEXexcCritical6 6 2 2" xfId="24239"/>
    <cellStyle name="SAPBEXexcCritical6 6 2 2 2" xfId="24240"/>
    <cellStyle name="SAPBEXexcCritical6 6 2 2 2 2" xfId="24241"/>
    <cellStyle name="SAPBEXexcCritical6 6 2 2 2 2 2" xfId="24242"/>
    <cellStyle name="SAPBEXexcCritical6 6 2 2 2 3" xfId="24243"/>
    <cellStyle name="SAPBEXexcCritical6 6 2 2 2 3 2" xfId="24244"/>
    <cellStyle name="SAPBEXexcCritical6 6 2 2 2 4" xfId="24245"/>
    <cellStyle name="SAPBEXexcCritical6 6 2 2 2 4 2" xfId="24246"/>
    <cellStyle name="SAPBEXexcCritical6 6 2 2 2 5" xfId="24247"/>
    <cellStyle name="SAPBEXexcCritical6 6 2 2 2 5 2" xfId="24248"/>
    <cellStyle name="SAPBEXexcCritical6 6 2 2 2 6" xfId="24249"/>
    <cellStyle name="SAPBEXexcCritical6 6 2 2 2 6 2" xfId="24250"/>
    <cellStyle name="SAPBEXexcCritical6 6 2 2 2 7" xfId="24251"/>
    <cellStyle name="SAPBEXexcCritical6 6 2 2 3" xfId="24252"/>
    <cellStyle name="SAPBEXexcCritical6 6 2 2 3 2" xfId="24253"/>
    <cellStyle name="SAPBEXexcCritical6 6 2 2 4" xfId="24254"/>
    <cellStyle name="SAPBEXexcCritical6 6 2 2 4 2" xfId="24255"/>
    <cellStyle name="SAPBEXexcCritical6 6 2 2 5" xfId="24256"/>
    <cellStyle name="SAPBEXexcCritical6 6 2 2 5 2" xfId="24257"/>
    <cellStyle name="SAPBEXexcCritical6 6 2 2 6" xfId="24258"/>
    <cellStyle name="SAPBEXexcCritical6 6 2 2 6 2" xfId="24259"/>
    <cellStyle name="SAPBEXexcCritical6 6 2 2 7" xfId="24260"/>
    <cellStyle name="SAPBEXexcCritical6 6 2 2 7 2" xfId="24261"/>
    <cellStyle name="SAPBEXexcCritical6 6 2 2 8" xfId="24262"/>
    <cellStyle name="SAPBEXexcCritical6 6 2 3" xfId="24263"/>
    <cellStyle name="SAPBEXexcCritical6 6 2 3 2" xfId="24264"/>
    <cellStyle name="SAPBEXexcCritical6 6 2 3 2 2" xfId="24265"/>
    <cellStyle name="SAPBEXexcCritical6 6 2 3 3" xfId="24266"/>
    <cellStyle name="SAPBEXexcCritical6 6 2 3 3 2" xfId="24267"/>
    <cellStyle name="SAPBEXexcCritical6 6 2 3 4" xfId="24268"/>
    <cellStyle name="SAPBEXexcCritical6 6 2 3 4 2" xfId="24269"/>
    <cellStyle name="SAPBEXexcCritical6 6 2 3 5" xfId="24270"/>
    <cellStyle name="SAPBEXexcCritical6 6 2 3 5 2" xfId="24271"/>
    <cellStyle name="SAPBEXexcCritical6 6 2 3 6" xfId="24272"/>
    <cellStyle name="SAPBEXexcCritical6 6 2 3 6 2" xfId="24273"/>
    <cellStyle name="SAPBEXexcCritical6 6 2 3 7" xfId="24274"/>
    <cellStyle name="SAPBEXexcCritical6 6 2 4" xfId="24275"/>
    <cellStyle name="SAPBEXexcCritical6 6 2 4 2" xfId="24276"/>
    <cellStyle name="SAPBEXexcCritical6 6 2 5" xfId="24277"/>
    <cellStyle name="SAPBEXexcCritical6 6 2 5 2" xfId="24278"/>
    <cellStyle name="SAPBEXexcCritical6 6 2 6" xfId="24279"/>
    <cellStyle name="SAPBEXexcCritical6 6 2 6 2" xfId="24280"/>
    <cellStyle name="SAPBEXexcCritical6 6 2 7" xfId="24281"/>
    <cellStyle name="SAPBEXexcCritical6 6 2 7 2" xfId="24282"/>
    <cellStyle name="SAPBEXexcCritical6 6 2 8" xfId="24283"/>
    <cellStyle name="SAPBEXexcCritical6 6 2 8 2" xfId="24284"/>
    <cellStyle name="SAPBEXexcCritical6 6 2 9" xfId="24285"/>
    <cellStyle name="SAPBEXexcCritical6 6 3" xfId="24286"/>
    <cellStyle name="SAPBEXexcCritical6 6 3 2" xfId="24287"/>
    <cellStyle name="SAPBEXexcCritical6 6 3 2 2" xfId="24288"/>
    <cellStyle name="SAPBEXexcCritical6 6 3 2 2 2" xfId="24289"/>
    <cellStyle name="SAPBEXexcCritical6 6 3 2 3" xfId="24290"/>
    <cellStyle name="SAPBEXexcCritical6 6 3 2 3 2" xfId="24291"/>
    <cellStyle name="SAPBEXexcCritical6 6 3 2 4" xfId="24292"/>
    <cellStyle name="SAPBEXexcCritical6 6 3 2 4 2" xfId="24293"/>
    <cellStyle name="SAPBEXexcCritical6 6 3 2 5" xfId="24294"/>
    <cellStyle name="SAPBEXexcCritical6 6 3 2 5 2" xfId="24295"/>
    <cellStyle name="SAPBEXexcCritical6 6 3 2 6" xfId="24296"/>
    <cellStyle name="SAPBEXexcCritical6 6 3 2 6 2" xfId="24297"/>
    <cellStyle name="SAPBEXexcCritical6 6 3 2 7" xfId="24298"/>
    <cellStyle name="SAPBEXexcCritical6 6 3 3" xfId="24299"/>
    <cellStyle name="SAPBEXexcCritical6 6 3 3 2" xfId="24300"/>
    <cellStyle name="SAPBEXexcCritical6 6 3 4" xfId="24301"/>
    <cellStyle name="SAPBEXexcCritical6 6 3 4 2" xfId="24302"/>
    <cellStyle name="SAPBEXexcCritical6 6 3 5" xfId="24303"/>
    <cellStyle name="SAPBEXexcCritical6 6 3 5 2" xfId="24304"/>
    <cellStyle name="SAPBEXexcCritical6 6 3 6" xfId="24305"/>
    <cellStyle name="SAPBEXexcCritical6 6 3 6 2" xfId="24306"/>
    <cellStyle name="SAPBEXexcCritical6 6 3 7" xfId="24307"/>
    <cellStyle name="SAPBEXexcCritical6 6 3 7 2" xfId="24308"/>
    <cellStyle name="SAPBEXexcCritical6 6 3 8" xfId="24309"/>
    <cellStyle name="SAPBEXexcCritical6 6 4" xfId="24310"/>
    <cellStyle name="SAPBEXexcCritical6 6 4 2" xfId="24311"/>
    <cellStyle name="SAPBEXexcCritical6 6 4 2 2" xfId="24312"/>
    <cellStyle name="SAPBEXexcCritical6 6 4 3" xfId="24313"/>
    <cellStyle name="SAPBEXexcCritical6 6 4 3 2" xfId="24314"/>
    <cellStyle name="SAPBEXexcCritical6 6 4 4" xfId="24315"/>
    <cellStyle name="SAPBEXexcCritical6 6 4 4 2" xfId="24316"/>
    <cellStyle name="SAPBEXexcCritical6 6 4 5" xfId="24317"/>
    <cellStyle name="SAPBEXexcCritical6 6 4 5 2" xfId="24318"/>
    <cellStyle name="SAPBEXexcCritical6 6 4 6" xfId="24319"/>
    <cellStyle name="SAPBEXexcCritical6 6 4 6 2" xfId="24320"/>
    <cellStyle name="SAPBEXexcCritical6 6 4 7" xfId="24321"/>
    <cellStyle name="SAPBEXexcCritical6 6 5" xfId="24322"/>
    <cellStyle name="SAPBEXexcCritical6 6 5 2" xfId="24323"/>
    <cellStyle name="SAPBEXexcCritical6 6 6" xfId="24324"/>
    <cellStyle name="SAPBEXexcCritical6 6 6 2" xfId="24325"/>
    <cellStyle name="SAPBEXexcCritical6 6 7" xfId="24326"/>
    <cellStyle name="SAPBEXexcCritical6 6 7 2" xfId="24327"/>
    <cellStyle name="SAPBEXexcCritical6 6 8" xfId="24328"/>
    <cellStyle name="SAPBEXexcCritical6 6 8 2" xfId="24329"/>
    <cellStyle name="SAPBEXexcCritical6 6 9" xfId="24330"/>
    <cellStyle name="SAPBEXexcCritical6 6 9 2" xfId="24331"/>
    <cellStyle name="SAPBEXexcCritical6 7" xfId="24332"/>
    <cellStyle name="SAPBEXexcCritical6 7 10" xfId="24333"/>
    <cellStyle name="SAPBEXexcCritical6 7 2" xfId="24334"/>
    <cellStyle name="SAPBEXexcCritical6 7 2 2" xfId="24335"/>
    <cellStyle name="SAPBEXexcCritical6 7 2 2 2" xfId="24336"/>
    <cellStyle name="SAPBEXexcCritical6 7 2 2 2 2" xfId="24337"/>
    <cellStyle name="SAPBEXexcCritical6 7 2 2 2 2 2" xfId="24338"/>
    <cellStyle name="SAPBEXexcCritical6 7 2 2 2 3" xfId="24339"/>
    <cellStyle name="SAPBEXexcCritical6 7 2 2 2 3 2" xfId="24340"/>
    <cellStyle name="SAPBEXexcCritical6 7 2 2 2 4" xfId="24341"/>
    <cellStyle name="SAPBEXexcCritical6 7 2 2 2 4 2" xfId="24342"/>
    <cellStyle name="SAPBEXexcCritical6 7 2 2 2 5" xfId="24343"/>
    <cellStyle name="SAPBEXexcCritical6 7 2 2 2 5 2" xfId="24344"/>
    <cellStyle name="SAPBEXexcCritical6 7 2 2 2 6" xfId="24345"/>
    <cellStyle name="SAPBEXexcCritical6 7 2 2 2 6 2" xfId="24346"/>
    <cellStyle name="SAPBEXexcCritical6 7 2 2 2 7" xfId="24347"/>
    <cellStyle name="SAPBEXexcCritical6 7 2 2 3" xfId="24348"/>
    <cellStyle name="SAPBEXexcCritical6 7 2 2 3 2" xfId="24349"/>
    <cellStyle name="SAPBEXexcCritical6 7 2 2 4" xfId="24350"/>
    <cellStyle name="SAPBEXexcCritical6 7 2 2 4 2" xfId="24351"/>
    <cellStyle name="SAPBEXexcCritical6 7 2 2 5" xfId="24352"/>
    <cellStyle name="SAPBEXexcCritical6 7 2 2 5 2" xfId="24353"/>
    <cellStyle name="SAPBEXexcCritical6 7 2 2 6" xfId="24354"/>
    <cellStyle name="SAPBEXexcCritical6 7 2 2 6 2" xfId="24355"/>
    <cellStyle name="SAPBEXexcCritical6 7 2 2 7" xfId="24356"/>
    <cellStyle name="SAPBEXexcCritical6 7 2 2 7 2" xfId="24357"/>
    <cellStyle name="SAPBEXexcCritical6 7 2 2 8" xfId="24358"/>
    <cellStyle name="SAPBEXexcCritical6 7 2 3" xfId="24359"/>
    <cellStyle name="SAPBEXexcCritical6 7 2 3 2" xfId="24360"/>
    <cellStyle name="SAPBEXexcCritical6 7 2 3 2 2" xfId="24361"/>
    <cellStyle name="SAPBEXexcCritical6 7 2 3 3" xfId="24362"/>
    <cellStyle name="SAPBEXexcCritical6 7 2 3 3 2" xfId="24363"/>
    <cellStyle name="SAPBEXexcCritical6 7 2 3 4" xfId="24364"/>
    <cellStyle name="SAPBEXexcCritical6 7 2 3 4 2" xfId="24365"/>
    <cellStyle name="SAPBEXexcCritical6 7 2 3 5" xfId="24366"/>
    <cellStyle name="SAPBEXexcCritical6 7 2 3 5 2" xfId="24367"/>
    <cellStyle name="SAPBEXexcCritical6 7 2 3 6" xfId="24368"/>
    <cellStyle name="SAPBEXexcCritical6 7 2 3 6 2" xfId="24369"/>
    <cellStyle name="SAPBEXexcCritical6 7 2 3 7" xfId="24370"/>
    <cellStyle name="SAPBEXexcCritical6 7 2 4" xfId="24371"/>
    <cellStyle name="SAPBEXexcCritical6 7 2 4 2" xfId="24372"/>
    <cellStyle name="SAPBEXexcCritical6 7 2 5" xfId="24373"/>
    <cellStyle name="SAPBEXexcCritical6 7 2 5 2" xfId="24374"/>
    <cellStyle name="SAPBEXexcCritical6 7 2 6" xfId="24375"/>
    <cellStyle name="SAPBEXexcCritical6 7 2 6 2" xfId="24376"/>
    <cellStyle name="SAPBEXexcCritical6 7 2 7" xfId="24377"/>
    <cellStyle name="SAPBEXexcCritical6 7 2 7 2" xfId="24378"/>
    <cellStyle name="SAPBEXexcCritical6 7 2 8" xfId="24379"/>
    <cellStyle name="SAPBEXexcCritical6 7 2 8 2" xfId="24380"/>
    <cellStyle name="SAPBEXexcCritical6 7 2 9" xfId="24381"/>
    <cellStyle name="SAPBEXexcCritical6 7 3" xfId="24382"/>
    <cellStyle name="SAPBEXexcCritical6 7 3 2" xfId="24383"/>
    <cellStyle name="SAPBEXexcCritical6 7 3 2 2" xfId="24384"/>
    <cellStyle name="SAPBEXexcCritical6 7 3 2 2 2" xfId="24385"/>
    <cellStyle name="SAPBEXexcCritical6 7 3 2 3" xfId="24386"/>
    <cellStyle name="SAPBEXexcCritical6 7 3 2 3 2" xfId="24387"/>
    <cellStyle name="SAPBEXexcCritical6 7 3 2 4" xfId="24388"/>
    <cellStyle name="SAPBEXexcCritical6 7 3 2 4 2" xfId="24389"/>
    <cellStyle name="SAPBEXexcCritical6 7 3 2 5" xfId="24390"/>
    <cellStyle name="SAPBEXexcCritical6 7 3 2 5 2" xfId="24391"/>
    <cellStyle name="SAPBEXexcCritical6 7 3 2 6" xfId="24392"/>
    <cellStyle name="SAPBEXexcCritical6 7 3 2 6 2" xfId="24393"/>
    <cellStyle name="SAPBEXexcCritical6 7 3 2 7" xfId="24394"/>
    <cellStyle name="SAPBEXexcCritical6 7 3 3" xfId="24395"/>
    <cellStyle name="SAPBEXexcCritical6 7 3 3 2" xfId="24396"/>
    <cellStyle name="SAPBEXexcCritical6 7 3 4" xfId="24397"/>
    <cellStyle name="SAPBEXexcCritical6 7 3 4 2" xfId="24398"/>
    <cellStyle name="SAPBEXexcCritical6 7 3 5" xfId="24399"/>
    <cellStyle name="SAPBEXexcCritical6 7 3 5 2" xfId="24400"/>
    <cellStyle name="SAPBEXexcCritical6 7 3 6" xfId="24401"/>
    <cellStyle name="SAPBEXexcCritical6 7 3 6 2" xfId="24402"/>
    <cellStyle name="SAPBEXexcCritical6 7 3 7" xfId="24403"/>
    <cellStyle name="SAPBEXexcCritical6 7 3 7 2" xfId="24404"/>
    <cellStyle name="SAPBEXexcCritical6 7 3 8" xfId="24405"/>
    <cellStyle name="SAPBEXexcCritical6 7 4" xfId="24406"/>
    <cellStyle name="SAPBEXexcCritical6 7 4 2" xfId="24407"/>
    <cellStyle name="SAPBEXexcCritical6 7 4 2 2" xfId="24408"/>
    <cellStyle name="SAPBEXexcCritical6 7 4 3" xfId="24409"/>
    <cellStyle name="SAPBEXexcCritical6 7 4 3 2" xfId="24410"/>
    <cellStyle name="SAPBEXexcCritical6 7 4 4" xfId="24411"/>
    <cellStyle name="SAPBEXexcCritical6 7 4 4 2" xfId="24412"/>
    <cellStyle name="SAPBEXexcCritical6 7 4 5" xfId="24413"/>
    <cellStyle name="SAPBEXexcCritical6 7 4 5 2" xfId="24414"/>
    <cellStyle name="SAPBEXexcCritical6 7 4 6" xfId="24415"/>
    <cellStyle name="SAPBEXexcCritical6 7 4 6 2" xfId="24416"/>
    <cellStyle name="SAPBEXexcCritical6 7 4 7" xfId="24417"/>
    <cellStyle name="SAPBEXexcCritical6 7 5" xfId="24418"/>
    <cellStyle name="SAPBEXexcCritical6 7 5 2" xfId="24419"/>
    <cellStyle name="SAPBEXexcCritical6 7 6" xfId="24420"/>
    <cellStyle name="SAPBEXexcCritical6 7 6 2" xfId="24421"/>
    <cellStyle name="SAPBEXexcCritical6 7 7" xfId="24422"/>
    <cellStyle name="SAPBEXexcCritical6 7 7 2" xfId="24423"/>
    <cellStyle name="SAPBEXexcCritical6 7 8" xfId="24424"/>
    <cellStyle name="SAPBEXexcCritical6 7 8 2" xfId="24425"/>
    <cellStyle name="SAPBEXexcCritical6 7 9" xfId="24426"/>
    <cellStyle name="SAPBEXexcCritical6 7 9 2" xfId="24427"/>
    <cellStyle name="SAPBEXexcCritical6 8" xfId="24428"/>
    <cellStyle name="SAPBEXexcCritical6 8 2" xfId="24429"/>
    <cellStyle name="SAPBEXexcCritical6 8 2 2" xfId="24430"/>
    <cellStyle name="SAPBEXexcCritical6 8 2 2 2" xfId="24431"/>
    <cellStyle name="SAPBEXexcCritical6 8 2 2 2 2" xfId="24432"/>
    <cellStyle name="SAPBEXexcCritical6 8 2 2 3" xfId="24433"/>
    <cellStyle name="SAPBEXexcCritical6 8 2 2 3 2" xfId="24434"/>
    <cellStyle name="SAPBEXexcCritical6 8 2 2 4" xfId="24435"/>
    <cellStyle name="SAPBEXexcCritical6 8 2 2 4 2" xfId="24436"/>
    <cellStyle name="SAPBEXexcCritical6 8 2 2 5" xfId="24437"/>
    <cellStyle name="SAPBEXexcCritical6 8 2 2 5 2" xfId="24438"/>
    <cellStyle name="SAPBEXexcCritical6 8 2 2 6" xfId="24439"/>
    <cellStyle name="SAPBEXexcCritical6 8 2 2 6 2" xfId="24440"/>
    <cellStyle name="SAPBEXexcCritical6 8 2 2 7" xfId="24441"/>
    <cellStyle name="SAPBEXexcCritical6 8 2 3" xfId="24442"/>
    <cellStyle name="SAPBEXexcCritical6 8 2 3 2" xfId="24443"/>
    <cellStyle name="SAPBEXexcCritical6 8 2 4" xfId="24444"/>
    <cellStyle name="SAPBEXexcCritical6 8 2 4 2" xfId="24445"/>
    <cellStyle name="SAPBEXexcCritical6 8 2 5" xfId="24446"/>
    <cellStyle name="SAPBEXexcCritical6 8 2 5 2" xfId="24447"/>
    <cellStyle name="SAPBEXexcCritical6 8 2 6" xfId="24448"/>
    <cellStyle name="SAPBEXexcCritical6 8 2 6 2" xfId="24449"/>
    <cellStyle name="SAPBEXexcCritical6 8 2 7" xfId="24450"/>
    <cellStyle name="SAPBEXexcCritical6 8 2 7 2" xfId="24451"/>
    <cellStyle name="SAPBEXexcCritical6 8 2 8" xfId="24452"/>
    <cellStyle name="SAPBEXexcCritical6 8 3" xfId="24453"/>
    <cellStyle name="SAPBEXexcCritical6 8 3 2" xfId="24454"/>
    <cellStyle name="SAPBEXexcCritical6 8 3 2 2" xfId="24455"/>
    <cellStyle name="SAPBEXexcCritical6 8 3 3" xfId="24456"/>
    <cellStyle name="SAPBEXexcCritical6 8 3 3 2" xfId="24457"/>
    <cellStyle name="SAPBEXexcCritical6 8 3 4" xfId="24458"/>
    <cellStyle name="SAPBEXexcCritical6 8 3 4 2" xfId="24459"/>
    <cellStyle name="SAPBEXexcCritical6 8 3 5" xfId="24460"/>
    <cellStyle name="SAPBEXexcCritical6 8 3 5 2" xfId="24461"/>
    <cellStyle name="SAPBEXexcCritical6 8 3 6" xfId="24462"/>
    <cellStyle name="SAPBEXexcCritical6 8 3 6 2" xfId="24463"/>
    <cellStyle name="SAPBEXexcCritical6 8 3 7" xfId="24464"/>
    <cellStyle name="SAPBEXexcCritical6 8 4" xfId="24465"/>
    <cellStyle name="SAPBEXexcCritical6 8 4 2" xfId="24466"/>
    <cellStyle name="SAPBEXexcCritical6 8 5" xfId="24467"/>
    <cellStyle name="SAPBEXexcCritical6 8 5 2" xfId="24468"/>
    <cellStyle name="SAPBEXexcCritical6 8 6" xfId="24469"/>
    <cellStyle name="SAPBEXexcCritical6 8 6 2" xfId="24470"/>
    <cellStyle name="SAPBEXexcCritical6 8 7" xfId="24471"/>
    <cellStyle name="SAPBEXexcCritical6 8 7 2" xfId="24472"/>
    <cellStyle name="SAPBEXexcCritical6 8 8" xfId="24473"/>
    <cellStyle name="SAPBEXexcCritical6 8 8 2" xfId="24474"/>
    <cellStyle name="SAPBEXexcCritical6 8 9" xfId="24475"/>
    <cellStyle name="SAPBEXexcCritical6 9" xfId="24476"/>
    <cellStyle name="SAPBEXexcCritical6 9 2" xfId="24477"/>
    <cellStyle name="SAPBEXexcCritical6 9 2 2" xfId="24478"/>
    <cellStyle name="SAPBEXexcCritical6 9 2 2 2" xfId="24479"/>
    <cellStyle name="SAPBEXexcCritical6 9 2 3" xfId="24480"/>
    <cellStyle name="SAPBEXexcCritical6 9 2 3 2" xfId="24481"/>
    <cellStyle name="SAPBEXexcCritical6 9 2 4" xfId="24482"/>
    <cellStyle name="SAPBEXexcCritical6 9 2 4 2" xfId="24483"/>
    <cellStyle name="SAPBEXexcCritical6 9 2 5" xfId="24484"/>
    <cellStyle name="SAPBEXexcCritical6 9 2 5 2" xfId="24485"/>
    <cellStyle name="SAPBEXexcCritical6 9 2 6" xfId="24486"/>
    <cellStyle name="SAPBEXexcCritical6 9 2 6 2" xfId="24487"/>
    <cellStyle name="SAPBEXexcCritical6 9 2 7" xfId="24488"/>
    <cellStyle name="SAPBEXexcCritical6 9 3" xfId="24489"/>
    <cellStyle name="SAPBEXexcCritical6 9 3 2" xfId="24490"/>
    <cellStyle name="SAPBEXexcCritical6 9 4" xfId="24491"/>
    <cellStyle name="SAPBEXexcCritical6 9 4 2" xfId="24492"/>
    <cellStyle name="SAPBEXexcCritical6 9 5" xfId="24493"/>
    <cellStyle name="SAPBEXexcCritical6 9 5 2" xfId="24494"/>
    <cellStyle name="SAPBEXexcCritical6 9 6" xfId="24495"/>
    <cellStyle name="SAPBEXexcCritical6 9 6 2" xfId="24496"/>
    <cellStyle name="SAPBEXexcCritical6 9 7" xfId="24497"/>
    <cellStyle name="SAPBEXexcCritical6 9 7 2" xfId="24498"/>
    <cellStyle name="SAPBEXexcCritical6 9 8" xfId="24499"/>
    <cellStyle name="SAPBEXexcGood1" xfId="24500"/>
    <cellStyle name="SAPBEXexcGood1 10" xfId="24501"/>
    <cellStyle name="SAPBEXexcGood1 10 2" xfId="24502"/>
    <cellStyle name="SAPBEXexcGood1 10 2 2" xfId="24503"/>
    <cellStyle name="SAPBEXexcGood1 10 3" xfId="24504"/>
    <cellStyle name="SAPBEXexcGood1 10 3 2" xfId="24505"/>
    <cellStyle name="SAPBEXexcGood1 10 4" xfId="24506"/>
    <cellStyle name="SAPBEXexcGood1 10 4 2" xfId="24507"/>
    <cellStyle name="SAPBEXexcGood1 10 5" xfId="24508"/>
    <cellStyle name="SAPBEXexcGood1 10 5 2" xfId="24509"/>
    <cellStyle name="SAPBEXexcGood1 10 6" xfId="24510"/>
    <cellStyle name="SAPBEXexcGood1 10 6 2" xfId="24511"/>
    <cellStyle name="SAPBEXexcGood1 10 7" xfId="24512"/>
    <cellStyle name="SAPBEXexcGood1 11" xfId="24513"/>
    <cellStyle name="SAPBEXexcGood1 11 2" xfId="24514"/>
    <cellStyle name="SAPBEXexcGood1 12" xfId="24515"/>
    <cellStyle name="SAPBEXexcGood1 12 2" xfId="24516"/>
    <cellStyle name="SAPBEXexcGood1 13" xfId="24517"/>
    <cellStyle name="SAPBEXexcGood1 13 2" xfId="24518"/>
    <cellStyle name="SAPBEXexcGood1 14" xfId="24519"/>
    <cellStyle name="SAPBEXexcGood1 14 2" xfId="24520"/>
    <cellStyle name="SAPBEXexcGood1 15" xfId="24521"/>
    <cellStyle name="SAPBEXexcGood1 15 2" xfId="24522"/>
    <cellStyle name="SAPBEXexcGood1 16" xfId="24523"/>
    <cellStyle name="SAPBEXexcGood1 2" xfId="24524"/>
    <cellStyle name="SAPBEXexcGood1 2 10" xfId="24525"/>
    <cellStyle name="SAPBEXexcGood1 2 10 2" xfId="24526"/>
    <cellStyle name="SAPBEXexcGood1 2 11" xfId="24527"/>
    <cellStyle name="SAPBEXexcGood1 2 11 2" xfId="24528"/>
    <cellStyle name="SAPBEXexcGood1 2 12" xfId="24529"/>
    <cellStyle name="SAPBEXexcGood1 2 2" xfId="24530"/>
    <cellStyle name="SAPBEXexcGood1 2 2 10" xfId="24531"/>
    <cellStyle name="SAPBEXexcGood1 2 2 10 2" xfId="24532"/>
    <cellStyle name="SAPBEXexcGood1 2 2 11" xfId="24533"/>
    <cellStyle name="SAPBEXexcGood1 2 2 2" xfId="24534"/>
    <cellStyle name="SAPBEXexcGood1 2 2 2 10" xfId="24535"/>
    <cellStyle name="SAPBEXexcGood1 2 2 2 2" xfId="24536"/>
    <cellStyle name="SAPBEXexcGood1 2 2 2 2 2" xfId="24537"/>
    <cellStyle name="SAPBEXexcGood1 2 2 2 2 2 2" xfId="24538"/>
    <cellStyle name="SAPBEXexcGood1 2 2 2 2 2 2 2" xfId="24539"/>
    <cellStyle name="SAPBEXexcGood1 2 2 2 2 2 2 2 2" xfId="24540"/>
    <cellStyle name="SAPBEXexcGood1 2 2 2 2 2 2 3" xfId="24541"/>
    <cellStyle name="SAPBEXexcGood1 2 2 2 2 2 2 3 2" xfId="24542"/>
    <cellStyle name="SAPBEXexcGood1 2 2 2 2 2 2 4" xfId="24543"/>
    <cellStyle name="SAPBEXexcGood1 2 2 2 2 2 2 4 2" xfId="24544"/>
    <cellStyle name="SAPBEXexcGood1 2 2 2 2 2 2 5" xfId="24545"/>
    <cellStyle name="SAPBEXexcGood1 2 2 2 2 2 2 5 2" xfId="24546"/>
    <cellStyle name="SAPBEXexcGood1 2 2 2 2 2 2 6" xfId="24547"/>
    <cellStyle name="SAPBEXexcGood1 2 2 2 2 2 2 6 2" xfId="24548"/>
    <cellStyle name="SAPBEXexcGood1 2 2 2 2 2 2 7" xfId="24549"/>
    <cellStyle name="SAPBEXexcGood1 2 2 2 2 2 3" xfId="24550"/>
    <cellStyle name="SAPBEXexcGood1 2 2 2 2 2 3 2" xfId="24551"/>
    <cellStyle name="SAPBEXexcGood1 2 2 2 2 2 4" xfId="24552"/>
    <cellStyle name="SAPBEXexcGood1 2 2 2 2 2 4 2" xfId="24553"/>
    <cellStyle name="SAPBEXexcGood1 2 2 2 2 2 5" xfId="24554"/>
    <cellStyle name="SAPBEXexcGood1 2 2 2 2 2 5 2" xfId="24555"/>
    <cellStyle name="SAPBEXexcGood1 2 2 2 2 2 6" xfId="24556"/>
    <cellStyle name="SAPBEXexcGood1 2 2 2 2 2 6 2" xfId="24557"/>
    <cellStyle name="SAPBEXexcGood1 2 2 2 2 2 7" xfId="24558"/>
    <cellStyle name="SAPBEXexcGood1 2 2 2 2 2 7 2" xfId="24559"/>
    <cellStyle name="SAPBEXexcGood1 2 2 2 2 2 8" xfId="24560"/>
    <cellStyle name="SAPBEXexcGood1 2 2 2 2 3" xfId="24561"/>
    <cellStyle name="SAPBEXexcGood1 2 2 2 2 3 2" xfId="24562"/>
    <cellStyle name="SAPBEXexcGood1 2 2 2 2 3 2 2" xfId="24563"/>
    <cellStyle name="SAPBEXexcGood1 2 2 2 2 3 3" xfId="24564"/>
    <cellStyle name="SAPBEXexcGood1 2 2 2 2 3 3 2" xfId="24565"/>
    <cellStyle name="SAPBEXexcGood1 2 2 2 2 3 4" xfId="24566"/>
    <cellStyle name="SAPBEXexcGood1 2 2 2 2 3 4 2" xfId="24567"/>
    <cellStyle name="SAPBEXexcGood1 2 2 2 2 3 5" xfId="24568"/>
    <cellStyle name="SAPBEXexcGood1 2 2 2 2 3 5 2" xfId="24569"/>
    <cellStyle name="SAPBEXexcGood1 2 2 2 2 3 6" xfId="24570"/>
    <cellStyle name="SAPBEXexcGood1 2 2 2 2 3 6 2" xfId="24571"/>
    <cellStyle name="SAPBEXexcGood1 2 2 2 2 3 7" xfId="24572"/>
    <cellStyle name="SAPBEXexcGood1 2 2 2 2 4" xfId="24573"/>
    <cellStyle name="SAPBEXexcGood1 2 2 2 2 4 2" xfId="24574"/>
    <cellStyle name="SAPBEXexcGood1 2 2 2 2 5" xfId="24575"/>
    <cellStyle name="SAPBEXexcGood1 2 2 2 2 5 2" xfId="24576"/>
    <cellStyle name="SAPBEXexcGood1 2 2 2 2 6" xfId="24577"/>
    <cellStyle name="SAPBEXexcGood1 2 2 2 2 6 2" xfId="24578"/>
    <cellStyle name="SAPBEXexcGood1 2 2 2 2 7" xfId="24579"/>
    <cellStyle name="SAPBEXexcGood1 2 2 2 2 7 2" xfId="24580"/>
    <cellStyle name="SAPBEXexcGood1 2 2 2 2 8" xfId="24581"/>
    <cellStyle name="SAPBEXexcGood1 2 2 2 2 8 2" xfId="24582"/>
    <cellStyle name="SAPBEXexcGood1 2 2 2 2 9" xfId="24583"/>
    <cellStyle name="SAPBEXexcGood1 2 2 2 3" xfId="24584"/>
    <cellStyle name="SAPBEXexcGood1 2 2 2 3 2" xfId="24585"/>
    <cellStyle name="SAPBEXexcGood1 2 2 2 3 2 2" xfId="24586"/>
    <cellStyle name="SAPBEXexcGood1 2 2 2 3 2 2 2" xfId="24587"/>
    <cellStyle name="SAPBEXexcGood1 2 2 2 3 2 3" xfId="24588"/>
    <cellStyle name="SAPBEXexcGood1 2 2 2 3 2 3 2" xfId="24589"/>
    <cellStyle name="SAPBEXexcGood1 2 2 2 3 2 4" xfId="24590"/>
    <cellStyle name="SAPBEXexcGood1 2 2 2 3 2 4 2" xfId="24591"/>
    <cellStyle name="SAPBEXexcGood1 2 2 2 3 2 5" xfId="24592"/>
    <cellStyle name="SAPBEXexcGood1 2 2 2 3 2 5 2" xfId="24593"/>
    <cellStyle name="SAPBEXexcGood1 2 2 2 3 2 6" xfId="24594"/>
    <cellStyle name="SAPBEXexcGood1 2 2 2 3 2 6 2" xfId="24595"/>
    <cellStyle name="SAPBEXexcGood1 2 2 2 3 2 7" xfId="24596"/>
    <cellStyle name="SAPBEXexcGood1 2 2 2 3 3" xfId="24597"/>
    <cellStyle name="SAPBEXexcGood1 2 2 2 3 3 2" xfId="24598"/>
    <cellStyle name="SAPBEXexcGood1 2 2 2 3 4" xfId="24599"/>
    <cellStyle name="SAPBEXexcGood1 2 2 2 3 4 2" xfId="24600"/>
    <cellStyle name="SAPBEXexcGood1 2 2 2 3 5" xfId="24601"/>
    <cellStyle name="SAPBEXexcGood1 2 2 2 3 5 2" xfId="24602"/>
    <cellStyle name="SAPBEXexcGood1 2 2 2 3 6" xfId="24603"/>
    <cellStyle name="SAPBEXexcGood1 2 2 2 3 6 2" xfId="24604"/>
    <cellStyle name="SAPBEXexcGood1 2 2 2 3 7" xfId="24605"/>
    <cellStyle name="SAPBEXexcGood1 2 2 2 3 7 2" xfId="24606"/>
    <cellStyle name="SAPBEXexcGood1 2 2 2 3 8" xfId="24607"/>
    <cellStyle name="SAPBEXexcGood1 2 2 2 4" xfId="24608"/>
    <cellStyle name="SAPBEXexcGood1 2 2 2 4 2" xfId="24609"/>
    <cellStyle name="SAPBEXexcGood1 2 2 2 4 2 2" xfId="24610"/>
    <cellStyle name="SAPBEXexcGood1 2 2 2 4 3" xfId="24611"/>
    <cellStyle name="SAPBEXexcGood1 2 2 2 4 3 2" xfId="24612"/>
    <cellStyle name="SAPBEXexcGood1 2 2 2 4 4" xfId="24613"/>
    <cellStyle name="SAPBEXexcGood1 2 2 2 4 4 2" xfId="24614"/>
    <cellStyle name="SAPBEXexcGood1 2 2 2 4 5" xfId="24615"/>
    <cellStyle name="SAPBEXexcGood1 2 2 2 4 5 2" xfId="24616"/>
    <cellStyle name="SAPBEXexcGood1 2 2 2 4 6" xfId="24617"/>
    <cellStyle name="SAPBEXexcGood1 2 2 2 4 6 2" xfId="24618"/>
    <cellStyle name="SAPBEXexcGood1 2 2 2 4 7" xfId="24619"/>
    <cellStyle name="SAPBEXexcGood1 2 2 2 5" xfId="24620"/>
    <cellStyle name="SAPBEXexcGood1 2 2 2 5 2" xfId="24621"/>
    <cellStyle name="SAPBEXexcGood1 2 2 2 6" xfId="24622"/>
    <cellStyle name="SAPBEXexcGood1 2 2 2 6 2" xfId="24623"/>
    <cellStyle name="SAPBEXexcGood1 2 2 2 7" xfId="24624"/>
    <cellStyle name="SAPBEXexcGood1 2 2 2 7 2" xfId="24625"/>
    <cellStyle name="SAPBEXexcGood1 2 2 2 8" xfId="24626"/>
    <cellStyle name="SAPBEXexcGood1 2 2 2 8 2" xfId="24627"/>
    <cellStyle name="SAPBEXexcGood1 2 2 2 9" xfId="24628"/>
    <cellStyle name="SAPBEXexcGood1 2 2 2 9 2" xfId="24629"/>
    <cellStyle name="SAPBEXexcGood1 2 2 3" xfId="24630"/>
    <cellStyle name="SAPBEXexcGood1 2 2 3 2" xfId="24631"/>
    <cellStyle name="SAPBEXexcGood1 2 2 3 2 2" xfId="24632"/>
    <cellStyle name="SAPBEXexcGood1 2 2 3 2 2 2" xfId="24633"/>
    <cellStyle name="SAPBEXexcGood1 2 2 3 2 2 2 2" xfId="24634"/>
    <cellStyle name="SAPBEXexcGood1 2 2 3 2 2 3" xfId="24635"/>
    <cellStyle name="SAPBEXexcGood1 2 2 3 2 2 3 2" xfId="24636"/>
    <cellStyle name="SAPBEXexcGood1 2 2 3 2 2 4" xfId="24637"/>
    <cellStyle name="SAPBEXexcGood1 2 2 3 2 2 4 2" xfId="24638"/>
    <cellStyle name="SAPBEXexcGood1 2 2 3 2 2 5" xfId="24639"/>
    <cellStyle name="SAPBEXexcGood1 2 2 3 2 2 5 2" xfId="24640"/>
    <cellStyle name="SAPBEXexcGood1 2 2 3 2 2 6" xfId="24641"/>
    <cellStyle name="SAPBEXexcGood1 2 2 3 2 2 6 2" xfId="24642"/>
    <cellStyle name="SAPBEXexcGood1 2 2 3 2 2 7" xfId="24643"/>
    <cellStyle name="SAPBEXexcGood1 2 2 3 2 3" xfId="24644"/>
    <cellStyle name="SAPBEXexcGood1 2 2 3 2 3 2" xfId="24645"/>
    <cellStyle name="SAPBEXexcGood1 2 2 3 2 4" xfId="24646"/>
    <cellStyle name="SAPBEXexcGood1 2 2 3 2 4 2" xfId="24647"/>
    <cellStyle name="SAPBEXexcGood1 2 2 3 2 5" xfId="24648"/>
    <cellStyle name="SAPBEXexcGood1 2 2 3 2 5 2" xfId="24649"/>
    <cellStyle name="SAPBEXexcGood1 2 2 3 2 6" xfId="24650"/>
    <cellStyle name="SAPBEXexcGood1 2 2 3 2 6 2" xfId="24651"/>
    <cellStyle name="SAPBEXexcGood1 2 2 3 2 7" xfId="24652"/>
    <cellStyle name="SAPBEXexcGood1 2 2 3 2 7 2" xfId="24653"/>
    <cellStyle name="SAPBEXexcGood1 2 2 3 2 8" xfId="24654"/>
    <cellStyle name="SAPBEXexcGood1 2 2 3 3" xfId="24655"/>
    <cellStyle name="SAPBEXexcGood1 2 2 3 3 2" xfId="24656"/>
    <cellStyle name="SAPBEXexcGood1 2 2 3 3 2 2" xfId="24657"/>
    <cellStyle name="SAPBEXexcGood1 2 2 3 3 3" xfId="24658"/>
    <cellStyle name="SAPBEXexcGood1 2 2 3 3 3 2" xfId="24659"/>
    <cellStyle name="SAPBEXexcGood1 2 2 3 3 4" xfId="24660"/>
    <cellStyle name="SAPBEXexcGood1 2 2 3 3 4 2" xfId="24661"/>
    <cellStyle name="SAPBEXexcGood1 2 2 3 3 5" xfId="24662"/>
    <cellStyle name="SAPBEXexcGood1 2 2 3 3 5 2" xfId="24663"/>
    <cellStyle name="SAPBEXexcGood1 2 2 3 3 6" xfId="24664"/>
    <cellStyle name="SAPBEXexcGood1 2 2 3 3 6 2" xfId="24665"/>
    <cellStyle name="SAPBEXexcGood1 2 2 3 3 7" xfId="24666"/>
    <cellStyle name="SAPBEXexcGood1 2 2 3 4" xfId="24667"/>
    <cellStyle name="SAPBEXexcGood1 2 2 3 4 2" xfId="24668"/>
    <cellStyle name="SAPBEXexcGood1 2 2 3 5" xfId="24669"/>
    <cellStyle name="SAPBEXexcGood1 2 2 3 5 2" xfId="24670"/>
    <cellStyle name="SAPBEXexcGood1 2 2 3 6" xfId="24671"/>
    <cellStyle name="SAPBEXexcGood1 2 2 3 6 2" xfId="24672"/>
    <cellStyle name="SAPBEXexcGood1 2 2 3 7" xfId="24673"/>
    <cellStyle name="SAPBEXexcGood1 2 2 3 7 2" xfId="24674"/>
    <cellStyle name="SAPBEXexcGood1 2 2 3 8" xfId="24675"/>
    <cellStyle name="SAPBEXexcGood1 2 2 3 8 2" xfId="24676"/>
    <cellStyle name="SAPBEXexcGood1 2 2 3 9" xfId="24677"/>
    <cellStyle name="SAPBEXexcGood1 2 2 4" xfId="24678"/>
    <cellStyle name="SAPBEXexcGood1 2 2 4 2" xfId="24679"/>
    <cellStyle name="SAPBEXexcGood1 2 2 4 2 2" xfId="24680"/>
    <cellStyle name="SAPBEXexcGood1 2 2 4 2 2 2" xfId="24681"/>
    <cellStyle name="SAPBEXexcGood1 2 2 4 2 3" xfId="24682"/>
    <cellStyle name="SAPBEXexcGood1 2 2 4 2 3 2" xfId="24683"/>
    <cellStyle name="SAPBEXexcGood1 2 2 4 2 4" xfId="24684"/>
    <cellStyle name="SAPBEXexcGood1 2 2 4 2 4 2" xfId="24685"/>
    <cellStyle name="SAPBEXexcGood1 2 2 4 2 5" xfId="24686"/>
    <cellStyle name="SAPBEXexcGood1 2 2 4 2 5 2" xfId="24687"/>
    <cellStyle name="SAPBEXexcGood1 2 2 4 2 6" xfId="24688"/>
    <cellStyle name="SAPBEXexcGood1 2 2 4 2 6 2" xfId="24689"/>
    <cellStyle name="SAPBEXexcGood1 2 2 4 2 7" xfId="24690"/>
    <cellStyle name="SAPBEXexcGood1 2 2 4 3" xfId="24691"/>
    <cellStyle name="SAPBEXexcGood1 2 2 4 3 2" xfId="24692"/>
    <cellStyle name="SAPBEXexcGood1 2 2 4 4" xfId="24693"/>
    <cellStyle name="SAPBEXexcGood1 2 2 4 4 2" xfId="24694"/>
    <cellStyle name="SAPBEXexcGood1 2 2 4 5" xfId="24695"/>
    <cellStyle name="SAPBEXexcGood1 2 2 4 5 2" xfId="24696"/>
    <cellStyle name="SAPBEXexcGood1 2 2 4 6" xfId="24697"/>
    <cellStyle name="SAPBEXexcGood1 2 2 4 6 2" xfId="24698"/>
    <cellStyle name="SAPBEXexcGood1 2 2 4 7" xfId="24699"/>
    <cellStyle name="SAPBEXexcGood1 2 2 4 7 2" xfId="24700"/>
    <cellStyle name="SAPBEXexcGood1 2 2 4 8" xfId="24701"/>
    <cellStyle name="SAPBEXexcGood1 2 2 5" xfId="24702"/>
    <cellStyle name="SAPBEXexcGood1 2 2 5 2" xfId="24703"/>
    <cellStyle name="SAPBEXexcGood1 2 2 5 2 2" xfId="24704"/>
    <cellStyle name="SAPBEXexcGood1 2 2 5 3" xfId="24705"/>
    <cellStyle name="SAPBEXexcGood1 2 2 5 3 2" xfId="24706"/>
    <cellStyle name="SAPBEXexcGood1 2 2 5 4" xfId="24707"/>
    <cellStyle name="SAPBEXexcGood1 2 2 5 4 2" xfId="24708"/>
    <cellStyle name="SAPBEXexcGood1 2 2 5 5" xfId="24709"/>
    <cellStyle name="SAPBEXexcGood1 2 2 5 5 2" xfId="24710"/>
    <cellStyle name="SAPBEXexcGood1 2 2 5 6" xfId="24711"/>
    <cellStyle name="SAPBEXexcGood1 2 2 5 6 2" xfId="24712"/>
    <cellStyle name="SAPBEXexcGood1 2 2 5 7" xfId="24713"/>
    <cellStyle name="SAPBEXexcGood1 2 2 6" xfId="24714"/>
    <cellStyle name="SAPBEXexcGood1 2 2 6 2" xfId="24715"/>
    <cellStyle name="SAPBEXexcGood1 2 2 7" xfId="24716"/>
    <cellStyle name="SAPBEXexcGood1 2 2 7 2" xfId="24717"/>
    <cellStyle name="SAPBEXexcGood1 2 2 8" xfId="24718"/>
    <cellStyle name="SAPBEXexcGood1 2 2 8 2" xfId="24719"/>
    <cellStyle name="SAPBEXexcGood1 2 2 9" xfId="24720"/>
    <cellStyle name="SAPBEXexcGood1 2 2 9 2" xfId="24721"/>
    <cellStyle name="SAPBEXexcGood1 2 3" xfId="24722"/>
    <cellStyle name="SAPBEXexcGood1 2 3 10" xfId="24723"/>
    <cellStyle name="SAPBEXexcGood1 2 3 2" xfId="24724"/>
    <cellStyle name="SAPBEXexcGood1 2 3 2 2" xfId="24725"/>
    <cellStyle name="SAPBEXexcGood1 2 3 2 2 2" xfId="24726"/>
    <cellStyle name="SAPBEXexcGood1 2 3 2 2 2 2" xfId="24727"/>
    <cellStyle name="SAPBEXexcGood1 2 3 2 2 2 2 2" xfId="24728"/>
    <cellStyle name="SAPBEXexcGood1 2 3 2 2 2 3" xfId="24729"/>
    <cellStyle name="SAPBEXexcGood1 2 3 2 2 2 3 2" xfId="24730"/>
    <cellStyle name="SAPBEXexcGood1 2 3 2 2 2 4" xfId="24731"/>
    <cellStyle name="SAPBEXexcGood1 2 3 2 2 2 4 2" xfId="24732"/>
    <cellStyle name="SAPBEXexcGood1 2 3 2 2 2 5" xfId="24733"/>
    <cellStyle name="SAPBEXexcGood1 2 3 2 2 2 5 2" xfId="24734"/>
    <cellStyle name="SAPBEXexcGood1 2 3 2 2 2 6" xfId="24735"/>
    <cellStyle name="SAPBEXexcGood1 2 3 2 2 2 6 2" xfId="24736"/>
    <cellStyle name="SAPBEXexcGood1 2 3 2 2 2 7" xfId="24737"/>
    <cellStyle name="SAPBEXexcGood1 2 3 2 2 3" xfId="24738"/>
    <cellStyle name="SAPBEXexcGood1 2 3 2 2 3 2" xfId="24739"/>
    <cellStyle name="SAPBEXexcGood1 2 3 2 2 4" xfId="24740"/>
    <cellStyle name="SAPBEXexcGood1 2 3 2 2 4 2" xfId="24741"/>
    <cellStyle name="SAPBEXexcGood1 2 3 2 2 5" xfId="24742"/>
    <cellStyle name="SAPBEXexcGood1 2 3 2 2 5 2" xfId="24743"/>
    <cellStyle name="SAPBEXexcGood1 2 3 2 2 6" xfId="24744"/>
    <cellStyle name="SAPBEXexcGood1 2 3 2 2 6 2" xfId="24745"/>
    <cellStyle name="SAPBEXexcGood1 2 3 2 2 7" xfId="24746"/>
    <cellStyle name="SAPBEXexcGood1 2 3 2 2 7 2" xfId="24747"/>
    <cellStyle name="SAPBEXexcGood1 2 3 2 2 8" xfId="24748"/>
    <cellStyle name="SAPBEXexcGood1 2 3 2 3" xfId="24749"/>
    <cellStyle name="SAPBEXexcGood1 2 3 2 3 2" xfId="24750"/>
    <cellStyle name="SAPBEXexcGood1 2 3 2 3 2 2" xfId="24751"/>
    <cellStyle name="SAPBEXexcGood1 2 3 2 3 3" xfId="24752"/>
    <cellStyle name="SAPBEXexcGood1 2 3 2 3 3 2" xfId="24753"/>
    <cellStyle name="SAPBEXexcGood1 2 3 2 3 4" xfId="24754"/>
    <cellStyle name="SAPBEXexcGood1 2 3 2 3 4 2" xfId="24755"/>
    <cellStyle name="SAPBEXexcGood1 2 3 2 3 5" xfId="24756"/>
    <cellStyle name="SAPBEXexcGood1 2 3 2 3 5 2" xfId="24757"/>
    <cellStyle name="SAPBEXexcGood1 2 3 2 3 6" xfId="24758"/>
    <cellStyle name="SAPBEXexcGood1 2 3 2 3 6 2" xfId="24759"/>
    <cellStyle name="SAPBEXexcGood1 2 3 2 3 7" xfId="24760"/>
    <cellStyle name="SAPBEXexcGood1 2 3 2 4" xfId="24761"/>
    <cellStyle name="SAPBEXexcGood1 2 3 2 4 2" xfId="24762"/>
    <cellStyle name="SAPBEXexcGood1 2 3 2 5" xfId="24763"/>
    <cellStyle name="SAPBEXexcGood1 2 3 2 5 2" xfId="24764"/>
    <cellStyle name="SAPBEXexcGood1 2 3 2 6" xfId="24765"/>
    <cellStyle name="SAPBEXexcGood1 2 3 2 6 2" xfId="24766"/>
    <cellStyle name="SAPBEXexcGood1 2 3 2 7" xfId="24767"/>
    <cellStyle name="SAPBEXexcGood1 2 3 2 7 2" xfId="24768"/>
    <cellStyle name="SAPBEXexcGood1 2 3 2 8" xfId="24769"/>
    <cellStyle name="SAPBEXexcGood1 2 3 2 8 2" xfId="24770"/>
    <cellStyle name="SAPBEXexcGood1 2 3 2 9" xfId="24771"/>
    <cellStyle name="SAPBEXexcGood1 2 3 3" xfId="24772"/>
    <cellStyle name="SAPBEXexcGood1 2 3 3 2" xfId="24773"/>
    <cellStyle name="SAPBEXexcGood1 2 3 3 2 2" xfId="24774"/>
    <cellStyle name="SAPBEXexcGood1 2 3 3 2 2 2" xfId="24775"/>
    <cellStyle name="SAPBEXexcGood1 2 3 3 2 3" xfId="24776"/>
    <cellStyle name="SAPBEXexcGood1 2 3 3 2 3 2" xfId="24777"/>
    <cellStyle name="SAPBEXexcGood1 2 3 3 2 4" xfId="24778"/>
    <cellStyle name="SAPBEXexcGood1 2 3 3 2 4 2" xfId="24779"/>
    <cellStyle name="SAPBEXexcGood1 2 3 3 2 5" xfId="24780"/>
    <cellStyle name="SAPBEXexcGood1 2 3 3 2 5 2" xfId="24781"/>
    <cellStyle name="SAPBEXexcGood1 2 3 3 2 6" xfId="24782"/>
    <cellStyle name="SAPBEXexcGood1 2 3 3 2 6 2" xfId="24783"/>
    <cellStyle name="SAPBEXexcGood1 2 3 3 2 7" xfId="24784"/>
    <cellStyle name="SAPBEXexcGood1 2 3 3 3" xfId="24785"/>
    <cellStyle name="SAPBEXexcGood1 2 3 3 3 2" xfId="24786"/>
    <cellStyle name="SAPBEXexcGood1 2 3 3 4" xfId="24787"/>
    <cellStyle name="SAPBEXexcGood1 2 3 3 4 2" xfId="24788"/>
    <cellStyle name="SAPBEXexcGood1 2 3 3 5" xfId="24789"/>
    <cellStyle name="SAPBEXexcGood1 2 3 3 5 2" xfId="24790"/>
    <cellStyle name="SAPBEXexcGood1 2 3 3 6" xfId="24791"/>
    <cellStyle name="SAPBEXexcGood1 2 3 3 6 2" xfId="24792"/>
    <cellStyle name="SAPBEXexcGood1 2 3 3 7" xfId="24793"/>
    <cellStyle name="SAPBEXexcGood1 2 3 3 7 2" xfId="24794"/>
    <cellStyle name="SAPBEXexcGood1 2 3 3 8" xfId="24795"/>
    <cellStyle name="SAPBEXexcGood1 2 3 4" xfId="24796"/>
    <cellStyle name="SAPBEXexcGood1 2 3 4 2" xfId="24797"/>
    <cellStyle name="SAPBEXexcGood1 2 3 4 2 2" xfId="24798"/>
    <cellStyle name="SAPBEXexcGood1 2 3 4 3" xfId="24799"/>
    <cellStyle name="SAPBEXexcGood1 2 3 4 3 2" xfId="24800"/>
    <cellStyle name="SAPBEXexcGood1 2 3 4 4" xfId="24801"/>
    <cellStyle name="SAPBEXexcGood1 2 3 4 4 2" xfId="24802"/>
    <cellStyle name="SAPBEXexcGood1 2 3 4 5" xfId="24803"/>
    <cellStyle name="SAPBEXexcGood1 2 3 4 5 2" xfId="24804"/>
    <cellStyle name="SAPBEXexcGood1 2 3 4 6" xfId="24805"/>
    <cellStyle name="SAPBEXexcGood1 2 3 4 6 2" xfId="24806"/>
    <cellStyle name="SAPBEXexcGood1 2 3 4 7" xfId="24807"/>
    <cellStyle name="SAPBEXexcGood1 2 3 5" xfId="24808"/>
    <cellStyle name="SAPBEXexcGood1 2 3 5 2" xfId="24809"/>
    <cellStyle name="SAPBEXexcGood1 2 3 6" xfId="24810"/>
    <cellStyle name="SAPBEXexcGood1 2 3 6 2" xfId="24811"/>
    <cellStyle name="SAPBEXexcGood1 2 3 7" xfId="24812"/>
    <cellStyle name="SAPBEXexcGood1 2 3 7 2" xfId="24813"/>
    <cellStyle name="SAPBEXexcGood1 2 3 8" xfId="24814"/>
    <cellStyle name="SAPBEXexcGood1 2 3 8 2" xfId="24815"/>
    <cellStyle name="SAPBEXexcGood1 2 3 9" xfId="24816"/>
    <cellStyle name="SAPBEXexcGood1 2 3 9 2" xfId="24817"/>
    <cellStyle name="SAPBEXexcGood1 2 4" xfId="24818"/>
    <cellStyle name="SAPBEXexcGood1 2 4 2" xfId="24819"/>
    <cellStyle name="SAPBEXexcGood1 2 4 2 2" xfId="24820"/>
    <cellStyle name="SAPBEXexcGood1 2 4 2 2 2" xfId="24821"/>
    <cellStyle name="SAPBEXexcGood1 2 4 2 2 2 2" xfId="24822"/>
    <cellStyle name="SAPBEXexcGood1 2 4 2 2 3" xfId="24823"/>
    <cellStyle name="SAPBEXexcGood1 2 4 2 2 3 2" xfId="24824"/>
    <cellStyle name="SAPBEXexcGood1 2 4 2 2 4" xfId="24825"/>
    <cellStyle name="SAPBEXexcGood1 2 4 2 2 4 2" xfId="24826"/>
    <cellStyle name="SAPBEXexcGood1 2 4 2 2 5" xfId="24827"/>
    <cellStyle name="SAPBEXexcGood1 2 4 2 2 5 2" xfId="24828"/>
    <cellStyle name="SAPBEXexcGood1 2 4 2 2 6" xfId="24829"/>
    <cellStyle name="SAPBEXexcGood1 2 4 2 2 6 2" xfId="24830"/>
    <cellStyle name="SAPBEXexcGood1 2 4 2 2 7" xfId="24831"/>
    <cellStyle name="SAPBEXexcGood1 2 4 2 3" xfId="24832"/>
    <cellStyle name="SAPBEXexcGood1 2 4 2 3 2" xfId="24833"/>
    <cellStyle name="SAPBEXexcGood1 2 4 2 4" xfId="24834"/>
    <cellStyle name="SAPBEXexcGood1 2 4 2 4 2" xfId="24835"/>
    <cellStyle name="SAPBEXexcGood1 2 4 2 5" xfId="24836"/>
    <cellStyle name="SAPBEXexcGood1 2 4 2 5 2" xfId="24837"/>
    <cellStyle name="SAPBEXexcGood1 2 4 2 6" xfId="24838"/>
    <cellStyle name="SAPBEXexcGood1 2 4 2 6 2" xfId="24839"/>
    <cellStyle name="SAPBEXexcGood1 2 4 2 7" xfId="24840"/>
    <cellStyle name="SAPBEXexcGood1 2 4 2 7 2" xfId="24841"/>
    <cellStyle name="SAPBEXexcGood1 2 4 2 8" xfId="24842"/>
    <cellStyle name="SAPBEXexcGood1 2 4 3" xfId="24843"/>
    <cellStyle name="SAPBEXexcGood1 2 4 3 2" xfId="24844"/>
    <cellStyle name="SAPBEXexcGood1 2 4 3 2 2" xfId="24845"/>
    <cellStyle name="SAPBEXexcGood1 2 4 3 3" xfId="24846"/>
    <cellStyle name="SAPBEXexcGood1 2 4 3 3 2" xfId="24847"/>
    <cellStyle name="SAPBEXexcGood1 2 4 3 4" xfId="24848"/>
    <cellStyle name="SAPBEXexcGood1 2 4 3 4 2" xfId="24849"/>
    <cellStyle name="SAPBEXexcGood1 2 4 3 5" xfId="24850"/>
    <cellStyle name="SAPBEXexcGood1 2 4 3 5 2" xfId="24851"/>
    <cellStyle name="SAPBEXexcGood1 2 4 3 6" xfId="24852"/>
    <cellStyle name="SAPBEXexcGood1 2 4 3 6 2" xfId="24853"/>
    <cellStyle name="SAPBEXexcGood1 2 4 3 7" xfId="24854"/>
    <cellStyle name="SAPBEXexcGood1 2 4 4" xfId="24855"/>
    <cellStyle name="SAPBEXexcGood1 2 4 4 2" xfId="24856"/>
    <cellStyle name="SAPBEXexcGood1 2 4 5" xfId="24857"/>
    <cellStyle name="SAPBEXexcGood1 2 4 5 2" xfId="24858"/>
    <cellStyle name="SAPBEXexcGood1 2 4 6" xfId="24859"/>
    <cellStyle name="SAPBEXexcGood1 2 4 6 2" xfId="24860"/>
    <cellStyle name="SAPBEXexcGood1 2 4 7" xfId="24861"/>
    <cellStyle name="SAPBEXexcGood1 2 4 7 2" xfId="24862"/>
    <cellStyle name="SAPBEXexcGood1 2 4 8" xfId="24863"/>
    <cellStyle name="SAPBEXexcGood1 2 4 8 2" xfId="24864"/>
    <cellStyle name="SAPBEXexcGood1 2 4 9" xfId="24865"/>
    <cellStyle name="SAPBEXexcGood1 2 5" xfId="24866"/>
    <cellStyle name="SAPBEXexcGood1 2 5 2" xfId="24867"/>
    <cellStyle name="SAPBEXexcGood1 2 5 2 2" xfId="24868"/>
    <cellStyle name="SAPBEXexcGood1 2 5 2 2 2" xfId="24869"/>
    <cellStyle name="SAPBEXexcGood1 2 5 2 3" xfId="24870"/>
    <cellStyle name="SAPBEXexcGood1 2 5 2 3 2" xfId="24871"/>
    <cellStyle name="SAPBEXexcGood1 2 5 2 4" xfId="24872"/>
    <cellStyle name="SAPBEXexcGood1 2 5 2 4 2" xfId="24873"/>
    <cellStyle name="SAPBEXexcGood1 2 5 2 5" xfId="24874"/>
    <cellStyle name="SAPBEXexcGood1 2 5 2 5 2" xfId="24875"/>
    <cellStyle name="SAPBEXexcGood1 2 5 2 6" xfId="24876"/>
    <cellStyle name="SAPBEXexcGood1 2 5 2 6 2" xfId="24877"/>
    <cellStyle name="SAPBEXexcGood1 2 5 2 7" xfId="24878"/>
    <cellStyle name="SAPBEXexcGood1 2 5 3" xfId="24879"/>
    <cellStyle name="SAPBEXexcGood1 2 5 3 2" xfId="24880"/>
    <cellStyle name="SAPBEXexcGood1 2 5 4" xfId="24881"/>
    <cellStyle name="SAPBEXexcGood1 2 5 4 2" xfId="24882"/>
    <cellStyle name="SAPBEXexcGood1 2 5 5" xfId="24883"/>
    <cellStyle name="SAPBEXexcGood1 2 5 5 2" xfId="24884"/>
    <cellStyle name="SAPBEXexcGood1 2 5 6" xfId="24885"/>
    <cellStyle name="SAPBEXexcGood1 2 5 6 2" xfId="24886"/>
    <cellStyle name="SAPBEXexcGood1 2 5 7" xfId="24887"/>
    <cellStyle name="SAPBEXexcGood1 2 5 7 2" xfId="24888"/>
    <cellStyle name="SAPBEXexcGood1 2 5 8" xfId="24889"/>
    <cellStyle name="SAPBEXexcGood1 2 6" xfId="24890"/>
    <cellStyle name="SAPBEXexcGood1 2 6 2" xfId="24891"/>
    <cellStyle name="SAPBEXexcGood1 2 6 2 2" xfId="24892"/>
    <cellStyle name="SAPBEXexcGood1 2 6 3" xfId="24893"/>
    <cellStyle name="SAPBEXexcGood1 2 6 3 2" xfId="24894"/>
    <cellStyle name="SAPBEXexcGood1 2 6 4" xfId="24895"/>
    <cellStyle name="SAPBEXexcGood1 2 6 4 2" xfId="24896"/>
    <cellStyle name="SAPBEXexcGood1 2 6 5" xfId="24897"/>
    <cellStyle name="SAPBEXexcGood1 2 6 5 2" xfId="24898"/>
    <cellStyle name="SAPBEXexcGood1 2 6 6" xfId="24899"/>
    <cellStyle name="SAPBEXexcGood1 2 6 6 2" xfId="24900"/>
    <cellStyle name="SAPBEXexcGood1 2 6 7" xfId="24901"/>
    <cellStyle name="SAPBEXexcGood1 2 7" xfId="24902"/>
    <cellStyle name="SAPBEXexcGood1 2 7 2" xfId="24903"/>
    <cellStyle name="SAPBEXexcGood1 2 8" xfId="24904"/>
    <cellStyle name="SAPBEXexcGood1 2 8 2" xfId="24905"/>
    <cellStyle name="SAPBEXexcGood1 2 9" xfId="24906"/>
    <cellStyle name="SAPBEXexcGood1 2 9 2" xfId="24907"/>
    <cellStyle name="SAPBEXexcGood1 3" xfId="24908"/>
    <cellStyle name="SAPBEXexcGood1 3 10" xfId="24909"/>
    <cellStyle name="SAPBEXexcGood1 3 10 2" xfId="24910"/>
    <cellStyle name="SAPBEXexcGood1 3 11" xfId="24911"/>
    <cellStyle name="SAPBEXexcGood1 3 11 2" xfId="24912"/>
    <cellStyle name="SAPBEXexcGood1 3 12" xfId="24913"/>
    <cellStyle name="SAPBEXexcGood1 3 2" xfId="24914"/>
    <cellStyle name="SAPBEXexcGood1 3 2 10" xfId="24915"/>
    <cellStyle name="SAPBEXexcGood1 3 2 10 2" xfId="24916"/>
    <cellStyle name="SAPBEXexcGood1 3 2 11" xfId="24917"/>
    <cellStyle name="SAPBEXexcGood1 3 2 2" xfId="24918"/>
    <cellStyle name="SAPBEXexcGood1 3 2 2 10" xfId="24919"/>
    <cellStyle name="SAPBEXexcGood1 3 2 2 2" xfId="24920"/>
    <cellStyle name="SAPBEXexcGood1 3 2 2 2 2" xfId="24921"/>
    <cellStyle name="SAPBEXexcGood1 3 2 2 2 2 2" xfId="24922"/>
    <cellStyle name="SAPBEXexcGood1 3 2 2 2 2 2 2" xfId="24923"/>
    <cellStyle name="SAPBEXexcGood1 3 2 2 2 2 2 2 2" xfId="24924"/>
    <cellStyle name="SAPBEXexcGood1 3 2 2 2 2 2 3" xfId="24925"/>
    <cellStyle name="SAPBEXexcGood1 3 2 2 2 2 2 3 2" xfId="24926"/>
    <cellStyle name="SAPBEXexcGood1 3 2 2 2 2 2 4" xfId="24927"/>
    <cellStyle name="SAPBEXexcGood1 3 2 2 2 2 2 4 2" xfId="24928"/>
    <cellStyle name="SAPBEXexcGood1 3 2 2 2 2 2 5" xfId="24929"/>
    <cellStyle name="SAPBEXexcGood1 3 2 2 2 2 2 5 2" xfId="24930"/>
    <cellStyle name="SAPBEXexcGood1 3 2 2 2 2 2 6" xfId="24931"/>
    <cellStyle name="SAPBEXexcGood1 3 2 2 2 2 2 6 2" xfId="24932"/>
    <cellStyle name="SAPBEXexcGood1 3 2 2 2 2 2 7" xfId="24933"/>
    <cellStyle name="SAPBEXexcGood1 3 2 2 2 2 3" xfId="24934"/>
    <cellStyle name="SAPBEXexcGood1 3 2 2 2 2 3 2" xfId="24935"/>
    <cellStyle name="SAPBEXexcGood1 3 2 2 2 2 4" xfId="24936"/>
    <cellStyle name="SAPBEXexcGood1 3 2 2 2 2 4 2" xfId="24937"/>
    <cellStyle name="SAPBEXexcGood1 3 2 2 2 2 5" xfId="24938"/>
    <cellStyle name="SAPBEXexcGood1 3 2 2 2 2 5 2" xfId="24939"/>
    <cellStyle name="SAPBEXexcGood1 3 2 2 2 2 6" xfId="24940"/>
    <cellStyle name="SAPBEXexcGood1 3 2 2 2 2 6 2" xfId="24941"/>
    <cellStyle name="SAPBEXexcGood1 3 2 2 2 2 7" xfId="24942"/>
    <cellStyle name="SAPBEXexcGood1 3 2 2 2 2 7 2" xfId="24943"/>
    <cellStyle name="SAPBEXexcGood1 3 2 2 2 2 8" xfId="24944"/>
    <cellStyle name="SAPBEXexcGood1 3 2 2 2 3" xfId="24945"/>
    <cellStyle name="SAPBEXexcGood1 3 2 2 2 3 2" xfId="24946"/>
    <cellStyle name="SAPBEXexcGood1 3 2 2 2 3 2 2" xfId="24947"/>
    <cellStyle name="SAPBEXexcGood1 3 2 2 2 3 3" xfId="24948"/>
    <cellStyle name="SAPBEXexcGood1 3 2 2 2 3 3 2" xfId="24949"/>
    <cellStyle name="SAPBEXexcGood1 3 2 2 2 3 4" xfId="24950"/>
    <cellStyle name="SAPBEXexcGood1 3 2 2 2 3 4 2" xfId="24951"/>
    <cellStyle name="SAPBEXexcGood1 3 2 2 2 3 5" xfId="24952"/>
    <cellStyle name="SAPBEXexcGood1 3 2 2 2 3 5 2" xfId="24953"/>
    <cellStyle name="SAPBEXexcGood1 3 2 2 2 3 6" xfId="24954"/>
    <cellStyle name="SAPBEXexcGood1 3 2 2 2 3 6 2" xfId="24955"/>
    <cellStyle name="SAPBEXexcGood1 3 2 2 2 3 7" xfId="24956"/>
    <cellStyle name="SAPBEXexcGood1 3 2 2 2 4" xfId="24957"/>
    <cellStyle name="SAPBEXexcGood1 3 2 2 2 4 2" xfId="24958"/>
    <cellStyle name="SAPBEXexcGood1 3 2 2 2 5" xfId="24959"/>
    <cellStyle name="SAPBEXexcGood1 3 2 2 2 5 2" xfId="24960"/>
    <cellStyle name="SAPBEXexcGood1 3 2 2 2 6" xfId="24961"/>
    <cellStyle name="SAPBEXexcGood1 3 2 2 2 6 2" xfId="24962"/>
    <cellStyle name="SAPBEXexcGood1 3 2 2 2 7" xfId="24963"/>
    <cellStyle name="SAPBEXexcGood1 3 2 2 2 7 2" xfId="24964"/>
    <cellStyle name="SAPBEXexcGood1 3 2 2 2 8" xfId="24965"/>
    <cellStyle name="SAPBEXexcGood1 3 2 2 2 8 2" xfId="24966"/>
    <cellStyle name="SAPBEXexcGood1 3 2 2 2 9" xfId="24967"/>
    <cellStyle name="SAPBEXexcGood1 3 2 2 3" xfId="24968"/>
    <cellStyle name="SAPBEXexcGood1 3 2 2 3 2" xfId="24969"/>
    <cellStyle name="SAPBEXexcGood1 3 2 2 3 2 2" xfId="24970"/>
    <cellStyle name="SAPBEXexcGood1 3 2 2 3 2 2 2" xfId="24971"/>
    <cellStyle name="SAPBEXexcGood1 3 2 2 3 2 3" xfId="24972"/>
    <cellStyle name="SAPBEXexcGood1 3 2 2 3 2 3 2" xfId="24973"/>
    <cellStyle name="SAPBEXexcGood1 3 2 2 3 2 4" xfId="24974"/>
    <cellStyle name="SAPBEXexcGood1 3 2 2 3 2 4 2" xfId="24975"/>
    <cellStyle name="SAPBEXexcGood1 3 2 2 3 2 5" xfId="24976"/>
    <cellStyle name="SAPBEXexcGood1 3 2 2 3 2 5 2" xfId="24977"/>
    <cellStyle name="SAPBEXexcGood1 3 2 2 3 2 6" xfId="24978"/>
    <cellStyle name="SAPBEXexcGood1 3 2 2 3 2 6 2" xfId="24979"/>
    <cellStyle name="SAPBEXexcGood1 3 2 2 3 2 7" xfId="24980"/>
    <cellStyle name="SAPBEXexcGood1 3 2 2 3 3" xfId="24981"/>
    <cellStyle name="SAPBEXexcGood1 3 2 2 3 3 2" xfId="24982"/>
    <cellStyle name="SAPBEXexcGood1 3 2 2 3 4" xfId="24983"/>
    <cellStyle name="SAPBEXexcGood1 3 2 2 3 4 2" xfId="24984"/>
    <cellStyle name="SAPBEXexcGood1 3 2 2 3 5" xfId="24985"/>
    <cellStyle name="SAPBEXexcGood1 3 2 2 3 5 2" xfId="24986"/>
    <cellStyle name="SAPBEXexcGood1 3 2 2 3 6" xfId="24987"/>
    <cellStyle name="SAPBEXexcGood1 3 2 2 3 6 2" xfId="24988"/>
    <cellStyle name="SAPBEXexcGood1 3 2 2 3 7" xfId="24989"/>
    <cellStyle name="SAPBEXexcGood1 3 2 2 3 7 2" xfId="24990"/>
    <cellStyle name="SAPBEXexcGood1 3 2 2 3 8" xfId="24991"/>
    <cellStyle name="SAPBEXexcGood1 3 2 2 4" xfId="24992"/>
    <cellStyle name="SAPBEXexcGood1 3 2 2 4 2" xfId="24993"/>
    <cellStyle name="SAPBEXexcGood1 3 2 2 4 2 2" xfId="24994"/>
    <cellStyle name="SAPBEXexcGood1 3 2 2 4 3" xfId="24995"/>
    <cellStyle name="SAPBEXexcGood1 3 2 2 4 3 2" xfId="24996"/>
    <cellStyle name="SAPBEXexcGood1 3 2 2 4 4" xfId="24997"/>
    <cellStyle name="SAPBEXexcGood1 3 2 2 4 4 2" xfId="24998"/>
    <cellStyle name="SAPBEXexcGood1 3 2 2 4 5" xfId="24999"/>
    <cellStyle name="SAPBEXexcGood1 3 2 2 4 5 2" xfId="25000"/>
    <cellStyle name="SAPBEXexcGood1 3 2 2 4 6" xfId="25001"/>
    <cellStyle name="SAPBEXexcGood1 3 2 2 4 6 2" xfId="25002"/>
    <cellStyle name="SAPBEXexcGood1 3 2 2 4 7" xfId="25003"/>
    <cellStyle name="SAPBEXexcGood1 3 2 2 5" xfId="25004"/>
    <cellStyle name="SAPBEXexcGood1 3 2 2 5 2" xfId="25005"/>
    <cellStyle name="SAPBEXexcGood1 3 2 2 6" xfId="25006"/>
    <cellStyle name="SAPBEXexcGood1 3 2 2 6 2" xfId="25007"/>
    <cellStyle name="SAPBEXexcGood1 3 2 2 7" xfId="25008"/>
    <cellStyle name="SAPBEXexcGood1 3 2 2 7 2" xfId="25009"/>
    <cellStyle name="SAPBEXexcGood1 3 2 2 8" xfId="25010"/>
    <cellStyle name="SAPBEXexcGood1 3 2 2 8 2" xfId="25011"/>
    <cellStyle name="SAPBEXexcGood1 3 2 2 9" xfId="25012"/>
    <cellStyle name="SAPBEXexcGood1 3 2 2 9 2" xfId="25013"/>
    <cellStyle name="SAPBEXexcGood1 3 2 3" xfId="25014"/>
    <cellStyle name="SAPBEXexcGood1 3 2 3 2" xfId="25015"/>
    <cellStyle name="SAPBEXexcGood1 3 2 3 2 2" xfId="25016"/>
    <cellStyle name="SAPBEXexcGood1 3 2 3 2 2 2" xfId="25017"/>
    <cellStyle name="SAPBEXexcGood1 3 2 3 2 2 2 2" xfId="25018"/>
    <cellStyle name="SAPBEXexcGood1 3 2 3 2 2 3" xfId="25019"/>
    <cellStyle name="SAPBEXexcGood1 3 2 3 2 2 3 2" xfId="25020"/>
    <cellStyle name="SAPBEXexcGood1 3 2 3 2 2 4" xfId="25021"/>
    <cellStyle name="SAPBEXexcGood1 3 2 3 2 2 4 2" xfId="25022"/>
    <cellStyle name="SAPBEXexcGood1 3 2 3 2 2 5" xfId="25023"/>
    <cellStyle name="SAPBEXexcGood1 3 2 3 2 2 5 2" xfId="25024"/>
    <cellStyle name="SAPBEXexcGood1 3 2 3 2 2 6" xfId="25025"/>
    <cellStyle name="SAPBEXexcGood1 3 2 3 2 2 6 2" xfId="25026"/>
    <cellStyle name="SAPBEXexcGood1 3 2 3 2 2 7" xfId="25027"/>
    <cellStyle name="SAPBEXexcGood1 3 2 3 2 3" xfId="25028"/>
    <cellStyle name="SAPBEXexcGood1 3 2 3 2 3 2" xfId="25029"/>
    <cellStyle name="SAPBEXexcGood1 3 2 3 2 4" xfId="25030"/>
    <cellStyle name="SAPBEXexcGood1 3 2 3 2 4 2" xfId="25031"/>
    <cellStyle name="SAPBEXexcGood1 3 2 3 2 5" xfId="25032"/>
    <cellStyle name="SAPBEXexcGood1 3 2 3 2 5 2" xfId="25033"/>
    <cellStyle name="SAPBEXexcGood1 3 2 3 2 6" xfId="25034"/>
    <cellStyle name="SAPBEXexcGood1 3 2 3 2 6 2" xfId="25035"/>
    <cellStyle name="SAPBEXexcGood1 3 2 3 2 7" xfId="25036"/>
    <cellStyle name="SAPBEXexcGood1 3 2 3 2 7 2" xfId="25037"/>
    <cellStyle name="SAPBEXexcGood1 3 2 3 2 8" xfId="25038"/>
    <cellStyle name="SAPBEXexcGood1 3 2 3 3" xfId="25039"/>
    <cellStyle name="SAPBEXexcGood1 3 2 3 3 2" xfId="25040"/>
    <cellStyle name="SAPBEXexcGood1 3 2 3 3 2 2" xfId="25041"/>
    <cellStyle name="SAPBEXexcGood1 3 2 3 3 3" xfId="25042"/>
    <cellStyle name="SAPBEXexcGood1 3 2 3 3 3 2" xfId="25043"/>
    <cellStyle name="SAPBEXexcGood1 3 2 3 3 4" xfId="25044"/>
    <cellStyle name="SAPBEXexcGood1 3 2 3 3 4 2" xfId="25045"/>
    <cellStyle name="SAPBEXexcGood1 3 2 3 3 5" xfId="25046"/>
    <cellStyle name="SAPBEXexcGood1 3 2 3 3 5 2" xfId="25047"/>
    <cellStyle name="SAPBEXexcGood1 3 2 3 3 6" xfId="25048"/>
    <cellStyle name="SAPBEXexcGood1 3 2 3 3 6 2" xfId="25049"/>
    <cellStyle name="SAPBEXexcGood1 3 2 3 3 7" xfId="25050"/>
    <cellStyle name="SAPBEXexcGood1 3 2 3 4" xfId="25051"/>
    <cellStyle name="SAPBEXexcGood1 3 2 3 4 2" xfId="25052"/>
    <cellStyle name="SAPBEXexcGood1 3 2 3 5" xfId="25053"/>
    <cellStyle name="SAPBEXexcGood1 3 2 3 5 2" xfId="25054"/>
    <cellStyle name="SAPBEXexcGood1 3 2 3 6" xfId="25055"/>
    <cellStyle name="SAPBEXexcGood1 3 2 3 6 2" xfId="25056"/>
    <cellStyle name="SAPBEXexcGood1 3 2 3 7" xfId="25057"/>
    <cellStyle name="SAPBEXexcGood1 3 2 3 7 2" xfId="25058"/>
    <cellStyle name="SAPBEXexcGood1 3 2 3 8" xfId="25059"/>
    <cellStyle name="SAPBEXexcGood1 3 2 3 8 2" xfId="25060"/>
    <cellStyle name="SAPBEXexcGood1 3 2 3 9" xfId="25061"/>
    <cellStyle name="SAPBEXexcGood1 3 2 4" xfId="25062"/>
    <cellStyle name="SAPBEXexcGood1 3 2 4 2" xfId="25063"/>
    <cellStyle name="SAPBEXexcGood1 3 2 4 2 2" xfId="25064"/>
    <cellStyle name="SAPBEXexcGood1 3 2 4 2 2 2" xfId="25065"/>
    <cellStyle name="SAPBEXexcGood1 3 2 4 2 3" xfId="25066"/>
    <cellStyle name="SAPBEXexcGood1 3 2 4 2 3 2" xfId="25067"/>
    <cellStyle name="SAPBEXexcGood1 3 2 4 2 4" xfId="25068"/>
    <cellStyle name="SAPBEXexcGood1 3 2 4 2 4 2" xfId="25069"/>
    <cellStyle name="SAPBEXexcGood1 3 2 4 2 5" xfId="25070"/>
    <cellStyle name="SAPBEXexcGood1 3 2 4 2 5 2" xfId="25071"/>
    <cellStyle name="SAPBEXexcGood1 3 2 4 2 6" xfId="25072"/>
    <cellStyle name="SAPBEXexcGood1 3 2 4 2 6 2" xfId="25073"/>
    <cellStyle name="SAPBEXexcGood1 3 2 4 2 7" xfId="25074"/>
    <cellStyle name="SAPBEXexcGood1 3 2 4 3" xfId="25075"/>
    <cellStyle name="SAPBEXexcGood1 3 2 4 3 2" xfId="25076"/>
    <cellStyle name="SAPBEXexcGood1 3 2 4 4" xfId="25077"/>
    <cellStyle name="SAPBEXexcGood1 3 2 4 4 2" xfId="25078"/>
    <cellStyle name="SAPBEXexcGood1 3 2 4 5" xfId="25079"/>
    <cellStyle name="SAPBEXexcGood1 3 2 4 5 2" xfId="25080"/>
    <cellStyle name="SAPBEXexcGood1 3 2 4 6" xfId="25081"/>
    <cellStyle name="SAPBEXexcGood1 3 2 4 6 2" xfId="25082"/>
    <cellStyle name="SAPBEXexcGood1 3 2 4 7" xfId="25083"/>
    <cellStyle name="SAPBEXexcGood1 3 2 4 7 2" xfId="25084"/>
    <cellStyle name="SAPBEXexcGood1 3 2 4 8" xfId="25085"/>
    <cellStyle name="SAPBEXexcGood1 3 2 5" xfId="25086"/>
    <cellStyle name="SAPBEXexcGood1 3 2 5 2" xfId="25087"/>
    <cellStyle name="SAPBEXexcGood1 3 2 5 2 2" xfId="25088"/>
    <cellStyle name="SAPBEXexcGood1 3 2 5 3" xfId="25089"/>
    <cellStyle name="SAPBEXexcGood1 3 2 5 3 2" xfId="25090"/>
    <cellStyle name="SAPBEXexcGood1 3 2 5 4" xfId="25091"/>
    <cellStyle name="SAPBEXexcGood1 3 2 5 4 2" xfId="25092"/>
    <cellStyle name="SAPBEXexcGood1 3 2 5 5" xfId="25093"/>
    <cellStyle name="SAPBEXexcGood1 3 2 5 5 2" xfId="25094"/>
    <cellStyle name="SAPBEXexcGood1 3 2 5 6" xfId="25095"/>
    <cellStyle name="SAPBEXexcGood1 3 2 5 6 2" xfId="25096"/>
    <cellStyle name="SAPBEXexcGood1 3 2 5 7" xfId="25097"/>
    <cellStyle name="SAPBEXexcGood1 3 2 6" xfId="25098"/>
    <cellStyle name="SAPBEXexcGood1 3 2 6 2" xfId="25099"/>
    <cellStyle name="SAPBEXexcGood1 3 2 7" xfId="25100"/>
    <cellStyle name="SAPBEXexcGood1 3 2 7 2" xfId="25101"/>
    <cellStyle name="SAPBEXexcGood1 3 2 8" xfId="25102"/>
    <cellStyle name="SAPBEXexcGood1 3 2 8 2" xfId="25103"/>
    <cellStyle name="SAPBEXexcGood1 3 2 9" xfId="25104"/>
    <cellStyle name="SAPBEXexcGood1 3 2 9 2" xfId="25105"/>
    <cellStyle name="SAPBEXexcGood1 3 3" xfId="25106"/>
    <cellStyle name="SAPBEXexcGood1 3 3 10" xfId="25107"/>
    <cellStyle name="SAPBEXexcGood1 3 3 2" xfId="25108"/>
    <cellStyle name="SAPBEXexcGood1 3 3 2 2" xfId="25109"/>
    <cellStyle name="SAPBEXexcGood1 3 3 2 2 2" xfId="25110"/>
    <cellStyle name="SAPBEXexcGood1 3 3 2 2 2 2" xfId="25111"/>
    <cellStyle name="SAPBEXexcGood1 3 3 2 2 2 2 2" xfId="25112"/>
    <cellStyle name="SAPBEXexcGood1 3 3 2 2 2 3" xfId="25113"/>
    <cellStyle name="SAPBEXexcGood1 3 3 2 2 2 3 2" xfId="25114"/>
    <cellStyle name="SAPBEXexcGood1 3 3 2 2 2 4" xfId="25115"/>
    <cellStyle name="SAPBEXexcGood1 3 3 2 2 2 4 2" xfId="25116"/>
    <cellStyle name="SAPBEXexcGood1 3 3 2 2 2 5" xfId="25117"/>
    <cellStyle name="SAPBEXexcGood1 3 3 2 2 2 5 2" xfId="25118"/>
    <cellStyle name="SAPBEXexcGood1 3 3 2 2 2 6" xfId="25119"/>
    <cellStyle name="SAPBEXexcGood1 3 3 2 2 2 6 2" xfId="25120"/>
    <cellStyle name="SAPBEXexcGood1 3 3 2 2 2 7" xfId="25121"/>
    <cellStyle name="SAPBEXexcGood1 3 3 2 2 3" xfId="25122"/>
    <cellStyle name="SAPBEXexcGood1 3 3 2 2 3 2" xfId="25123"/>
    <cellStyle name="SAPBEXexcGood1 3 3 2 2 4" xfId="25124"/>
    <cellStyle name="SAPBEXexcGood1 3 3 2 2 4 2" xfId="25125"/>
    <cellStyle name="SAPBEXexcGood1 3 3 2 2 5" xfId="25126"/>
    <cellStyle name="SAPBEXexcGood1 3 3 2 2 5 2" xfId="25127"/>
    <cellStyle name="SAPBEXexcGood1 3 3 2 2 6" xfId="25128"/>
    <cellStyle name="SAPBEXexcGood1 3 3 2 2 6 2" xfId="25129"/>
    <cellStyle name="SAPBEXexcGood1 3 3 2 2 7" xfId="25130"/>
    <cellStyle name="SAPBEXexcGood1 3 3 2 2 7 2" xfId="25131"/>
    <cellStyle name="SAPBEXexcGood1 3 3 2 2 8" xfId="25132"/>
    <cellStyle name="SAPBEXexcGood1 3 3 2 3" xfId="25133"/>
    <cellStyle name="SAPBEXexcGood1 3 3 2 3 2" xfId="25134"/>
    <cellStyle name="SAPBEXexcGood1 3 3 2 3 2 2" xfId="25135"/>
    <cellStyle name="SAPBEXexcGood1 3 3 2 3 3" xfId="25136"/>
    <cellStyle name="SAPBEXexcGood1 3 3 2 3 3 2" xfId="25137"/>
    <cellStyle name="SAPBEXexcGood1 3 3 2 3 4" xfId="25138"/>
    <cellStyle name="SAPBEXexcGood1 3 3 2 3 4 2" xfId="25139"/>
    <cellStyle name="SAPBEXexcGood1 3 3 2 3 5" xfId="25140"/>
    <cellStyle name="SAPBEXexcGood1 3 3 2 3 5 2" xfId="25141"/>
    <cellStyle name="SAPBEXexcGood1 3 3 2 3 6" xfId="25142"/>
    <cellStyle name="SAPBEXexcGood1 3 3 2 3 6 2" xfId="25143"/>
    <cellStyle name="SAPBEXexcGood1 3 3 2 3 7" xfId="25144"/>
    <cellStyle name="SAPBEXexcGood1 3 3 2 4" xfId="25145"/>
    <cellStyle name="SAPBEXexcGood1 3 3 2 4 2" xfId="25146"/>
    <cellStyle name="SAPBEXexcGood1 3 3 2 5" xfId="25147"/>
    <cellStyle name="SAPBEXexcGood1 3 3 2 5 2" xfId="25148"/>
    <cellStyle name="SAPBEXexcGood1 3 3 2 6" xfId="25149"/>
    <cellStyle name="SAPBEXexcGood1 3 3 2 6 2" xfId="25150"/>
    <cellStyle name="SAPBEXexcGood1 3 3 2 7" xfId="25151"/>
    <cellStyle name="SAPBEXexcGood1 3 3 2 7 2" xfId="25152"/>
    <cellStyle name="SAPBEXexcGood1 3 3 2 8" xfId="25153"/>
    <cellStyle name="SAPBEXexcGood1 3 3 2 8 2" xfId="25154"/>
    <cellStyle name="SAPBEXexcGood1 3 3 2 9" xfId="25155"/>
    <cellStyle name="SAPBEXexcGood1 3 3 3" xfId="25156"/>
    <cellStyle name="SAPBEXexcGood1 3 3 3 2" xfId="25157"/>
    <cellStyle name="SAPBEXexcGood1 3 3 3 2 2" xfId="25158"/>
    <cellStyle name="SAPBEXexcGood1 3 3 3 2 2 2" xfId="25159"/>
    <cellStyle name="SAPBEXexcGood1 3 3 3 2 3" xfId="25160"/>
    <cellStyle name="SAPBEXexcGood1 3 3 3 2 3 2" xfId="25161"/>
    <cellStyle name="SAPBEXexcGood1 3 3 3 2 4" xfId="25162"/>
    <cellStyle name="SAPBEXexcGood1 3 3 3 2 4 2" xfId="25163"/>
    <cellStyle name="SAPBEXexcGood1 3 3 3 2 5" xfId="25164"/>
    <cellStyle name="SAPBEXexcGood1 3 3 3 2 5 2" xfId="25165"/>
    <cellStyle name="SAPBEXexcGood1 3 3 3 2 6" xfId="25166"/>
    <cellStyle name="SAPBEXexcGood1 3 3 3 2 6 2" xfId="25167"/>
    <cellStyle name="SAPBEXexcGood1 3 3 3 2 7" xfId="25168"/>
    <cellStyle name="SAPBEXexcGood1 3 3 3 3" xfId="25169"/>
    <cellStyle name="SAPBEXexcGood1 3 3 3 3 2" xfId="25170"/>
    <cellStyle name="SAPBEXexcGood1 3 3 3 4" xfId="25171"/>
    <cellStyle name="SAPBEXexcGood1 3 3 3 4 2" xfId="25172"/>
    <cellStyle name="SAPBEXexcGood1 3 3 3 5" xfId="25173"/>
    <cellStyle name="SAPBEXexcGood1 3 3 3 5 2" xfId="25174"/>
    <cellStyle name="SAPBEXexcGood1 3 3 3 6" xfId="25175"/>
    <cellStyle name="SAPBEXexcGood1 3 3 3 6 2" xfId="25176"/>
    <cellStyle name="SAPBEXexcGood1 3 3 3 7" xfId="25177"/>
    <cellStyle name="SAPBEXexcGood1 3 3 3 7 2" xfId="25178"/>
    <cellStyle name="SAPBEXexcGood1 3 3 3 8" xfId="25179"/>
    <cellStyle name="SAPBEXexcGood1 3 3 4" xfId="25180"/>
    <cellStyle name="SAPBEXexcGood1 3 3 4 2" xfId="25181"/>
    <cellStyle name="SAPBEXexcGood1 3 3 4 2 2" xfId="25182"/>
    <cellStyle name="SAPBEXexcGood1 3 3 4 3" xfId="25183"/>
    <cellStyle name="SAPBEXexcGood1 3 3 4 3 2" xfId="25184"/>
    <cellStyle name="SAPBEXexcGood1 3 3 4 4" xfId="25185"/>
    <cellStyle name="SAPBEXexcGood1 3 3 4 4 2" xfId="25186"/>
    <cellStyle name="SAPBEXexcGood1 3 3 4 5" xfId="25187"/>
    <cellStyle name="SAPBEXexcGood1 3 3 4 5 2" xfId="25188"/>
    <cellStyle name="SAPBEXexcGood1 3 3 4 6" xfId="25189"/>
    <cellStyle name="SAPBEXexcGood1 3 3 4 6 2" xfId="25190"/>
    <cellStyle name="SAPBEXexcGood1 3 3 4 7" xfId="25191"/>
    <cellStyle name="SAPBEXexcGood1 3 3 5" xfId="25192"/>
    <cellStyle name="SAPBEXexcGood1 3 3 5 2" xfId="25193"/>
    <cellStyle name="SAPBEXexcGood1 3 3 6" xfId="25194"/>
    <cellStyle name="SAPBEXexcGood1 3 3 6 2" xfId="25195"/>
    <cellStyle name="SAPBEXexcGood1 3 3 7" xfId="25196"/>
    <cellStyle name="SAPBEXexcGood1 3 3 7 2" xfId="25197"/>
    <cellStyle name="SAPBEXexcGood1 3 3 8" xfId="25198"/>
    <cellStyle name="SAPBEXexcGood1 3 3 8 2" xfId="25199"/>
    <cellStyle name="SAPBEXexcGood1 3 3 9" xfId="25200"/>
    <cellStyle name="SAPBEXexcGood1 3 3 9 2" xfId="25201"/>
    <cellStyle name="SAPBEXexcGood1 3 4" xfId="25202"/>
    <cellStyle name="SAPBEXexcGood1 3 4 2" xfId="25203"/>
    <cellStyle name="SAPBEXexcGood1 3 4 2 2" xfId="25204"/>
    <cellStyle name="SAPBEXexcGood1 3 4 2 2 2" xfId="25205"/>
    <cellStyle name="SAPBEXexcGood1 3 4 2 2 2 2" xfId="25206"/>
    <cellStyle name="SAPBEXexcGood1 3 4 2 2 3" xfId="25207"/>
    <cellStyle name="SAPBEXexcGood1 3 4 2 2 3 2" xfId="25208"/>
    <cellStyle name="SAPBEXexcGood1 3 4 2 2 4" xfId="25209"/>
    <cellStyle name="SAPBEXexcGood1 3 4 2 2 4 2" xfId="25210"/>
    <cellStyle name="SAPBEXexcGood1 3 4 2 2 5" xfId="25211"/>
    <cellStyle name="SAPBEXexcGood1 3 4 2 2 5 2" xfId="25212"/>
    <cellStyle name="SAPBEXexcGood1 3 4 2 2 6" xfId="25213"/>
    <cellStyle name="SAPBEXexcGood1 3 4 2 2 6 2" xfId="25214"/>
    <cellStyle name="SAPBEXexcGood1 3 4 2 2 7" xfId="25215"/>
    <cellStyle name="SAPBEXexcGood1 3 4 2 3" xfId="25216"/>
    <cellStyle name="SAPBEXexcGood1 3 4 2 3 2" xfId="25217"/>
    <cellStyle name="SAPBEXexcGood1 3 4 2 4" xfId="25218"/>
    <cellStyle name="SAPBEXexcGood1 3 4 2 4 2" xfId="25219"/>
    <cellStyle name="SAPBEXexcGood1 3 4 2 5" xfId="25220"/>
    <cellStyle name="SAPBEXexcGood1 3 4 2 5 2" xfId="25221"/>
    <cellStyle name="SAPBEXexcGood1 3 4 2 6" xfId="25222"/>
    <cellStyle name="SAPBEXexcGood1 3 4 2 6 2" xfId="25223"/>
    <cellStyle name="SAPBEXexcGood1 3 4 2 7" xfId="25224"/>
    <cellStyle name="SAPBEXexcGood1 3 4 2 7 2" xfId="25225"/>
    <cellStyle name="SAPBEXexcGood1 3 4 2 8" xfId="25226"/>
    <cellStyle name="SAPBEXexcGood1 3 4 3" xfId="25227"/>
    <cellStyle name="SAPBEXexcGood1 3 4 3 2" xfId="25228"/>
    <cellStyle name="SAPBEXexcGood1 3 4 3 2 2" xfId="25229"/>
    <cellStyle name="SAPBEXexcGood1 3 4 3 3" xfId="25230"/>
    <cellStyle name="SAPBEXexcGood1 3 4 3 3 2" xfId="25231"/>
    <cellStyle name="SAPBEXexcGood1 3 4 3 4" xfId="25232"/>
    <cellStyle name="SAPBEXexcGood1 3 4 3 4 2" xfId="25233"/>
    <cellStyle name="SAPBEXexcGood1 3 4 3 5" xfId="25234"/>
    <cellStyle name="SAPBEXexcGood1 3 4 3 5 2" xfId="25235"/>
    <cellStyle name="SAPBEXexcGood1 3 4 3 6" xfId="25236"/>
    <cellStyle name="SAPBEXexcGood1 3 4 3 6 2" xfId="25237"/>
    <cellStyle name="SAPBEXexcGood1 3 4 3 7" xfId="25238"/>
    <cellStyle name="SAPBEXexcGood1 3 4 4" xfId="25239"/>
    <cellStyle name="SAPBEXexcGood1 3 4 4 2" xfId="25240"/>
    <cellStyle name="SAPBEXexcGood1 3 4 5" xfId="25241"/>
    <cellStyle name="SAPBEXexcGood1 3 4 5 2" xfId="25242"/>
    <cellStyle name="SAPBEXexcGood1 3 4 6" xfId="25243"/>
    <cellStyle name="SAPBEXexcGood1 3 4 6 2" xfId="25244"/>
    <cellStyle name="SAPBEXexcGood1 3 4 7" xfId="25245"/>
    <cellStyle name="SAPBEXexcGood1 3 4 7 2" xfId="25246"/>
    <cellStyle name="SAPBEXexcGood1 3 4 8" xfId="25247"/>
    <cellStyle name="SAPBEXexcGood1 3 4 8 2" xfId="25248"/>
    <cellStyle name="SAPBEXexcGood1 3 4 9" xfId="25249"/>
    <cellStyle name="SAPBEXexcGood1 3 5" xfId="25250"/>
    <cellStyle name="SAPBEXexcGood1 3 5 2" xfId="25251"/>
    <cellStyle name="SAPBEXexcGood1 3 5 2 2" xfId="25252"/>
    <cellStyle name="SAPBEXexcGood1 3 5 2 2 2" xfId="25253"/>
    <cellStyle name="SAPBEXexcGood1 3 5 2 3" xfId="25254"/>
    <cellStyle name="SAPBEXexcGood1 3 5 2 3 2" xfId="25255"/>
    <cellStyle name="SAPBEXexcGood1 3 5 2 4" xfId="25256"/>
    <cellStyle name="SAPBEXexcGood1 3 5 2 4 2" xfId="25257"/>
    <cellStyle name="SAPBEXexcGood1 3 5 2 5" xfId="25258"/>
    <cellStyle name="SAPBEXexcGood1 3 5 2 5 2" xfId="25259"/>
    <cellStyle name="SAPBEXexcGood1 3 5 2 6" xfId="25260"/>
    <cellStyle name="SAPBEXexcGood1 3 5 2 6 2" xfId="25261"/>
    <cellStyle name="SAPBEXexcGood1 3 5 2 7" xfId="25262"/>
    <cellStyle name="SAPBEXexcGood1 3 5 3" xfId="25263"/>
    <cellStyle name="SAPBEXexcGood1 3 5 3 2" xfId="25264"/>
    <cellStyle name="SAPBEXexcGood1 3 5 4" xfId="25265"/>
    <cellStyle name="SAPBEXexcGood1 3 5 4 2" xfId="25266"/>
    <cellStyle name="SAPBEXexcGood1 3 5 5" xfId="25267"/>
    <cellStyle name="SAPBEXexcGood1 3 5 5 2" xfId="25268"/>
    <cellStyle name="SAPBEXexcGood1 3 5 6" xfId="25269"/>
    <cellStyle name="SAPBEXexcGood1 3 5 6 2" xfId="25270"/>
    <cellStyle name="SAPBEXexcGood1 3 5 7" xfId="25271"/>
    <cellStyle name="SAPBEXexcGood1 3 5 7 2" xfId="25272"/>
    <cellStyle name="SAPBEXexcGood1 3 5 8" xfId="25273"/>
    <cellStyle name="SAPBEXexcGood1 3 6" xfId="25274"/>
    <cellStyle name="SAPBEXexcGood1 3 6 2" xfId="25275"/>
    <cellStyle name="SAPBEXexcGood1 3 6 2 2" xfId="25276"/>
    <cellStyle name="SAPBEXexcGood1 3 6 3" xfId="25277"/>
    <cellStyle name="SAPBEXexcGood1 3 6 3 2" xfId="25278"/>
    <cellStyle name="SAPBEXexcGood1 3 6 4" xfId="25279"/>
    <cellStyle name="SAPBEXexcGood1 3 6 4 2" xfId="25280"/>
    <cellStyle name="SAPBEXexcGood1 3 6 5" xfId="25281"/>
    <cellStyle name="SAPBEXexcGood1 3 6 5 2" xfId="25282"/>
    <cellStyle name="SAPBEXexcGood1 3 6 6" xfId="25283"/>
    <cellStyle name="SAPBEXexcGood1 3 6 6 2" xfId="25284"/>
    <cellStyle name="SAPBEXexcGood1 3 6 7" xfId="25285"/>
    <cellStyle name="SAPBEXexcGood1 3 7" xfId="25286"/>
    <cellStyle name="SAPBEXexcGood1 3 7 2" xfId="25287"/>
    <cellStyle name="SAPBEXexcGood1 3 8" xfId="25288"/>
    <cellStyle name="SAPBEXexcGood1 3 8 2" xfId="25289"/>
    <cellStyle name="SAPBEXexcGood1 3 9" xfId="25290"/>
    <cellStyle name="SAPBEXexcGood1 3 9 2" xfId="25291"/>
    <cellStyle name="SAPBEXexcGood1 4" xfId="25292"/>
    <cellStyle name="SAPBEXexcGood1 4 10" xfId="25293"/>
    <cellStyle name="SAPBEXexcGood1 4 10 2" xfId="25294"/>
    <cellStyle name="SAPBEXexcGood1 4 11" xfId="25295"/>
    <cellStyle name="SAPBEXexcGood1 4 2" xfId="25296"/>
    <cellStyle name="SAPBEXexcGood1 4 2 10" xfId="25297"/>
    <cellStyle name="SAPBEXexcGood1 4 2 2" xfId="25298"/>
    <cellStyle name="SAPBEXexcGood1 4 2 2 2" xfId="25299"/>
    <cellStyle name="SAPBEXexcGood1 4 2 2 2 2" xfId="25300"/>
    <cellStyle name="SAPBEXexcGood1 4 2 2 2 2 2" xfId="25301"/>
    <cellStyle name="SAPBEXexcGood1 4 2 2 2 2 2 2" xfId="25302"/>
    <cellStyle name="SAPBEXexcGood1 4 2 2 2 2 3" xfId="25303"/>
    <cellStyle name="SAPBEXexcGood1 4 2 2 2 2 3 2" xfId="25304"/>
    <cellStyle name="SAPBEXexcGood1 4 2 2 2 2 4" xfId="25305"/>
    <cellStyle name="SAPBEXexcGood1 4 2 2 2 2 4 2" xfId="25306"/>
    <cellStyle name="SAPBEXexcGood1 4 2 2 2 2 5" xfId="25307"/>
    <cellStyle name="SAPBEXexcGood1 4 2 2 2 2 5 2" xfId="25308"/>
    <cellStyle name="SAPBEXexcGood1 4 2 2 2 2 6" xfId="25309"/>
    <cellStyle name="SAPBEXexcGood1 4 2 2 2 2 6 2" xfId="25310"/>
    <cellStyle name="SAPBEXexcGood1 4 2 2 2 2 7" xfId="25311"/>
    <cellStyle name="SAPBEXexcGood1 4 2 2 2 3" xfId="25312"/>
    <cellStyle name="SAPBEXexcGood1 4 2 2 2 3 2" xfId="25313"/>
    <cellStyle name="SAPBEXexcGood1 4 2 2 2 4" xfId="25314"/>
    <cellStyle name="SAPBEXexcGood1 4 2 2 2 4 2" xfId="25315"/>
    <cellStyle name="SAPBEXexcGood1 4 2 2 2 5" xfId="25316"/>
    <cellStyle name="SAPBEXexcGood1 4 2 2 2 5 2" xfId="25317"/>
    <cellStyle name="SAPBEXexcGood1 4 2 2 2 6" xfId="25318"/>
    <cellStyle name="SAPBEXexcGood1 4 2 2 2 6 2" xfId="25319"/>
    <cellStyle name="SAPBEXexcGood1 4 2 2 2 7" xfId="25320"/>
    <cellStyle name="SAPBEXexcGood1 4 2 2 2 7 2" xfId="25321"/>
    <cellStyle name="SAPBEXexcGood1 4 2 2 2 8" xfId="25322"/>
    <cellStyle name="SAPBEXexcGood1 4 2 2 3" xfId="25323"/>
    <cellStyle name="SAPBEXexcGood1 4 2 2 3 2" xfId="25324"/>
    <cellStyle name="SAPBEXexcGood1 4 2 2 3 2 2" xfId="25325"/>
    <cellStyle name="SAPBEXexcGood1 4 2 2 3 3" xfId="25326"/>
    <cellStyle name="SAPBEXexcGood1 4 2 2 3 3 2" xfId="25327"/>
    <cellStyle name="SAPBEXexcGood1 4 2 2 3 4" xfId="25328"/>
    <cellStyle name="SAPBEXexcGood1 4 2 2 3 4 2" xfId="25329"/>
    <cellStyle name="SAPBEXexcGood1 4 2 2 3 5" xfId="25330"/>
    <cellStyle name="SAPBEXexcGood1 4 2 2 3 5 2" xfId="25331"/>
    <cellStyle name="SAPBEXexcGood1 4 2 2 3 6" xfId="25332"/>
    <cellStyle name="SAPBEXexcGood1 4 2 2 3 6 2" xfId="25333"/>
    <cellStyle name="SAPBEXexcGood1 4 2 2 3 7" xfId="25334"/>
    <cellStyle name="SAPBEXexcGood1 4 2 2 4" xfId="25335"/>
    <cellStyle name="SAPBEXexcGood1 4 2 2 4 2" xfId="25336"/>
    <cellStyle name="SAPBEXexcGood1 4 2 2 5" xfId="25337"/>
    <cellStyle name="SAPBEXexcGood1 4 2 2 5 2" xfId="25338"/>
    <cellStyle name="SAPBEXexcGood1 4 2 2 6" xfId="25339"/>
    <cellStyle name="SAPBEXexcGood1 4 2 2 6 2" xfId="25340"/>
    <cellStyle name="SAPBEXexcGood1 4 2 2 7" xfId="25341"/>
    <cellStyle name="SAPBEXexcGood1 4 2 2 7 2" xfId="25342"/>
    <cellStyle name="SAPBEXexcGood1 4 2 2 8" xfId="25343"/>
    <cellStyle name="SAPBEXexcGood1 4 2 2 8 2" xfId="25344"/>
    <cellStyle name="SAPBEXexcGood1 4 2 2 9" xfId="25345"/>
    <cellStyle name="SAPBEXexcGood1 4 2 3" xfId="25346"/>
    <cellStyle name="SAPBEXexcGood1 4 2 3 2" xfId="25347"/>
    <cellStyle name="SAPBEXexcGood1 4 2 3 2 2" xfId="25348"/>
    <cellStyle name="SAPBEXexcGood1 4 2 3 2 2 2" xfId="25349"/>
    <cellStyle name="SAPBEXexcGood1 4 2 3 2 3" xfId="25350"/>
    <cellStyle name="SAPBEXexcGood1 4 2 3 2 3 2" xfId="25351"/>
    <cellStyle name="SAPBEXexcGood1 4 2 3 2 4" xfId="25352"/>
    <cellStyle name="SAPBEXexcGood1 4 2 3 2 4 2" xfId="25353"/>
    <cellStyle name="SAPBEXexcGood1 4 2 3 2 5" xfId="25354"/>
    <cellStyle name="SAPBEXexcGood1 4 2 3 2 5 2" xfId="25355"/>
    <cellStyle name="SAPBEXexcGood1 4 2 3 2 6" xfId="25356"/>
    <cellStyle name="SAPBEXexcGood1 4 2 3 2 6 2" xfId="25357"/>
    <cellStyle name="SAPBEXexcGood1 4 2 3 2 7" xfId="25358"/>
    <cellStyle name="SAPBEXexcGood1 4 2 3 3" xfId="25359"/>
    <cellStyle name="SAPBEXexcGood1 4 2 3 3 2" xfId="25360"/>
    <cellStyle name="SAPBEXexcGood1 4 2 3 4" xfId="25361"/>
    <cellStyle name="SAPBEXexcGood1 4 2 3 4 2" xfId="25362"/>
    <cellStyle name="SAPBEXexcGood1 4 2 3 5" xfId="25363"/>
    <cellStyle name="SAPBEXexcGood1 4 2 3 5 2" xfId="25364"/>
    <cellStyle name="SAPBEXexcGood1 4 2 3 6" xfId="25365"/>
    <cellStyle name="SAPBEXexcGood1 4 2 3 6 2" xfId="25366"/>
    <cellStyle name="SAPBEXexcGood1 4 2 3 7" xfId="25367"/>
    <cellStyle name="SAPBEXexcGood1 4 2 3 7 2" xfId="25368"/>
    <cellStyle name="SAPBEXexcGood1 4 2 3 8" xfId="25369"/>
    <cellStyle name="SAPBEXexcGood1 4 2 4" xfId="25370"/>
    <cellStyle name="SAPBEXexcGood1 4 2 4 2" xfId="25371"/>
    <cellStyle name="SAPBEXexcGood1 4 2 4 2 2" xfId="25372"/>
    <cellStyle name="SAPBEXexcGood1 4 2 4 3" xfId="25373"/>
    <cellStyle name="SAPBEXexcGood1 4 2 4 3 2" xfId="25374"/>
    <cellStyle name="SAPBEXexcGood1 4 2 4 4" xfId="25375"/>
    <cellStyle name="SAPBEXexcGood1 4 2 4 4 2" xfId="25376"/>
    <cellStyle name="SAPBEXexcGood1 4 2 4 5" xfId="25377"/>
    <cellStyle name="SAPBEXexcGood1 4 2 4 5 2" xfId="25378"/>
    <cellStyle name="SAPBEXexcGood1 4 2 4 6" xfId="25379"/>
    <cellStyle name="SAPBEXexcGood1 4 2 4 6 2" xfId="25380"/>
    <cellStyle name="SAPBEXexcGood1 4 2 4 7" xfId="25381"/>
    <cellStyle name="SAPBEXexcGood1 4 2 5" xfId="25382"/>
    <cellStyle name="SAPBEXexcGood1 4 2 5 2" xfId="25383"/>
    <cellStyle name="SAPBEXexcGood1 4 2 6" xfId="25384"/>
    <cellStyle name="SAPBEXexcGood1 4 2 6 2" xfId="25385"/>
    <cellStyle name="SAPBEXexcGood1 4 2 7" xfId="25386"/>
    <cellStyle name="SAPBEXexcGood1 4 2 7 2" xfId="25387"/>
    <cellStyle name="SAPBEXexcGood1 4 2 8" xfId="25388"/>
    <cellStyle name="SAPBEXexcGood1 4 2 8 2" xfId="25389"/>
    <cellStyle name="SAPBEXexcGood1 4 2 9" xfId="25390"/>
    <cellStyle name="SAPBEXexcGood1 4 2 9 2" xfId="25391"/>
    <cellStyle name="SAPBEXexcGood1 4 3" xfId="25392"/>
    <cellStyle name="SAPBEXexcGood1 4 3 2" xfId="25393"/>
    <cellStyle name="SAPBEXexcGood1 4 3 2 2" xfId="25394"/>
    <cellStyle name="SAPBEXexcGood1 4 3 2 2 2" xfId="25395"/>
    <cellStyle name="SAPBEXexcGood1 4 3 2 2 2 2" xfId="25396"/>
    <cellStyle name="SAPBEXexcGood1 4 3 2 2 3" xfId="25397"/>
    <cellStyle name="SAPBEXexcGood1 4 3 2 2 3 2" xfId="25398"/>
    <cellStyle name="SAPBEXexcGood1 4 3 2 2 4" xfId="25399"/>
    <cellStyle name="SAPBEXexcGood1 4 3 2 2 4 2" xfId="25400"/>
    <cellStyle name="SAPBEXexcGood1 4 3 2 2 5" xfId="25401"/>
    <cellStyle name="SAPBEXexcGood1 4 3 2 2 5 2" xfId="25402"/>
    <cellStyle name="SAPBEXexcGood1 4 3 2 2 6" xfId="25403"/>
    <cellStyle name="SAPBEXexcGood1 4 3 2 2 6 2" xfId="25404"/>
    <cellStyle name="SAPBEXexcGood1 4 3 2 2 7" xfId="25405"/>
    <cellStyle name="SAPBEXexcGood1 4 3 2 3" xfId="25406"/>
    <cellStyle name="SAPBEXexcGood1 4 3 2 3 2" xfId="25407"/>
    <cellStyle name="SAPBEXexcGood1 4 3 2 4" xfId="25408"/>
    <cellStyle name="SAPBEXexcGood1 4 3 2 4 2" xfId="25409"/>
    <cellStyle name="SAPBEXexcGood1 4 3 2 5" xfId="25410"/>
    <cellStyle name="SAPBEXexcGood1 4 3 2 5 2" xfId="25411"/>
    <cellStyle name="SAPBEXexcGood1 4 3 2 6" xfId="25412"/>
    <cellStyle name="SAPBEXexcGood1 4 3 2 6 2" xfId="25413"/>
    <cellStyle name="SAPBEXexcGood1 4 3 2 7" xfId="25414"/>
    <cellStyle name="SAPBEXexcGood1 4 3 2 7 2" xfId="25415"/>
    <cellStyle name="SAPBEXexcGood1 4 3 2 8" xfId="25416"/>
    <cellStyle name="SAPBEXexcGood1 4 3 3" xfId="25417"/>
    <cellStyle name="SAPBEXexcGood1 4 3 3 2" xfId="25418"/>
    <cellStyle name="SAPBEXexcGood1 4 3 3 2 2" xfId="25419"/>
    <cellStyle name="SAPBEXexcGood1 4 3 3 3" xfId="25420"/>
    <cellStyle name="SAPBEXexcGood1 4 3 3 3 2" xfId="25421"/>
    <cellStyle name="SAPBEXexcGood1 4 3 3 4" xfId="25422"/>
    <cellStyle name="SAPBEXexcGood1 4 3 3 4 2" xfId="25423"/>
    <cellStyle name="SAPBEXexcGood1 4 3 3 5" xfId="25424"/>
    <cellStyle name="SAPBEXexcGood1 4 3 3 5 2" xfId="25425"/>
    <cellStyle name="SAPBEXexcGood1 4 3 3 6" xfId="25426"/>
    <cellStyle name="SAPBEXexcGood1 4 3 3 6 2" xfId="25427"/>
    <cellStyle name="SAPBEXexcGood1 4 3 3 7" xfId="25428"/>
    <cellStyle name="SAPBEXexcGood1 4 3 4" xfId="25429"/>
    <cellStyle name="SAPBEXexcGood1 4 3 4 2" xfId="25430"/>
    <cellStyle name="SAPBEXexcGood1 4 3 5" xfId="25431"/>
    <cellStyle name="SAPBEXexcGood1 4 3 5 2" xfId="25432"/>
    <cellStyle name="SAPBEXexcGood1 4 3 6" xfId="25433"/>
    <cellStyle name="SAPBEXexcGood1 4 3 6 2" xfId="25434"/>
    <cellStyle name="SAPBEXexcGood1 4 3 7" xfId="25435"/>
    <cellStyle name="SAPBEXexcGood1 4 3 7 2" xfId="25436"/>
    <cellStyle name="SAPBEXexcGood1 4 3 8" xfId="25437"/>
    <cellStyle name="SAPBEXexcGood1 4 3 8 2" xfId="25438"/>
    <cellStyle name="SAPBEXexcGood1 4 3 9" xfId="25439"/>
    <cellStyle name="SAPBEXexcGood1 4 4" xfId="25440"/>
    <cellStyle name="SAPBEXexcGood1 4 4 2" xfId="25441"/>
    <cellStyle name="SAPBEXexcGood1 4 4 2 2" xfId="25442"/>
    <cellStyle name="SAPBEXexcGood1 4 4 2 2 2" xfId="25443"/>
    <cellStyle name="SAPBEXexcGood1 4 4 2 3" xfId="25444"/>
    <cellStyle name="SAPBEXexcGood1 4 4 2 3 2" xfId="25445"/>
    <cellStyle name="SAPBEXexcGood1 4 4 2 4" xfId="25446"/>
    <cellStyle name="SAPBEXexcGood1 4 4 2 4 2" xfId="25447"/>
    <cellStyle name="SAPBEXexcGood1 4 4 2 5" xfId="25448"/>
    <cellStyle name="SAPBEXexcGood1 4 4 2 5 2" xfId="25449"/>
    <cellStyle name="SAPBEXexcGood1 4 4 2 6" xfId="25450"/>
    <cellStyle name="SAPBEXexcGood1 4 4 2 6 2" xfId="25451"/>
    <cellStyle name="SAPBEXexcGood1 4 4 2 7" xfId="25452"/>
    <cellStyle name="SAPBEXexcGood1 4 4 3" xfId="25453"/>
    <cellStyle name="SAPBEXexcGood1 4 4 3 2" xfId="25454"/>
    <cellStyle name="SAPBEXexcGood1 4 4 4" xfId="25455"/>
    <cellStyle name="SAPBEXexcGood1 4 4 4 2" xfId="25456"/>
    <cellStyle name="SAPBEXexcGood1 4 4 5" xfId="25457"/>
    <cellStyle name="SAPBEXexcGood1 4 4 5 2" xfId="25458"/>
    <cellStyle name="SAPBEXexcGood1 4 4 6" xfId="25459"/>
    <cellStyle name="SAPBEXexcGood1 4 4 6 2" xfId="25460"/>
    <cellStyle name="SAPBEXexcGood1 4 4 7" xfId="25461"/>
    <cellStyle name="SAPBEXexcGood1 4 4 7 2" xfId="25462"/>
    <cellStyle name="SAPBEXexcGood1 4 4 8" xfId="25463"/>
    <cellStyle name="SAPBEXexcGood1 4 5" xfId="25464"/>
    <cellStyle name="SAPBEXexcGood1 4 5 2" xfId="25465"/>
    <cellStyle name="SAPBEXexcGood1 4 5 2 2" xfId="25466"/>
    <cellStyle name="SAPBEXexcGood1 4 5 3" xfId="25467"/>
    <cellStyle name="SAPBEXexcGood1 4 5 3 2" xfId="25468"/>
    <cellStyle name="SAPBEXexcGood1 4 5 4" xfId="25469"/>
    <cellStyle name="SAPBEXexcGood1 4 5 4 2" xfId="25470"/>
    <cellStyle name="SAPBEXexcGood1 4 5 5" xfId="25471"/>
    <cellStyle name="SAPBEXexcGood1 4 5 5 2" xfId="25472"/>
    <cellStyle name="SAPBEXexcGood1 4 5 6" xfId="25473"/>
    <cellStyle name="SAPBEXexcGood1 4 5 6 2" xfId="25474"/>
    <cellStyle name="SAPBEXexcGood1 4 5 7" xfId="25475"/>
    <cellStyle name="SAPBEXexcGood1 4 6" xfId="25476"/>
    <cellStyle name="SAPBEXexcGood1 4 6 2" xfId="25477"/>
    <cellStyle name="SAPBEXexcGood1 4 7" xfId="25478"/>
    <cellStyle name="SAPBEXexcGood1 4 7 2" xfId="25479"/>
    <cellStyle name="SAPBEXexcGood1 4 8" xfId="25480"/>
    <cellStyle name="SAPBEXexcGood1 4 8 2" xfId="25481"/>
    <cellStyle name="SAPBEXexcGood1 4 9" xfId="25482"/>
    <cellStyle name="SAPBEXexcGood1 4 9 2" xfId="25483"/>
    <cellStyle name="SAPBEXexcGood1 5" xfId="25484"/>
    <cellStyle name="SAPBEXexcGood1 5 10" xfId="25485"/>
    <cellStyle name="SAPBEXexcGood1 5 2" xfId="25486"/>
    <cellStyle name="SAPBEXexcGood1 5 2 2" xfId="25487"/>
    <cellStyle name="SAPBEXexcGood1 5 2 2 2" xfId="25488"/>
    <cellStyle name="SAPBEXexcGood1 5 2 2 2 2" xfId="25489"/>
    <cellStyle name="SAPBEXexcGood1 5 2 2 2 2 2" xfId="25490"/>
    <cellStyle name="SAPBEXexcGood1 5 2 2 2 3" xfId="25491"/>
    <cellStyle name="SAPBEXexcGood1 5 2 2 2 3 2" xfId="25492"/>
    <cellStyle name="SAPBEXexcGood1 5 2 2 2 4" xfId="25493"/>
    <cellStyle name="SAPBEXexcGood1 5 2 2 2 4 2" xfId="25494"/>
    <cellStyle name="SAPBEXexcGood1 5 2 2 2 5" xfId="25495"/>
    <cellStyle name="SAPBEXexcGood1 5 2 2 2 5 2" xfId="25496"/>
    <cellStyle name="SAPBEXexcGood1 5 2 2 2 6" xfId="25497"/>
    <cellStyle name="SAPBEXexcGood1 5 2 2 2 6 2" xfId="25498"/>
    <cellStyle name="SAPBEXexcGood1 5 2 2 2 7" xfId="25499"/>
    <cellStyle name="SAPBEXexcGood1 5 2 2 3" xfId="25500"/>
    <cellStyle name="SAPBEXexcGood1 5 2 2 3 2" xfId="25501"/>
    <cellStyle name="SAPBEXexcGood1 5 2 2 4" xfId="25502"/>
    <cellStyle name="SAPBEXexcGood1 5 2 2 4 2" xfId="25503"/>
    <cellStyle name="SAPBEXexcGood1 5 2 2 5" xfId="25504"/>
    <cellStyle name="SAPBEXexcGood1 5 2 2 5 2" xfId="25505"/>
    <cellStyle name="SAPBEXexcGood1 5 2 2 6" xfId="25506"/>
    <cellStyle name="SAPBEXexcGood1 5 2 2 6 2" xfId="25507"/>
    <cellStyle name="SAPBEXexcGood1 5 2 2 7" xfId="25508"/>
    <cellStyle name="SAPBEXexcGood1 5 2 2 7 2" xfId="25509"/>
    <cellStyle name="SAPBEXexcGood1 5 2 2 8" xfId="25510"/>
    <cellStyle name="SAPBEXexcGood1 5 2 3" xfId="25511"/>
    <cellStyle name="SAPBEXexcGood1 5 2 3 2" xfId="25512"/>
    <cellStyle name="SAPBEXexcGood1 5 2 3 2 2" xfId="25513"/>
    <cellStyle name="SAPBEXexcGood1 5 2 3 3" xfId="25514"/>
    <cellStyle name="SAPBEXexcGood1 5 2 3 3 2" xfId="25515"/>
    <cellStyle name="SAPBEXexcGood1 5 2 3 4" xfId="25516"/>
    <cellStyle name="SAPBEXexcGood1 5 2 3 4 2" xfId="25517"/>
    <cellStyle name="SAPBEXexcGood1 5 2 3 5" xfId="25518"/>
    <cellStyle name="SAPBEXexcGood1 5 2 3 5 2" xfId="25519"/>
    <cellStyle name="SAPBEXexcGood1 5 2 3 6" xfId="25520"/>
    <cellStyle name="SAPBEXexcGood1 5 2 3 6 2" xfId="25521"/>
    <cellStyle name="SAPBEXexcGood1 5 2 3 7" xfId="25522"/>
    <cellStyle name="SAPBEXexcGood1 5 2 4" xfId="25523"/>
    <cellStyle name="SAPBEXexcGood1 5 2 4 2" xfId="25524"/>
    <cellStyle name="SAPBEXexcGood1 5 2 5" xfId="25525"/>
    <cellStyle name="SAPBEXexcGood1 5 2 5 2" xfId="25526"/>
    <cellStyle name="SAPBEXexcGood1 5 2 6" xfId="25527"/>
    <cellStyle name="SAPBEXexcGood1 5 2 6 2" xfId="25528"/>
    <cellStyle name="SAPBEXexcGood1 5 2 7" xfId="25529"/>
    <cellStyle name="SAPBEXexcGood1 5 2 7 2" xfId="25530"/>
    <cellStyle name="SAPBEXexcGood1 5 2 8" xfId="25531"/>
    <cellStyle name="SAPBEXexcGood1 5 2 8 2" xfId="25532"/>
    <cellStyle name="SAPBEXexcGood1 5 2 9" xfId="25533"/>
    <cellStyle name="SAPBEXexcGood1 5 3" xfId="25534"/>
    <cellStyle name="SAPBEXexcGood1 5 3 2" xfId="25535"/>
    <cellStyle name="SAPBEXexcGood1 5 3 2 2" xfId="25536"/>
    <cellStyle name="SAPBEXexcGood1 5 3 2 2 2" xfId="25537"/>
    <cellStyle name="SAPBEXexcGood1 5 3 2 3" xfId="25538"/>
    <cellStyle name="SAPBEXexcGood1 5 3 2 3 2" xfId="25539"/>
    <cellStyle name="SAPBEXexcGood1 5 3 2 4" xfId="25540"/>
    <cellStyle name="SAPBEXexcGood1 5 3 2 4 2" xfId="25541"/>
    <cellStyle name="SAPBEXexcGood1 5 3 2 5" xfId="25542"/>
    <cellStyle name="SAPBEXexcGood1 5 3 2 5 2" xfId="25543"/>
    <cellStyle name="SAPBEXexcGood1 5 3 2 6" xfId="25544"/>
    <cellStyle name="SAPBEXexcGood1 5 3 2 6 2" xfId="25545"/>
    <cellStyle name="SAPBEXexcGood1 5 3 2 7" xfId="25546"/>
    <cellStyle name="SAPBEXexcGood1 5 3 3" xfId="25547"/>
    <cellStyle name="SAPBEXexcGood1 5 3 3 2" xfId="25548"/>
    <cellStyle name="SAPBEXexcGood1 5 3 4" xfId="25549"/>
    <cellStyle name="SAPBEXexcGood1 5 3 4 2" xfId="25550"/>
    <cellStyle name="SAPBEXexcGood1 5 3 5" xfId="25551"/>
    <cellStyle name="SAPBEXexcGood1 5 3 5 2" xfId="25552"/>
    <cellStyle name="SAPBEXexcGood1 5 3 6" xfId="25553"/>
    <cellStyle name="SAPBEXexcGood1 5 3 6 2" xfId="25554"/>
    <cellStyle name="SAPBEXexcGood1 5 3 7" xfId="25555"/>
    <cellStyle name="SAPBEXexcGood1 5 3 7 2" xfId="25556"/>
    <cellStyle name="SAPBEXexcGood1 5 3 8" xfId="25557"/>
    <cellStyle name="SAPBEXexcGood1 5 4" xfId="25558"/>
    <cellStyle name="SAPBEXexcGood1 5 4 2" xfId="25559"/>
    <cellStyle name="SAPBEXexcGood1 5 4 2 2" xfId="25560"/>
    <cellStyle name="SAPBEXexcGood1 5 4 3" xfId="25561"/>
    <cellStyle name="SAPBEXexcGood1 5 4 3 2" xfId="25562"/>
    <cellStyle name="SAPBEXexcGood1 5 4 4" xfId="25563"/>
    <cellStyle name="SAPBEXexcGood1 5 4 4 2" xfId="25564"/>
    <cellStyle name="SAPBEXexcGood1 5 4 5" xfId="25565"/>
    <cellStyle name="SAPBEXexcGood1 5 4 5 2" xfId="25566"/>
    <cellStyle name="SAPBEXexcGood1 5 4 6" xfId="25567"/>
    <cellStyle name="SAPBEXexcGood1 5 4 6 2" xfId="25568"/>
    <cellStyle name="SAPBEXexcGood1 5 4 7" xfId="25569"/>
    <cellStyle name="SAPBEXexcGood1 5 5" xfId="25570"/>
    <cellStyle name="SAPBEXexcGood1 5 5 2" xfId="25571"/>
    <cellStyle name="SAPBEXexcGood1 5 6" xfId="25572"/>
    <cellStyle name="SAPBEXexcGood1 5 6 2" xfId="25573"/>
    <cellStyle name="SAPBEXexcGood1 5 7" xfId="25574"/>
    <cellStyle name="SAPBEXexcGood1 5 7 2" xfId="25575"/>
    <cellStyle name="SAPBEXexcGood1 5 8" xfId="25576"/>
    <cellStyle name="SAPBEXexcGood1 5 8 2" xfId="25577"/>
    <cellStyle name="SAPBEXexcGood1 5 9" xfId="25578"/>
    <cellStyle name="SAPBEXexcGood1 5 9 2" xfId="25579"/>
    <cellStyle name="SAPBEXexcGood1 6" xfId="25580"/>
    <cellStyle name="SAPBEXexcGood1 6 10" xfId="25581"/>
    <cellStyle name="SAPBEXexcGood1 6 2" xfId="25582"/>
    <cellStyle name="SAPBEXexcGood1 6 2 2" xfId="25583"/>
    <cellStyle name="SAPBEXexcGood1 6 2 2 2" xfId="25584"/>
    <cellStyle name="SAPBEXexcGood1 6 2 2 2 2" xfId="25585"/>
    <cellStyle name="SAPBEXexcGood1 6 2 2 2 2 2" xfId="25586"/>
    <cellStyle name="SAPBEXexcGood1 6 2 2 2 3" xfId="25587"/>
    <cellStyle name="SAPBEXexcGood1 6 2 2 2 3 2" xfId="25588"/>
    <cellStyle name="SAPBEXexcGood1 6 2 2 2 4" xfId="25589"/>
    <cellStyle name="SAPBEXexcGood1 6 2 2 2 4 2" xfId="25590"/>
    <cellStyle name="SAPBEXexcGood1 6 2 2 2 5" xfId="25591"/>
    <cellStyle name="SAPBEXexcGood1 6 2 2 2 5 2" xfId="25592"/>
    <cellStyle name="SAPBEXexcGood1 6 2 2 2 6" xfId="25593"/>
    <cellStyle name="SAPBEXexcGood1 6 2 2 2 6 2" xfId="25594"/>
    <cellStyle name="SAPBEXexcGood1 6 2 2 2 7" xfId="25595"/>
    <cellStyle name="SAPBEXexcGood1 6 2 2 3" xfId="25596"/>
    <cellStyle name="SAPBEXexcGood1 6 2 2 3 2" xfId="25597"/>
    <cellStyle name="SAPBEXexcGood1 6 2 2 4" xfId="25598"/>
    <cellStyle name="SAPBEXexcGood1 6 2 2 4 2" xfId="25599"/>
    <cellStyle name="SAPBEXexcGood1 6 2 2 5" xfId="25600"/>
    <cellStyle name="SAPBEXexcGood1 6 2 2 5 2" xfId="25601"/>
    <cellStyle name="SAPBEXexcGood1 6 2 2 6" xfId="25602"/>
    <cellStyle name="SAPBEXexcGood1 6 2 2 6 2" xfId="25603"/>
    <cellStyle name="SAPBEXexcGood1 6 2 2 7" xfId="25604"/>
    <cellStyle name="SAPBEXexcGood1 6 2 2 7 2" xfId="25605"/>
    <cellStyle name="SAPBEXexcGood1 6 2 2 8" xfId="25606"/>
    <cellStyle name="SAPBEXexcGood1 6 2 3" xfId="25607"/>
    <cellStyle name="SAPBEXexcGood1 6 2 3 2" xfId="25608"/>
    <cellStyle name="SAPBEXexcGood1 6 2 3 2 2" xfId="25609"/>
    <cellStyle name="SAPBEXexcGood1 6 2 3 3" xfId="25610"/>
    <cellStyle name="SAPBEXexcGood1 6 2 3 3 2" xfId="25611"/>
    <cellStyle name="SAPBEXexcGood1 6 2 3 4" xfId="25612"/>
    <cellStyle name="SAPBEXexcGood1 6 2 3 4 2" xfId="25613"/>
    <cellStyle name="SAPBEXexcGood1 6 2 3 5" xfId="25614"/>
    <cellStyle name="SAPBEXexcGood1 6 2 3 5 2" xfId="25615"/>
    <cellStyle name="SAPBEXexcGood1 6 2 3 6" xfId="25616"/>
    <cellStyle name="SAPBEXexcGood1 6 2 3 6 2" xfId="25617"/>
    <cellStyle name="SAPBEXexcGood1 6 2 3 7" xfId="25618"/>
    <cellStyle name="SAPBEXexcGood1 6 2 4" xfId="25619"/>
    <cellStyle name="SAPBEXexcGood1 6 2 4 2" xfId="25620"/>
    <cellStyle name="SAPBEXexcGood1 6 2 5" xfId="25621"/>
    <cellStyle name="SAPBEXexcGood1 6 2 5 2" xfId="25622"/>
    <cellStyle name="SAPBEXexcGood1 6 2 6" xfId="25623"/>
    <cellStyle name="SAPBEXexcGood1 6 2 6 2" xfId="25624"/>
    <cellStyle name="SAPBEXexcGood1 6 2 7" xfId="25625"/>
    <cellStyle name="SAPBEXexcGood1 6 2 7 2" xfId="25626"/>
    <cellStyle name="SAPBEXexcGood1 6 2 8" xfId="25627"/>
    <cellStyle name="SAPBEXexcGood1 6 2 8 2" xfId="25628"/>
    <cellStyle name="SAPBEXexcGood1 6 2 9" xfId="25629"/>
    <cellStyle name="SAPBEXexcGood1 6 3" xfId="25630"/>
    <cellStyle name="SAPBEXexcGood1 6 3 2" xfId="25631"/>
    <cellStyle name="SAPBEXexcGood1 6 3 2 2" xfId="25632"/>
    <cellStyle name="SAPBEXexcGood1 6 3 2 2 2" xfId="25633"/>
    <cellStyle name="SAPBEXexcGood1 6 3 2 3" xfId="25634"/>
    <cellStyle name="SAPBEXexcGood1 6 3 2 3 2" xfId="25635"/>
    <cellStyle name="SAPBEXexcGood1 6 3 2 4" xfId="25636"/>
    <cellStyle name="SAPBEXexcGood1 6 3 2 4 2" xfId="25637"/>
    <cellStyle name="SAPBEXexcGood1 6 3 2 5" xfId="25638"/>
    <cellStyle name="SAPBEXexcGood1 6 3 2 5 2" xfId="25639"/>
    <cellStyle name="SAPBEXexcGood1 6 3 2 6" xfId="25640"/>
    <cellStyle name="SAPBEXexcGood1 6 3 2 6 2" xfId="25641"/>
    <cellStyle name="SAPBEXexcGood1 6 3 2 7" xfId="25642"/>
    <cellStyle name="SAPBEXexcGood1 6 3 3" xfId="25643"/>
    <cellStyle name="SAPBEXexcGood1 6 3 3 2" xfId="25644"/>
    <cellStyle name="SAPBEXexcGood1 6 3 4" xfId="25645"/>
    <cellStyle name="SAPBEXexcGood1 6 3 4 2" xfId="25646"/>
    <cellStyle name="SAPBEXexcGood1 6 3 5" xfId="25647"/>
    <cellStyle name="SAPBEXexcGood1 6 3 5 2" xfId="25648"/>
    <cellStyle name="SAPBEXexcGood1 6 3 6" xfId="25649"/>
    <cellStyle name="SAPBEXexcGood1 6 3 6 2" xfId="25650"/>
    <cellStyle name="SAPBEXexcGood1 6 3 7" xfId="25651"/>
    <cellStyle name="SAPBEXexcGood1 6 3 7 2" xfId="25652"/>
    <cellStyle name="SAPBEXexcGood1 6 3 8" xfId="25653"/>
    <cellStyle name="SAPBEXexcGood1 6 4" xfId="25654"/>
    <cellStyle name="SAPBEXexcGood1 6 4 2" xfId="25655"/>
    <cellStyle name="SAPBEXexcGood1 6 4 2 2" xfId="25656"/>
    <cellStyle name="SAPBEXexcGood1 6 4 3" xfId="25657"/>
    <cellStyle name="SAPBEXexcGood1 6 4 3 2" xfId="25658"/>
    <cellStyle name="SAPBEXexcGood1 6 4 4" xfId="25659"/>
    <cellStyle name="SAPBEXexcGood1 6 4 4 2" xfId="25660"/>
    <cellStyle name="SAPBEXexcGood1 6 4 5" xfId="25661"/>
    <cellStyle name="SAPBEXexcGood1 6 4 5 2" xfId="25662"/>
    <cellStyle name="SAPBEXexcGood1 6 4 6" xfId="25663"/>
    <cellStyle name="SAPBEXexcGood1 6 4 6 2" xfId="25664"/>
    <cellStyle name="SAPBEXexcGood1 6 4 7" xfId="25665"/>
    <cellStyle name="SAPBEXexcGood1 6 5" xfId="25666"/>
    <cellStyle name="SAPBEXexcGood1 6 5 2" xfId="25667"/>
    <cellStyle name="SAPBEXexcGood1 6 6" xfId="25668"/>
    <cellStyle name="SAPBEXexcGood1 6 6 2" xfId="25669"/>
    <cellStyle name="SAPBEXexcGood1 6 7" xfId="25670"/>
    <cellStyle name="SAPBEXexcGood1 6 7 2" xfId="25671"/>
    <cellStyle name="SAPBEXexcGood1 6 8" xfId="25672"/>
    <cellStyle name="SAPBEXexcGood1 6 8 2" xfId="25673"/>
    <cellStyle name="SAPBEXexcGood1 6 9" xfId="25674"/>
    <cellStyle name="SAPBEXexcGood1 6 9 2" xfId="25675"/>
    <cellStyle name="SAPBEXexcGood1 7" xfId="25676"/>
    <cellStyle name="SAPBEXexcGood1 7 10" xfId="25677"/>
    <cellStyle name="SAPBEXexcGood1 7 2" xfId="25678"/>
    <cellStyle name="SAPBEXexcGood1 7 2 2" xfId="25679"/>
    <cellStyle name="SAPBEXexcGood1 7 2 2 2" xfId="25680"/>
    <cellStyle name="SAPBEXexcGood1 7 2 2 2 2" xfId="25681"/>
    <cellStyle name="SAPBEXexcGood1 7 2 2 2 2 2" xfId="25682"/>
    <cellStyle name="SAPBEXexcGood1 7 2 2 2 3" xfId="25683"/>
    <cellStyle name="SAPBEXexcGood1 7 2 2 2 3 2" xfId="25684"/>
    <cellStyle name="SAPBEXexcGood1 7 2 2 2 4" xfId="25685"/>
    <cellStyle name="SAPBEXexcGood1 7 2 2 2 4 2" xfId="25686"/>
    <cellStyle name="SAPBEXexcGood1 7 2 2 2 5" xfId="25687"/>
    <cellStyle name="SAPBEXexcGood1 7 2 2 2 5 2" xfId="25688"/>
    <cellStyle name="SAPBEXexcGood1 7 2 2 2 6" xfId="25689"/>
    <cellStyle name="SAPBEXexcGood1 7 2 2 2 6 2" xfId="25690"/>
    <cellStyle name="SAPBEXexcGood1 7 2 2 2 7" xfId="25691"/>
    <cellStyle name="SAPBEXexcGood1 7 2 2 3" xfId="25692"/>
    <cellStyle name="SAPBEXexcGood1 7 2 2 3 2" xfId="25693"/>
    <cellStyle name="SAPBEXexcGood1 7 2 2 4" xfId="25694"/>
    <cellStyle name="SAPBEXexcGood1 7 2 2 4 2" xfId="25695"/>
    <cellStyle name="SAPBEXexcGood1 7 2 2 5" xfId="25696"/>
    <cellStyle name="SAPBEXexcGood1 7 2 2 5 2" xfId="25697"/>
    <cellStyle name="SAPBEXexcGood1 7 2 2 6" xfId="25698"/>
    <cellStyle name="SAPBEXexcGood1 7 2 2 6 2" xfId="25699"/>
    <cellStyle name="SAPBEXexcGood1 7 2 2 7" xfId="25700"/>
    <cellStyle name="SAPBEXexcGood1 7 2 2 7 2" xfId="25701"/>
    <cellStyle name="SAPBEXexcGood1 7 2 2 8" xfId="25702"/>
    <cellStyle name="SAPBEXexcGood1 7 2 3" xfId="25703"/>
    <cellStyle name="SAPBEXexcGood1 7 2 3 2" xfId="25704"/>
    <cellStyle name="SAPBEXexcGood1 7 2 3 2 2" xfId="25705"/>
    <cellStyle name="SAPBEXexcGood1 7 2 3 3" xfId="25706"/>
    <cellStyle name="SAPBEXexcGood1 7 2 3 3 2" xfId="25707"/>
    <cellStyle name="SAPBEXexcGood1 7 2 3 4" xfId="25708"/>
    <cellStyle name="SAPBEXexcGood1 7 2 3 4 2" xfId="25709"/>
    <cellStyle name="SAPBEXexcGood1 7 2 3 5" xfId="25710"/>
    <cellStyle name="SAPBEXexcGood1 7 2 3 5 2" xfId="25711"/>
    <cellStyle name="SAPBEXexcGood1 7 2 3 6" xfId="25712"/>
    <cellStyle name="SAPBEXexcGood1 7 2 3 6 2" xfId="25713"/>
    <cellStyle name="SAPBEXexcGood1 7 2 3 7" xfId="25714"/>
    <cellStyle name="SAPBEXexcGood1 7 2 4" xfId="25715"/>
    <cellStyle name="SAPBEXexcGood1 7 2 4 2" xfId="25716"/>
    <cellStyle name="SAPBEXexcGood1 7 2 5" xfId="25717"/>
    <cellStyle name="SAPBEXexcGood1 7 2 5 2" xfId="25718"/>
    <cellStyle name="SAPBEXexcGood1 7 2 6" xfId="25719"/>
    <cellStyle name="SAPBEXexcGood1 7 2 6 2" xfId="25720"/>
    <cellStyle name="SAPBEXexcGood1 7 2 7" xfId="25721"/>
    <cellStyle name="SAPBEXexcGood1 7 2 7 2" xfId="25722"/>
    <cellStyle name="SAPBEXexcGood1 7 2 8" xfId="25723"/>
    <cellStyle name="SAPBEXexcGood1 7 2 8 2" xfId="25724"/>
    <cellStyle name="SAPBEXexcGood1 7 2 9" xfId="25725"/>
    <cellStyle name="SAPBEXexcGood1 7 3" xfId="25726"/>
    <cellStyle name="SAPBEXexcGood1 7 3 2" xfId="25727"/>
    <cellStyle name="SAPBEXexcGood1 7 3 2 2" xfId="25728"/>
    <cellStyle name="SAPBEXexcGood1 7 3 2 2 2" xfId="25729"/>
    <cellStyle name="SAPBEXexcGood1 7 3 2 3" xfId="25730"/>
    <cellStyle name="SAPBEXexcGood1 7 3 2 3 2" xfId="25731"/>
    <cellStyle name="SAPBEXexcGood1 7 3 2 4" xfId="25732"/>
    <cellStyle name="SAPBEXexcGood1 7 3 2 4 2" xfId="25733"/>
    <cellStyle name="SAPBEXexcGood1 7 3 2 5" xfId="25734"/>
    <cellStyle name="SAPBEXexcGood1 7 3 2 5 2" xfId="25735"/>
    <cellStyle name="SAPBEXexcGood1 7 3 2 6" xfId="25736"/>
    <cellStyle name="SAPBEXexcGood1 7 3 2 6 2" xfId="25737"/>
    <cellStyle name="SAPBEXexcGood1 7 3 2 7" xfId="25738"/>
    <cellStyle name="SAPBEXexcGood1 7 3 3" xfId="25739"/>
    <cellStyle name="SAPBEXexcGood1 7 3 3 2" xfId="25740"/>
    <cellStyle name="SAPBEXexcGood1 7 3 4" xfId="25741"/>
    <cellStyle name="SAPBEXexcGood1 7 3 4 2" xfId="25742"/>
    <cellStyle name="SAPBEXexcGood1 7 3 5" xfId="25743"/>
    <cellStyle name="SAPBEXexcGood1 7 3 5 2" xfId="25744"/>
    <cellStyle name="SAPBEXexcGood1 7 3 6" xfId="25745"/>
    <cellStyle name="SAPBEXexcGood1 7 3 6 2" xfId="25746"/>
    <cellStyle name="SAPBEXexcGood1 7 3 7" xfId="25747"/>
    <cellStyle name="SAPBEXexcGood1 7 3 7 2" xfId="25748"/>
    <cellStyle name="SAPBEXexcGood1 7 3 8" xfId="25749"/>
    <cellStyle name="SAPBEXexcGood1 7 4" xfId="25750"/>
    <cellStyle name="SAPBEXexcGood1 7 4 2" xfId="25751"/>
    <cellStyle name="SAPBEXexcGood1 7 4 2 2" xfId="25752"/>
    <cellStyle name="SAPBEXexcGood1 7 4 3" xfId="25753"/>
    <cellStyle name="SAPBEXexcGood1 7 4 3 2" xfId="25754"/>
    <cellStyle name="SAPBEXexcGood1 7 4 4" xfId="25755"/>
    <cellStyle name="SAPBEXexcGood1 7 4 4 2" xfId="25756"/>
    <cellStyle name="SAPBEXexcGood1 7 4 5" xfId="25757"/>
    <cellStyle name="SAPBEXexcGood1 7 4 5 2" xfId="25758"/>
    <cellStyle name="SAPBEXexcGood1 7 4 6" xfId="25759"/>
    <cellStyle name="SAPBEXexcGood1 7 4 6 2" xfId="25760"/>
    <cellStyle name="SAPBEXexcGood1 7 4 7" xfId="25761"/>
    <cellStyle name="SAPBEXexcGood1 7 5" xfId="25762"/>
    <cellStyle name="SAPBEXexcGood1 7 5 2" xfId="25763"/>
    <cellStyle name="SAPBEXexcGood1 7 6" xfId="25764"/>
    <cellStyle name="SAPBEXexcGood1 7 6 2" xfId="25765"/>
    <cellStyle name="SAPBEXexcGood1 7 7" xfId="25766"/>
    <cellStyle name="SAPBEXexcGood1 7 7 2" xfId="25767"/>
    <cellStyle name="SAPBEXexcGood1 7 8" xfId="25768"/>
    <cellStyle name="SAPBEXexcGood1 7 8 2" xfId="25769"/>
    <cellStyle name="SAPBEXexcGood1 7 9" xfId="25770"/>
    <cellStyle name="SAPBEXexcGood1 7 9 2" xfId="25771"/>
    <cellStyle name="SAPBEXexcGood1 8" xfId="25772"/>
    <cellStyle name="SAPBEXexcGood1 8 2" xfId="25773"/>
    <cellStyle name="SAPBEXexcGood1 8 2 2" xfId="25774"/>
    <cellStyle name="SAPBEXexcGood1 8 2 2 2" xfId="25775"/>
    <cellStyle name="SAPBEXexcGood1 8 2 2 2 2" xfId="25776"/>
    <cellStyle name="SAPBEXexcGood1 8 2 2 3" xfId="25777"/>
    <cellStyle name="SAPBEXexcGood1 8 2 2 3 2" xfId="25778"/>
    <cellStyle name="SAPBEXexcGood1 8 2 2 4" xfId="25779"/>
    <cellStyle name="SAPBEXexcGood1 8 2 2 4 2" xfId="25780"/>
    <cellStyle name="SAPBEXexcGood1 8 2 2 5" xfId="25781"/>
    <cellStyle name="SAPBEXexcGood1 8 2 2 5 2" xfId="25782"/>
    <cellStyle name="SAPBEXexcGood1 8 2 2 6" xfId="25783"/>
    <cellStyle name="SAPBEXexcGood1 8 2 2 6 2" xfId="25784"/>
    <cellStyle name="SAPBEXexcGood1 8 2 2 7" xfId="25785"/>
    <cellStyle name="SAPBEXexcGood1 8 2 3" xfId="25786"/>
    <cellStyle name="SAPBEXexcGood1 8 2 3 2" xfId="25787"/>
    <cellStyle name="SAPBEXexcGood1 8 2 4" xfId="25788"/>
    <cellStyle name="SAPBEXexcGood1 8 2 4 2" xfId="25789"/>
    <cellStyle name="SAPBEXexcGood1 8 2 5" xfId="25790"/>
    <cellStyle name="SAPBEXexcGood1 8 2 5 2" xfId="25791"/>
    <cellStyle name="SAPBEXexcGood1 8 2 6" xfId="25792"/>
    <cellStyle name="SAPBEXexcGood1 8 2 6 2" xfId="25793"/>
    <cellStyle name="SAPBEXexcGood1 8 2 7" xfId="25794"/>
    <cellStyle name="SAPBEXexcGood1 8 2 7 2" xfId="25795"/>
    <cellStyle name="SAPBEXexcGood1 8 2 8" xfId="25796"/>
    <cellStyle name="SAPBEXexcGood1 8 3" xfId="25797"/>
    <cellStyle name="SAPBEXexcGood1 8 3 2" xfId="25798"/>
    <cellStyle name="SAPBEXexcGood1 8 3 2 2" xfId="25799"/>
    <cellStyle name="SAPBEXexcGood1 8 3 3" xfId="25800"/>
    <cellStyle name="SAPBEXexcGood1 8 3 3 2" xfId="25801"/>
    <cellStyle name="SAPBEXexcGood1 8 3 4" xfId="25802"/>
    <cellStyle name="SAPBEXexcGood1 8 3 4 2" xfId="25803"/>
    <cellStyle name="SAPBEXexcGood1 8 3 5" xfId="25804"/>
    <cellStyle name="SAPBEXexcGood1 8 3 5 2" xfId="25805"/>
    <cellStyle name="SAPBEXexcGood1 8 3 6" xfId="25806"/>
    <cellStyle name="SAPBEXexcGood1 8 3 6 2" xfId="25807"/>
    <cellStyle name="SAPBEXexcGood1 8 3 7" xfId="25808"/>
    <cellStyle name="SAPBEXexcGood1 8 4" xfId="25809"/>
    <cellStyle name="SAPBEXexcGood1 8 4 2" xfId="25810"/>
    <cellStyle name="SAPBEXexcGood1 8 5" xfId="25811"/>
    <cellStyle name="SAPBEXexcGood1 8 5 2" xfId="25812"/>
    <cellStyle name="SAPBEXexcGood1 8 6" xfId="25813"/>
    <cellStyle name="SAPBEXexcGood1 8 6 2" xfId="25814"/>
    <cellStyle name="SAPBEXexcGood1 8 7" xfId="25815"/>
    <cellStyle name="SAPBEXexcGood1 8 7 2" xfId="25816"/>
    <cellStyle name="SAPBEXexcGood1 8 8" xfId="25817"/>
    <cellStyle name="SAPBEXexcGood1 8 8 2" xfId="25818"/>
    <cellStyle name="SAPBEXexcGood1 8 9" xfId="25819"/>
    <cellStyle name="SAPBEXexcGood1 9" xfId="25820"/>
    <cellStyle name="SAPBEXexcGood1 9 2" xfId="25821"/>
    <cellStyle name="SAPBEXexcGood1 9 2 2" xfId="25822"/>
    <cellStyle name="SAPBEXexcGood1 9 2 2 2" xfId="25823"/>
    <cellStyle name="SAPBEXexcGood1 9 2 3" xfId="25824"/>
    <cellStyle name="SAPBEXexcGood1 9 2 3 2" xfId="25825"/>
    <cellStyle name="SAPBEXexcGood1 9 2 4" xfId="25826"/>
    <cellStyle name="SAPBEXexcGood1 9 2 4 2" xfId="25827"/>
    <cellStyle name="SAPBEXexcGood1 9 2 5" xfId="25828"/>
    <cellStyle name="SAPBEXexcGood1 9 2 5 2" xfId="25829"/>
    <cellStyle name="SAPBEXexcGood1 9 2 6" xfId="25830"/>
    <cellStyle name="SAPBEXexcGood1 9 2 6 2" xfId="25831"/>
    <cellStyle name="SAPBEXexcGood1 9 2 7" xfId="25832"/>
    <cellStyle name="SAPBEXexcGood1 9 3" xfId="25833"/>
    <cellStyle name="SAPBEXexcGood1 9 3 2" xfId="25834"/>
    <cellStyle name="SAPBEXexcGood1 9 4" xfId="25835"/>
    <cellStyle name="SAPBEXexcGood1 9 4 2" xfId="25836"/>
    <cellStyle name="SAPBEXexcGood1 9 5" xfId="25837"/>
    <cellStyle name="SAPBEXexcGood1 9 5 2" xfId="25838"/>
    <cellStyle name="SAPBEXexcGood1 9 6" xfId="25839"/>
    <cellStyle name="SAPBEXexcGood1 9 6 2" xfId="25840"/>
    <cellStyle name="SAPBEXexcGood1 9 7" xfId="25841"/>
    <cellStyle name="SAPBEXexcGood1 9 7 2" xfId="25842"/>
    <cellStyle name="SAPBEXexcGood1 9 8" xfId="25843"/>
    <cellStyle name="SAPBEXexcGood2" xfId="25844"/>
    <cellStyle name="SAPBEXexcGood2 10" xfId="25845"/>
    <cellStyle name="SAPBEXexcGood2 10 2" xfId="25846"/>
    <cellStyle name="SAPBEXexcGood2 10 2 2" xfId="25847"/>
    <cellStyle name="SAPBEXexcGood2 10 3" xfId="25848"/>
    <cellStyle name="SAPBEXexcGood2 10 3 2" xfId="25849"/>
    <cellStyle name="SAPBEXexcGood2 10 4" xfId="25850"/>
    <cellStyle name="SAPBEXexcGood2 10 4 2" xfId="25851"/>
    <cellStyle name="SAPBEXexcGood2 10 5" xfId="25852"/>
    <cellStyle name="SAPBEXexcGood2 10 5 2" xfId="25853"/>
    <cellStyle name="SAPBEXexcGood2 10 6" xfId="25854"/>
    <cellStyle name="SAPBEXexcGood2 10 6 2" xfId="25855"/>
    <cellStyle name="SAPBEXexcGood2 10 7" xfId="25856"/>
    <cellStyle name="SAPBEXexcGood2 11" xfId="25857"/>
    <cellStyle name="SAPBEXexcGood2 11 2" xfId="25858"/>
    <cellStyle name="SAPBEXexcGood2 12" xfId="25859"/>
    <cellStyle name="SAPBEXexcGood2 12 2" xfId="25860"/>
    <cellStyle name="SAPBEXexcGood2 13" xfId="25861"/>
    <cellStyle name="SAPBEXexcGood2 13 2" xfId="25862"/>
    <cellStyle name="SAPBEXexcGood2 14" xfId="25863"/>
    <cellStyle name="SAPBEXexcGood2 14 2" xfId="25864"/>
    <cellStyle name="SAPBEXexcGood2 15" xfId="25865"/>
    <cellStyle name="SAPBEXexcGood2 15 2" xfId="25866"/>
    <cellStyle name="SAPBEXexcGood2 16" xfId="25867"/>
    <cellStyle name="SAPBEXexcGood2 2" xfId="25868"/>
    <cellStyle name="SAPBEXexcGood2 2 10" xfId="25869"/>
    <cellStyle name="SAPBEXexcGood2 2 10 2" xfId="25870"/>
    <cellStyle name="SAPBEXexcGood2 2 11" xfId="25871"/>
    <cellStyle name="SAPBEXexcGood2 2 11 2" xfId="25872"/>
    <cellStyle name="SAPBEXexcGood2 2 12" xfId="25873"/>
    <cellStyle name="SAPBEXexcGood2 2 2" xfId="25874"/>
    <cellStyle name="SAPBEXexcGood2 2 2 10" xfId="25875"/>
    <cellStyle name="SAPBEXexcGood2 2 2 10 2" xfId="25876"/>
    <cellStyle name="SAPBEXexcGood2 2 2 11" xfId="25877"/>
    <cellStyle name="SAPBEXexcGood2 2 2 2" xfId="25878"/>
    <cellStyle name="SAPBEXexcGood2 2 2 2 10" xfId="25879"/>
    <cellStyle name="SAPBEXexcGood2 2 2 2 2" xfId="25880"/>
    <cellStyle name="SAPBEXexcGood2 2 2 2 2 2" xfId="25881"/>
    <cellStyle name="SAPBEXexcGood2 2 2 2 2 2 2" xfId="25882"/>
    <cellStyle name="SAPBEXexcGood2 2 2 2 2 2 2 2" xfId="25883"/>
    <cellStyle name="SAPBEXexcGood2 2 2 2 2 2 2 2 2" xfId="25884"/>
    <cellStyle name="SAPBEXexcGood2 2 2 2 2 2 2 3" xfId="25885"/>
    <cellStyle name="SAPBEXexcGood2 2 2 2 2 2 2 3 2" xfId="25886"/>
    <cellStyle name="SAPBEXexcGood2 2 2 2 2 2 2 4" xfId="25887"/>
    <cellStyle name="SAPBEXexcGood2 2 2 2 2 2 2 4 2" xfId="25888"/>
    <cellStyle name="SAPBEXexcGood2 2 2 2 2 2 2 5" xfId="25889"/>
    <cellStyle name="SAPBEXexcGood2 2 2 2 2 2 2 5 2" xfId="25890"/>
    <cellStyle name="SAPBEXexcGood2 2 2 2 2 2 2 6" xfId="25891"/>
    <cellStyle name="SAPBEXexcGood2 2 2 2 2 2 2 6 2" xfId="25892"/>
    <cellStyle name="SAPBEXexcGood2 2 2 2 2 2 2 7" xfId="25893"/>
    <cellStyle name="SAPBEXexcGood2 2 2 2 2 2 3" xfId="25894"/>
    <cellStyle name="SAPBEXexcGood2 2 2 2 2 2 3 2" xfId="25895"/>
    <cellStyle name="SAPBEXexcGood2 2 2 2 2 2 4" xfId="25896"/>
    <cellStyle name="SAPBEXexcGood2 2 2 2 2 2 4 2" xfId="25897"/>
    <cellStyle name="SAPBEXexcGood2 2 2 2 2 2 5" xfId="25898"/>
    <cellStyle name="SAPBEXexcGood2 2 2 2 2 2 5 2" xfId="25899"/>
    <cellStyle name="SAPBEXexcGood2 2 2 2 2 2 6" xfId="25900"/>
    <cellStyle name="SAPBEXexcGood2 2 2 2 2 2 6 2" xfId="25901"/>
    <cellStyle name="SAPBEXexcGood2 2 2 2 2 2 7" xfId="25902"/>
    <cellStyle name="SAPBEXexcGood2 2 2 2 2 2 7 2" xfId="25903"/>
    <cellStyle name="SAPBEXexcGood2 2 2 2 2 2 8" xfId="25904"/>
    <cellStyle name="SAPBEXexcGood2 2 2 2 2 3" xfId="25905"/>
    <cellStyle name="SAPBEXexcGood2 2 2 2 2 3 2" xfId="25906"/>
    <cellStyle name="SAPBEXexcGood2 2 2 2 2 3 2 2" xfId="25907"/>
    <cellStyle name="SAPBEXexcGood2 2 2 2 2 3 3" xfId="25908"/>
    <cellStyle name="SAPBEXexcGood2 2 2 2 2 3 3 2" xfId="25909"/>
    <cellStyle name="SAPBEXexcGood2 2 2 2 2 3 4" xfId="25910"/>
    <cellStyle name="SAPBEXexcGood2 2 2 2 2 3 4 2" xfId="25911"/>
    <cellStyle name="SAPBEXexcGood2 2 2 2 2 3 5" xfId="25912"/>
    <cellStyle name="SAPBEXexcGood2 2 2 2 2 3 5 2" xfId="25913"/>
    <cellStyle name="SAPBEXexcGood2 2 2 2 2 3 6" xfId="25914"/>
    <cellStyle name="SAPBEXexcGood2 2 2 2 2 3 6 2" xfId="25915"/>
    <cellStyle name="SAPBEXexcGood2 2 2 2 2 3 7" xfId="25916"/>
    <cellStyle name="SAPBEXexcGood2 2 2 2 2 4" xfId="25917"/>
    <cellStyle name="SAPBEXexcGood2 2 2 2 2 4 2" xfId="25918"/>
    <cellStyle name="SAPBEXexcGood2 2 2 2 2 5" xfId="25919"/>
    <cellStyle name="SAPBEXexcGood2 2 2 2 2 5 2" xfId="25920"/>
    <cellStyle name="SAPBEXexcGood2 2 2 2 2 6" xfId="25921"/>
    <cellStyle name="SAPBEXexcGood2 2 2 2 2 6 2" xfId="25922"/>
    <cellStyle name="SAPBEXexcGood2 2 2 2 2 7" xfId="25923"/>
    <cellStyle name="SAPBEXexcGood2 2 2 2 2 7 2" xfId="25924"/>
    <cellStyle name="SAPBEXexcGood2 2 2 2 2 8" xfId="25925"/>
    <cellStyle name="SAPBEXexcGood2 2 2 2 2 8 2" xfId="25926"/>
    <cellStyle name="SAPBEXexcGood2 2 2 2 2 9" xfId="25927"/>
    <cellStyle name="SAPBEXexcGood2 2 2 2 3" xfId="25928"/>
    <cellStyle name="SAPBEXexcGood2 2 2 2 3 2" xfId="25929"/>
    <cellStyle name="SAPBEXexcGood2 2 2 2 3 2 2" xfId="25930"/>
    <cellStyle name="SAPBEXexcGood2 2 2 2 3 2 2 2" xfId="25931"/>
    <cellStyle name="SAPBEXexcGood2 2 2 2 3 2 3" xfId="25932"/>
    <cellStyle name="SAPBEXexcGood2 2 2 2 3 2 3 2" xfId="25933"/>
    <cellStyle name="SAPBEXexcGood2 2 2 2 3 2 4" xfId="25934"/>
    <cellStyle name="SAPBEXexcGood2 2 2 2 3 2 4 2" xfId="25935"/>
    <cellStyle name="SAPBEXexcGood2 2 2 2 3 2 5" xfId="25936"/>
    <cellStyle name="SAPBEXexcGood2 2 2 2 3 2 5 2" xfId="25937"/>
    <cellStyle name="SAPBEXexcGood2 2 2 2 3 2 6" xfId="25938"/>
    <cellStyle name="SAPBEXexcGood2 2 2 2 3 2 6 2" xfId="25939"/>
    <cellStyle name="SAPBEXexcGood2 2 2 2 3 2 7" xfId="25940"/>
    <cellStyle name="SAPBEXexcGood2 2 2 2 3 3" xfId="25941"/>
    <cellStyle name="SAPBEXexcGood2 2 2 2 3 3 2" xfId="25942"/>
    <cellStyle name="SAPBEXexcGood2 2 2 2 3 4" xfId="25943"/>
    <cellStyle name="SAPBEXexcGood2 2 2 2 3 4 2" xfId="25944"/>
    <cellStyle name="SAPBEXexcGood2 2 2 2 3 5" xfId="25945"/>
    <cellStyle name="SAPBEXexcGood2 2 2 2 3 5 2" xfId="25946"/>
    <cellStyle name="SAPBEXexcGood2 2 2 2 3 6" xfId="25947"/>
    <cellStyle name="SAPBEXexcGood2 2 2 2 3 6 2" xfId="25948"/>
    <cellStyle name="SAPBEXexcGood2 2 2 2 3 7" xfId="25949"/>
    <cellStyle name="SAPBEXexcGood2 2 2 2 3 7 2" xfId="25950"/>
    <cellStyle name="SAPBEXexcGood2 2 2 2 3 8" xfId="25951"/>
    <cellStyle name="SAPBEXexcGood2 2 2 2 4" xfId="25952"/>
    <cellStyle name="SAPBEXexcGood2 2 2 2 4 2" xfId="25953"/>
    <cellStyle name="SAPBEXexcGood2 2 2 2 4 2 2" xfId="25954"/>
    <cellStyle name="SAPBEXexcGood2 2 2 2 4 3" xfId="25955"/>
    <cellStyle name="SAPBEXexcGood2 2 2 2 4 3 2" xfId="25956"/>
    <cellStyle name="SAPBEXexcGood2 2 2 2 4 4" xfId="25957"/>
    <cellStyle name="SAPBEXexcGood2 2 2 2 4 4 2" xfId="25958"/>
    <cellStyle name="SAPBEXexcGood2 2 2 2 4 5" xfId="25959"/>
    <cellStyle name="SAPBEXexcGood2 2 2 2 4 5 2" xfId="25960"/>
    <cellStyle name="SAPBEXexcGood2 2 2 2 4 6" xfId="25961"/>
    <cellStyle name="SAPBEXexcGood2 2 2 2 4 6 2" xfId="25962"/>
    <cellStyle name="SAPBEXexcGood2 2 2 2 4 7" xfId="25963"/>
    <cellStyle name="SAPBEXexcGood2 2 2 2 5" xfId="25964"/>
    <cellStyle name="SAPBEXexcGood2 2 2 2 5 2" xfId="25965"/>
    <cellStyle name="SAPBEXexcGood2 2 2 2 6" xfId="25966"/>
    <cellStyle name="SAPBEXexcGood2 2 2 2 6 2" xfId="25967"/>
    <cellStyle name="SAPBEXexcGood2 2 2 2 7" xfId="25968"/>
    <cellStyle name="SAPBEXexcGood2 2 2 2 7 2" xfId="25969"/>
    <cellStyle name="SAPBEXexcGood2 2 2 2 8" xfId="25970"/>
    <cellStyle name="SAPBEXexcGood2 2 2 2 8 2" xfId="25971"/>
    <cellStyle name="SAPBEXexcGood2 2 2 2 9" xfId="25972"/>
    <cellStyle name="SAPBEXexcGood2 2 2 2 9 2" xfId="25973"/>
    <cellStyle name="SAPBEXexcGood2 2 2 3" xfId="25974"/>
    <cellStyle name="SAPBEXexcGood2 2 2 3 2" xfId="25975"/>
    <cellStyle name="SAPBEXexcGood2 2 2 3 2 2" xfId="25976"/>
    <cellStyle name="SAPBEXexcGood2 2 2 3 2 2 2" xfId="25977"/>
    <cellStyle name="SAPBEXexcGood2 2 2 3 2 2 2 2" xfId="25978"/>
    <cellStyle name="SAPBEXexcGood2 2 2 3 2 2 3" xfId="25979"/>
    <cellStyle name="SAPBEXexcGood2 2 2 3 2 2 3 2" xfId="25980"/>
    <cellStyle name="SAPBEXexcGood2 2 2 3 2 2 4" xfId="25981"/>
    <cellStyle name="SAPBEXexcGood2 2 2 3 2 2 4 2" xfId="25982"/>
    <cellStyle name="SAPBEXexcGood2 2 2 3 2 2 5" xfId="25983"/>
    <cellStyle name="SAPBEXexcGood2 2 2 3 2 2 5 2" xfId="25984"/>
    <cellStyle name="SAPBEXexcGood2 2 2 3 2 2 6" xfId="25985"/>
    <cellStyle name="SAPBEXexcGood2 2 2 3 2 2 6 2" xfId="25986"/>
    <cellStyle name="SAPBEXexcGood2 2 2 3 2 2 7" xfId="25987"/>
    <cellStyle name="SAPBEXexcGood2 2 2 3 2 3" xfId="25988"/>
    <cellStyle name="SAPBEXexcGood2 2 2 3 2 3 2" xfId="25989"/>
    <cellStyle name="SAPBEXexcGood2 2 2 3 2 4" xfId="25990"/>
    <cellStyle name="SAPBEXexcGood2 2 2 3 2 4 2" xfId="25991"/>
    <cellStyle name="SAPBEXexcGood2 2 2 3 2 5" xfId="25992"/>
    <cellStyle name="SAPBEXexcGood2 2 2 3 2 5 2" xfId="25993"/>
    <cellStyle name="SAPBEXexcGood2 2 2 3 2 6" xfId="25994"/>
    <cellStyle name="SAPBEXexcGood2 2 2 3 2 6 2" xfId="25995"/>
    <cellStyle name="SAPBEXexcGood2 2 2 3 2 7" xfId="25996"/>
    <cellStyle name="SAPBEXexcGood2 2 2 3 2 7 2" xfId="25997"/>
    <cellStyle name="SAPBEXexcGood2 2 2 3 2 8" xfId="25998"/>
    <cellStyle name="SAPBEXexcGood2 2 2 3 3" xfId="25999"/>
    <cellStyle name="SAPBEXexcGood2 2 2 3 3 2" xfId="26000"/>
    <cellStyle name="SAPBEXexcGood2 2 2 3 3 2 2" xfId="26001"/>
    <cellStyle name="SAPBEXexcGood2 2 2 3 3 3" xfId="26002"/>
    <cellStyle name="SAPBEXexcGood2 2 2 3 3 3 2" xfId="26003"/>
    <cellStyle name="SAPBEXexcGood2 2 2 3 3 4" xfId="26004"/>
    <cellStyle name="SAPBEXexcGood2 2 2 3 3 4 2" xfId="26005"/>
    <cellStyle name="SAPBEXexcGood2 2 2 3 3 5" xfId="26006"/>
    <cellStyle name="SAPBEXexcGood2 2 2 3 3 5 2" xfId="26007"/>
    <cellStyle name="SAPBEXexcGood2 2 2 3 3 6" xfId="26008"/>
    <cellStyle name="SAPBEXexcGood2 2 2 3 3 6 2" xfId="26009"/>
    <cellStyle name="SAPBEXexcGood2 2 2 3 3 7" xfId="26010"/>
    <cellStyle name="SAPBEXexcGood2 2 2 3 4" xfId="26011"/>
    <cellStyle name="SAPBEXexcGood2 2 2 3 4 2" xfId="26012"/>
    <cellStyle name="SAPBEXexcGood2 2 2 3 5" xfId="26013"/>
    <cellStyle name="SAPBEXexcGood2 2 2 3 5 2" xfId="26014"/>
    <cellStyle name="SAPBEXexcGood2 2 2 3 6" xfId="26015"/>
    <cellStyle name="SAPBEXexcGood2 2 2 3 6 2" xfId="26016"/>
    <cellStyle name="SAPBEXexcGood2 2 2 3 7" xfId="26017"/>
    <cellStyle name="SAPBEXexcGood2 2 2 3 7 2" xfId="26018"/>
    <cellStyle name="SAPBEXexcGood2 2 2 3 8" xfId="26019"/>
    <cellStyle name="SAPBEXexcGood2 2 2 3 8 2" xfId="26020"/>
    <cellStyle name="SAPBEXexcGood2 2 2 3 9" xfId="26021"/>
    <cellStyle name="SAPBEXexcGood2 2 2 4" xfId="26022"/>
    <cellStyle name="SAPBEXexcGood2 2 2 4 2" xfId="26023"/>
    <cellStyle name="SAPBEXexcGood2 2 2 4 2 2" xfId="26024"/>
    <cellStyle name="SAPBEXexcGood2 2 2 4 2 2 2" xfId="26025"/>
    <cellStyle name="SAPBEXexcGood2 2 2 4 2 3" xfId="26026"/>
    <cellStyle name="SAPBEXexcGood2 2 2 4 2 3 2" xfId="26027"/>
    <cellStyle name="SAPBEXexcGood2 2 2 4 2 4" xfId="26028"/>
    <cellStyle name="SAPBEXexcGood2 2 2 4 2 4 2" xfId="26029"/>
    <cellStyle name="SAPBEXexcGood2 2 2 4 2 5" xfId="26030"/>
    <cellStyle name="SAPBEXexcGood2 2 2 4 2 5 2" xfId="26031"/>
    <cellStyle name="SAPBEXexcGood2 2 2 4 2 6" xfId="26032"/>
    <cellStyle name="SAPBEXexcGood2 2 2 4 2 6 2" xfId="26033"/>
    <cellStyle name="SAPBEXexcGood2 2 2 4 2 7" xfId="26034"/>
    <cellStyle name="SAPBEXexcGood2 2 2 4 3" xfId="26035"/>
    <cellStyle name="SAPBEXexcGood2 2 2 4 3 2" xfId="26036"/>
    <cellStyle name="SAPBEXexcGood2 2 2 4 4" xfId="26037"/>
    <cellStyle name="SAPBEXexcGood2 2 2 4 4 2" xfId="26038"/>
    <cellStyle name="SAPBEXexcGood2 2 2 4 5" xfId="26039"/>
    <cellStyle name="SAPBEXexcGood2 2 2 4 5 2" xfId="26040"/>
    <cellStyle name="SAPBEXexcGood2 2 2 4 6" xfId="26041"/>
    <cellStyle name="SAPBEXexcGood2 2 2 4 6 2" xfId="26042"/>
    <cellStyle name="SAPBEXexcGood2 2 2 4 7" xfId="26043"/>
    <cellStyle name="SAPBEXexcGood2 2 2 4 7 2" xfId="26044"/>
    <cellStyle name="SAPBEXexcGood2 2 2 4 8" xfId="26045"/>
    <cellStyle name="SAPBEXexcGood2 2 2 5" xfId="26046"/>
    <cellStyle name="SAPBEXexcGood2 2 2 5 2" xfId="26047"/>
    <cellStyle name="SAPBEXexcGood2 2 2 5 2 2" xfId="26048"/>
    <cellStyle name="SAPBEXexcGood2 2 2 5 3" xfId="26049"/>
    <cellStyle name="SAPBEXexcGood2 2 2 5 3 2" xfId="26050"/>
    <cellStyle name="SAPBEXexcGood2 2 2 5 4" xfId="26051"/>
    <cellStyle name="SAPBEXexcGood2 2 2 5 4 2" xfId="26052"/>
    <cellStyle name="SAPBEXexcGood2 2 2 5 5" xfId="26053"/>
    <cellStyle name="SAPBEXexcGood2 2 2 5 5 2" xfId="26054"/>
    <cellStyle name="SAPBEXexcGood2 2 2 5 6" xfId="26055"/>
    <cellStyle name="SAPBEXexcGood2 2 2 5 6 2" xfId="26056"/>
    <cellStyle name="SAPBEXexcGood2 2 2 5 7" xfId="26057"/>
    <cellStyle name="SAPBEXexcGood2 2 2 6" xfId="26058"/>
    <cellStyle name="SAPBEXexcGood2 2 2 6 2" xfId="26059"/>
    <cellStyle name="SAPBEXexcGood2 2 2 7" xfId="26060"/>
    <cellStyle name="SAPBEXexcGood2 2 2 7 2" xfId="26061"/>
    <cellStyle name="SAPBEXexcGood2 2 2 8" xfId="26062"/>
    <cellStyle name="SAPBEXexcGood2 2 2 8 2" xfId="26063"/>
    <cellStyle name="SAPBEXexcGood2 2 2 9" xfId="26064"/>
    <cellStyle name="SAPBEXexcGood2 2 2 9 2" xfId="26065"/>
    <cellStyle name="SAPBEXexcGood2 2 3" xfId="26066"/>
    <cellStyle name="SAPBEXexcGood2 2 3 10" xfId="26067"/>
    <cellStyle name="SAPBEXexcGood2 2 3 2" xfId="26068"/>
    <cellStyle name="SAPBEXexcGood2 2 3 2 2" xfId="26069"/>
    <cellStyle name="SAPBEXexcGood2 2 3 2 2 2" xfId="26070"/>
    <cellStyle name="SAPBEXexcGood2 2 3 2 2 2 2" xfId="26071"/>
    <cellStyle name="SAPBEXexcGood2 2 3 2 2 2 2 2" xfId="26072"/>
    <cellStyle name="SAPBEXexcGood2 2 3 2 2 2 3" xfId="26073"/>
    <cellStyle name="SAPBEXexcGood2 2 3 2 2 2 3 2" xfId="26074"/>
    <cellStyle name="SAPBEXexcGood2 2 3 2 2 2 4" xfId="26075"/>
    <cellStyle name="SAPBEXexcGood2 2 3 2 2 2 4 2" xfId="26076"/>
    <cellStyle name="SAPBEXexcGood2 2 3 2 2 2 5" xfId="26077"/>
    <cellStyle name="SAPBEXexcGood2 2 3 2 2 2 5 2" xfId="26078"/>
    <cellStyle name="SAPBEXexcGood2 2 3 2 2 2 6" xfId="26079"/>
    <cellStyle name="SAPBEXexcGood2 2 3 2 2 2 6 2" xfId="26080"/>
    <cellStyle name="SAPBEXexcGood2 2 3 2 2 2 7" xfId="26081"/>
    <cellStyle name="SAPBEXexcGood2 2 3 2 2 3" xfId="26082"/>
    <cellStyle name="SAPBEXexcGood2 2 3 2 2 3 2" xfId="26083"/>
    <cellStyle name="SAPBEXexcGood2 2 3 2 2 4" xfId="26084"/>
    <cellStyle name="SAPBEXexcGood2 2 3 2 2 4 2" xfId="26085"/>
    <cellStyle name="SAPBEXexcGood2 2 3 2 2 5" xfId="26086"/>
    <cellStyle name="SAPBEXexcGood2 2 3 2 2 5 2" xfId="26087"/>
    <cellStyle name="SAPBEXexcGood2 2 3 2 2 6" xfId="26088"/>
    <cellStyle name="SAPBEXexcGood2 2 3 2 2 6 2" xfId="26089"/>
    <cellStyle name="SAPBEXexcGood2 2 3 2 2 7" xfId="26090"/>
    <cellStyle name="SAPBEXexcGood2 2 3 2 2 7 2" xfId="26091"/>
    <cellStyle name="SAPBEXexcGood2 2 3 2 2 8" xfId="26092"/>
    <cellStyle name="SAPBEXexcGood2 2 3 2 3" xfId="26093"/>
    <cellStyle name="SAPBEXexcGood2 2 3 2 3 2" xfId="26094"/>
    <cellStyle name="SAPBEXexcGood2 2 3 2 3 2 2" xfId="26095"/>
    <cellStyle name="SAPBEXexcGood2 2 3 2 3 3" xfId="26096"/>
    <cellStyle name="SAPBEXexcGood2 2 3 2 3 3 2" xfId="26097"/>
    <cellStyle name="SAPBEXexcGood2 2 3 2 3 4" xfId="26098"/>
    <cellStyle name="SAPBEXexcGood2 2 3 2 3 4 2" xfId="26099"/>
    <cellStyle name="SAPBEXexcGood2 2 3 2 3 5" xfId="26100"/>
    <cellStyle name="SAPBEXexcGood2 2 3 2 3 5 2" xfId="26101"/>
    <cellStyle name="SAPBEXexcGood2 2 3 2 3 6" xfId="26102"/>
    <cellStyle name="SAPBEXexcGood2 2 3 2 3 6 2" xfId="26103"/>
    <cellStyle name="SAPBEXexcGood2 2 3 2 3 7" xfId="26104"/>
    <cellStyle name="SAPBEXexcGood2 2 3 2 4" xfId="26105"/>
    <cellStyle name="SAPBEXexcGood2 2 3 2 4 2" xfId="26106"/>
    <cellStyle name="SAPBEXexcGood2 2 3 2 5" xfId="26107"/>
    <cellStyle name="SAPBEXexcGood2 2 3 2 5 2" xfId="26108"/>
    <cellStyle name="SAPBEXexcGood2 2 3 2 6" xfId="26109"/>
    <cellStyle name="SAPBEXexcGood2 2 3 2 6 2" xfId="26110"/>
    <cellStyle name="SAPBEXexcGood2 2 3 2 7" xfId="26111"/>
    <cellStyle name="SAPBEXexcGood2 2 3 2 7 2" xfId="26112"/>
    <cellStyle name="SAPBEXexcGood2 2 3 2 8" xfId="26113"/>
    <cellStyle name="SAPBEXexcGood2 2 3 2 8 2" xfId="26114"/>
    <cellStyle name="SAPBEXexcGood2 2 3 2 9" xfId="26115"/>
    <cellStyle name="SAPBEXexcGood2 2 3 3" xfId="26116"/>
    <cellStyle name="SAPBEXexcGood2 2 3 3 2" xfId="26117"/>
    <cellStyle name="SAPBEXexcGood2 2 3 3 2 2" xfId="26118"/>
    <cellStyle name="SAPBEXexcGood2 2 3 3 2 2 2" xfId="26119"/>
    <cellStyle name="SAPBEXexcGood2 2 3 3 2 3" xfId="26120"/>
    <cellStyle name="SAPBEXexcGood2 2 3 3 2 3 2" xfId="26121"/>
    <cellStyle name="SAPBEXexcGood2 2 3 3 2 4" xfId="26122"/>
    <cellStyle name="SAPBEXexcGood2 2 3 3 2 4 2" xfId="26123"/>
    <cellStyle name="SAPBEXexcGood2 2 3 3 2 5" xfId="26124"/>
    <cellStyle name="SAPBEXexcGood2 2 3 3 2 5 2" xfId="26125"/>
    <cellStyle name="SAPBEXexcGood2 2 3 3 2 6" xfId="26126"/>
    <cellStyle name="SAPBEXexcGood2 2 3 3 2 6 2" xfId="26127"/>
    <cellStyle name="SAPBEXexcGood2 2 3 3 2 7" xfId="26128"/>
    <cellStyle name="SAPBEXexcGood2 2 3 3 3" xfId="26129"/>
    <cellStyle name="SAPBEXexcGood2 2 3 3 3 2" xfId="26130"/>
    <cellStyle name="SAPBEXexcGood2 2 3 3 4" xfId="26131"/>
    <cellStyle name="SAPBEXexcGood2 2 3 3 4 2" xfId="26132"/>
    <cellStyle name="SAPBEXexcGood2 2 3 3 5" xfId="26133"/>
    <cellStyle name="SAPBEXexcGood2 2 3 3 5 2" xfId="26134"/>
    <cellStyle name="SAPBEXexcGood2 2 3 3 6" xfId="26135"/>
    <cellStyle name="SAPBEXexcGood2 2 3 3 6 2" xfId="26136"/>
    <cellStyle name="SAPBEXexcGood2 2 3 3 7" xfId="26137"/>
    <cellStyle name="SAPBEXexcGood2 2 3 3 7 2" xfId="26138"/>
    <cellStyle name="SAPBEXexcGood2 2 3 3 8" xfId="26139"/>
    <cellStyle name="SAPBEXexcGood2 2 3 4" xfId="26140"/>
    <cellStyle name="SAPBEXexcGood2 2 3 4 2" xfId="26141"/>
    <cellStyle name="SAPBEXexcGood2 2 3 4 2 2" xfId="26142"/>
    <cellStyle name="SAPBEXexcGood2 2 3 4 3" xfId="26143"/>
    <cellStyle name="SAPBEXexcGood2 2 3 4 3 2" xfId="26144"/>
    <cellStyle name="SAPBEXexcGood2 2 3 4 4" xfId="26145"/>
    <cellStyle name="SAPBEXexcGood2 2 3 4 4 2" xfId="26146"/>
    <cellStyle name="SAPBEXexcGood2 2 3 4 5" xfId="26147"/>
    <cellStyle name="SAPBEXexcGood2 2 3 4 5 2" xfId="26148"/>
    <cellStyle name="SAPBEXexcGood2 2 3 4 6" xfId="26149"/>
    <cellStyle name="SAPBEXexcGood2 2 3 4 6 2" xfId="26150"/>
    <cellStyle name="SAPBEXexcGood2 2 3 4 7" xfId="26151"/>
    <cellStyle name="SAPBEXexcGood2 2 3 5" xfId="26152"/>
    <cellStyle name="SAPBEXexcGood2 2 3 5 2" xfId="26153"/>
    <cellStyle name="SAPBEXexcGood2 2 3 6" xfId="26154"/>
    <cellStyle name="SAPBEXexcGood2 2 3 6 2" xfId="26155"/>
    <cellStyle name="SAPBEXexcGood2 2 3 7" xfId="26156"/>
    <cellStyle name="SAPBEXexcGood2 2 3 7 2" xfId="26157"/>
    <cellStyle name="SAPBEXexcGood2 2 3 8" xfId="26158"/>
    <cellStyle name="SAPBEXexcGood2 2 3 8 2" xfId="26159"/>
    <cellStyle name="SAPBEXexcGood2 2 3 9" xfId="26160"/>
    <cellStyle name="SAPBEXexcGood2 2 3 9 2" xfId="26161"/>
    <cellStyle name="SAPBEXexcGood2 2 4" xfId="26162"/>
    <cellStyle name="SAPBEXexcGood2 2 4 2" xfId="26163"/>
    <cellStyle name="SAPBEXexcGood2 2 4 2 2" xfId="26164"/>
    <cellStyle name="SAPBEXexcGood2 2 4 2 2 2" xfId="26165"/>
    <cellStyle name="SAPBEXexcGood2 2 4 2 2 2 2" xfId="26166"/>
    <cellStyle name="SAPBEXexcGood2 2 4 2 2 3" xfId="26167"/>
    <cellStyle name="SAPBEXexcGood2 2 4 2 2 3 2" xfId="26168"/>
    <cellStyle name="SAPBEXexcGood2 2 4 2 2 4" xfId="26169"/>
    <cellStyle name="SAPBEXexcGood2 2 4 2 2 4 2" xfId="26170"/>
    <cellStyle name="SAPBEXexcGood2 2 4 2 2 5" xfId="26171"/>
    <cellStyle name="SAPBEXexcGood2 2 4 2 2 5 2" xfId="26172"/>
    <cellStyle name="SAPBEXexcGood2 2 4 2 2 6" xfId="26173"/>
    <cellStyle name="SAPBEXexcGood2 2 4 2 2 6 2" xfId="26174"/>
    <cellStyle name="SAPBEXexcGood2 2 4 2 2 7" xfId="26175"/>
    <cellStyle name="SAPBEXexcGood2 2 4 2 3" xfId="26176"/>
    <cellStyle name="SAPBEXexcGood2 2 4 2 3 2" xfId="26177"/>
    <cellStyle name="SAPBEXexcGood2 2 4 2 4" xfId="26178"/>
    <cellStyle name="SAPBEXexcGood2 2 4 2 4 2" xfId="26179"/>
    <cellStyle name="SAPBEXexcGood2 2 4 2 5" xfId="26180"/>
    <cellStyle name="SAPBEXexcGood2 2 4 2 5 2" xfId="26181"/>
    <cellStyle name="SAPBEXexcGood2 2 4 2 6" xfId="26182"/>
    <cellStyle name="SAPBEXexcGood2 2 4 2 6 2" xfId="26183"/>
    <cellStyle name="SAPBEXexcGood2 2 4 2 7" xfId="26184"/>
    <cellStyle name="SAPBEXexcGood2 2 4 2 7 2" xfId="26185"/>
    <cellStyle name="SAPBEXexcGood2 2 4 2 8" xfId="26186"/>
    <cellStyle name="SAPBEXexcGood2 2 4 3" xfId="26187"/>
    <cellStyle name="SAPBEXexcGood2 2 4 3 2" xfId="26188"/>
    <cellStyle name="SAPBEXexcGood2 2 4 3 2 2" xfId="26189"/>
    <cellStyle name="SAPBEXexcGood2 2 4 3 3" xfId="26190"/>
    <cellStyle name="SAPBEXexcGood2 2 4 3 3 2" xfId="26191"/>
    <cellStyle name="SAPBEXexcGood2 2 4 3 4" xfId="26192"/>
    <cellStyle name="SAPBEXexcGood2 2 4 3 4 2" xfId="26193"/>
    <cellStyle name="SAPBEXexcGood2 2 4 3 5" xfId="26194"/>
    <cellStyle name="SAPBEXexcGood2 2 4 3 5 2" xfId="26195"/>
    <cellStyle name="SAPBEXexcGood2 2 4 3 6" xfId="26196"/>
    <cellStyle name="SAPBEXexcGood2 2 4 3 6 2" xfId="26197"/>
    <cellStyle name="SAPBEXexcGood2 2 4 3 7" xfId="26198"/>
    <cellStyle name="SAPBEXexcGood2 2 4 4" xfId="26199"/>
    <cellStyle name="SAPBEXexcGood2 2 4 4 2" xfId="26200"/>
    <cellStyle name="SAPBEXexcGood2 2 4 5" xfId="26201"/>
    <cellStyle name="SAPBEXexcGood2 2 4 5 2" xfId="26202"/>
    <cellStyle name="SAPBEXexcGood2 2 4 6" xfId="26203"/>
    <cellStyle name="SAPBEXexcGood2 2 4 6 2" xfId="26204"/>
    <cellStyle name="SAPBEXexcGood2 2 4 7" xfId="26205"/>
    <cellStyle name="SAPBEXexcGood2 2 4 7 2" xfId="26206"/>
    <cellStyle name="SAPBEXexcGood2 2 4 8" xfId="26207"/>
    <cellStyle name="SAPBEXexcGood2 2 4 8 2" xfId="26208"/>
    <cellStyle name="SAPBEXexcGood2 2 4 9" xfId="26209"/>
    <cellStyle name="SAPBEXexcGood2 2 5" xfId="26210"/>
    <cellStyle name="SAPBEXexcGood2 2 5 2" xfId="26211"/>
    <cellStyle name="SAPBEXexcGood2 2 5 2 2" xfId="26212"/>
    <cellStyle name="SAPBEXexcGood2 2 5 2 2 2" xfId="26213"/>
    <cellStyle name="SAPBEXexcGood2 2 5 2 3" xfId="26214"/>
    <cellStyle name="SAPBEXexcGood2 2 5 2 3 2" xfId="26215"/>
    <cellStyle name="SAPBEXexcGood2 2 5 2 4" xfId="26216"/>
    <cellStyle name="SAPBEXexcGood2 2 5 2 4 2" xfId="26217"/>
    <cellStyle name="SAPBEXexcGood2 2 5 2 5" xfId="26218"/>
    <cellStyle name="SAPBEXexcGood2 2 5 2 5 2" xfId="26219"/>
    <cellStyle name="SAPBEXexcGood2 2 5 2 6" xfId="26220"/>
    <cellStyle name="SAPBEXexcGood2 2 5 2 6 2" xfId="26221"/>
    <cellStyle name="SAPBEXexcGood2 2 5 2 7" xfId="26222"/>
    <cellStyle name="SAPBEXexcGood2 2 5 3" xfId="26223"/>
    <cellStyle name="SAPBEXexcGood2 2 5 3 2" xfId="26224"/>
    <cellStyle name="SAPBEXexcGood2 2 5 4" xfId="26225"/>
    <cellStyle name="SAPBEXexcGood2 2 5 4 2" xfId="26226"/>
    <cellStyle name="SAPBEXexcGood2 2 5 5" xfId="26227"/>
    <cellStyle name="SAPBEXexcGood2 2 5 5 2" xfId="26228"/>
    <cellStyle name="SAPBEXexcGood2 2 5 6" xfId="26229"/>
    <cellStyle name="SAPBEXexcGood2 2 5 6 2" xfId="26230"/>
    <cellStyle name="SAPBEXexcGood2 2 5 7" xfId="26231"/>
    <cellStyle name="SAPBEXexcGood2 2 5 7 2" xfId="26232"/>
    <cellStyle name="SAPBEXexcGood2 2 5 8" xfId="26233"/>
    <cellStyle name="SAPBEXexcGood2 2 6" xfId="26234"/>
    <cellStyle name="SAPBEXexcGood2 2 6 2" xfId="26235"/>
    <cellStyle name="SAPBEXexcGood2 2 6 2 2" xfId="26236"/>
    <cellStyle name="SAPBEXexcGood2 2 6 3" xfId="26237"/>
    <cellStyle name="SAPBEXexcGood2 2 6 3 2" xfId="26238"/>
    <cellStyle name="SAPBEXexcGood2 2 6 4" xfId="26239"/>
    <cellStyle name="SAPBEXexcGood2 2 6 4 2" xfId="26240"/>
    <cellStyle name="SAPBEXexcGood2 2 6 5" xfId="26241"/>
    <cellStyle name="SAPBEXexcGood2 2 6 5 2" xfId="26242"/>
    <cellStyle name="SAPBEXexcGood2 2 6 6" xfId="26243"/>
    <cellStyle name="SAPBEXexcGood2 2 6 6 2" xfId="26244"/>
    <cellStyle name="SAPBEXexcGood2 2 6 7" xfId="26245"/>
    <cellStyle name="SAPBEXexcGood2 2 7" xfId="26246"/>
    <cellStyle name="SAPBEXexcGood2 2 7 2" xfId="26247"/>
    <cellStyle name="SAPBEXexcGood2 2 8" xfId="26248"/>
    <cellStyle name="SAPBEXexcGood2 2 8 2" xfId="26249"/>
    <cellStyle name="SAPBEXexcGood2 2 9" xfId="26250"/>
    <cellStyle name="SAPBEXexcGood2 2 9 2" xfId="26251"/>
    <cellStyle name="SAPBEXexcGood2 3" xfId="26252"/>
    <cellStyle name="SAPBEXexcGood2 3 10" xfId="26253"/>
    <cellStyle name="SAPBEXexcGood2 3 10 2" xfId="26254"/>
    <cellStyle name="SAPBEXexcGood2 3 11" xfId="26255"/>
    <cellStyle name="SAPBEXexcGood2 3 11 2" xfId="26256"/>
    <cellStyle name="SAPBEXexcGood2 3 12" xfId="26257"/>
    <cellStyle name="SAPBEXexcGood2 3 2" xfId="26258"/>
    <cellStyle name="SAPBEXexcGood2 3 2 10" xfId="26259"/>
    <cellStyle name="SAPBEXexcGood2 3 2 10 2" xfId="26260"/>
    <cellStyle name="SAPBEXexcGood2 3 2 11" xfId="26261"/>
    <cellStyle name="SAPBEXexcGood2 3 2 2" xfId="26262"/>
    <cellStyle name="SAPBEXexcGood2 3 2 2 10" xfId="26263"/>
    <cellStyle name="SAPBEXexcGood2 3 2 2 2" xfId="26264"/>
    <cellStyle name="SAPBEXexcGood2 3 2 2 2 2" xfId="26265"/>
    <cellStyle name="SAPBEXexcGood2 3 2 2 2 2 2" xfId="26266"/>
    <cellStyle name="SAPBEXexcGood2 3 2 2 2 2 2 2" xfId="26267"/>
    <cellStyle name="SAPBEXexcGood2 3 2 2 2 2 2 2 2" xfId="26268"/>
    <cellStyle name="SAPBEXexcGood2 3 2 2 2 2 2 3" xfId="26269"/>
    <cellStyle name="SAPBEXexcGood2 3 2 2 2 2 2 3 2" xfId="26270"/>
    <cellStyle name="SAPBEXexcGood2 3 2 2 2 2 2 4" xfId="26271"/>
    <cellStyle name="SAPBEXexcGood2 3 2 2 2 2 2 4 2" xfId="26272"/>
    <cellStyle name="SAPBEXexcGood2 3 2 2 2 2 2 5" xfId="26273"/>
    <cellStyle name="SAPBEXexcGood2 3 2 2 2 2 2 5 2" xfId="26274"/>
    <cellStyle name="SAPBEXexcGood2 3 2 2 2 2 2 6" xfId="26275"/>
    <cellStyle name="SAPBEXexcGood2 3 2 2 2 2 2 6 2" xfId="26276"/>
    <cellStyle name="SAPBEXexcGood2 3 2 2 2 2 2 7" xfId="26277"/>
    <cellStyle name="SAPBEXexcGood2 3 2 2 2 2 3" xfId="26278"/>
    <cellStyle name="SAPBEXexcGood2 3 2 2 2 2 3 2" xfId="26279"/>
    <cellStyle name="SAPBEXexcGood2 3 2 2 2 2 4" xfId="26280"/>
    <cellStyle name="SAPBEXexcGood2 3 2 2 2 2 4 2" xfId="26281"/>
    <cellStyle name="SAPBEXexcGood2 3 2 2 2 2 5" xfId="26282"/>
    <cellStyle name="SAPBEXexcGood2 3 2 2 2 2 5 2" xfId="26283"/>
    <cellStyle name="SAPBEXexcGood2 3 2 2 2 2 6" xfId="26284"/>
    <cellStyle name="SAPBEXexcGood2 3 2 2 2 2 6 2" xfId="26285"/>
    <cellStyle name="SAPBEXexcGood2 3 2 2 2 2 7" xfId="26286"/>
    <cellStyle name="SAPBEXexcGood2 3 2 2 2 2 7 2" xfId="26287"/>
    <cellStyle name="SAPBEXexcGood2 3 2 2 2 2 8" xfId="26288"/>
    <cellStyle name="SAPBEXexcGood2 3 2 2 2 3" xfId="26289"/>
    <cellStyle name="SAPBEXexcGood2 3 2 2 2 3 2" xfId="26290"/>
    <cellStyle name="SAPBEXexcGood2 3 2 2 2 3 2 2" xfId="26291"/>
    <cellStyle name="SAPBEXexcGood2 3 2 2 2 3 3" xfId="26292"/>
    <cellStyle name="SAPBEXexcGood2 3 2 2 2 3 3 2" xfId="26293"/>
    <cellStyle name="SAPBEXexcGood2 3 2 2 2 3 4" xfId="26294"/>
    <cellStyle name="SAPBEXexcGood2 3 2 2 2 3 4 2" xfId="26295"/>
    <cellStyle name="SAPBEXexcGood2 3 2 2 2 3 5" xfId="26296"/>
    <cellStyle name="SAPBEXexcGood2 3 2 2 2 3 5 2" xfId="26297"/>
    <cellStyle name="SAPBEXexcGood2 3 2 2 2 3 6" xfId="26298"/>
    <cellStyle name="SAPBEXexcGood2 3 2 2 2 3 6 2" xfId="26299"/>
    <cellStyle name="SAPBEXexcGood2 3 2 2 2 3 7" xfId="26300"/>
    <cellStyle name="SAPBEXexcGood2 3 2 2 2 4" xfId="26301"/>
    <cellStyle name="SAPBEXexcGood2 3 2 2 2 4 2" xfId="26302"/>
    <cellStyle name="SAPBEXexcGood2 3 2 2 2 5" xfId="26303"/>
    <cellStyle name="SAPBEXexcGood2 3 2 2 2 5 2" xfId="26304"/>
    <cellStyle name="SAPBEXexcGood2 3 2 2 2 6" xfId="26305"/>
    <cellStyle name="SAPBEXexcGood2 3 2 2 2 6 2" xfId="26306"/>
    <cellStyle name="SAPBEXexcGood2 3 2 2 2 7" xfId="26307"/>
    <cellStyle name="SAPBEXexcGood2 3 2 2 2 7 2" xfId="26308"/>
    <cellStyle name="SAPBEXexcGood2 3 2 2 2 8" xfId="26309"/>
    <cellStyle name="SAPBEXexcGood2 3 2 2 2 8 2" xfId="26310"/>
    <cellStyle name="SAPBEXexcGood2 3 2 2 2 9" xfId="26311"/>
    <cellStyle name="SAPBEXexcGood2 3 2 2 3" xfId="26312"/>
    <cellStyle name="SAPBEXexcGood2 3 2 2 3 2" xfId="26313"/>
    <cellStyle name="SAPBEXexcGood2 3 2 2 3 2 2" xfId="26314"/>
    <cellStyle name="SAPBEXexcGood2 3 2 2 3 2 2 2" xfId="26315"/>
    <cellStyle name="SAPBEXexcGood2 3 2 2 3 2 3" xfId="26316"/>
    <cellStyle name="SAPBEXexcGood2 3 2 2 3 2 3 2" xfId="26317"/>
    <cellStyle name="SAPBEXexcGood2 3 2 2 3 2 4" xfId="26318"/>
    <cellStyle name="SAPBEXexcGood2 3 2 2 3 2 4 2" xfId="26319"/>
    <cellStyle name="SAPBEXexcGood2 3 2 2 3 2 5" xfId="26320"/>
    <cellStyle name="SAPBEXexcGood2 3 2 2 3 2 5 2" xfId="26321"/>
    <cellStyle name="SAPBEXexcGood2 3 2 2 3 2 6" xfId="26322"/>
    <cellStyle name="SAPBEXexcGood2 3 2 2 3 2 6 2" xfId="26323"/>
    <cellStyle name="SAPBEXexcGood2 3 2 2 3 2 7" xfId="26324"/>
    <cellStyle name="SAPBEXexcGood2 3 2 2 3 3" xfId="26325"/>
    <cellStyle name="SAPBEXexcGood2 3 2 2 3 3 2" xfId="26326"/>
    <cellStyle name="SAPBEXexcGood2 3 2 2 3 4" xfId="26327"/>
    <cellStyle name="SAPBEXexcGood2 3 2 2 3 4 2" xfId="26328"/>
    <cellStyle name="SAPBEXexcGood2 3 2 2 3 5" xfId="26329"/>
    <cellStyle name="SAPBEXexcGood2 3 2 2 3 5 2" xfId="26330"/>
    <cellStyle name="SAPBEXexcGood2 3 2 2 3 6" xfId="26331"/>
    <cellStyle name="SAPBEXexcGood2 3 2 2 3 6 2" xfId="26332"/>
    <cellStyle name="SAPBEXexcGood2 3 2 2 3 7" xfId="26333"/>
    <cellStyle name="SAPBEXexcGood2 3 2 2 3 7 2" xfId="26334"/>
    <cellStyle name="SAPBEXexcGood2 3 2 2 3 8" xfId="26335"/>
    <cellStyle name="SAPBEXexcGood2 3 2 2 4" xfId="26336"/>
    <cellStyle name="SAPBEXexcGood2 3 2 2 4 2" xfId="26337"/>
    <cellStyle name="SAPBEXexcGood2 3 2 2 4 2 2" xfId="26338"/>
    <cellStyle name="SAPBEXexcGood2 3 2 2 4 3" xfId="26339"/>
    <cellStyle name="SAPBEXexcGood2 3 2 2 4 3 2" xfId="26340"/>
    <cellStyle name="SAPBEXexcGood2 3 2 2 4 4" xfId="26341"/>
    <cellStyle name="SAPBEXexcGood2 3 2 2 4 4 2" xfId="26342"/>
    <cellStyle name="SAPBEXexcGood2 3 2 2 4 5" xfId="26343"/>
    <cellStyle name="SAPBEXexcGood2 3 2 2 4 5 2" xfId="26344"/>
    <cellStyle name="SAPBEXexcGood2 3 2 2 4 6" xfId="26345"/>
    <cellStyle name="SAPBEXexcGood2 3 2 2 4 6 2" xfId="26346"/>
    <cellStyle name="SAPBEXexcGood2 3 2 2 4 7" xfId="26347"/>
    <cellStyle name="SAPBEXexcGood2 3 2 2 5" xfId="26348"/>
    <cellStyle name="SAPBEXexcGood2 3 2 2 5 2" xfId="26349"/>
    <cellStyle name="SAPBEXexcGood2 3 2 2 6" xfId="26350"/>
    <cellStyle name="SAPBEXexcGood2 3 2 2 6 2" xfId="26351"/>
    <cellStyle name="SAPBEXexcGood2 3 2 2 7" xfId="26352"/>
    <cellStyle name="SAPBEXexcGood2 3 2 2 7 2" xfId="26353"/>
    <cellStyle name="SAPBEXexcGood2 3 2 2 8" xfId="26354"/>
    <cellStyle name="SAPBEXexcGood2 3 2 2 8 2" xfId="26355"/>
    <cellStyle name="SAPBEXexcGood2 3 2 2 9" xfId="26356"/>
    <cellStyle name="SAPBEXexcGood2 3 2 2 9 2" xfId="26357"/>
    <cellStyle name="SAPBEXexcGood2 3 2 3" xfId="26358"/>
    <cellStyle name="SAPBEXexcGood2 3 2 3 2" xfId="26359"/>
    <cellStyle name="SAPBEXexcGood2 3 2 3 2 2" xfId="26360"/>
    <cellStyle name="SAPBEXexcGood2 3 2 3 2 2 2" xfId="26361"/>
    <cellStyle name="SAPBEXexcGood2 3 2 3 2 2 2 2" xfId="26362"/>
    <cellStyle name="SAPBEXexcGood2 3 2 3 2 2 3" xfId="26363"/>
    <cellStyle name="SAPBEXexcGood2 3 2 3 2 2 3 2" xfId="26364"/>
    <cellStyle name="SAPBEXexcGood2 3 2 3 2 2 4" xfId="26365"/>
    <cellStyle name="SAPBEXexcGood2 3 2 3 2 2 4 2" xfId="26366"/>
    <cellStyle name="SAPBEXexcGood2 3 2 3 2 2 5" xfId="26367"/>
    <cellStyle name="SAPBEXexcGood2 3 2 3 2 2 5 2" xfId="26368"/>
    <cellStyle name="SAPBEXexcGood2 3 2 3 2 2 6" xfId="26369"/>
    <cellStyle name="SAPBEXexcGood2 3 2 3 2 2 6 2" xfId="26370"/>
    <cellStyle name="SAPBEXexcGood2 3 2 3 2 2 7" xfId="26371"/>
    <cellStyle name="SAPBEXexcGood2 3 2 3 2 3" xfId="26372"/>
    <cellStyle name="SAPBEXexcGood2 3 2 3 2 3 2" xfId="26373"/>
    <cellStyle name="SAPBEXexcGood2 3 2 3 2 4" xfId="26374"/>
    <cellStyle name="SAPBEXexcGood2 3 2 3 2 4 2" xfId="26375"/>
    <cellStyle name="SAPBEXexcGood2 3 2 3 2 5" xfId="26376"/>
    <cellStyle name="SAPBEXexcGood2 3 2 3 2 5 2" xfId="26377"/>
    <cellStyle name="SAPBEXexcGood2 3 2 3 2 6" xfId="26378"/>
    <cellStyle name="SAPBEXexcGood2 3 2 3 2 6 2" xfId="26379"/>
    <cellStyle name="SAPBEXexcGood2 3 2 3 2 7" xfId="26380"/>
    <cellStyle name="SAPBEXexcGood2 3 2 3 2 7 2" xfId="26381"/>
    <cellStyle name="SAPBEXexcGood2 3 2 3 2 8" xfId="26382"/>
    <cellStyle name="SAPBEXexcGood2 3 2 3 3" xfId="26383"/>
    <cellStyle name="SAPBEXexcGood2 3 2 3 3 2" xfId="26384"/>
    <cellStyle name="SAPBEXexcGood2 3 2 3 3 2 2" xfId="26385"/>
    <cellStyle name="SAPBEXexcGood2 3 2 3 3 3" xfId="26386"/>
    <cellStyle name="SAPBEXexcGood2 3 2 3 3 3 2" xfId="26387"/>
    <cellStyle name="SAPBEXexcGood2 3 2 3 3 4" xfId="26388"/>
    <cellStyle name="SAPBEXexcGood2 3 2 3 3 4 2" xfId="26389"/>
    <cellStyle name="SAPBEXexcGood2 3 2 3 3 5" xfId="26390"/>
    <cellStyle name="SAPBEXexcGood2 3 2 3 3 5 2" xfId="26391"/>
    <cellStyle name="SAPBEXexcGood2 3 2 3 3 6" xfId="26392"/>
    <cellStyle name="SAPBEXexcGood2 3 2 3 3 6 2" xfId="26393"/>
    <cellStyle name="SAPBEXexcGood2 3 2 3 3 7" xfId="26394"/>
    <cellStyle name="SAPBEXexcGood2 3 2 3 4" xfId="26395"/>
    <cellStyle name="SAPBEXexcGood2 3 2 3 4 2" xfId="26396"/>
    <cellStyle name="SAPBEXexcGood2 3 2 3 5" xfId="26397"/>
    <cellStyle name="SAPBEXexcGood2 3 2 3 5 2" xfId="26398"/>
    <cellStyle name="SAPBEXexcGood2 3 2 3 6" xfId="26399"/>
    <cellStyle name="SAPBEXexcGood2 3 2 3 6 2" xfId="26400"/>
    <cellStyle name="SAPBEXexcGood2 3 2 3 7" xfId="26401"/>
    <cellStyle name="SAPBEXexcGood2 3 2 3 7 2" xfId="26402"/>
    <cellStyle name="SAPBEXexcGood2 3 2 3 8" xfId="26403"/>
    <cellStyle name="SAPBEXexcGood2 3 2 3 8 2" xfId="26404"/>
    <cellStyle name="SAPBEXexcGood2 3 2 3 9" xfId="26405"/>
    <cellStyle name="SAPBEXexcGood2 3 2 4" xfId="26406"/>
    <cellStyle name="SAPBEXexcGood2 3 2 4 2" xfId="26407"/>
    <cellStyle name="SAPBEXexcGood2 3 2 4 2 2" xfId="26408"/>
    <cellStyle name="SAPBEXexcGood2 3 2 4 2 2 2" xfId="26409"/>
    <cellStyle name="SAPBEXexcGood2 3 2 4 2 3" xfId="26410"/>
    <cellStyle name="SAPBEXexcGood2 3 2 4 2 3 2" xfId="26411"/>
    <cellStyle name="SAPBEXexcGood2 3 2 4 2 4" xfId="26412"/>
    <cellStyle name="SAPBEXexcGood2 3 2 4 2 4 2" xfId="26413"/>
    <cellStyle name="SAPBEXexcGood2 3 2 4 2 5" xfId="26414"/>
    <cellStyle name="SAPBEXexcGood2 3 2 4 2 5 2" xfId="26415"/>
    <cellStyle name="SAPBEXexcGood2 3 2 4 2 6" xfId="26416"/>
    <cellStyle name="SAPBEXexcGood2 3 2 4 2 6 2" xfId="26417"/>
    <cellStyle name="SAPBEXexcGood2 3 2 4 2 7" xfId="26418"/>
    <cellStyle name="SAPBEXexcGood2 3 2 4 3" xfId="26419"/>
    <cellStyle name="SAPBEXexcGood2 3 2 4 3 2" xfId="26420"/>
    <cellStyle name="SAPBEXexcGood2 3 2 4 4" xfId="26421"/>
    <cellStyle name="SAPBEXexcGood2 3 2 4 4 2" xfId="26422"/>
    <cellStyle name="SAPBEXexcGood2 3 2 4 5" xfId="26423"/>
    <cellStyle name="SAPBEXexcGood2 3 2 4 5 2" xfId="26424"/>
    <cellStyle name="SAPBEXexcGood2 3 2 4 6" xfId="26425"/>
    <cellStyle name="SAPBEXexcGood2 3 2 4 6 2" xfId="26426"/>
    <cellStyle name="SAPBEXexcGood2 3 2 4 7" xfId="26427"/>
    <cellStyle name="SAPBEXexcGood2 3 2 4 7 2" xfId="26428"/>
    <cellStyle name="SAPBEXexcGood2 3 2 4 8" xfId="26429"/>
    <cellStyle name="SAPBEXexcGood2 3 2 5" xfId="26430"/>
    <cellStyle name="SAPBEXexcGood2 3 2 5 2" xfId="26431"/>
    <cellStyle name="SAPBEXexcGood2 3 2 5 2 2" xfId="26432"/>
    <cellStyle name="SAPBEXexcGood2 3 2 5 3" xfId="26433"/>
    <cellStyle name="SAPBEXexcGood2 3 2 5 3 2" xfId="26434"/>
    <cellStyle name="SAPBEXexcGood2 3 2 5 4" xfId="26435"/>
    <cellStyle name="SAPBEXexcGood2 3 2 5 4 2" xfId="26436"/>
    <cellStyle name="SAPBEXexcGood2 3 2 5 5" xfId="26437"/>
    <cellStyle name="SAPBEXexcGood2 3 2 5 5 2" xfId="26438"/>
    <cellStyle name="SAPBEXexcGood2 3 2 5 6" xfId="26439"/>
    <cellStyle name="SAPBEXexcGood2 3 2 5 6 2" xfId="26440"/>
    <cellStyle name="SAPBEXexcGood2 3 2 5 7" xfId="26441"/>
    <cellStyle name="SAPBEXexcGood2 3 2 6" xfId="26442"/>
    <cellStyle name="SAPBEXexcGood2 3 2 6 2" xfId="26443"/>
    <cellStyle name="SAPBEXexcGood2 3 2 7" xfId="26444"/>
    <cellStyle name="SAPBEXexcGood2 3 2 7 2" xfId="26445"/>
    <cellStyle name="SAPBEXexcGood2 3 2 8" xfId="26446"/>
    <cellStyle name="SAPBEXexcGood2 3 2 8 2" xfId="26447"/>
    <cellStyle name="SAPBEXexcGood2 3 2 9" xfId="26448"/>
    <cellStyle name="SAPBEXexcGood2 3 2 9 2" xfId="26449"/>
    <cellStyle name="SAPBEXexcGood2 3 3" xfId="26450"/>
    <cellStyle name="SAPBEXexcGood2 3 3 10" xfId="26451"/>
    <cellStyle name="SAPBEXexcGood2 3 3 2" xfId="26452"/>
    <cellStyle name="SAPBEXexcGood2 3 3 2 2" xfId="26453"/>
    <cellStyle name="SAPBEXexcGood2 3 3 2 2 2" xfId="26454"/>
    <cellStyle name="SAPBEXexcGood2 3 3 2 2 2 2" xfId="26455"/>
    <cellStyle name="SAPBEXexcGood2 3 3 2 2 2 2 2" xfId="26456"/>
    <cellStyle name="SAPBEXexcGood2 3 3 2 2 2 3" xfId="26457"/>
    <cellStyle name="SAPBEXexcGood2 3 3 2 2 2 3 2" xfId="26458"/>
    <cellStyle name="SAPBEXexcGood2 3 3 2 2 2 4" xfId="26459"/>
    <cellStyle name="SAPBEXexcGood2 3 3 2 2 2 4 2" xfId="26460"/>
    <cellStyle name="SAPBEXexcGood2 3 3 2 2 2 5" xfId="26461"/>
    <cellStyle name="SAPBEXexcGood2 3 3 2 2 2 5 2" xfId="26462"/>
    <cellStyle name="SAPBEXexcGood2 3 3 2 2 2 6" xfId="26463"/>
    <cellStyle name="SAPBEXexcGood2 3 3 2 2 2 6 2" xfId="26464"/>
    <cellStyle name="SAPBEXexcGood2 3 3 2 2 2 7" xfId="26465"/>
    <cellStyle name="SAPBEXexcGood2 3 3 2 2 3" xfId="26466"/>
    <cellStyle name="SAPBEXexcGood2 3 3 2 2 3 2" xfId="26467"/>
    <cellStyle name="SAPBEXexcGood2 3 3 2 2 4" xfId="26468"/>
    <cellStyle name="SAPBEXexcGood2 3 3 2 2 4 2" xfId="26469"/>
    <cellStyle name="SAPBEXexcGood2 3 3 2 2 5" xfId="26470"/>
    <cellStyle name="SAPBEXexcGood2 3 3 2 2 5 2" xfId="26471"/>
    <cellStyle name="SAPBEXexcGood2 3 3 2 2 6" xfId="26472"/>
    <cellStyle name="SAPBEXexcGood2 3 3 2 2 6 2" xfId="26473"/>
    <cellStyle name="SAPBEXexcGood2 3 3 2 2 7" xfId="26474"/>
    <cellStyle name="SAPBEXexcGood2 3 3 2 2 7 2" xfId="26475"/>
    <cellStyle name="SAPBEXexcGood2 3 3 2 2 8" xfId="26476"/>
    <cellStyle name="SAPBEXexcGood2 3 3 2 3" xfId="26477"/>
    <cellStyle name="SAPBEXexcGood2 3 3 2 3 2" xfId="26478"/>
    <cellStyle name="SAPBEXexcGood2 3 3 2 3 2 2" xfId="26479"/>
    <cellStyle name="SAPBEXexcGood2 3 3 2 3 3" xfId="26480"/>
    <cellStyle name="SAPBEXexcGood2 3 3 2 3 3 2" xfId="26481"/>
    <cellStyle name="SAPBEXexcGood2 3 3 2 3 4" xfId="26482"/>
    <cellStyle name="SAPBEXexcGood2 3 3 2 3 4 2" xfId="26483"/>
    <cellStyle name="SAPBEXexcGood2 3 3 2 3 5" xfId="26484"/>
    <cellStyle name="SAPBEXexcGood2 3 3 2 3 5 2" xfId="26485"/>
    <cellStyle name="SAPBEXexcGood2 3 3 2 3 6" xfId="26486"/>
    <cellStyle name="SAPBEXexcGood2 3 3 2 3 6 2" xfId="26487"/>
    <cellStyle name="SAPBEXexcGood2 3 3 2 3 7" xfId="26488"/>
    <cellStyle name="SAPBEXexcGood2 3 3 2 4" xfId="26489"/>
    <cellStyle name="SAPBEXexcGood2 3 3 2 4 2" xfId="26490"/>
    <cellStyle name="SAPBEXexcGood2 3 3 2 5" xfId="26491"/>
    <cellStyle name="SAPBEXexcGood2 3 3 2 5 2" xfId="26492"/>
    <cellStyle name="SAPBEXexcGood2 3 3 2 6" xfId="26493"/>
    <cellStyle name="SAPBEXexcGood2 3 3 2 6 2" xfId="26494"/>
    <cellStyle name="SAPBEXexcGood2 3 3 2 7" xfId="26495"/>
    <cellStyle name="SAPBEXexcGood2 3 3 2 7 2" xfId="26496"/>
    <cellStyle name="SAPBEXexcGood2 3 3 2 8" xfId="26497"/>
    <cellStyle name="SAPBEXexcGood2 3 3 2 8 2" xfId="26498"/>
    <cellStyle name="SAPBEXexcGood2 3 3 2 9" xfId="26499"/>
    <cellStyle name="SAPBEXexcGood2 3 3 3" xfId="26500"/>
    <cellStyle name="SAPBEXexcGood2 3 3 3 2" xfId="26501"/>
    <cellStyle name="SAPBEXexcGood2 3 3 3 2 2" xfId="26502"/>
    <cellStyle name="SAPBEXexcGood2 3 3 3 2 2 2" xfId="26503"/>
    <cellStyle name="SAPBEXexcGood2 3 3 3 2 3" xfId="26504"/>
    <cellStyle name="SAPBEXexcGood2 3 3 3 2 3 2" xfId="26505"/>
    <cellStyle name="SAPBEXexcGood2 3 3 3 2 4" xfId="26506"/>
    <cellStyle name="SAPBEXexcGood2 3 3 3 2 4 2" xfId="26507"/>
    <cellStyle name="SAPBEXexcGood2 3 3 3 2 5" xfId="26508"/>
    <cellStyle name="SAPBEXexcGood2 3 3 3 2 5 2" xfId="26509"/>
    <cellStyle name="SAPBEXexcGood2 3 3 3 2 6" xfId="26510"/>
    <cellStyle name="SAPBEXexcGood2 3 3 3 2 6 2" xfId="26511"/>
    <cellStyle name="SAPBEXexcGood2 3 3 3 2 7" xfId="26512"/>
    <cellStyle name="SAPBEXexcGood2 3 3 3 3" xfId="26513"/>
    <cellStyle name="SAPBEXexcGood2 3 3 3 3 2" xfId="26514"/>
    <cellStyle name="SAPBEXexcGood2 3 3 3 4" xfId="26515"/>
    <cellStyle name="SAPBEXexcGood2 3 3 3 4 2" xfId="26516"/>
    <cellStyle name="SAPBEXexcGood2 3 3 3 5" xfId="26517"/>
    <cellStyle name="SAPBEXexcGood2 3 3 3 5 2" xfId="26518"/>
    <cellStyle name="SAPBEXexcGood2 3 3 3 6" xfId="26519"/>
    <cellStyle name="SAPBEXexcGood2 3 3 3 6 2" xfId="26520"/>
    <cellStyle name="SAPBEXexcGood2 3 3 3 7" xfId="26521"/>
    <cellStyle name="SAPBEXexcGood2 3 3 3 7 2" xfId="26522"/>
    <cellStyle name="SAPBEXexcGood2 3 3 3 8" xfId="26523"/>
    <cellStyle name="SAPBEXexcGood2 3 3 4" xfId="26524"/>
    <cellStyle name="SAPBEXexcGood2 3 3 4 2" xfId="26525"/>
    <cellStyle name="SAPBEXexcGood2 3 3 4 2 2" xfId="26526"/>
    <cellStyle name="SAPBEXexcGood2 3 3 4 3" xfId="26527"/>
    <cellStyle name="SAPBEXexcGood2 3 3 4 3 2" xfId="26528"/>
    <cellStyle name="SAPBEXexcGood2 3 3 4 4" xfId="26529"/>
    <cellStyle name="SAPBEXexcGood2 3 3 4 4 2" xfId="26530"/>
    <cellStyle name="SAPBEXexcGood2 3 3 4 5" xfId="26531"/>
    <cellStyle name="SAPBEXexcGood2 3 3 4 5 2" xfId="26532"/>
    <cellStyle name="SAPBEXexcGood2 3 3 4 6" xfId="26533"/>
    <cellStyle name="SAPBEXexcGood2 3 3 4 6 2" xfId="26534"/>
    <cellStyle name="SAPBEXexcGood2 3 3 4 7" xfId="26535"/>
    <cellStyle name="SAPBEXexcGood2 3 3 5" xfId="26536"/>
    <cellStyle name="SAPBEXexcGood2 3 3 5 2" xfId="26537"/>
    <cellStyle name="SAPBEXexcGood2 3 3 6" xfId="26538"/>
    <cellStyle name="SAPBEXexcGood2 3 3 6 2" xfId="26539"/>
    <cellStyle name="SAPBEXexcGood2 3 3 7" xfId="26540"/>
    <cellStyle name="SAPBEXexcGood2 3 3 7 2" xfId="26541"/>
    <cellStyle name="SAPBEXexcGood2 3 3 8" xfId="26542"/>
    <cellStyle name="SAPBEXexcGood2 3 3 8 2" xfId="26543"/>
    <cellStyle name="SAPBEXexcGood2 3 3 9" xfId="26544"/>
    <cellStyle name="SAPBEXexcGood2 3 3 9 2" xfId="26545"/>
    <cellStyle name="SAPBEXexcGood2 3 4" xfId="26546"/>
    <cellStyle name="SAPBEXexcGood2 3 4 2" xfId="26547"/>
    <cellStyle name="SAPBEXexcGood2 3 4 2 2" xfId="26548"/>
    <cellStyle name="SAPBEXexcGood2 3 4 2 2 2" xfId="26549"/>
    <cellStyle name="SAPBEXexcGood2 3 4 2 2 2 2" xfId="26550"/>
    <cellStyle name="SAPBEXexcGood2 3 4 2 2 3" xfId="26551"/>
    <cellStyle name="SAPBEXexcGood2 3 4 2 2 3 2" xfId="26552"/>
    <cellStyle name="SAPBEXexcGood2 3 4 2 2 4" xfId="26553"/>
    <cellStyle name="SAPBEXexcGood2 3 4 2 2 4 2" xfId="26554"/>
    <cellStyle name="SAPBEXexcGood2 3 4 2 2 5" xfId="26555"/>
    <cellStyle name="SAPBEXexcGood2 3 4 2 2 5 2" xfId="26556"/>
    <cellStyle name="SAPBEXexcGood2 3 4 2 2 6" xfId="26557"/>
    <cellStyle name="SAPBEXexcGood2 3 4 2 2 6 2" xfId="26558"/>
    <cellStyle name="SAPBEXexcGood2 3 4 2 2 7" xfId="26559"/>
    <cellStyle name="SAPBEXexcGood2 3 4 2 3" xfId="26560"/>
    <cellStyle name="SAPBEXexcGood2 3 4 2 3 2" xfId="26561"/>
    <cellStyle name="SAPBEXexcGood2 3 4 2 4" xfId="26562"/>
    <cellStyle name="SAPBEXexcGood2 3 4 2 4 2" xfId="26563"/>
    <cellStyle name="SAPBEXexcGood2 3 4 2 5" xfId="26564"/>
    <cellStyle name="SAPBEXexcGood2 3 4 2 5 2" xfId="26565"/>
    <cellStyle name="SAPBEXexcGood2 3 4 2 6" xfId="26566"/>
    <cellStyle name="SAPBEXexcGood2 3 4 2 6 2" xfId="26567"/>
    <cellStyle name="SAPBEXexcGood2 3 4 2 7" xfId="26568"/>
    <cellStyle name="SAPBEXexcGood2 3 4 2 7 2" xfId="26569"/>
    <cellStyle name="SAPBEXexcGood2 3 4 2 8" xfId="26570"/>
    <cellStyle name="SAPBEXexcGood2 3 4 3" xfId="26571"/>
    <cellStyle name="SAPBEXexcGood2 3 4 3 2" xfId="26572"/>
    <cellStyle name="SAPBEXexcGood2 3 4 3 2 2" xfId="26573"/>
    <cellStyle name="SAPBEXexcGood2 3 4 3 3" xfId="26574"/>
    <cellStyle name="SAPBEXexcGood2 3 4 3 3 2" xfId="26575"/>
    <cellStyle name="SAPBEXexcGood2 3 4 3 4" xfId="26576"/>
    <cellStyle name="SAPBEXexcGood2 3 4 3 4 2" xfId="26577"/>
    <cellStyle name="SAPBEXexcGood2 3 4 3 5" xfId="26578"/>
    <cellStyle name="SAPBEXexcGood2 3 4 3 5 2" xfId="26579"/>
    <cellStyle name="SAPBEXexcGood2 3 4 3 6" xfId="26580"/>
    <cellStyle name="SAPBEXexcGood2 3 4 3 6 2" xfId="26581"/>
    <cellStyle name="SAPBEXexcGood2 3 4 3 7" xfId="26582"/>
    <cellStyle name="SAPBEXexcGood2 3 4 4" xfId="26583"/>
    <cellStyle name="SAPBEXexcGood2 3 4 4 2" xfId="26584"/>
    <cellStyle name="SAPBEXexcGood2 3 4 5" xfId="26585"/>
    <cellStyle name="SAPBEXexcGood2 3 4 5 2" xfId="26586"/>
    <cellStyle name="SAPBEXexcGood2 3 4 6" xfId="26587"/>
    <cellStyle name="SAPBEXexcGood2 3 4 6 2" xfId="26588"/>
    <cellStyle name="SAPBEXexcGood2 3 4 7" xfId="26589"/>
    <cellStyle name="SAPBEXexcGood2 3 4 7 2" xfId="26590"/>
    <cellStyle name="SAPBEXexcGood2 3 4 8" xfId="26591"/>
    <cellStyle name="SAPBEXexcGood2 3 4 8 2" xfId="26592"/>
    <cellStyle name="SAPBEXexcGood2 3 4 9" xfId="26593"/>
    <cellStyle name="SAPBEXexcGood2 3 5" xfId="26594"/>
    <cellStyle name="SAPBEXexcGood2 3 5 2" xfId="26595"/>
    <cellStyle name="SAPBEXexcGood2 3 5 2 2" xfId="26596"/>
    <cellStyle name="SAPBEXexcGood2 3 5 2 2 2" xfId="26597"/>
    <cellStyle name="SAPBEXexcGood2 3 5 2 3" xfId="26598"/>
    <cellStyle name="SAPBEXexcGood2 3 5 2 3 2" xfId="26599"/>
    <cellStyle name="SAPBEXexcGood2 3 5 2 4" xfId="26600"/>
    <cellStyle name="SAPBEXexcGood2 3 5 2 4 2" xfId="26601"/>
    <cellStyle name="SAPBEXexcGood2 3 5 2 5" xfId="26602"/>
    <cellStyle name="SAPBEXexcGood2 3 5 2 5 2" xfId="26603"/>
    <cellStyle name="SAPBEXexcGood2 3 5 2 6" xfId="26604"/>
    <cellStyle name="SAPBEXexcGood2 3 5 2 6 2" xfId="26605"/>
    <cellStyle name="SAPBEXexcGood2 3 5 2 7" xfId="26606"/>
    <cellStyle name="SAPBEXexcGood2 3 5 3" xfId="26607"/>
    <cellStyle name="SAPBEXexcGood2 3 5 3 2" xfId="26608"/>
    <cellStyle name="SAPBEXexcGood2 3 5 4" xfId="26609"/>
    <cellStyle name="SAPBEXexcGood2 3 5 4 2" xfId="26610"/>
    <cellStyle name="SAPBEXexcGood2 3 5 5" xfId="26611"/>
    <cellStyle name="SAPBEXexcGood2 3 5 5 2" xfId="26612"/>
    <cellStyle name="SAPBEXexcGood2 3 5 6" xfId="26613"/>
    <cellStyle name="SAPBEXexcGood2 3 5 6 2" xfId="26614"/>
    <cellStyle name="SAPBEXexcGood2 3 5 7" xfId="26615"/>
    <cellStyle name="SAPBEXexcGood2 3 5 7 2" xfId="26616"/>
    <cellStyle name="SAPBEXexcGood2 3 5 8" xfId="26617"/>
    <cellStyle name="SAPBEXexcGood2 3 6" xfId="26618"/>
    <cellStyle name="SAPBEXexcGood2 3 6 2" xfId="26619"/>
    <cellStyle name="SAPBEXexcGood2 3 6 2 2" xfId="26620"/>
    <cellStyle name="SAPBEXexcGood2 3 6 3" xfId="26621"/>
    <cellStyle name="SAPBEXexcGood2 3 6 3 2" xfId="26622"/>
    <cellStyle name="SAPBEXexcGood2 3 6 4" xfId="26623"/>
    <cellStyle name="SAPBEXexcGood2 3 6 4 2" xfId="26624"/>
    <cellStyle name="SAPBEXexcGood2 3 6 5" xfId="26625"/>
    <cellStyle name="SAPBEXexcGood2 3 6 5 2" xfId="26626"/>
    <cellStyle name="SAPBEXexcGood2 3 6 6" xfId="26627"/>
    <cellStyle name="SAPBEXexcGood2 3 6 6 2" xfId="26628"/>
    <cellStyle name="SAPBEXexcGood2 3 6 7" xfId="26629"/>
    <cellStyle name="SAPBEXexcGood2 3 7" xfId="26630"/>
    <cellStyle name="SAPBEXexcGood2 3 7 2" xfId="26631"/>
    <cellStyle name="SAPBEXexcGood2 3 8" xfId="26632"/>
    <cellStyle name="SAPBEXexcGood2 3 8 2" xfId="26633"/>
    <cellStyle name="SAPBEXexcGood2 3 9" xfId="26634"/>
    <cellStyle name="SAPBEXexcGood2 3 9 2" xfId="26635"/>
    <cellStyle name="SAPBEXexcGood2 4" xfId="26636"/>
    <cellStyle name="SAPBEXexcGood2 4 10" xfId="26637"/>
    <cellStyle name="SAPBEXexcGood2 4 10 2" xfId="26638"/>
    <cellStyle name="SAPBEXexcGood2 4 11" xfId="26639"/>
    <cellStyle name="SAPBEXexcGood2 4 2" xfId="26640"/>
    <cellStyle name="SAPBEXexcGood2 4 2 10" xfId="26641"/>
    <cellStyle name="SAPBEXexcGood2 4 2 2" xfId="26642"/>
    <cellStyle name="SAPBEXexcGood2 4 2 2 2" xfId="26643"/>
    <cellStyle name="SAPBEXexcGood2 4 2 2 2 2" xfId="26644"/>
    <cellStyle name="SAPBEXexcGood2 4 2 2 2 2 2" xfId="26645"/>
    <cellStyle name="SAPBEXexcGood2 4 2 2 2 2 2 2" xfId="26646"/>
    <cellStyle name="SAPBEXexcGood2 4 2 2 2 2 3" xfId="26647"/>
    <cellStyle name="SAPBEXexcGood2 4 2 2 2 2 3 2" xfId="26648"/>
    <cellStyle name="SAPBEXexcGood2 4 2 2 2 2 4" xfId="26649"/>
    <cellStyle name="SAPBEXexcGood2 4 2 2 2 2 4 2" xfId="26650"/>
    <cellStyle name="SAPBEXexcGood2 4 2 2 2 2 5" xfId="26651"/>
    <cellStyle name="SAPBEXexcGood2 4 2 2 2 2 5 2" xfId="26652"/>
    <cellStyle name="SAPBEXexcGood2 4 2 2 2 2 6" xfId="26653"/>
    <cellStyle name="SAPBEXexcGood2 4 2 2 2 2 6 2" xfId="26654"/>
    <cellStyle name="SAPBEXexcGood2 4 2 2 2 2 7" xfId="26655"/>
    <cellStyle name="SAPBEXexcGood2 4 2 2 2 3" xfId="26656"/>
    <cellStyle name="SAPBEXexcGood2 4 2 2 2 3 2" xfId="26657"/>
    <cellStyle name="SAPBEXexcGood2 4 2 2 2 4" xfId="26658"/>
    <cellStyle name="SAPBEXexcGood2 4 2 2 2 4 2" xfId="26659"/>
    <cellStyle name="SAPBEXexcGood2 4 2 2 2 5" xfId="26660"/>
    <cellStyle name="SAPBEXexcGood2 4 2 2 2 5 2" xfId="26661"/>
    <cellStyle name="SAPBEXexcGood2 4 2 2 2 6" xfId="26662"/>
    <cellStyle name="SAPBEXexcGood2 4 2 2 2 6 2" xfId="26663"/>
    <cellStyle name="SAPBEXexcGood2 4 2 2 2 7" xfId="26664"/>
    <cellStyle name="SAPBEXexcGood2 4 2 2 2 7 2" xfId="26665"/>
    <cellStyle name="SAPBEXexcGood2 4 2 2 2 8" xfId="26666"/>
    <cellStyle name="SAPBEXexcGood2 4 2 2 3" xfId="26667"/>
    <cellStyle name="SAPBEXexcGood2 4 2 2 3 2" xfId="26668"/>
    <cellStyle name="SAPBEXexcGood2 4 2 2 3 2 2" xfId="26669"/>
    <cellStyle name="SAPBEXexcGood2 4 2 2 3 3" xfId="26670"/>
    <cellStyle name="SAPBEXexcGood2 4 2 2 3 3 2" xfId="26671"/>
    <cellStyle name="SAPBEXexcGood2 4 2 2 3 4" xfId="26672"/>
    <cellStyle name="SAPBEXexcGood2 4 2 2 3 4 2" xfId="26673"/>
    <cellStyle name="SAPBEXexcGood2 4 2 2 3 5" xfId="26674"/>
    <cellStyle name="SAPBEXexcGood2 4 2 2 3 5 2" xfId="26675"/>
    <cellStyle name="SAPBEXexcGood2 4 2 2 3 6" xfId="26676"/>
    <cellStyle name="SAPBEXexcGood2 4 2 2 3 6 2" xfId="26677"/>
    <cellStyle name="SAPBEXexcGood2 4 2 2 3 7" xfId="26678"/>
    <cellStyle name="SAPBEXexcGood2 4 2 2 4" xfId="26679"/>
    <cellStyle name="SAPBEXexcGood2 4 2 2 4 2" xfId="26680"/>
    <cellStyle name="SAPBEXexcGood2 4 2 2 5" xfId="26681"/>
    <cellStyle name="SAPBEXexcGood2 4 2 2 5 2" xfId="26682"/>
    <cellStyle name="SAPBEXexcGood2 4 2 2 6" xfId="26683"/>
    <cellStyle name="SAPBEXexcGood2 4 2 2 6 2" xfId="26684"/>
    <cellStyle name="SAPBEXexcGood2 4 2 2 7" xfId="26685"/>
    <cellStyle name="SAPBEXexcGood2 4 2 2 7 2" xfId="26686"/>
    <cellStyle name="SAPBEXexcGood2 4 2 2 8" xfId="26687"/>
    <cellStyle name="SAPBEXexcGood2 4 2 2 8 2" xfId="26688"/>
    <cellStyle name="SAPBEXexcGood2 4 2 2 9" xfId="26689"/>
    <cellStyle name="SAPBEXexcGood2 4 2 3" xfId="26690"/>
    <cellStyle name="SAPBEXexcGood2 4 2 3 2" xfId="26691"/>
    <cellStyle name="SAPBEXexcGood2 4 2 3 2 2" xfId="26692"/>
    <cellStyle name="SAPBEXexcGood2 4 2 3 2 2 2" xfId="26693"/>
    <cellStyle name="SAPBEXexcGood2 4 2 3 2 3" xfId="26694"/>
    <cellStyle name="SAPBEXexcGood2 4 2 3 2 3 2" xfId="26695"/>
    <cellStyle name="SAPBEXexcGood2 4 2 3 2 4" xfId="26696"/>
    <cellStyle name="SAPBEXexcGood2 4 2 3 2 4 2" xfId="26697"/>
    <cellStyle name="SAPBEXexcGood2 4 2 3 2 5" xfId="26698"/>
    <cellStyle name="SAPBEXexcGood2 4 2 3 2 5 2" xfId="26699"/>
    <cellStyle name="SAPBEXexcGood2 4 2 3 2 6" xfId="26700"/>
    <cellStyle name="SAPBEXexcGood2 4 2 3 2 6 2" xfId="26701"/>
    <cellStyle name="SAPBEXexcGood2 4 2 3 2 7" xfId="26702"/>
    <cellStyle name="SAPBEXexcGood2 4 2 3 3" xfId="26703"/>
    <cellStyle name="SAPBEXexcGood2 4 2 3 3 2" xfId="26704"/>
    <cellStyle name="SAPBEXexcGood2 4 2 3 4" xfId="26705"/>
    <cellStyle name="SAPBEXexcGood2 4 2 3 4 2" xfId="26706"/>
    <cellStyle name="SAPBEXexcGood2 4 2 3 5" xfId="26707"/>
    <cellStyle name="SAPBEXexcGood2 4 2 3 5 2" xfId="26708"/>
    <cellStyle name="SAPBEXexcGood2 4 2 3 6" xfId="26709"/>
    <cellStyle name="SAPBEXexcGood2 4 2 3 6 2" xfId="26710"/>
    <cellStyle name="SAPBEXexcGood2 4 2 3 7" xfId="26711"/>
    <cellStyle name="SAPBEXexcGood2 4 2 3 7 2" xfId="26712"/>
    <cellStyle name="SAPBEXexcGood2 4 2 3 8" xfId="26713"/>
    <cellStyle name="SAPBEXexcGood2 4 2 4" xfId="26714"/>
    <cellStyle name="SAPBEXexcGood2 4 2 4 2" xfId="26715"/>
    <cellStyle name="SAPBEXexcGood2 4 2 4 2 2" xfId="26716"/>
    <cellStyle name="SAPBEXexcGood2 4 2 4 3" xfId="26717"/>
    <cellStyle name="SAPBEXexcGood2 4 2 4 3 2" xfId="26718"/>
    <cellStyle name="SAPBEXexcGood2 4 2 4 4" xfId="26719"/>
    <cellStyle name="SAPBEXexcGood2 4 2 4 4 2" xfId="26720"/>
    <cellStyle name="SAPBEXexcGood2 4 2 4 5" xfId="26721"/>
    <cellStyle name="SAPBEXexcGood2 4 2 4 5 2" xfId="26722"/>
    <cellStyle name="SAPBEXexcGood2 4 2 4 6" xfId="26723"/>
    <cellStyle name="SAPBEXexcGood2 4 2 4 6 2" xfId="26724"/>
    <cellStyle name="SAPBEXexcGood2 4 2 4 7" xfId="26725"/>
    <cellStyle name="SAPBEXexcGood2 4 2 5" xfId="26726"/>
    <cellStyle name="SAPBEXexcGood2 4 2 5 2" xfId="26727"/>
    <cellStyle name="SAPBEXexcGood2 4 2 6" xfId="26728"/>
    <cellStyle name="SAPBEXexcGood2 4 2 6 2" xfId="26729"/>
    <cellStyle name="SAPBEXexcGood2 4 2 7" xfId="26730"/>
    <cellStyle name="SAPBEXexcGood2 4 2 7 2" xfId="26731"/>
    <cellStyle name="SAPBEXexcGood2 4 2 8" xfId="26732"/>
    <cellStyle name="SAPBEXexcGood2 4 2 8 2" xfId="26733"/>
    <cellStyle name="SAPBEXexcGood2 4 2 9" xfId="26734"/>
    <cellStyle name="SAPBEXexcGood2 4 2 9 2" xfId="26735"/>
    <cellStyle name="SAPBEXexcGood2 4 3" xfId="26736"/>
    <cellStyle name="SAPBEXexcGood2 4 3 2" xfId="26737"/>
    <cellStyle name="SAPBEXexcGood2 4 3 2 2" xfId="26738"/>
    <cellStyle name="SAPBEXexcGood2 4 3 2 2 2" xfId="26739"/>
    <cellStyle name="SAPBEXexcGood2 4 3 2 2 2 2" xfId="26740"/>
    <cellStyle name="SAPBEXexcGood2 4 3 2 2 3" xfId="26741"/>
    <cellStyle name="SAPBEXexcGood2 4 3 2 2 3 2" xfId="26742"/>
    <cellStyle name="SAPBEXexcGood2 4 3 2 2 4" xfId="26743"/>
    <cellStyle name="SAPBEXexcGood2 4 3 2 2 4 2" xfId="26744"/>
    <cellStyle name="SAPBEXexcGood2 4 3 2 2 5" xfId="26745"/>
    <cellStyle name="SAPBEXexcGood2 4 3 2 2 5 2" xfId="26746"/>
    <cellStyle name="SAPBEXexcGood2 4 3 2 2 6" xfId="26747"/>
    <cellStyle name="SAPBEXexcGood2 4 3 2 2 6 2" xfId="26748"/>
    <cellStyle name="SAPBEXexcGood2 4 3 2 2 7" xfId="26749"/>
    <cellStyle name="SAPBEXexcGood2 4 3 2 3" xfId="26750"/>
    <cellStyle name="SAPBEXexcGood2 4 3 2 3 2" xfId="26751"/>
    <cellStyle name="SAPBEXexcGood2 4 3 2 4" xfId="26752"/>
    <cellStyle name="SAPBEXexcGood2 4 3 2 4 2" xfId="26753"/>
    <cellStyle name="SAPBEXexcGood2 4 3 2 5" xfId="26754"/>
    <cellStyle name="SAPBEXexcGood2 4 3 2 5 2" xfId="26755"/>
    <cellStyle name="SAPBEXexcGood2 4 3 2 6" xfId="26756"/>
    <cellStyle name="SAPBEXexcGood2 4 3 2 6 2" xfId="26757"/>
    <cellStyle name="SAPBEXexcGood2 4 3 2 7" xfId="26758"/>
    <cellStyle name="SAPBEXexcGood2 4 3 2 7 2" xfId="26759"/>
    <cellStyle name="SAPBEXexcGood2 4 3 2 8" xfId="26760"/>
    <cellStyle name="SAPBEXexcGood2 4 3 3" xfId="26761"/>
    <cellStyle name="SAPBEXexcGood2 4 3 3 2" xfId="26762"/>
    <cellStyle name="SAPBEXexcGood2 4 3 3 2 2" xfId="26763"/>
    <cellStyle name="SAPBEXexcGood2 4 3 3 3" xfId="26764"/>
    <cellStyle name="SAPBEXexcGood2 4 3 3 3 2" xfId="26765"/>
    <cellStyle name="SAPBEXexcGood2 4 3 3 4" xfId="26766"/>
    <cellStyle name="SAPBEXexcGood2 4 3 3 4 2" xfId="26767"/>
    <cellStyle name="SAPBEXexcGood2 4 3 3 5" xfId="26768"/>
    <cellStyle name="SAPBEXexcGood2 4 3 3 5 2" xfId="26769"/>
    <cellStyle name="SAPBEXexcGood2 4 3 3 6" xfId="26770"/>
    <cellStyle name="SAPBEXexcGood2 4 3 3 6 2" xfId="26771"/>
    <cellStyle name="SAPBEXexcGood2 4 3 3 7" xfId="26772"/>
    <cellStyle name="SAPBEXexcGood2 4 3 4" xfId="26773"/>
    <cellStyle name="SAPBEXexcGood2 4 3 4 2" xfId="26774"/>
    <cellStyle name="SAPBEXexcGood2 4 3 5" xfId="26775"/>
    <cellStyle name="SAPBEXexcGood2 4 3 5 2" xfId="26776"/>
    <cellStyle name="SAPBEXexcGood2 4 3 6" xfId="26777"/>
    <cellStyle name="SAPBEXexcGood2 4 3 6 2" xfId="26778"/>
    <cellStyle name="SAPBEXexcGood2 4 3 7" xfId="26779"/>
    <cellStyle name="SAPBEXexcGood2 4 3 7 2" xfId="26780"/>
    <cellStyle name="SAPBEXexcGood2 4 3 8" xfId="26781"/>
    <cellStyle name="SAPBEXexcGood2 4 3 8 2" xfId="26782"/>
    <cellStyle name="SAPBEXexcGood2 4 3 9" xfId="26783"/>
    <cellStyle name="SAPBEXexcGood2 4 4" xfId="26784"/>
    <cellStyle name="SAPBEXexcGood2 4 4 2" xfId="26785"/>
    <cellStyle name="SAPBEXexcGood2 4 4 2 2" xfId="26786"/>
    <cellStyle name="SAPBEXexcGood2 4 4 2 2 2" xfId="26787"/>
    <cellStyle name="SAPBEXexcGood2 4 4 2 3" xfId="26788"/>
    <cellStyle name="SAPBEXexcGood2 4 4 2 3 2" xfId="26789"/>
    <cellStyle name="SAPBEXexcGood2 4 4 2 4" xfId="26790"/>
    <cellStyle name="SAPBEXexcGood2 4 4 2 4 2" xfId="26791"/>
    <cellStyle name="SAPBEXexcGood2 4 4 2 5" xfId="26792"/>
    <cellStyle name="SAPBEXexcGood2 4 4 2 5 2" xfId="26793"/>
    <cellStyle name="SAPBEXexcGood2 4 4 2 6" xfId="26794"/>
    <cellStyle name="SAPBEXexcGood2 4 4 2 6 2" xfId="26795"/>
    <cellStyle name="SAPBEXexcGood2 4 4 2 7" xfId="26796"/>
    <cellStyle name="SAPBEXexcGood2 4 4 3" xfId="26797"/>
    <cellStyle name="SAPBEXexcGood2 4 4 3 2" xfId="26798"/>
    <cellStyle name="SAPBEXexcGood2 4 4 4" xfId="26799"/>
    <cellStyle name="SAPBEXexcGood2 4 4 4 2" xfId="26800"/>
    <cellStyle name="SAPBEXexcGood2 4 4 5" xfId="26801"/>
    <cellStyle name="SAPBEXexcGood2 4 4 5 2" xfId="26802"/>
    <cellStyle name="SAPBEXexcGood2 4 4 6" xfId="26803"/>
    <cellStyle name="SAPBEXexcGood2 4 4 6 2" xfId="26804"/>
    <cellStyle name="SAPBEXexcGood2 4 4 7" xfId="26805"/>
    <cellStyle name="SAPBEXexcGood2 4 4 7 2" xfId="26806"/>
    <cellStyle name="SAPBEXexcGood2 4 4 8" xfId="26807"/>
    <cellStyle name="SAPBEXexcGood2 4 5" xfId="26808"/>
    <cellStyle name="SAPBEXexcGood2 4 5 2" xfId="26809"/>
    <cellStyle name="SAPBEXexcGood2 4 5 2 2" xfId="26810"/>
    <cellStyle name="SAPBEXexcGood2 4 5 3" xfId="26811"/>
    <cellStyle name="SAPBEXexcGood2 4 5 3 2" xfId="26812"/>
    <cellStyle name="SAPBEXexcGood2 4 5 4" xfId="26813"/>
    <cellStyle name="SAPBEXexcGood2 4 5 4 2" xfId="26814"/>
    <cellStyle name="SAPBEXexcGood2 4 5 5" xfId="26815"/>
    <cellStyle name="SAPBEXexcGood2 4 5 5 2" xfId="26816"/>
    <cellStyle name="SAPBEXexcGood2 4 5 6" xfId="26817"/>
    <cellStyle name="SAPBEXexcGood2 4 5 6 2" xfId="26818"/>
    <cellStyle name="SAPBEXexcGood2 4 5 7" xfId="26819"/>
    <cellStyle name="SAPBEXexcGood2 4 6" xfId="26820"/>
    <cellStyle name="SAPBEXexcGood2 4 6 2" xfId="26821"/>
    <cellStyle name="SAPBEXexcGood2 4 7" xfId="26822"/>
    <cellStyle name="SAPBEXexcGood2 4 7 2" xfId="26823"/>
    <cellStyle name="SAPBEXexcGood2 4 8" xfId="26824"/>
    <cellStyle name="SAPBEXexcGood2 4 8 2" xfId="26825"/>
    <cellStyle name="SAPBEXexcGood2 4 9" xfId="26826"/>
    <cellStyle name="SAPBEXexcGood2 4 9 2" xfId="26827"/>
    <cellStyle name="SAPBEXexcGood2 5" xfId="26828"/>
    <cellStyle name="SAPBEXexcGood2 5 10" xfId="26829"/>
    <cellStyle name="SAPBEXexcGood2 5 2" xfId="26830"/>
    <cellStyle name="SAPBEXexcGood2 5 2 2" xfId="26831"/>
    <cellStyle name="SAPBEXexcGood2 5 2 2 2" xfId="26832"/>
    <cellStyle name="SAPBEXexcGood2 5 2 2 2 2" xfId="26833"/>
    <cellStyle name="SAPBEXexcGood2 5 2 2 2 2 2" xfId="26834"/>
    <cellStyle name="SAPBEXexcGood2 5 2 2 2 3" xfId="26835"/>
    <cellStyle name="SAPBEXexcGood2 5 2 2 2 3 2" xfId="26836"/>
    <cellStyle name="SAPBEXexcGood2 5 2 2 2 4" xfId="26837"/>
    <cellStyle name="SAPBEXexcGood2 5 2 2 2 4 2" xfId="26838"/>
    <cellStyle name="SAPBEXexcGood2 5 2 2 2 5" xfId="26839"/>
    <cellStyle name="SAPBEXexcGood2 5 2 2 2 5 2" xfId="26840"/>
    <cellStyle name="SAPBEXexcGood2 5 2 2 2 6" xfId="26841"/>
    <cellStyle name="SAPBEXexcGood2 5 2 2 2 6 2" xfId="26842"/>
    <cellStyle name="SAPBEXexcGood2 5 2 2 2 7" xfId="26843"/>
    <cellStyle name="SAPBEXexcGood2 5 2 2 3" xfId="26844"/>
    <cellStyle name="SAPBEXexcGood2 5 2 2 3 2" xfId="26845"/>
    <cellStyle name="SAPBEXexcGood2 5 2 2 4" xfId="26846"/>
    <cellStyle name="SAPBEXexcGood2 5 2 2 4 2" xfId="26847"/>
    <cellStyle name="SAPBEXexcGood2 5 2 2 5" xfId="26848"/>
    <cellStyle name="SAPBEXexcGood2 5 2 2 5 2" xfId="26849"/>
    <cellStyle name="SAPBEXexcGood2 5 2 2 6" xfId="26850"/>
    <cellStyle name="SAPBEXexcGood2 5 2 2 6 2" xfId="26851"/>
    <cellStyle name="SAPBEXexcGood2 5 2 2 7" xfId="26852"/>
    <cellStyle name="SAPBEXexcGood2 5 2 2 7 2" xfId="26853"/>
    <cellStyle name="SAPBEXexcGood2 5 2 2 8" xfId="26854"/>
    <cellStyle name="SAPBEXexcGood2 5 2 3" xfId="26855"/>
    <cellStyle name="SAPBEXexcGood2 5 2 3 2" xfId="26856"/>
    <cellStyle name="SAPBEXexcGood2 5 2 3 2 2" xfId="26857"/>
    <cellStyle name="SAPBEXexcGood2 5 2 3 3" xfId="26858"/>
    <cellStyle name="SAPBEXexcGood2 5 2 3 3 2" xfId="26859"/>
    <cellStyle name="SAPBEXexcGood2 5 2 3 4" xfId="26860"/>
    <cellStyle name="SAPBEXexcGood2 5 2 3 4 2" xfId="26861"/>
    <cellStyle name="SAPBEXexcGood2 5 2 3 5" xfId="26862"/>
    <cellStyle name="SAPBEXexcGood2 5 2 3 5 2" xfId="26863"/>
    <cellStyle name="SAPBEXexcGood2 5 2 3 6" xfId="26864"/>
    <cellStyle name="SAPBEXexcGood2 5 2 3 6 2" xfId="26865"/>
    <cellStyle name="SAPBEXexcGood2 5 2 3 7" xfId="26866"/>
    <cellStyle name="SAPBEXexcGood2 5 2 4" xfId="26867"/>
    <cellStyle name="SAPBEXexcGood2 5 2 4 2" xfId="26868"/>
    <cellStyle name="SAPBEXexcGood2 5 2 5" xfId="26869"/>
    <cellStyle name="SAPBEXexcGood2 5 2 5 2" xfId="26870"/>
    <cellStyle name="SAPBEXexcGood2 5 2 6" xfId="26871"/>
    <cellStyle name="SAPBEXexcGood2 5 2 6 2" xfId="26872"/>
    <cellStyle name="SAPBEXexcGood2 5 2 7" xfId="26873"/>
    <cellStyle name="SAPBEXexcGood2 5 2 7 2" xfId="26874"/>
    <cellStyle name="SAPBEXexcGood2 5 2 8" xfId="26875"/>
    <cellStyle name="SAPBEXexcGood2 5 2 8 2" xfId="26876"/>
    <cellStyle name="SAPBEXexcGood2 5 2 9" xfId="26877"/>
    <cellStyle name="SAPBEXexcGood2 5 3" xfId="26878"/>
    <cellStyle name="SAPBEXexcGood2 5 3 2" xfId="26879"/>
    <cellStyle name="SAPBEXexcGood2 5 3 2 2" xfId="26880"/>
    <cellStyle name="SAPBEXexcGood2 5 3 2 2 2" xfId="26881"/>
    <cellStyle name="SAPBEXexcGood2 5 3 2 3" xfId="26882"/>
    <cellStyle name="SAPBEXexcGood2 5 3 2 3 2" xfId="26883"/>
    <cellStyle name="SAPBEXexcGood2 5 3 2 4" xfId="26884"/>
    <cellStyle name="SAPBEXexcGood2 5 3 2 4 2" xfId="26885"/>
    <cellStyle name="SAPBEXexcGood2 5 3 2 5" xfId="26886"/>
    <cellStyle name="SAPBEXexcGood2 5 3 2 5 2" xfId="26887"/>
    <cellStyle name="SAPBEXexcGood2 5 3 2 6" xfId="26888"/>
    <cellStyle name="SAPBEXexcGood2 5 3 2 6 2" xfId="26889"/>
    <cellStyle name="SAPBEXexcGood2 5 3 2 7" xfId="26890"/>
    <cellStyle name="SAPBEXexcGood2 5 3 3" xfId="26891"/>
    <cellStyle name="SAPBEXexcGood2 5 3 3 2" xfId="26892"/>
    <cellStyle name="SAPBEXexcGood2 5 3 4" xfId="26893"/>
    <cellStyle name="SAPBEXexcGood2 5 3 4 2" xfId="26894"/>
    <cellStyle name="SAPBEXexcGood2 5 3 5" xfId="26895"/>
    <cellStyle name="SAPBEXexcGood2 5 3 5 2" xfId="26896"/>
    <cellStyle name="SAPBEXexcGood2 5 3 6" xfId="26897"/>
    <cellStyle name="SAPBEXexcGood2 5 3 6 2" xfId="26898"/>
    <cellStyle name="SAPBEXexcGood2 5 3 7" xfId="26899"/>
    <cellStyle name="SAPBEXexcGood2 5 3 7 2" xfId="26900"/>
    <cellStyle name="SAPBEXexcGood2 5 3 8" xfId="26901"/>
    <cellStyle name="SAPBEXexcGood2 5 4" xfId="26902"/>
    <cellStyle name="SAPBEXexcGood2 5 4 2" xfId="26903"/>
    <cellStyle name="SAPBEXexcGood2 5 4 2 2" xfId="26904"/>
    <cellStyle name="SAPBEXexcGood2 5 4 3" xfId="26905"/>
    <cellStyle name="SAPBEXexcGood2 5 4 3 2" xfId="26906"/>
    <cellStyle name="SAPBEXexcGood2 5 4 4" xfId="26907"/>
    <cellStyle name="SAPBEXexcGood2 5 4 4 2" xfId="26908"/>
    <cellStyle name="SAPBEXexcGood2 5 4 5" xfId="26909"/>
    <cellStyle name="SAPBEXexcGood2 5 4 5 2" xfId="26910"/>
    <cellStyle name="SAPBEXexcGood2 5 4 6" xfId="26911"/>
    <cellStyle name="SAPBEXexcGood2 5 4 6 2" xfId="26912"/>
    <cellStyle name="SAPBEXexcGood2 5 4 7" xfId="26913"/>
    <cellStyle name="SAPBEXexcGood2 5 5" xfId="26914"/>
    <cellStyle name="SAPBEXexcGood2 5 5 2" xfId="26915"/>
    <cellStyle name="SAPBEXexcGood2 5 6" xfId="26916"/>
    <cellStyle name="SAPBEXexcGood2 5 6 2" xfId="26917"/>
    <cellStyle name="SAPBEXexcGood2 5 7" xfId="26918"/>
    <cellStyle name="SAPBEXexcGood2 5 7 2" xfId="26919"/>
    <cellStyle name="SAPBEXexcGood2 5 8" xfId="26920"/>
    <cellStyle name="SAPBEXexcGood2 5 8 2" xfId="26921"/>
    <cellStyle name="SAPBEXexcGood2 5 9" xfId="26922"/>
    <cellStyle name="SAPBEXexcGood2 5 9 2" xfId="26923"/>
    <cellStyle name="SAPBEXexcGood2 6" xfId="26924"/>
    <cellStyle name="SAPBEXexcGood2 6 10" xfId="26925"/>
    <cellStyle name="SAPBEXexcGood2 6 2" xfId="26926"/>
    <cellStyle name="SAPBEXexcGood2 6 2 2" xfId="26927"/>
    <cellStyle name="SAPBEXexcGood2 6 2 2 2" xfId="26928"/>
    <cellStyle name="SAPBEXexcGood2 6 2 2 2 2" xfId="26929"/>
    <cellStyle name="SAPBEXexcGood2 6 2 2 2 2 2" xfId="26930"/>
    <cellStyle name="SAPBEXexcGood2 6 2 2 2 3" xfId="26931"/>
    <cellStyle name="SAPBEXexcGood2 6 2 2 2 3 2" xfId="26932"/>
    <cellStyle name="SAPBEXexcGood2 6 2 2 2 4" xfId="26933"/>
    <cellStyle name="SAPBEXexcGood2 6 2 2 2 4 2" xfId="26934"/>
    <cellStyle name="SAPBEXexcGood2 6 2 2 2 5" xfId="26935"/>
    <cellStyle name="SAPBEXexcGood2 6 2 2 2 5 2" xfId="26936"/>
    <cellStyle name="SAPBEXexcGood2 6 2 2 2 6" xfId="26937"/>
    <cellStyle name="SAPBEXexcGood2 6 2 2 2 6 2" xfId="26938"/>
    <cellStyle name="SAPBEXexcGood2 6 2 2 2 7" xfId="26939"/>
    <cellStyle name="SAPBEXexcGood2 6 2 2 3" xfId="26940"/>
    <cellStyle name="SAPBEXexcGood2 6 2 2 3 2" xfId="26941"/>
    <cellStyle name="SAPBEXexcGood2 6 2 2 4" xfId="26942"/>
    <cellStyle name="SAPBEXexcGood2 6 2 2 4 2" xfId="26943"/>
    <cellStyle name="SAPBEXexcGood2 6 2 2 5" xfId="26944"/>
    <cellStyle name="SAPBEXexcGood2 6 2 2 5 2" xfId="26945"/>
    <cellStyle name="SAPBEXexcGood2 6 2 2 6" xfId="26946"/>
    <cellStyle name="SAPBEXexcGood2 6 2 2 6 2" xfId="26947"/>
    <cellStyle name="SAPBEXexcGood2 6 2 2 7" xfId="26948"/>
    <cellStyle name="SAPBEXexcGood2 6 2 2 7 2" xfId="26949"/>
    <cellStyle name="SAPBEXexcGood2 6 2 2 8" xfId="26950"/>
    <cellStyle name="SAPBEXexcGood2 6 2 3" xfId="26951"/>
    <cellStyle name="SAPBEXexcGood2 6 2 3 2" xfId="26952"/>
    <cellStyle name="SAPBEXexcGood2 6 2 3 2 2" xfId="26953"/>
    <cellStyle name="SAPBEXexcGood2 6 2 3 3" xfId="26954"/>
    <cellStyle name="SAPBEXexcGood2 6 2 3 3 2" xfId="26955"/>
    <cellStyle name="SAPBEXexcGood2 6 2 3 4" xfId="26956"/>
    <cellStyle name="SAPBEXexcGood2 6 2 3 4 2" xfId="26957"/>
    <cellStyle name="SAPBEXexcGood2 6 2 3 5" xfId="26958"/>
    <cellStyle name="SAPBEXexcGood2 6 2 3 5 2" xfId="26959"/>
    <cellStyle name="SAPBEXexcGood2 6 2 3 6" xfId="26960"/>
    <cellStyle name="SAPBEXexcGood2 6 2 3 6 2" xfId="26961"/>
    <cellStyle name="SAPBEXexcGood2 6 2 3 7" xfId="26962"/>
    <cellStyle name="SAPBEXexcGood2 6 2 4" xfId="26963"/>
    <cellStyle name="SAPBEXexcGood2 6 2 4 2" xfId="26964"/>
    <cellStyle name="SAPBEXexcGood2 6 2 5" xfId="26965"/>
    <cellStyle name="SAPBEXexcGood2 6 2 5 2" xfId="26966"/>
    <cellStyle name="SAPBEXexcGood2 6 2 6" xfId="26967"/>
    <cellStyle name="SAPBEXexcGood2 6 2 6 2" xfId="26968"/>
    <cellStyle name="SAPBEXexcGood2 6 2 7" xfId="26969"/>
    <cellStyle name="SAPBEXexcGood2 6 2 7 2" xfId="26970"/>
    <cellStyle name="SAPBEXexcGood2 6 2 8" xfId="26971"/>
    <cellStyle name="SAPBEXexcGood2 6 2 8 2" xfId="26972"/>
    <cellStyle name="SAPBEXexcGood2 6 2 9" xfId="26973"/>
    <cellStyle name="SAPBEXexcGood2 6 3" xfId="26974"/>
    <cellStyle name="SAPBEXexcGood2 6 3 2" xfId="26975"/>
    <cellStyle name="SAPBEXexcGood2 6 3 2 2" xfId="26976"/>
    <cellStyle name="SAPBEXexcGood2 6 3 2 2 2" xfId="26977"/>
    <cellStyle name="SAPBEXexcGood2 6 3 2 3" xfId="26978"/>
    <cellStyle name="SAPBEXexcGood2 6 3 2 3 2" xfId="26979"/>
    <cellStyle name="SAPBEXexcGood2 6 3 2 4" xfId="26980"/>
    <cellStyle name="SAPBEXexcGood2 6 3 2 4 2" xfId="26981"/>
    <cellStyle name="SAPBEXexcGood2 6 3 2 5" xfId="26982"/>
    <cellStyle name="SAPBEXexcGood2 6 3 2 5 2" xfId="26983"/>
    <cellStyle name="SAPBEXexcGood2 6 3 2 6" xfId="26984"/>
    <cellStyle name="SAPBEXexcGood2 6 3 2 6 2" xfId="26985"/>
    <cellStyle name="SAPBEXexcGood2 6 3 2 7" xfId="26986"/>
    <cellStyle name="SAPBEXexcGood2 6 3 3" xfId="26987"/>
    <cellStyle name="SAPBEXexcGood2 6 3 3 2" xfId="26988"/>
    <cellStyle name="SAPBEXexcGood2 6 3 4" xfId="26989"/>
    <cellStyle name="SAPBEXexcGood2 6 3 4 2" xfId="26990"/>
    <cellStyle name="SAPBEXexcGood2 6 3 5" xfId="26991"/>
    <cellStyle name="SAPBEXexcGood2 6 3 5 2" xfId="26992"/>
    <cellStyle name="SAPBEXexcGood2 6 3 6" xfId="26993"/>
    <cellStyle name="SAPBEXexcGood2 6 3 6 2" xfId="26994"/>
    <cellStyle name="SAPBEXexcGood2 6 3 7" xfId="26995"/>
    <cellStyle name="SAPBEXexcGood2 6 3 7 2" xfId="26996"/>
    <cellStyle name="SAPBEXexcGood2 6 3 8" xfId="26997"/>
    <cellStyle name="SAPBEXexcGood2 6 4" xfId="26998"/>
    <cellStyle name="SAPBEXexcGood2 6 4 2" xfId="26999"/>
    <cellStyle name="SAPBEXexcGood2 6 4 2 2" xfId="27000"/>
    <cellStyle name="SAPBEXexcGood2 6 4 3" xfId="27001"/>
    <cellStyle name="SAPBEXexcGood2 6 4 3 2" xfId="27002"/>
    <cellStyle name="SAPBEXexcGood2 6 4 4" xfId="27003"/>
    <cellStyle name="SAPBEXexcGood2 6 4 4 2" xfId="27004"/>
    <cellStyle name="SAPBEXexcGood2 6 4 5" xfId="27005"/>
    <cellStyle name="SAPBEXexcGood2 6 4 5 2" xfId="27006"/>
    <cellStyle name="SAPBEXexcGood2 6 4 6" xfId="27007"/>
    <cellStyle name="SAPBEXexcGood2 6 4 6 2" xfId="27008"/>
    <cellStyle name="SAPBEXexcGood2 6 4 7" xfId="27009"/>
    <cellStyle name="SAPBEXexcGood2 6 5" xfId="27010"/>
    <cellStyle name="SAPBEXexcGood2 6 5 2" xfId="27011"/>
    <cellStyle name="SAPBEXexcGood2 6 6" xfId="27012"/>
    <cellStyle name="SAPBEXexcGood2 6 6 2" xfId="27013"/>
    <cellStyle name="SAPBEXexcGood2 6 7" xfId="27014"/>
    <cellStyle name="SAPBEXexcGood2 6 7 2" xfId="27015"/>
    <cellStyle name="SAPBEXexcGood2 6 8" xfId="27016"/>
    <cellStyle name="SAPBEXexcGood2 6 8 2" xfId="27017"/>
    <cellStyle name="SAPBEXexcGood2 6 9" xfId="27018"/>
    <cellStyle name="SAPBEXexcGood2 6 9 2" xfId="27019"/>
    <cellStyle name="SAPBEXexcGood2 7" xfId="27020"/>
    <cellStyle name="SAPBEXexcGood2 7 10" xfId="27021"/>
    <cellStyle name="SAPBEXexcGood2 7 2" xfId="27022"/>
    <cellStyle name="SAPBEXexcGood2 7 2 2" xfId="27023"/>
    <cellStyle name="SAPBEXexcGood2 7 2 2 2" xfId="27024"/>
    <cellStyle name="SAPBEXexcGood2 7 2 2 2 2" xfId="27025"/>
    <cellStyle name="SAPBEXexcGood2 7 2 2 2 2 2" xfId="27026"/>
    <cellStyle name="SAPBEXexcGood2 7 2 2 2 3" xfId="27027"/>
    <cellStyle name="SAPBEXexcGood2 7 2 2 2 3 2" xfId="27028"/>
    <cellStyle name="SAPBEXexcGood2 7 2 2 2 4" xfId="27029"/>
    <cellStyle name="SAPBEXexcGood2 7 2 2 2 4 2" xfId="27030"/>
    <cellStyle name="SAPBEXexcGood2 7 2 2 2 5" xfId="27031"/>
    <cellStyle name="SAPBEXexcGood2 7 2 2 2 5 2" xfId="27032"/>
    <cellStyle name="SAPBEXexcGood2 7 2 2 2 6" xfId="27033"/>
    <cellStyle name="SAPBEXexcGood2 7 2 2 2 6 2" xfId="27034"/>
    <cellStyle name="SAPBEXexcGood2 7 2 2 2 7" xfId="27035"/>
    <cellStyle name="SAPBEXexcGood2 7 2 2 3" xfId="27036"/>
    <cellStyle name="SAPBEXexcGood2 7 2 2 3 2" xfId="27037"/>
    <cellStyle name="SAPBEXexcGood2 7 2 2 4" xfId="27038"/>
    <cellStyle name="SAPBEXexcGood2 7 2 2 4 2" xfId="27039"/>
    <cellStyle name="SAPBEXexcGood2 7 2 2 5" xfId="27040"/>
    <cellStyle name="SAPBEXexcGood2 7 2 2 5 2" xfId="27041"/>
    <cellStyle name="SAPBEXexcGood2 7 2 2 6" xfId="27042"/>
    <cellStyle name="SAPBEXexcGood2 7 2 2 6 2" xfId="27043"/>
    <cellStyle name="SAPBEXexcGood2 7 2 2 7" xfId="27044"/>
    <cellStyle name="SAPBEXexcGood2 7 2 2 7 2" xfId="27045"/>
    <cellStyle name="SAPBEXexcGood2 7 2 2 8" xfId="27046"/>
    <cellStyle name="SAPBEXexcGood2 7 2 3" xfId="27047"/>
    <cellStyle name="SAPBEXexcGood2 7 2 3 2" xfId="27048"/>
    <cellStyle name="SAPBEXexcGood2 7 2 3 2 2" xfId="27049"/>
    <cellStyle name="SAPBEXexcGood2 7 2 3 3" xfId="27050"/>
    <cellStyle name="SAPBEXexcGood2 7 2 3 3 2" xfId="27051"/>
    <cellStyle name="SAPBEXexcGood2 7 2 3 4" xfId="27052"/>
    <cellStyle name="SAPBEXexcGood2 7 2 3 4 2" xfId="27053"/>
    <cellStyle name="SAPBEXexcGood2 7 2 3 5" xfId="27054"/>
    <cellStyle name="SAPBEXexcGood2 7 2 3 5 2" xfId="27055"/>
    <cellStyle name="SAPBEXexcGood2 7 2 3 6" xfId="27056"/>
    <cellStyle name="SAPBEXexcGood2 7 2 3 6 2" xfId="27057"/>
    <cellStyle name="SAPBEXexcGood2 7 2 3 7" xfId="27058"/>
    <cellStyle name="SAPBEXexcGood2 7 2 4" xfId="27059"/>
    <cellStyle name="SAPBEXexcGood2 7 2 4 2" xfId="27060"/>
    <cellStyle name="SAPBEXexcGood2 7 2 5" xfId="27061"/>
    <cellStyle name="SAPBEXexcGood2 7 2 5 2" xfId="27062"/>
    <cellStyle name="SAPBEXexcGood2 7 2 6" xfId="27063"/>
    <cellStyle name="SAPBEXexcGood2 7 2 6 2" xfId="27064"/>
    <cellStyle name="SAPBEXexcGood2 7 2 7" xfId="27065"/>
    <cellStyle name="SAPBEXexcGood2 7 2 7 2" xfId="27066"/>
    <cellStyle name="SAPBEXexcGood2 7 2 8" xfId="27067"/>
    <cellStyle name="SAPBEXexcGood2 7 2 8 2" xfId="27068"/>
    <cellStyle name="SAPBEXexcGood2 7 2 9" xfId="27069"/>
    <cellStyle name="SAPBEXexcGood2 7 3" xfId="27070"/>
    <cellStyle name="SAPBEXexcGood2 7 3 2" xfId="27071"/>
    <cellStyle name="SAPBEXexcGood2 7 3 2 2" xfId="27072"/>
    <cellStyle name="SAPBEXexcGood2 7 3 2 2 2" xfId="27073"/>
    <cellStyle name="SAPBEXexcGood2 7 3 2 3" xfId="27074"/>
    <cellStyle name="SAPBEXexcGood2 7 3 2 3 2" xfId="27075"/>
    <cellStyle name="SAPBEXexcGood2 7 3 2 4" xfId="27076"/>
    <cellStyle name="SAPBEXexcGood2 7 3 2 4 2" xfId="27077"/>
    <cellStyle name="SAPBEXexcGood2 7 3 2 5" xfId="27078"/>
    <cellStyle name="SAPBEXexcGood2 7 3 2 5 2" xfId="27079"/>
    <cellStyle name="SAPBEXexcGood2 7 3 2 6" xfId="27080"/>
    <cellStyle name="SAPBEXexcGood2 7 3 2 6 2" xfId="27081"/>
    <cellStyle name="SAPBEXexcGood2 7 3 2 7" xfId="27082"/>
    <cellStyle name="SAPBEXexcGood2 7 3 3" xfId="27083"/>
    <cellStyle name="SAPBEXexcGood2 7 3 3 2" xfId="27084"/>
    <cellStyle name="SAPBEXexcGood2 7 3 4" xfId="27085"/>
    <cellStyle name="SAPBEXexcGood2 7 3 4 2" xfId="27086"/>
    <cellStyle name="SAPBEXexcGood2 7 3 5" xfId="27087"/>
    <cellStyle name="SAPBEXexcGood2 7 3 5 2" xfId="27088"/>
    <cellStyle name="SAPBEXexcGood2 7 3 6" xfId="27089"/>
    <cellStyle name="SAPBEXexcGood2 7 3 6 2" xfId="27090"/>
    <cellStyle name="SAPBEXexcGood2 7 3 7" xfId="27091"/>
    <cellStyle name="SAPBEXexcGood2 7 3 7 2" xfId="27092"/>
    <cellStyle name="SAPBEXexcGood2 7 3 8" xfId="27093"/>
    <cellStyle name="SAPBEXexcGood2 7 4" xfId="27094"/>
    <cellStyle name="SAPBEXexcGood2 7 4 2" xfId="27095"/>
    <cellStyle name="SAPBEXexcGood2 7 4 2 2" xfId="27096"/>
    <cellStyle name="SAPBEXexcGood2 7 4 3" xfId="27097"/>
    <cellStyle name="SAPBEXexcGood2 7 4 3 2" xfId="27098"/>
    <cellStyle name="SAPBEXexcGood2 7 4 4" xfId="27099"/>
    <cellStyle name="SAPBEXexcGood2 7 4 4 2" xfId="27100"/>
    <cellStyle name="SAPBEXexcGood2 7 4 5" xfId="27101"/>
    <cellStyle name="SAPBEXexcGood2 7 4 5 2" xfId="27102"/>
    <cellStyle name="SAPBEXexcGood2 7 4 6" xfId="27103"/>
    <cellStyle name="SAPBEXexcGood2 7 4 6 2" xfId="27104"/>
    <cellStyle name="SAPBEXexcGood2 7 4 7" xfId="27105"/>
    <cellStyle name="SAPBEXexcGood2 7 5" xfId="27106"/>
    <cellStyle name="SAPBEXexcGood2 7 5 2" xfId="27107"/>
    <cellStyle name="SAPBEXexcGood2 7 6" xfId="27108"/>
    <cellStyle name="SAPBEXexcGood2 7 6 2" xfId="27109"/>
    <cellStyle name="SAPBEXexcGood2 7 7" xfId="27110"/>
    <cellStyle name="SAPBEXexcGood2 7 7 2" xfId="27111"/>
    <cellStyle name="SAPBEXexcGood2 7 8" xfId="27112"/>
    <cellStyle name="SAPBEXexcGood2 7 8 2" xfId="27113"/>
    <cellStyle name="SAPBEXexcGood2 7 9" xfId="27114"/>
    <cellStyle name="SAPBEXexcGood2 7 9 2" xfId="27115"/>
    <cellStyle name="SAPBEXexcGood2 8" xfId="27116"/>
    <cellStyle name="SAPBEXexcGood2 8 2" xfId="27117"/>
    <cellStyle name="SAPBEXexcGood2 8 2 2" xfId="27118"/>
    <cellStyle name="SAPBEXexcGood2 8 2 2 2" xfId="27119"/>
    <cellStyle name="SAPBEXexcGood2 8 2 2 2 2" xfId="27120"/>
    <cellStyle name="SAPBEXexcGood2 8 2 2 3" xfId="27121"/>
    <cellStyle name="SAPBEXexcGood2 8 2 2 3 2" xfId="27122"/>
    <cellStyle name="SAPBEXexcGood2 8 2 2 4" xfId="27123"/>
    <cellStyle name="SAPBEXexcGood2 8 2 2 4 2" xfId="27124"/>
    <cellStyle name="SAPBEXexcGood2 8 2 2 5" xfId="27125"/>
    <cellStyle name="SAPBEXexcGood2 8 2 2 5 2" xfId="27126"/>
    <cellStyle name="SAPBEXexcGood2 8 2 2 6" xfId="27127"/>
    <cellStyle name="SAPBEXexcGood2 8 2 2 6 2" xfId="27128"/>
    <cellStyle name="SAPBEXexcGood2 8 2 2 7" xfId="27129"/>
    <cellStyle name="SAPBEXexcGood2 8 2 3" xfId="27130"/>
    <cellStyle name="SAPBEXexcGood2 8 2 3 2" xfId="27131"/>
    <cellStyle name="SAPBEXexcGood2 8 2 4" xfId="27132"/>
    <cellStyle name="SAPBEXexcGood2 8 2 4 2" xfId="27133"/>
    <cellStyle name="SAPBEXexcGood2 8 2 5" xfId="27134"/>
    <cellStyle name="SAPBEXexcGood2 8 2 5 2" xfId="27135"/>
    <cellStyle name="SAPBEXexcGood2 8 2 6" xfId="27136"/>
    <cellStyle name="SAPBEXexcGood2 8 2 6 2" xfId="27137"/>
    <cellStyle name="SAPBEXexcGood2 8 2 7" xfId="27138"/>
    <cellStyle name="SAPBEXexcGood2 8 2 7 2" xfId="27139"/>
    <cellStyle name="SAPBEXexcGood2 8 2 8" xfId="27140"/>
    <cellStyle name="SAPBEXexcGood2 8 3" xfId="27141"/>
    <cellStyle name="SAPBEXexcGood2 8 3 2" xfId="27142"/>
    <cellStyle name="SAPBEXexcGood2 8 3 2 2" xfId="27143"/>
    <cellStyle name="SAPBEXexcGood2 8 3 3" xfId="27144"/>
    <cellStyle name="SAPBEXexcGood2 8 3 3 2" xfId="27145"/>
    <cellStyle name="SAPBEXexcGood2 8 3 4" xfId="27146"/>
    <cellStyle name="SAPBEXexcGood2 8 3 4 2" xfId="27147"/>
    <cellStyle name="SAPBEXexcGood2 8 3 5" xfId="27148"/>
    <cellStyle name="SAPBEXexcGood2 8 3 5 2" xfId="27149"/>
    <cellStyle name="SAPBEXexcGood2 8 3 6" xfId="27150"/>
    <cellStyle name="SAPBEXexcGood2 8 3 6 2" xfId="27151"/>
    <cellStyle name="SAPBEXexcGood2 8 3 7" xfId="27152"/>
    <cellStyle name="SAPBEXexcGood2 8 4" xfId="27153"/>
    <cellStyle name="SAPBEXexcGood2 8 4 2" xfId="27154"/>
    <cellStyle name="SAPBEXexcGood2 8 5" xfId="27155"/>
    <cellStyle name="SAPBEXexcGood2 8 5 2" xfId="27156"/>
    <cellStyle name="SAPBEXexcGood2 8 6" xfId="27157"/>
    <cellStyle name="SAPBEXexcGood2 8 6 2" xfId="27158"/>
    <cellStyle name="SAPBEXexcGood2 8 7" xfId="27159"/>
    <cellStyle name="SAPBEXexcGood2 8 7 2" xfId="27160"/>
    <cellStyle name="SAPBEXexcGood2 8 8" xfId="27161"/>
    <cellStyle name="SAPBEXexcGood2 8 8 2" xfId="27162"/>
    <cellStyle name="SAPBEXexcGood2 8 9" xfId="27163"/>
    <cellStyle name="SAPBEXexcGood2 9" xfId="27164"/>
    <cellStyle name="SAPBEXexcGood2 9 2" xfId="27165"/>
    <cellStyle name="SAPBEXexcGood2 9 2 2" xfId="27166"/>
    <cellStyle name="SAPBEXexcGood2 9 2 2 2" xfId="27167"/>
    <cellStyle name="SAPBEXexcGood2 9 2 3" xfId="27168"/>
    <cellStyle name="SAPBEXexcGood2 9 2 3 2" xfId="27169"/>
    <cellStyle name="SAPBEXexcGood2 9 2 4" xfId="27170"/>
    <cellStyle name="SAPBEXexcGood2 9 2 4 2" xfId="27171"/>
    <cellStyle name="SAPBEXexcGood2 9 2 5" xfId="27172"/>
    <cellStyle name="SAPBEXexcGood2 9 2 5 2" xfId="27173"/>
    <cellStyle name="SAPBEXexcGood2 9 2 6" xfId="27174"/>
    <cellStyle name="SAPBEXexcGood2 9 2 6 2" xfId="27175"/>
    <cellStyle name="SAPBEXexcGood2 9 2 7" xfId="27176"/>
    <cellStyle name="SAPBEXexcGood2 9 3" xfId="27177"/>
    <cellStyle name="SAPBEXexcGood2 9 3 2" xfId="27178"/>
    <cellStyle name="SAPBEXexcGood2 9 4" xfId="27179"/>
    <cellStyle name="SAPBEXexcGood2 9 4 2" xfId="27180"/>
    <cellStyle name="SAPBEXexcGood2 9 5" xfId="27181"/>
    <cellStyle name="SAPBEXexcGood2 9 5 2" xfId="27182"/>
    <cellStyle name="SAPBEXexcGood2 9 6" xfId="27183"/>
    <cellStyle name="SAPBEXexcGood2 9 6 2" xfId="27184"/>
    <cellStyle name="SAPBEXexcGood2 9 7" xfId="27185"/>
    <cellStyle name="SAPBEXexcGood2 9 7 2" xfId="27186"/>
    <cellStyle name="SAPBEXexcGood2 9 8" xfId="27187"/>
    <cellStyle name="SAPBEXexcGood3" xfId="27188"/>
    <cellStyle name="SAPBEXexcGood3 10" xfId="27189"/>
    <cellStyle name="SAPBEXexcGood3 10 2" xfId="27190"/>
    <cellStyle name="SAPBEXexcGood3 10 2 2" xfId="27191"/>
    <cellStyle name="SAPBEXexcGood3 10 3" xfId="27192"/>
    <cellStyle name="SAPBEXexcGood3 10 3 2" xfId="27193"/>
    <cellStyle name="SAPBEXexcGood3 10 4" xfId="27194"/>
    <cellStyle name="SAPBEXexcGood3 10 4 2" xfId="27195"/>
    <cellStyle name="SAPBEXexcGood3 10 5" xfId="27196"/>
    <cellStyle name="SAPBEXexcGood3 10 5 2" xfId="27197"/>
    <cellStyle name="SAPBEXexcGood3 10 6" xfId="27198"/>
    <cellStyle name="SAPBEXexcGood3 10 6 2" xfId="27199"/>
    <cellStyle name="SAPBEXexcGood3 10 7" xfId="27200"/>
    <cellStyle name="SAPBEXexcGood3 11" xfId="27201"/>
    <cellStyle name="SAPBEXexcGood3 11 2" xfId="27202"/>
    <cellStyle name="SAPBEXexcGood3 12" xfId="27203"/>
    <cellStyle name="SAPBEXexcGood3 12 2" xfId="27204"/>
    <cellStyle name="SAPBEXexcGood3 13" xfId="27205"/>
    <cellStyle name="SAPBEXexcGood3 13 2" xfId="27206"/>
    <cellStyle name="SAPBEXexcGood3 14" xfId="27207"/>
    <cellStyle name="SAPBEXexcGood3 14 2" xfId="27208"/>
    <cellStyle name="SAPBEXexcGood3 15" xfId="27209"/>
    <cellStyle name="SAPBEXexcGood3 15 2" xfId="27210"/>
    <cellStyle name="SAPBEXexcGood3 16" xfId="27211"/>
    <cellStyle name="SAPBEXexcGood3 2" xfId="27212"/>
    <cellStyle name="SAPBEXexcGood3 2 10" xfId="27213"/>
    <cellStyle name="SAPBEXexcGood3 2 10 2" xfId="27214"/>
    <cellStyle name="SAPBEXexcGood3 2 11" xfId="27215"/>
    <cellStyle name="SAPBEXexcGood3 2 11 2" xfId="27216"/>
    <cellStyle name="SAPBEXexcGood3 2 12" xfId="27217"/>
    <cellStyle name="SAPBEXexcGood3 2 2" xfId="27218"/>
    <cellStyle name="SAPBEXexcGood3 2 2 10" xfId="27219"/>
    <cellStyle name="SAPBEXexcGood3 2 2 10 2" xfId="27220"/>
    <cellStyle name="SAPBEXexcGood3 2 2 11" xfId="27221"/>
    <cellStyle name="SAPBEXexcGood3 2 2 2" xfId="27222"/>
    <cellStyle name="SAPBEXexcGood3 2 2 2 10" xfId="27223"/>
    <cellStyle name="SAPBEXexcGood3 2 2 2 2" xfId="27224"/>
    <cellStyle name="SAPBEXexcGood3 2 2 2 2 2" xfId="27225"/>
    <cellStyle name="SAPBEXexcGood3 2 2 2 2 2 2" xfId="27226"/>
    <cellStyle name="SAPBEXexcGood3 2 2 2 2 2 2 2" xfId="27227"/>
    <cellStyle name="SAPBEXexcGood3 2 2 2 2 2 2 2 2" xfId="27228"/>
    <cellStyle name="SAPBEXexcGood3 2 2 2 2 2 2 3" xfId="27229"/>
    <cellStyle name="SAPBEXexcGood3 2 2 2 2 2 2 3 2" xfId="27230"/>
    <cellStyle name="SAPBEXexcGood3 2 2 2 2 2 2 4" xfId="27231"/>
    <cellStyle name="SAPBEXexcGood3 2 2 2 2 2 2 4 2" xfId="27232"/>
    <cellStyle name="SAPBEXexcGood3 2 2 2 2 2 2 5" xfId="27233"/>
    <cellStyle name="SAPBEXexcGood3 2 2 2 2 2 2 5 2" xfId="27234"/>
    <cellStyle name="SAPBEXexcGood3 2 2 2 2 2 2 6" xfId="27235"/>
    <cellStyle name="SAPBEXexcGood3 2 2 2 2 2 2 6 2" xfId="27236"/>
    <cellStyle name="SAPBEXexcGood3 2 2 2 2 2 2 7" xfId="27237"/>
    <cellStyle name="SAPBEXexcGood3 2 2 2 2 2 3" xfId="27238"/>
    <cellStyle name="SAPBEXexcGood3 2 2 2 2 2 3 2" xfId="27239"/>
    <cellStyle name="SAPBEXexcGood3 2 2 2 2 2 4" xfId="27240"/>
    <cellStyle name="SAPBEXexcGood3 2 2 2 2 2 4 2" xfId="27241"/>
    <cellStyle name="SAPBEXexcGood3 2 2 2 2 2 5" xfId="27242"/>
    <cellStyle name="SAPBEXexcGood3 2 2 2 2 2 5 2" xfId="27243"/>
    <cellStyle name="SAPBEXexcGood3 2 2 2 2 2 6" xfId="27244"/>
    <cellStyle name="SAPBEXexcGood3 2 2 2 2 2 6 2" xfId="27245"/>
    <cellStyle name="SAPBEXexcGood3 2 2 2 2 2 7" xfId="27246"/>
    <cellStyle name="SAPBEXexcGood3 2 2 2 2 2 7 2" xfId="27247"/>
    <cellStyle name="SAPBEXexcGood3 2 2 2 2 2 8" xfId="27248"/>
    <cellStyle name="SAPBEXexcGood3 2 2 2 2 3" xfId="27249"/>
    <cellStyle name="SAPBEXexcGood3 2 2 2 2 3 2" xfId="27250"/>
    <cellStyle name="SAPBEXexcGood3 2 2 2 2 3 2 2" xfId="27251"/>
    <cellStyle name="SAPBEXexcGood3 2 2 2 2 3 3" xfId="27252"/>
    <cellStyle name="SAPBEXexcGood3 2 2 2 2 3 3 2" xfId="27253"/>
    <cellStyle name="SAPBEXexcGood3 2 2 2 2 3 4" xfId="27254"/>
    <cellStyle name="SAPBEXexcGood3 2 2 2 2 3 4 2" xfId="27255"/>
    <cellStyle name="SAPBEXexcGood3 2 2 2 2 3 5" xfId="27256"/>
    <cellStyle name="SAPBEXexcGood3 2 2 2 2 3 5 2" xfId="27257"/>
    <cellStyle name="SAPBEXexcGood3 2 2 2 2 3 6" xfId="27258"/>
    <cellStyle name="SAPBEXexcGood3 2 2 2 2 3 6 2" xfId="27259"/>
    <cellStyle name="SAPBEXexcGood3 2 2 2 2 3 7" xfId="27260"/>
    <cellStyle name="SAPBEXexcGood3 2 2 2 2 4" xfId="27261"/>
    <cellStyle name="SAPBEXexcGood3 2 2 2 2 4 2" xfId="27262"/>
    <cellStyle name="SAPBEXexcGood3 2 2 2 2 5" xfId="27263"/>
    <cellStyle name="SAPBEXexcGood3 2 2 2 2 5 2" xfId="27264"/>
    <cellStyle name="SAPBEXexcGood3 2 2 2 2 6" xfId="27265"/>
    <cellStyle name="SAPBEXexcGood3 2 2 2 2 6 2" xfId="27266"/>
    <cellStyle name="SAPBEXexcGood3 2 2 2 2 7" xfId="27267"/>
    <cellStyle name="SAPBEXexcGood3 2 2 2 2 7 2" xfId="27268"/>
    <cellStyle name="SAPBEXexcGood3 2 2 2 2 8" xfId="27269"/>
    <cellStyle name="SAPBEXexcGood3 2 2 2 2 8 2" xfId="27270"/>
    <cellStyle name="SAPBEXexcGood3 2 2 2 2 9" xfId="27271"/>
    <cellStyle name="SAPBEXexcGood3 2 2 2 3" xfId="27272"/>
    <cellStyle name="SAPBEXexcGood3 2 2 2 3 2" xfId="27273"/>
    <cellStyle name="SAPBEXexcGood3 2 2 2 3 2 2" xfId="27274"/>
    <cellStyle name="SAPBEXexcGood3 2 2 2 3 2 2 2" xfId="27275"/>
    <cellStyle name="SAPBEXexcGood3 2 2 2 3 2 3" xfId="27276"/>
    <cellStyle name="SAPBEXexcGood3 2 2 2 3 2 3 2" xfId="27277"/>
    <cellStyle name="SAPBEXexcGood3 2 2 2 3 2 4" xfId="27278"/>
    <cellStyle name="SAPBEXexcGood3 2 2 2 3 2 4 2" xfId="27279"/>
    <cellStyle name="SAPBEXexcGood3 2 2 2 3 2 5" xfId="27280"/>
    <cellStyle name="SAPBEXexcGood3 2 2 2 3 2 5 2" xfId="27281"/>
    <cellStyle name="SAPBEXexcGood3 2 2 2 3 2 6" xfId="27282"/>
    <cellStyle name="SAPBEXexcGood3 2 2 2 3 2 6 2" xfId="27283"/>
    <cellStyle name="SAPBEXexcGood3 2 2 2 3 2 7" xfId="27284"/>
    <cellStyle name="SAPBEXexcGood3 2 2 2 3 3" xfId="27285"/>
    <cellStyle name="SAPBEXexcGood3 2 2 2 3 3 2" xfId="27286"/>
    <cellStyle name="SAPBEXexcGood3 2 2 2 3 4" xfId="27287"/>
    <cellStyle name="SAPBEXexcGood3 2 2 2 3 4 2" xfId="27288"/>
    <cellStyle name="SAPBEXexcGood3 2 2 2 3 5" xfId="27289"/>
    <cellStyle name="SAPBEXexcGood3 2 2 2 3 5 2" xfId="27290"/>
    <cellStyle name="SAPBEXexcGood3 2 2 2 3 6" xfId="27291"/>
    <cellStyle name="SAPBEXexcGood3 2 2 2 3 6 2" xfId="27292"/>
    <cellStyle name="SAPBEXexcGood3 2 2 2 3 7" xfId="27293"/>
    <cellStyle name="SAPBEXexcGood3 2 2 2 3 7 2" xfId="27294"/>
    <cellStyle name="SAPBEXexcGood3 2 2 2 3 8" xfId="27295"/>
    <cellStyle name="SAPBEXexcGood3 2 2 2 4" xfId="27296"/>
    <cellStyle name="SAPBEXexcGood3 2 2 2 4 2" xfId="27297"/>
    <cellStyle name="SAPBEXexcGood3 2 2 2 4 2 2" xfId="27298"/>
    <cellStyle name="SAPBEXexcGood3 2 2 2 4 3" xfId="27299"/>
    <cellStyle name="SAPBEXexcGood3 2 2 2 4 3 2" xfId="27300"/>
    <cellStyle name="SAPBEXexcGood3 2 2 2 4 4" xfId="27301"/>
    <cellStyle name="SAPBEXexcGood3 2 2 2 4 4 2" xfId="27302"/>
    <cellStyle name="SAPBEXexcGood3 2 2 2 4 5" xfId="27303"/>
    <cellStyle name="SAPBEXexcGood3 2 2 2 4 5 2" xfId="27304"/>
    <cellStyle name="SAPBEXexcGood3 2 2 2 4 6" xfId="27305"/>
    <cellStyle name="SAPBEXexcGood3 2 2 2 4 6 2" xfId="27306"/>
    <cellStyle name="SAPBEXexcGood3 2 2 2 4 7" xfId="27307"/>
    <cellStyle name="SAPBEXexcGood3 2 2 2 5" xfId="27308"/>
    <cellStyle name="SAPBEXexcGood3 2 2 2 5 2" xfId="27309"/>
    <cellStyle name="SAPBEXexcGood3 2 2 2 6" xfId="27310"/>
    <cellStyle name="SAPBEXexcGood3 2 2 2 6 2" xfId="27311"/>
    <cellStyle name="SAPBEXexcGood3 2 2 2 7" xfId="27312"/>
    <cellStyle name="SAPBEXexcGood3 2 2 2 7 2" xfId="27313"/>
    <cellStyle name="SAPBEXexcGood3 2 2 2 8" xfId="27314"/>
    <cellStyle name="SAPBEXexcGood3 2 2 2 8 2" xfId="27315"/>
    <cellStyle name="SAPBEXexcGood3 2 2 2 9" xfId="27316"/>
    <cellStyle name="SAPBEXexcGood3 2 2 2 9 2" xfId="27317"/>
    <cellStyle name="SAPBEXexcGood3 2 2 3" xfId="27318"/>
    <cellStyle name="SAPBEXexcGood3 2 2 3 2" xfId="27319"/>
    <cellStyle name="SAPBEXexcGood3 2 2 3 2 2" xfId="27320"/>
    <cellStyle name="SAPBEXexcGood3 2 2 3 2 2 2" xfId="27321"/>
    <cellStyle name="SAPBEXexcGood3 2 2 3 2 2 2 2" xfId="27322"/>
    <cellStyle name="SAPBEXexcGood3 2 2 3 2 2 3" xfId="27323"/>
    <cellStyle name="SAPBEXexcGood3 2 2 3 2 2 3 2" xfId="27324"/>
    <cellStyle name="SAPBEXexcGood3 2 2 3 2 2 4" xfId="27325"/>
    <cellStyle name="SAPBEXexcGood3 2 2 3 2 2 4 2" xfId="27326"/>
    <cellStyle name="SAPBEXexcGood3 2 2 3 2 2 5" xfId="27327"/>
    <cellStyle name="SAPBEXexcGood3 2 2 3 2 2 5 2" xfId="27328"/>
    <cellStyle name="SAPBEXexcGood3 2 2 3 2 2 6" xfId="27329"/>
    <cellStyle name="SAPBEXexcGood3 2 2 3 2 2 6 2" xfId="27330"/>
    <cellStyle name="SAPBEXexcGood3 2 2 3 2 2 7" xfId="27331"/>
    <cellStyle name="SAPBEXexcGood3 2 2 3 2 3" xfId="27332"/>
    <cellStyle name="SAPBEXexcGood3 2 2 3 2 3 2" xfId="27333"/>
    <cellStyle name="SAPBEXexcGood3 2 2 3 2 4" xfId="27334"/>
    <cellStyle name="SAPBEXexcGood3 2 2 3 2 4 2" xfId="27335"/>
    <cellStyle name="SAPBEXexcGood3 2 2 3 2 5" xfId="27336"/>
    <cellStyle name="SAPBEXexcGood3 2 2 3 2 5 2" xfId="27337"/>
    <cellStyle name="SAPBEXexcGood3 2 2 3 2 6" xfId="27338"/>
    <cellStyle name="SAPBEXexcGood3 2 2 3 2 6 2" xfId="27339"/>
    <cellStyle name="SAPBEXexcGood3 2 2 3 2 7" xfId="27340"/>
    <cellStyle name="SAPBEXexcGood3 2 2 3 2 7 2" xfId="27341"/>
    <cellStyle name="SAPBEXexcGood3 2 2 3 2 8" xfId="27342"/>
    <cellStyle name="SAPBEXexcGood3 2 2 3 3" xfId="27343"/>
    <cellStyle name="SAPBEXexcGood3 2 2 3 3 2" xfId="27344"/>
    <cellStyle name="SAPBEXexcGood3 2 2 3 3 2 2" xfId="27345"/>
    <cellStyle name="SAPBEXexcGood3 2 2 3 3 3" xfId="27346"/>
    <cellStyle name="SAPBEXexcGood3 2 2 3 3 3 2" xfId="27347"/>
    <cellStyle name="SAPBEXexcGood3 2 2 3 3 4" xfId="27348"/>
    <cellStyle name="SAPBEXexcGood3 2 2 3 3 4 2" xfId="27349"/>
    <cellStyle name="SAPBEXexcGood3 2 2 3 3 5" xfId="27350"/>
    <cellStyle name="SAPBEXexcGood3 2 2 3 3 5 2" xfId="27351"/>
    <cellStyle name="SAPBEXexcGood3 2 2 3 3 6" xfId="27352"/>
    <cellStyle name="SAPBEXexcGood3 2 2 3 3 6 2" xfId="27353"/>
    <cellStyle name="SAPBEXexcGood3 2 2 3 3 7" xfId="27354"/>
    <cellStyle name="SAPBEXexcGood3 2 2 3 4" xfId="27355"/>
    <cellStyle name="SAPBEXexcGood3 2 2 3 4 2" xfId="27356"/>
    <cellStyle name="SAPBEXexcGood3 2 2 3 5" xfId="27357"/>
    <cellStyle name="SAPBEXexcGood3 2 2 3 5 2" xfId="27358"/>
    <cellStyle name="SAPBEXexcGood3 2 2 3 6" xfId="27359"/>
    <cellStyle name="SAPBEXexcGood3 2 2 3 6 2" xfId="27360"/>
    <cellStyle name="SAPBEXexcGood3 2 2 3 7" xfId="27361"/>
    <cellStyle name="SAPBEXexcGood3 2 2 3 7 2" xfId="27362"/>
    <cellStyle name="SAPBEXexcGood3 2 2 3 8" xfId="27363"/>
    <cellStyle name="SAPBEXexcGood3 2 2 3 8 2" xfId="27364"/>
    <cellStyle name="SAPBEXexcGood3 2 2 3 9" xfId="27365"/>
    <cellStyle name="SAPBEXexcGood3 2 2 4" xfId="27366"/>
    <cellStyle name="SAPBEXexcGood3 2 2 4 2" xfId="27367"/>
    <cellStyle name="SAPBEXexcGood3 2 2 4 2 2" xfId="27368"/>
    <cellStyle name="SAPBEXexcGood3 2 2 4 2 2 2" xfId="27369"/>
    <cellStyle name="SAPBEXexcGood3 2 2 4 2 3" xfId="27370"/>
    <cellStyle name="SAPBEXexcGood3 2 2 4 2 3 2" xfId="27371"/>
    <cellStyle name="SAPBEXexcGood3 2 2 4 2 4" xfId="27372"/>
    <cellStyle name="SAPBEXexcGood3 2 2 4 2 4 2" xfId="27373"/>
    <cellStyle name="SAPBEXexcGood3 2 2 4 2 5" xfId="27374"/>
    <cellStyle name="SAPBEXexcGood3 2 2 4 2 5 2" xfId="27375"/>
    <cellStyle name="SAPBEXexcGood3 2 2 4 2 6" xfId="27376"/>
    <cellStyle name="SAPBEXexcGood3 2 2 4 2 6 2" xfId="27377"/>
    <cellStyle name="SAPBEXexcGood3 2 2 4 2 7" xfId="27378"/>
    <cellStyle name="SAPBEXexcGood3 2 2 4 3" xfId="27379"/>
    <cellStyle name="SAPBEXexcGood3 2 2 4 3 2" xfId="27380"/>
    <cellStyle name="SAPBEXexcGood3 2 2 4 4" xfId="27381"/>
    <cellStyle name="SAPBEXexcGood3 2 2 4 4 2" xfId="27382"/>
    <cellStyle name="SAPBEXexcGood3 2 2 4 5" xfId="27383"/>
    <cellStyle name="SAPBEXexcGood3 2 2 4 5 2" xfId="27384"/>
    <cellStyle name="SAPBEXexcGood3 2 2 4 6" xfId="27385"/>
    <cellStyle name="SAPBEXexcGood3 2 2 4 6 2" xfId="27386"/>
    <cellStyle name="SAPBEXexcGood3 2 2 4 7" xfId="27387"/>
    <cellStyle name="SAPBEXexcGood3 2 2 4 7 2" xfId="27388"/>
    <cellStyle name="SAPBEXexcGood3 2 2 4 8" xfId="27389"/>
    <cellStyle name="SAPBEXexcGood3 2 2 5" xfId="27390"/>
    <cellStyle name="SAPBEXexcGood3 2 2 5 2" xfId="27391"/>
    <cellStyle name="SAPBEXexcGood3 2 2 5 2 2" xfId="27392"/>
    <cellStyle name="SAPBEXexcGood3 2 2 5 3" xfId="27393"/>
    <cellStyle name="SAPBEXexcGood3 2 2 5 3 2" xfId="27394"/>
    <cellStyle name="SAPBEXexcGood3 2 2 5 4" xfId="27395"/>
    <cellStyle name="SAPBEXexcGood3 2 2 5 4 2" xfId="27396"/>
    <cellStyle name="SAPBEXexcGood3 2 2 5 5" xfId="27397"/>
    <cellStyle name="SAPBEXexcGood3 2 2 5 5 2" xfId="27398"/>
    <cellStyle name="SAPBEXexcGood3 2 2 5 6" xfId="27399"/>
    <cellStyle name="SAPBEXexcGood3 2 2 5 6 2" xfId="27400"/>
    <cellStyle name="SAPBEXexcGood3 2 2 5 7" xfId="27401"/>
    <cellStyle name="SAPBEXexcGood3 2 2 6" xfId="27402"/>
    <cellStyle name="SAPBEXexcGood3 2 2 6 2" xfId="27403"/>
    <cellStyle name="SAPBEXexcGood3 2 2 7" xfId="27404"/>
    <cellStyle name="SAPBEXexcGood3 2 2 7 2" xfId="27405"/>
    <cellStyle name="SAPBEXexcGood3 2 2 8" xfId="27406"/>
    <cellStyle name="SAPBEXexcGood3 2 2 8 2" xfId="27407"/>
    <cellStyle name="SAPBEXexcGood3 2 2 9" xfId="27408"/>
    <cellStyle name="SAPBEXexcGood3 2 2 9 2" xfId="27409"/>
    <cellStyle name="SAPBEXexcGood3 2 3" xfId="27410"/>
    <cellStyle name="SAPBEXexcGood3 2 3 10" xfId="27411"/>
    <cellStyle name="SAPBEXexcGood3 2 3 2" xfId="27412"/>
    <cellStyle name="SAPBEXexcGood3 2 3 2 2" xfId="27413"/>
    <cellStyle name="SAPBEXexcGood3 2 3 2 2 2" xfId="27414"/>
    <cellStyle name="SAPBEXexcGood3 2 3 2 2 2 2" xfId="27415"/>
    <cellStyle name="SAPBEXexcGood3 2 3 2 2 2 2 2" xfId="27416"/>
    <cellStyle name="SAPBEXexcGood3 2 3 2 2 2 3" xfId="27417"/>
    <cellStyle name="SAPBEXexcGood3 2 3 2 2 2 3 2" xfId="27418"/>
    <cellStyle name="SAPBEXexcGood3 2 3 2 2 2 4" xfId="27419"/>
    <cellStyle name="SAPBEXexcGood3 2 3 2 2 2 4 2" xfId="27420"/>
    <cellStyle name="SAPBEXexcGood3 2 3 2 2 2 5" xfId="27421"/>
    <cellStyle name="SAPBEXexcGood3 2 3 2 2 2 5 2" xfId="27422"/>
    <cellStyle name="SAPBEXexcGood3 2 3 2 2 2 6" xfId="27423"/>
    <cellStyle name="SAPBEXexcGood3 2 3 2 2 2 6 2" xfId="27424"/>
    <cellStyle name="SAPBEXexcGood3 2 3 2 2 2 7" xfId="27425"/>
    <cellStyle name="SAPBEXexcGood3 2 3 2 2 3" xfId="27426"/>
    <cellStyle name="SAPBEXexcGood3 2 3 2 2 3 2" xfId="27427"/>
    <cellStyle name="SAPBEXexcGood3 2 3 2 2 4" xfId="27428"/>
    <cellStyle name="SAPBEXexcGood3 2 3 2 2 4 2" xfId="27429"/>
    <cellStyle name="SAPBEXexcGood3 2 3 2 2 5" xfId="27430"/>
    <cellStyle name="SAPBEXexcGood3 2 3 2 2 5 2" xfId="27431"/>
    <cellStyle name="SAPBEXexcGood3 2 3 2 2 6" xfId="27432"/>
    <cellStyle name="SAPBEXexcGood3 2 3 2 2 6 2" xfId="27433"/>
    <cellStyle name="SAPBEXexcGood3 2 3 2 2 7" xfId="27434"/>
    <cellStyle name="SAPBEXexcGood3 2 3 2 2 7 2" xfId="27435"/>
    <cellStyle name="SAPBEXexcGood3 2 3 2 2 8" xfId="27436"/>
    <cellStyle name="SAPBEXexcGood3 2 3 2 3" xfId="27437"/>
    <cellStyle name="SAPBEXexcGood3 2 3 2 3 2" xfId="27438"/>
    <cellStyle name="SAPBEXexcGood3 2 3 2 3 2 2" xfId="27439"/>
    <cellStyle name="SAPBEXexcGood3 2 3 2 3 3" xfId="27440"/>
    <cellStyle name="SAPBEXexcGood3 2 3 2 3 3 2" xfId="27441"/>
    <cellStyle name="SAPBEXexcGood3 2 3 2 3 4" xfId="27442"/>
    <cellStyle name="SAPBEXexcGood3 2 3 2 3 4 2" xfId="27443"/>
    <cellStyle name="SAPBEXexcGood3 2 3 2 3 5" xfId="27444"/>
    <cellStyle name="SAPBEXexcGood3 2 3 2 3 5 2" xfId="27445"/>
    <cellStyle name="SAPBEXexcGood3 2 3 2 3 6" xfId="27446"/>
    <cellStyle name="SAPBEXexcGood3 2 3 2 3 6 2" xfId="27447"/>
    <cellStyle name="SAPBEXexcGood3 2 3 2 3 7" xfId="27448"/>
    <cellStyle name="SAPBEXexcGood3 2 3 2 4" xfId="27449"/>
    <cellStyle name="SAPBEXexcGood3 2 3 2 4 2" xfId="27450"/>
    <cellStyle name="SAPBEXexcGood3 2 3 2 5" xfId="27451"/>
    <cellStyle name="SAPBEXexcGood3 2 3 2 5 2" xfId="27452"/>
    <cellStyle name="SAPBEXexcGood3 2 3 2 6" xfId="27453"/>
    <cellStyle name="SAPBEXexcGood3 2 3 2 6 2" xfId="27454"/>
    <cellStyle name="SAPBEXexcGood3 2 3 2 7" xfId="27455"/>
    <cellStyle name="SAPBEXexcGood3 2 3 2 7 2" xfId="27456"/>
    <cellStyle name="SAPBEXexcGood3 2 3 2 8" xfId="27457"/>
    <cellStyle name="SAPBEXexcGood3 2 3 2 8 2" xfId="27458"/>
    <cellStyle name="SAPBEXexcGood3 2 3 2 9" xfId="27459"/>
    <cellStyle name="SAPBEXexcGood3 2 3 3" xfId="27460"/>
    <cellStyle name="SAPBEXexcGood3 2 3 3 2" xfId="27461"/>
    <cellStyle name="SAPBEXexcGood3 2 3 3 2 2" xfId="27462"/>
    <cellStyle name="SAPBEXexcGood3 2 3 3 2 2 2" xfId="27463"/>
    <cellStyle name="SAPBEXexcGood3 2 3 3 2 3" xfId="27464"/>
    <cellStyle name="SAPBEXexcGood3 2 3 3 2 3 2" xfId="27465"/>
    <cellStyle name="SAPBEXexcGood3 2 3 3 2 4" xfId="27466"/>
    <cellStyle name="SAPBEXexcGood3 2 3 3 2 4 2" xfId="27467"/>
    <cellStyle name="SAPBEXexcGood3 2 3 3 2 5" xfId="27468"/>
    <cellStyle name="SAPBEXexcGood3 2 3 3 2 5 2" xfId="27469"/>
    <cellStyle name="SAPBEXexcGood3 2 3 3 2 6" xfId="27470"/>
    <cellStyle name="SAPBEXexcGood3 2 3 3 2 6 2" xfId="27471"/>
    <cellStyle name="SAPBEXexcGood3 2 3 3 2 7" xfId="27472"/>
    <cellStyle name="SAPBEXexcGood3 2 3 3 3" xfId="27473"/>
    <cellStyle name="SAPBEXexcGood3 2 3 3 3 2" xfId="27474"/>
    <cellStyle name="SAPBEXexcGood3 2 3 3 4" xfId="27475"/>
    <cellStyle name="SAPBEXexcGood3 2 3 3 4 2" xfId="27476"/>
    <cellStyle name="SAPBEXexcGood3 2 3 3 5" xfId="27477"/>
    <cellStyle name="SAPBEXexcGood3 2 3 3 5 2" xfId="27478"/>
    <cellStyle name="SAPBEXexcGood3 2 3 3 6" xfId="27479"/>
    <cellStyle name="SAPBEXexcGood3 2 3 3 6 2" xfId="27480"/>
    <cellStyle name="SAPBEXexcGood3 2 3 3 7" xfId="27481"/>
    <cellStyle name="SAPBEXexcGood3 2 3 3 7 2" xfId="27482"/>
    <cellStyle name="SAPBEXexcGood3 2 3 3 8" xfId="27483"/>
    <cellStyle name="SAPBEXexcGood3 2 3 4" xfId="27484"/>
    <cellStyle name="SAPBEXexcGood3 2 3 4 2" xfId="27485"/>
    <cellStyle name="SAPBEXexcGood3 2 3 4 2 2" xfId="27486"/>
    <cellStyle name="SAPBEXexcGood3 2 3 4 3" xfId="27487"/>
    <cellStyle name="SAPBEXexcGood3 2 3 4 3 2" xfId="27488"/>
    <cellStyle name="SAPBEXexcGood3 2 3 4 4" xfId="27489"/>
    <cellStyle name="SAPBEXexcGood3 2 3 4 4 2" xfId="27490"/>
    <cellStyle name="SAPBEXexcGood3 2 3 4 5" xfId="27491"/>
    <cellStyle name="SAPBEXexcGood3 2 3 4 5 2" xfId="27492"/>
    <cellStyle name="SAPBEXexcGood3 2 3 4 6" xfId="27493"/>
    <cellStyle name="SAPBEXexcGood3 2 3 4 6 2" xfId="27494"/>
    <cellStyle name="SAPBEXexcGood3 2 3 4 7" xfId="27495"/>
    <cellStyle name="SAPBEXexcGood3 2 3 5" xfId="27496"/>
    <cellStyle name="SAPBEXexcGood3 2 3 5 2" xfId="27497"/>
    <cellStyle name="SAPBEXexcGood3 2 3 6" xfId="27498"/>
    <cellStyle name="SAPBEXexcGood3 2 3 6 2" xfId="27499"/>
    <cellStyle name="SAPBEXexcGood3 2 3 7" xfId="27500"/>
    <cellStyle name="SAPBEXexcGood3 2 3 7 2" xfId="27501"/>
    <cellStyle name="SAPBEXexcGood3 2 3 8" xfId="27502"/>
    <cellStyle name="SAPBEXexcGood3 2 3 8 2" xfId="27503"/>
    <cellStyle name="SAPBEXexcGood3 2 3 9" xfId="27504"/>
    <cellStyle name="SAPBEXexcGood3 2 3 9 2" xfId="27505"/>
    <cellStyle name="SAPBEXexcGood3 2 4" xfId="27506"/>
    <cellStyle name="SAPBEXexcGood3 2 4 2" xfId="27507"/>
    <cellStyle name="SAPBEXexcGood3 2 4 2 2" xfId="27508"/>
    <cellStyle name="SAPBEXexcGood3 2 4 2 2 2" xfId="27509"/>
    <cellStyle name="SAPBEXexcGood3 2 4 2 2 2 2" xfId="27510"/>
    <cellStyle name="SAPBEXexcGood3 2 4 2 2 3" xfId="27511"/>
    <cellStyle name="SAPBEXexcGood3 2 4 2 2 3 2" xfId="27512"/>
    <cellStyle name="SAPBEXexcGood3 2 4 2 2 4" xfId="27513"/>
    <cellStyle name="SAPBEXexcGood3 2 4 2 2 4 2" xfId="27514"/>
    <cellStyle name="SAPBEXexcGood3 2 4 2 2 5" xfId="27515"/>
    <cellStyle name="SAPBEXexcGood3 2 4 2 2 5 2" xfId="27516"/>
    <cellStyle name="SAPBEXexcGood3 2 4 2 2 6" xfId="27517"/>
    <cellStyle name="SAPBEXexcGood3 2 4 2 2 6 2" xfId="27518"/>
    <cellStyle name="SAPBEXexcGood3 2 4 2 2 7" xfId="27519"/>
    <cellStyle name="SAPBEXexcGood3 2 4 2 3" xfId="27520"/>
    <cellStyle name="SAPBEXexcGood3 2 4 2 3 2" xfId="27521"/>
    <cellStyle name="SAPBEXexcGood3 2 4 2 4" xfId="27522"/>
    <cellStyle name="SAPBEXexcGood3 2 4 2 4 2" xfId="27523"/>
    <cellStyle name="SAPBEXexcGood3 2 4 2 5" xfId="27524"/>
    <cellStyle name="SAPBEXexcGood3 2 4 2 5 2" xfId="27525"/>
    <cellStyle name="SAPBEXexcGood3 2 4 2 6" xfId="27526"/>
    <cellStyle name="SAPBEXexcGood3 2 4 2 6 2" xfId="27527"/>
    <cellStyle name="SAPBEXexcGood3 2 4 2 7" xfId="27528"/>
    <cellStyle name="SAPBEXexcGood3 2 4 2 7 2" xfId="27529"/>
    <cellStyle name="SAPBEXexcGood3 2 4 2 8" xfId="27530"/>
    <cellStyle name="SAPBEXexcGood3 2 4 3" xfId="27531"/>
    <cellStyle name="SAPBEXexcGood3 2 4 3 2" xfId="27532"/>
    <cellStyle name="SAPBEXexcGood3 2 4 3 2 2" xfId="27533"/>
    <cellStyle name="SAPBEXexcGood3 2 4 3 3" xfId="27534"/>
    <cellStyle name="SAPBEXexcGood3 2 4 3 3 2" xfId="27535"/>
    <cellStyle name="SAPBEXexcGood3 2 4 3 4" xfId="27536"/>
    <cellStyle name="SAPBEXexcGood3 2 4 3 4 2" xfId="27537"/>
    <cellStyle name="SAPBEXexcGood3 2 4 3 5" xfId="27538"/>
    <cellStyle name="SAPBEXexcGood3 2 4 3 5 2" xfId="27539"/>
    <cellStyle name="SAPBEXexcGood3 2 4 3 6" xfId="27540"/>
    <cellStyle name="SAPBEXexcGood3 2 4 3 6 2" xfId="27541"/>
    <cellStyle name="SAPBEXexcGood3 2 4 3 7" xfId="27542"/>
    <cellStyle name="SAPBEXexcGood3 2 4 4" xfId="27543"/>
    <cellStyle name="SAPBEXexcGood3 2 4 4 2" xfId="27544"/>
    <cellStyle name="SAPBEXexcGood3 2 4 5" xfId="27545"/>
    <cellStyle name="SAPBEXexcGood3 2 4 5 2" xfId="27546"/>
    <cellStyle name="SAPBEXexcGood3 2 4 6" xfId="27547"/>
    <cellStyle name="SAPBEXexcGood3 2 4 6 2" xfId="27548"/>
    <cellStyle name="SAPBEXexcGood3 2 4 7" xfId="27549"/>
    <cellStyle name="SAPBEXexcGood3 2 4 7 2" xfId="27550"/>
    <cellStyle name="SAPBEXexcGood3 2 4 8" xfId="27551"/>
    <cellStyle name="SAPBEXexcGood3 2 4 8 2" xfId="27552"/>
    <cellStyle name="SAPBEXexcGood3 2 4 9" xfId="27553"/>
    <cellStyle name="SAPBEXexcGood3 2 5" xfId="27554"/>
    <cellStyle name="SAPBEXexcGood3 2 5 2" xfId="27555"/>
    <cellStyle name="SAPBEXexcGood3 2 5 2 2" xfId="27556"/>
    <cellStyle name="SAPBEXexcGood3 2 5 2 2 2" xfId="27557"/>
    <cellStyle name="SAPBEXexcGood3 2 5 2 3" xfId="27558"/>
    <cellStyle name="SAPBEXexcGood3 2 5 2 3 2" xfId="27559"/>
    <cellStyle name="SAPBEXexcGood3 2 5 2 4" xfId="27560"/>
    <cellStyle name="SAPBEXexcGood3 2 5 2 4 2" xfId="27561"/>
    <cellStyle name="SAPBEXexcGood3 2 5 2 5" xfId="27562"/>
    <cellStyle name="SAPBEXexcGood3 2 5 2 5 2" xfId="27563"/>
    <cellStyle name="SAPBEXexcGood3 2 5 2 6" xfId="27564"/>
    <cellStyle name="SAPBEXexcGood3 2 5 2 6 2" xfId="27565"/>
    <cellStyle name="SAPBEXexcGood3 2 5 2 7" xfId="27566"/>
    <cellStyle name="SAPBEXexcGood3 2 5 3" xfId="27567"/>
    <cellStyle name="SAPBEXexcGood3 2 5 3 2" xfId="27568"/>
    <cellStyle name="SAPBEXexcGood3 2 5 4" xfId="27569"/>
    <cellStyle name="SAPBEXexcGood3 2 5 4 2" xfId="27570"/>
    <cellStyle name="SAPBEXexcGood3 2 5 5" xfId="27571"/>
    <cellStyle name="SAPBEXexcGood3 2 5 5 2" xfId="27572"/>
    <cellStyle name="SAPBEXexcGood3 2 5 6" xfId="27573"/>
    <cellStyle name="SAPBEXexcGood3 2 5 6 2" xfId="27574"/>
    <cellStyle name="SAPBEXexcGood3 2 5 7" xfId="27575"/>
    <cellStyle name="SAPBEXexcGood3 2 5 7 2" xfId="27576"/>
    <cellStyle name="SAPBEXexcGood3 2 5 8" xfId="27577"/>
    <cellStyle name="SAPBEXexcGood3 2 6" xfId="27578"/>
    <cellStyle name="SAPBEXexcGood3 2 6 2" xfId="27579"/>
    <cellStyle name="SAPBEXexcGood3 2 6 2 2" xfId="27580"/>
    <cellStyle name="SAPBEXexcGood3 2 6 3" xfId="27581"/>
    <cellStyle name="SAPBEXexcGood3 2 6 3 2" xfId="27582"/>
    <cellStyle name="SAPBEXexcGood3 2 6 4" xfId="27583"/>
    <cellStyle name="SAPBEXexcGood3 2 6 4 2" xfId="27584"/>
    <cellStyle name="SAPBEXexcGood3 2 6 5" xfId="27585"/>
    <cellStyle name="SAPBEXexcGood3 2 6 5 2" xfId="27586"/>
    <cellStyle name="SAPBEXexcGood3 2 6 6" xfId="27587"/>
    <cellStyle name="SAPBEXexcGood3 2 6 6 2" xfId="27588"/>
    <cellStyle name="SAPBEXexcGood3 2 6 7" xfId="27589"/>
    <cellStyle name="SAPBEXexcGood3 2 7" xfId="27590"/>
    <cellStyle name="SAPBEXexcGood3 2 7 2" xfId="27591"/>
    <cellStyle name="SAPBEXexcGood3 2 8" xfId="27592"/>
    <cellStyle name="SAPBEXexcGood3 2 8 2" xfId="27593"/>
    <cellStyle name="SAPBEXexcGood3 2 9" xfId="27594"/>
    <cellStyle name="SAPBEXexcGood3 2 9 2" xfId="27595"/>
    <cellStyle name="SAPBEXexcGood3 3" xfId="27596"/>
    <cellStyle name="SAPBEXexcGood3 3 10" xfId="27597"/>
    <cellStyle name="SAPBEXexcGood3 3 10 2" xfId="27598"/>
    <cellStyle name="SAPBEXexcGood3 3 11" xfId="27599"/>
    <cellStyle name="SAPBEXexcGood3 3 11 2" xfId="27600"/>
    <cellStyle name="SAPBEXexcGood3 3 12" xfId="27601"/>
    <cellStyle name="SAPBEXexcGood3 3 2" xfId="27602"/>
    <cellStyle name="SAPBEXexcGood3 3 2 10" xfId="27603"/>
    <cellStyle name="SAPBEXexcGood3 3 2 10 2" xfId="27604"/>
    <cellStyle name="SAPBEXexcGood3 3 2 11" xfId="27605"/>
    <cellStyle name="SAPBEXexcGood3 3 2 2" xfId="27606"/>
    <cellStyle name="SAPBEXexcGood3 3 2 2 10" xfId="27607"/>
    <cellStyle name="SAPBEXexcGood3 3 2 2 2" xfId="27608"/>
    <cellStyle name="SAPBEXexcGood3 3 2 2 2 2" xfId="27609"/>
    <cellStyle name="SAPBEXexcGood3 3 2 2 2 2 2" xfId="27610"/>
    <cellStyle name="SAPBEXexcGood3 3 2 2 2 2 2 2" xfId="27611"/>
    <cellStyle name="SAPBEXexcGood3 3 2 2 2 2 2 2 2" xfId="27612"/>
    <cellStyle name="SAPBEXexcGood3 3 2 2 2 2 2 3" xfId="27613"/>
    <cellStyle name="SAPBEXexcGood3 3 2 2 2 2 2 3 2" xfId="27614"/>
    <cellStyle name="SAPBEXexcGood3 3 2 2 2 2 2 4" xfId="27615"/>
    <cellStyle name="SAPBEXexcGood3 3 2 2 2 2 2 4 2" xfId="27616"/>
    <cellStyle name="SAPBEXexcGood3 3 2 2 2 2 2 5" xfId="27617"/>
    <cellStyle name="SAPBEXexcGood3 3 2 2 2 2 2 5 2" xfId="27618"/>
    <cellStyle name="SAPBEXexcGood3 3 2 2 2 2 2 6" xfId="27619"/>
    <cellStyle name="SAPBEXexcGood3 3 2 2 2 2 2 6 2" xfId="27620"/>
    <cellStyle name="SAPBEXexcGood3 3 2 2 2 2 2 7" xfId="27621"/>
    <cellStyle name="SAPBEXexcGood3 3 2 2 2 2 3" xfId="27622"/>
    <cellStyle name="SAPBEXexcGood3 3 2 2 2 2 3 2" xfId="27623"/>
    <cellStyle name="SAPBEXexcGood3 3 2 2 2 2 4" xfId="27624"/>
    <cellStyle name="SAPBEXexcGood3 3 2 2 2 2 4 2" xfId="27625"/>
    <cellStyle name="SAPBEXexcGood3 3 2 2 2 2 5" xfId="27626"/>
    <cellStyle name="SAPBEXexcGood3 3 2 2 2 2 5 2" xfId="27627"/>
    <cellStyle name="SAPBEXexcGood3 3 2 2 2 2 6" xfId="27628"/>
    <cellStyle name="SAPBEXexcGood3 3 2 2 2 2 6 2" xfId="27629"/>
    <cellStyle name="SAPBEXexcGood3 3 2 2 2 2 7" xfId="27630"/>
    <cellStyle name="SAPBEXexcGood3 3 2 2 2 2 7 2" xfId="27631"/>
    <cellStyle name="SAPBEXexcGood3 3 2 2 2 2 8" xfId="27632"/>
    <cellStyle name="SAPBEXexcGood3 3 2 2 2 3" xfId="27633"/>
    <cellStyle name="SAPBEXexcGood3 3 2 2 2 3 2" xfId="27634"/>
    <cellStyle name="SAPBEXexcGood3 3 2 2 2 3 2 2" xfId="27635"/>
    <cellStyle name="SAPBEXexcGood3 3 2 2 2 3 3" xfId="27636"/>
    <cellStyle name="SAPBEXexcGood3 3 2 2 2 3 3 2" xfId="27637"/>
    <cellStyle name="SAPBEXexcGood3 3 2 2 2 3 4" xfId="27638"/>
    <cellStyle name="SAPBEXexcGood3 3 2 2 2 3 4 2" xfId="27639"/>
    <cellStyle name="SAPBEXexcGood3 3 2 2 2 3 5" xfId="27640"/>
    <cellStyle name="SAPBEXexcGood3 3 2 2 2 3 5 2" xfId="27641"/>
    <cellStyle name="SAPBEXexcGood3 3 2 2 2 3 6" xfId="27642"/>
    <cellStyle name="SAPBEXexcGood3 3 2 2 2 3 6 2" xfId="27643"/>
    <cellStyle name="SAPBEXexcGood3 3 2 2 2 3 7" xfId="27644"/>
    <cellStyle name="SAPBEXexcGood3 3 2 2 2 4" xfId="27645"/>
    <cellStyle name="SAPBEXexcGood3 3 2 2 2 4 2" xfId="27646"/>
    <cellStyle name="SAPBEXexcGood3 3 2 2 2 5" xfId="27647"/>
    <cellStyle name="SAPBEXexcGood3 3 2 2 2 5 2" xfId="27648"/>
    <cellStyle name="SAPBEXexcGood3 3 2 2 2 6" xfId="27649"/>
    <cellStyle name="SAPBEXexcGood3 3 2 2 2 6 2" xfId="27650"/>
    <cellStyle name="SAPBEXexcGood3 3 2 2 2 7" xfId="27651"/>
    <cellStyle name="SAPBEXexcGood3 3 2 2 2 7 2" xfId="27652"/>
    <cellStyle name="SAPBEXexcGood3 3 2 2 2 8" xfId="27653"/>
    <cellStyle name="SAPBEXexcGood3 3 2 2 2 8 2" xfId="27654"/>
    <cellStyle name="SAPBEXexcGood3 3 2 2 2 9" xfId="27655"/>
    <cellStyle name="SAPBEXexcGood3 3 2 2 3" xfId="27656"/>
    <cellStyle name="SAPBEXexcGood3 3 2 2 3 2" xfId="27657"/>
    <cellStyle name="SAPBEXexcGood3 3 2 2 3 2 2" xfId="27658"/>
    <cellStyle name="SAPBEXexcGood3 3 2 2 3 2 2 2" xfId="27659"/>
    <cellStyle name="SAPBEXexcGood3 3 2 2 3 2 3" xfId="27660"/>
    <cellStyle name="SAPBEXexcGood3 3 2 2 3 2 3 2" xfId="27661"/>
    <cellStyle name="SAPBEXexcGood3 3 2 2 3 2 4" xfId="27662"/>
    <cellStyle name="SAPBEXexcGood3 3 2 2 3 2 4 2" xfId="27663"/>
    <cellStyle name="SAPBEXexcGood3 3 2 2 3 2 5" xfId="27664"/>
    <cellStyle name="SAPBEXexcGood3 3 2 2 3 2 5 2" xfId="27665"/>
    <cellStyle name="SAPBEXexcGood3 3 2 2 3 2 6" xfId="27666"/>
    <cellStyle name="SAPBEXexcGood3 3 2 2 3 2 6 2" xfId="27667"/>
    <cellStyle name="SAPBEXexcGood3 3 2 2 3 2 7" xfId="27668"/>
    <cellStyle name="SAPBEXexcGood3 3 2 2 3 3" xfId="27669"/>
    <cellStyle name="SAPBEXexcGood3 3 2 2 3 3 2" xfId="27670"/>
    <cellStyle name="SAPBEXexcGood3 3 2 2 3 4" xfId="27671"/>
    <cellStyle name="SAPBEXexcGood3 3 2 2 3 4 2" xfId="27672"/>
    <cellStyle name="SAPBEXexcGood3 3 2 2 3 5" xfId="27673"/>
    <cellStyle name="SAPBEXexcGood3 3 2 2 3 5 2" xfId="27674"/>
    <cellStyle name="SAPBEXexcGood3 3 2 2 3 6" xfId="27675"/>
    <cellStyle name="SAPBEXexcGood3 3 2 2 3 6 2" xfId="27676"/>
    <cellStyle name="SAPBEXexcGood3 3 2 2 3 7" xfId="27677"/>
    <cellStyle name="SAPBEXexcGood3 3 2 2 3 7 2" xfId="27678"/>
    <cellStyle name="SAPBEXexcGood3 3 2 2 3 8" xfId="27679"/>
    <cellStyle name="SAPBEXexcGood3 3 2 2 4" xfId="27680"/>
    <cellStyle name="SAPBEXexcGood3 3 2 2 4 2" xfId="27681"/>
    <cellStyle name="SAPBEXexcGood3 3 2 2 4 2 2" xfId="27682"/>
    <cellStyle name="SAPBEXexcGood3 3 2 2 4 3" xfId="27683"/>
    <cellStyle name="SAPBEXexcGood3 3 2 2 4 3 2" xfId="27684"/>
    <cellStyle name="SAPBEXexcGood3 3 2 2 4 4" xfId="27685"/>
    <cellStyle name="SAPBEXexcGood3 3 2 2 4 4 2" xfId="27686"/>
    <cellStyle name="SAPBEXexcGood3 3 2 2 4 5" xfId="27687"/>
    <cellStyle name="SAPBEXexcGood3 3 2 2 4 5 2" xfId="27688"/>
    <cellStyle name="SAPBEXexcGood3 3 2 2 4 6" xfId="27689"/>
    <cellStyle name="SAPBEXexcGood3 3 2 2 4 6 2" xfId="27690"/>
    <cellStyle name="SAPBEXexcGood3 3 2 2 4 7" xfId="27691"/>
    <cellStyle name="SAPBEXexcGood3 3 2 2 5" xfId="27692"/>
    <cellStyle name="SAPBEXexcGood3 3 2 2 5 2" xfId="27693"/>
    <cellStyle name="SAPBEXexcGood3 3 2 2 6" xfId="27694"/>
    <cellStyle name="SAPBEXexcGood3 3 2 2 6 2" xfId="27695"/>
    <cellStyle name="SAPBEXexcGood3 3 2 2 7" xfId="27696"/>
    <cellStyle name="SAPBEXexcGood3 3 2 2 7 2" xfId="27697"/>
    <cellStyle name="SAPBEXexcGood3 3 2 2 8" xfId="27698"/>
    <cellStyle name="SAPBEXexcGood3 3 2 2 8 2" xfId="27699"/>
    <cellStyle name="SAPBEXexcGood3 3 2 2 9" xfId="27700"/>
    <cellStyle name="SAPBEXexcGood3 3 2 2 9 2" xfId="27701"/>
    <cellStyle name="SAPBEXexcGood3 3 2 3" xfId="27702"/>
    <cellStyle name="SAPBEXexcGood3 3 2 3 2" xfId="27703"/>
    <cellStyle name="SAPBEXexcGood3 3 2 3 2 2" xfId="27704"/>
    <cellStyle name="SAPBEXexcGood3 3 2 3 2 2 2" xfId="27705"/>
    <cellStyle name="SAPBEXexcGood3 3 2 3 2 2 2 2" xfId="27706"/>
    <cellStyle name="SAPBEXexcGood3 3 2 3 2 2 3" xfId="27707"/>
    <cellStyle name="SAPBEXexcGood3 3 2 3 2 2 3 2" xfId="27708"/>
    <cellStyle name="SAPBEXexcGood3 3 2 3 2 2 4" xfId="27709"/>
    <cellStyle name="SAPBEXexcGood3 3 2 3 2 2 4 2" xfId="27710"/>
    <cellStyle name="SAPBEXexcGood3 3 2 3 2 2 5" xfId="27711"/>
    <cellStyle name="SAPBEXexcGood3 3 2 3 2 2 5 2" xfId="27712"/>
    <cellStyle name="SAPBEXexcGood3 3 2 3 2 2 6" xfId="27713"/>
    <cellStyle name="SAPBEXexcGood3 3 2 3 2 2 6 2" xfId="27714"/>
    <cellStyle name="SAPBEXexcGood3 3 2 3 2 2 7" xfId="27715"/>
    <cellStyle name="SAPBEXexcGood3 3 2 3 2 3" xfId="27716"/>
    <cellStyle name="SAPBEXexcGood3 3 2 3 2 3 2" xfId="27717"/>
    <cellStyle name="SAPBEXexcGood3 3 2 3 2 4" xfId="27718"/>
    <cellStyle name="SAPBEXexcGood3 3 2 3 2 4 2" xfId="27719"/>
    <cellStyle name="SAPBEXexcGood3 3 2 3 2 5" xfId="27720"/>
    <cellStyle name="SAPBEXexcGood3 3 2 3 2 5 2" xfId="27721"/>
    <cellStyle name="SAPBEXexcGood3 3 2 3 2 6" xfId="27722"/>
    <cellStyle name="SAPBEXexcGood3 3 2 3 2 6 2" xfId="27723"/>
    <cellStyle name="SAPBEXexcGood3 3 2 3 2 7" xfId="27724"/>
    <cellStyle name="SAPBEXexcGood3 3 2 3 2 7 2" xfId="27725"/>
    <cellStyle name="SAPBEXexcGood3 3 2 3 2 8" xfId="27726"/>
    <cellStyle name="SAPBEXexcGood3 3 2 3 3" xfId="27727"/>
    <cellStyle name="SAPBEXexcGood3 3 2 3 3 2" xfId="27728"/>
    <cellStyle name="SAPBEXexcGood3 3 2 3 3 2 2" xfId="27729"/>
    <cellStyle name="SAPBEXexcGood3 3 2 3 3 3" xfId="27730"/>
    <cellStyle name="SAPBEXexcGood3 3 2 3 3 3 2" xfId="27731"/>
    <cellStyle name="SAPBEXexcGood3 3 2 3 3 4" xfId="27732"/>
    <cellStyle name="SAPBEXexcGood3 3 2 3 3 4 2" xfId="27733"/>
    <cellStyle name="SAPBEXexcGood3 3 2 3 3 5" xfId="27734"/>
    <cellStyle name="SAPBEXexcGood3 3 2 3 3 5 2" xfId="27735"/>
    <cellStyle name="SAPBEXexcGood3 3 2 3 3 6" xfId="27736"/>
    <cellStyle name="SAPBEXexcGood3 3 2 3 3 6 2" xfId="27737"/>
    <cellStyle name="SAPBEXexcGood3 3 2 3 3 7" xfId="27738"/>
    <cellStyle name="SAPBEXexcGood3 3 2 3 4" xfId="27739"/>
    <cellStyle name="SAPBEXexcGood3 3 2 3 4 2" xfId="27740"/>
    <cellStyle name="SAPBEXexcGood3 3 2 3 5" xfId="27741"/>
    <cellStyle name="SAPBEXexcGood3 3 2 3 5 2" xfId="27742"/>
    <cellStyle name="SAPBEXexcGood3 3 2 3 6" xfId="27743"/>
    <cellStyle name="SAPBEXexcGood3 3 2 3 6 2" xfId="27744"/>
    <cellStyle name="SAPBEXexcGood3 3 2 3 7" xfId="27745"/>
    <cellStyle name="SAPBEXexcGood3 3 2 3 7 2" xfId="27746"/>
    <cellStyle name="SAPBEXexcGood3 3 2 3 8" xfId="27747"/>
    <cellStyle name="SAPBEXexcGood3 3 2 3 8 2" xfId="27748"/>
    <cellStyle name="SAPBEXexcGood3 3 2 3 9" xfId="27749"/>
    <cellStyle name="SAPBEXexcGood3 3 2 4" xfId="27750"/>
    <cellStyle name="SAPBEXexcGood3 3 2 4 2" xfId="27751"/>
    <cellStyle name="SAPBEXexcGood3 3 2 4 2 2" xfId="27752"/>
    <cellStyle name="SAPBEXexcGood3 3 2 4 2 2 2" xfId="27753"/>
    <cellStyle name="SAPBEXexcGood3 3 2 4 2 3" xfId="27754"/>
    <cellStyle name="SAPBEXexcGood3 3 2 4 2 3 2" xfId="27755"/>
    <cellStyle name="SAPBEXexcGood3 3 2 4 2 4" xfId="27756"/>
    <cellStyle name="SAPBEXexcGood3 3 2 4 2 4 2" xfId="27757"/>
    <cellStyle name="SAPBEXexcGood3 3 2 4 2 5" xfId="27758"/>
    <cellStyle name="SAPBEXexcGood3 3 2 4 2 5 2" xfId="27759"/>
    <cellStyle name="SAPBEXexcGood3 3 2 4 2 6" xfId="27760"/>
    <cellStyle name="SAPBEXexcGood3 3 2 4 2 6 2" xfId="27761"/>
    <cellStyle name="SAPBEXexcGood3 3 2 4 2 7" xfId="27762"/>
    <cellStyle name="SAPBEXexcGood3 3 2 4 3" xfId="27763"/>
    <cellStyle name="SAPBEXexcGood3 3 2 4 3 2" xfId="27764"/>
    <cellStyle name="SAPBEXexcGood3 3 2 4 4" xfId="27765"/>
    <cellStyle name="SAPBEXexcGood3 3 2 4 4 2" xfId="27766"/>
    <cellStyle name="SAPBEXexcGood3 3 2 4 5" xfId="27767"/>
    <cellStyle name="SAPBEXexcGood3 3 2 4 5 2" xfId="27768"/>
    <cellStyle name="SAPBEXexcGood3 3 2 4 6" xfId="27769"/>
    <cellStyle name="SAPBEXexcGood3 3 2 4 6 2" xfId="27770"/>
    <cellStyle name="SAPBEXexcGood3 3 2 4 7" xfId="27771"/>
    <cellStyle name="SAPBEXexcGood3 3 2 4 7 2" xfId="27772"/>
    <cellStyle name="SAPBEXexcGood3 3 2 4 8" xfId="27773"/>
    <cellStyle name="SAPBEXexcGood3 3 2 5" xfId="27774"/>
    <cellStyle name="SAPBEXexcGood3 3 2 5 2" xfId="27775"/>
    <cellStyle name="SAPBEXexcGood3 3 2 5 2 2" xfId="27776"/>
    <cellStyle name="SAPBEXexcGood3 3 2 5 3" xfId="27777"/>
    <cellStyle name="SAPBEXexcGood3 3 2 5 3 2" xfId="27778"/>
    <cellStyle name="SAPBEXexcGood3 3 2 5 4" xfId="27779"/>
    <cellStyle name="SAPBEXexcGood3 3 2 5 4 2" xfId="27780"/>
    <cellStyle name="SAPBEXexcGood3 3 2 5 5" xfId="27781"/>
    <cellStyle name="SAPBEXexcGood3 3 2 5 5 2" xfId="27782"/>
    <cellStyle name="SAPBEXexcGood3 3 2 5 6" xfId="27783"/>
    <cellStyle name="SAPBEXexcGood3 3 2 5 6 2" xfId="27784"/>
    <cellStyle name="SAPBEXexcGood3 3 2 5 7" xfId="27785"/>
    <cellStyle name="SAPBEXexcGood3 3 2 6" xfId="27786"/>
    <cellStyle name="SAPBEXexcGood3 3 2 6 2" xfId="27787"/>
    <cellStyle name="SAPBEXexcGood3 3 2 7" xfId="27788"/>
    <cellStyle name="SAPBEXexcGood3 3 2 7 2" xfId="27789"/>
    <cellStyle name="SAPBEXexcGood3 3 2 8" xfId="27790"/>
    <cellStyle name="SAPBEXexcGood3 3 2 8 2" xfId="27791"/>
    <cellStyle name="SAPBEXexcGood3 3 2 9" xfId="27792"/>
    <cellStyle name="SAPBEXexcGood3 3 2 9 2" xfId="27793"/>
    <cellStyle name="SAPBEXexcGood3 3 3" xfId="27794"/>
    <cellStyle name="SAPBEXexcGood3 3 3 10" xfId="27795"/>
    <cellStyle name="SAPBEXexcGood3 3 3 2" xfId="27796"/>
    <cellStyle name="SAPBEXexcGood3 3 3 2 2" xfId="27797"/>
    <cellStyle name="SAPBEXexcGood3 3 3 2 2 2" xfId="27798"/>
    <cellStyle name="SAPBEXexcGood3 3 3 2 2 2 2" xfId="27799"/>
    <cellStyle name="SAPBEXexcGood3 3 3 2 2 2 2 2" xfId="27800"/>
    <cellStyle name="SAPBEXexcGood3 3 3 2 2 2 3" xfId="27801"/>
    <cellStyle name="SAPBEXexcGood3 3 3 2 2 2 3 2" xfId="27802"/>
    <cellStyle name="SAPBEXexcGood3 3 3 2 2 2 4" xfId="27803"/>
    <cellStyle name="SAPBEXexcGood3 3 3 2 2 2 4 2" xfId="27804"/>
    <cellStyle name="SAPBEXexcGood3 3 3 2 2 2 5" xfId="27805"/>
    <cellStyle name="SAPBEXexcGood3 3 3 2 2 2 5 2" xfId="27806"/>
    <cellStyle name="SAPBEXexcGood3 3 3 2 2 2 6" xfId="27807"/>
    <cellStyle name="SAPBEXexcGood3 3 3 2 2 2 6 2" xfId="27808"/>
    <cellStyle name="SAPBEXexcGood3 3 3 2 2 2 7" xfId="27809"/>
    <cellStyle name="SAPBEXexcGood3 3 3 2 2 3" xfId="27810"/>
    <cellStyle name="SAPBEXexcGood3 3 3 2 2 3 2" xfId="27811"/>
    <cellStyle name="SAPBEXexcGood3 3 3 2 2 4" xfId="27812"/>
    <cellStyle name="SAPBEXexcGood3 3 3 2 2 4 2" xfId="27813"/>
    <cellStyle name="SAPBEXexcGood3 3 3 2 2 5" xfId="27814"/>
    <cellStyle name="SAPBEXexcGood3 3 3 2 2 5 2" xfId="27815"/>
    <cellStyle name="SAPBEXexcGood3 3 3 2 2 6" xfId="27816"/>
    <cellStyle name="SAPBEXexcGood3 3 3 2 2 6 2" xfId="27817"/>
    <cellStyle name="SAPBEXexcGood3 3 3 2 2 7" xfId="27818"/>
    <cellStyle name="SAPBEXexcGood3 3 3 2 2 7 2" xfId="27819"/>
    <cellStyle name="SAPBEXexcGood3 3 3 2 2 8" xfId="27820"/>
    <cellStyle name="SAPBEXexcGood3 3 3 2 3" xfId="27821"/>
    <cellStyle name="SAPBEXexcGood3 3 3 2 3 2" xfId="27822"/>
    <cellStyle name="SAPBEXexcGood3 3 3 2 3 2 2" xfId="27823"/>
    <cellStyle name="SAPBEXexcGood3 3 3 2 3 3" xfId="27824"/>
    <cellStyle name="SAPBEXexcGood3 3 3 2 3 3 2" xfId="27825"/>
    <cellStyle name="SAPBEXexcGood3 3 3 2 3 4" xfId="27826"/>
    <cellStyle name="SAPBEXexcGood3 3 3 2 3 4 2" xfId="27827"/>
    <cellStyle name="SAPBEXexcGood3 3 3 2 3 5" xfId="27828"/>
    <cellStyle name="SAPBEXexcGood3 3 3 2 3 5 2" xfId="27829"/>
    <cellStyle name="SAPBEXexcGood3 3 3 2 3 6" xfId="27830"/>
    <cellStyle name="SAPBEXexcGood3 3 3 2 3 6 2" xfId="27831"/>
    <cellStyle name="SAPBEXexcGood3 3 3 2 3 7" xfId="27832"/>
    <cellStyle name="SAPBEXexcGood3 3 3 2 4" xfId="27833"/>
    <cellStyle name="SAPBEXexcGood3 3 3 2 4 2" xfId="27834"/>
    <cellStyle name="SAPBEXexcGood3 3 3 2 5" xfId="27835"/>
    <cellStyle name="SAPBEXexcGood3 3 3 2 5 2" xfId="27836"/>
    <cellStyle name="SAPBEXexcGood3 3 3 2 6" xfId="27837"/>
    <cellStyle name="SAPBEXexcGood3 3 3 2 6 2" xfId="27838"/>
    <cellStyle name="SAPBEXexcGood3 3 3 2 7" xfId="27839"/>
    <cellStyle name="SAPBEXexcGood3 3 3 2 7 2" xfId="27840"/>
    <cellStyle name="SAPBEXexcGood3 3 3 2 8" xfId="27841"/>
    <cellStyle name="SAPBEXexcGood3 3 3 2 8 2" xfId="27842"/>
    <cellStyle name="SAPBEXexcGood3 3 3 2 9" xfId="27843"/>
    <cellStyle name="SAPBEXexcGood3 3 3 3" xfId="27844"/>
    <cellStyle name="SAPBEXexcGood3 3 3 3 2" xfId="27845"/>
    <cellStyle name="SAPBEXexcGood3 3 3 3 2 2" xfId="27846"/>
    <cellStyle name="SAPBEXexcGood3 3 3 3 2 2 2" xfId="27847"/>
    <cellStyle name="SAPBEXexcGood3 3 3 3 2 3" xfId="27848"/>
    <cellStyle name="SAPBEXexcGood3 3 3 3 2 3 2" xfId="27849"/>
    <cellStyle name="SAPBEXexcGood3 3 3 3 2 4" xfId="27850"/>
    <cellStyle name="SAPBEXexcGood3 3 3 3 2 4 2" xfId="27851"/>
    <cellStyle name="SAPBEXexcGood3 3 3 3 2 5" xfId="27852"/>
    <cellStyle name="SAPBEXexcGood3 3 3 3 2 5 2" xfId="27853"/>
    <cellStyle name="SAPBEXexcGood3 3 3 3 2 6" xfId="27854"/>
    <cellStyle name="SAPBEXexcGood3 3 3 3 2 6 2" xfId="27855"/>
    <cellStyle name="SAPBEXexcGood3 3 3 3 2 7" xfId="27856"/>
    <cellStyle name="SAPBEXexcGood3 3 3 3 3" xfId="27857"/>
    <cellStyle name="SAPBEXexcGood3 3 3 3 3 2" xfId="27858"/>
    <cellStyle name="SAPBEXexcGood3 3 3 3 4" xfId="27859"/>
    <cellStyle name="SAPBEXexcGood3 3 3 3 4 2" xfId="27860"/>
    <cellStyle name="SAPBEXexcGood3 3 3 3 5" xfId="27861"/>
    <cellStyle name="SAPBEXexcGood3 3 3 3 5 2" xfId="27862"/>
    <cellStyle name="SAPBEXexcGood3 3 3 3 6" xfId="27863"/>
    <cellStyle name="SAPBEXexcGood3 3 3 3 6 2" xfId="27864"/>
    <cellStyle name="SAPBEXexcGood3 3 3 3 7" xfId="27865"/>
    <cellStyle name="SAPBEXexcGood3 3 3 3 7 2" xfId="27866"/>
    <cellStyle name="SAPBEXexcGood3 3 3 3 8" xfId="27867"/>
    <cellStyle name="SAPBEXexcGood3 3 3 4" xfId="27868"/>
    <cellStyle name="SAPBEXexcGood3 3 3 4 2" xfId="27869"/>
    <cellStyle name="SAPBEXexcGood3 3 3 4 2 2" xfId="27870"/>
    <cellStyle name="SAPBEXexcGood3 3 3 4 3" xfId="27871"/>
    <cellStyle name="SAPBEXexcGood3 3 3 4 3 2" xfId="27872"/>
    <cellStyle name="SAPBEXexcGood3 3 3 4 4" xfId="27873"/>
    <cellStyle name="SAPBEXexcGood3 3 3 4 4 2" xfId="27874"/>
    <cellStyle name="SAPBEXexcGood3 3 3 4 5" xfId="27875"/>
    <cellStyle name="SAPBEXexcGood3 3 3 4 5 2" xfId="27876"/>
    <cellStyle name="SAPBEXexcGood3 3 3 4 6" xfId="27877"/>
    <cellStyle name="SAPBEXexcGood3 3 3 4 6 2" xfId="27878"/>
    <cellStyle name="SAPBEXexcGood3 3 3 4 7" xfId="27879"/>
    <cellStyle name="SAPBEXexcGood3 3 3 5" xfId="27880"/>
    <cellStyle name="SAPBEXexcGood3 3 3 5 2" xfId="27881"/>
    <cellStyle name="SAPBEXexcGood3 3 3 6" xfId="27882"/>
    <cellStyle name="SAPBEXexcGood3 3 3 6 2" xfId="27883"/>
    <cellStyle name="SAPBEXexcGood3 3 3 7" xfId="27884"/>
    <cellStyle name="SAPBEXexcGood3 3 3 7 2" xfId="27885"/>
    <cellStyle name="SAPBEXexcGood3 3 3 8" xfId="27886"/>
    <cellStyle name="SAPBEXexcGood3 3 3 8 2" xfId="27887"/>
    <cellStyle name="SAPBEXexcGood3 3 3 9" xfId="27888"/>
    <cellStyle name="SAPBEXexcGood3 3 3 9 2" xfId="27889"/>
    <cellStyle name="SAPBEXexcGood3 3 4" xfId="27890"/>
    <cellStyle name="SAPBEXexcGood3 3 4 2" xfId="27891"/>
    <cellStyle name="SAPBEXexcGood3 3 4 2 2" xfId="27892"/>
    <cellStyle name="SAPBEXexcGood3 3 4 2 2 2" xfId="27893"/>
    <cellStyle name="SAPBEXexcGood3 3 4 2 2 2 2" xfId="27894"/>
    <cellStyle name="SAPBEXexcGood3 3 4 2 2 3" xfId="27895"/>
    <cellStyle name="SAPBEXexcGood3 3 4 2 2 3 2" xfId="27896"/>
    <cellStyle name="SAPBEXexcGood3 3 4 2 2 4" xfId="27897"/>
    <cellStyle name="SAPBEXexcGood3 3 4 2 2 4 2" xfId="27898"/>
    <cellStyle name="SAPBEXexcGood3 3 4 2 2 5" xfId="27899"/>
    <cellStyle name="SAPBEXexcGood3 3 4 2 2 5 2" xfId="27900"/>
    <cellStyle name="SAPBEXexcGood3 3 4 2 2 6" xfId="27901"/>
    <cellStyle name="SAPBEXexcGood3 3 4 2 2 6 2" xfId="27902"/>
    <cellStyle name="SAPBEXexcGood3 3 4 2 2 7" xfId="27903"/>
    <cellStyle name="SAPBEXexcGood3 3 4 2 3" xfId="27904"/>
    <cellStyle name="SAPBEXexcGood3 3 4 2 3 2" xfId="27905"/>
    <cellStyle name="SAPBEXexcGood3 3 4 2 4" xfId="27906"/>
    <cellStyle name="SAPBEXexcGood3 3 4 2 4 2" xfId="27907"/>
    <cellStyle name="SAPBEXexcGood3 3 4 2 5" xfId="27908"/>
    <cellStyle name="SAPBEXexcGood3 3 4 2 5 2" xfId="27909"/>
    <cellStyle name="SAPBEXexcGood3 3 4 2 6" xfId="27910"/>
    <cellStyle name="SAPBEXexcGood3 3 4 2 6 2" xfId="27911"/>
    <cellStyle name="SAPBEXexcGood3 3 4 2 7" xfId="27912"/>
    <cellStyle name="SAPBEXexcGood3 3 4 2 7 2" xfId="27913"/>
    <cellStyle name="SAPBEXexcGood3 3 4 2 8" xfId="27914"/>
    <cellStyle name="SAPBEXexcGood3 3 4 3" xfId="27915"/>
    <cellStyle name="SAPBEXexcGood3 3 4 3 2" xfId="27916"/>
    <cellStyle name="SAPBEXexcGood3 3 4 3 2 2" xfId="27917"/>
    <cellStyle name="SAPBEXexcGood3 3 4 3 3" xfId="27918"/>
    <cellStyle name="SAPBEXexcGood3 3 4 3 3 2" xfId="27919"/>
    <cellStyle name="SAPBEXexcGood3 3 4 3 4" xfId="27920"/>
    <cellStyle name="SAPBEXexcGood3 3 4 3 4 2" xfId="27921"/>
    <cellStyle name="SAPBEXexcGood3 3 4 3 5" xfId="27922"/>
    <cellStyle name="SAPBEXexcGood3 3 4 3 5 2" xfId="27923"/>
    <cellStyle name="SAPBEXexcGood3 3 4 3 6" xfId="27924"/>
    <cellStyle name="SAPBEXexcGood3 3 4 3 6 2" xfId="27925"/>
    <cellStyle name="SAPBEXexcGood3 3 4 3 7" xfId="27926"/>
    <cellStyle name="SAPBEXexcGood3 3 4 4" xfId="27927"/>
    <cellStyle name="SAPBEXexcGood3 3 4 4 2" xfId="27928"/>
    <cellStyle name="SAPBEXexcGood3 3 4 5" xfId="27929"/>
    <cellStyle name="SAPBEXexcGood3 3 4 5 2" xfId="27930"/>
    <cellStyle name="SAPBEXexcGood3 3 4 6" xfId="27931"/>
    <cellStyle name="SAPBEXexcGood3 3 4 6 2" xfId="27932"/>
    <cellStyle name="SAPBEXexcGood3 3 4 7" xfId="27933"/>
    <cellStyle name="SAPBEXexcGood3 3 4 7 2" xfId="27934"/>
    <cellStyle name="SAPBEXexcGood3 3 4 8" xfId="27935"/>
    <cellStyle name="SAPBEXexcGood3 3 4 8 2" xfId="27936"/>
    <cellStyle name="SAPBEXexcGood3 3 4 9" xfId="27937"/>
    <cellStyle name="SAPBEXexcGood3 3 5" xfId="27938"/>
    <cellStyle name="SAPBEXexcGood3 3 5 2" xfId="27939"/>
    <cellStyle name="SAPBEXexcGood3 3 5 2 2" xfId="27940"/>
    <cellStyle name="SAPBEXexcGood3 3 5 2 2 2" xfId="27941"/>
    <cellStyle name="SAPBEXexcGood3 3 5 2 3" xfId="27942"/>
    <cellStyle name="SAPBEXexcGood3 3 5 2 3 2" xfId="27943"/>
    <cellStyle name="SAPBEXexcGood3 3 5 2 4" xfId="27944"/>
    <cellStyle name="SAPBEXexcGood3 3 5 2 4 2" xfId="27945"/>
    <cellStyle name="SAPBEXexcGood3 3 5 2 5" xfId="27946"/>
    <cellStyle name="SAPBEXexcGood3 3 5 2 5 2" xfId="27947"/>
    <cellStyle name="SAPBEXexcGood3 3 5 2 6" xfId="27948"/>
    <cellStyle name="SAPBEXexcGood3 3 5 2 6 2" xfId="27949"/>
    <cellStyle name="SAPBEXexcGood3 3 5 2 7" xfId="27950"/>
    <cellStyle name="SAPBEXexcGood3 3 5 3" xfId="27951"/>
    <cellStyle name="SAPBEXexcGood3 3 5 3 2" xfId="27952"/>
    <cellStyle name="SAPBEXexcGood3 3 5 4" xfId="27953"/>
    <cellStyle name="SAPBEXexcGood3 3 5 4 2" xfId="27954"/>
    <cellStyle name="SAPBEXexcGood3 3 5 5" xfId="27955"/>
    <cellStyle name="SAPBEXexcGood3 3 5 5 2" xfId="27956"/>
    <cellStyle name="SAPBEXexcGood3 3 5 6" xfId="27957"/>
    <cellStyle name="SAPBEXexcGood3 3 5 6 2" xfId="27958"/>
    <cellStyle name="SAPBEXexcGood3 3 5 7" xfId="27959"/>
    <cellStyle name="SAPBEXexcGood3 3 5 7 2" xfId="27960"/>
    <cellStyle name="SAPBEXexcGood3 3 5 8" xfId="27961"/>
    <cellStyle name="SAPBEXexcGood3 3 6" xfId="27962"/>
    <cellStyle name="SAPBEXexcGood3 3 6 2" xfId="27963"/>
    <cellStyle name="SAPBEXexcGood3 3 6 2 2" xfId="27964"/>
    <cellStyle name="SAPBEXexcGood3 3 6 3" xfId="27965"/>
    <cellStyle name="SAPBEXexcGood3 3 6 3 2" xfId="27966"/>
    <cellStyle name="SAPBEXexcGood3 3 6 4" xfId="27967"/>
    <cellStyle name="SAPBEXexcGood3 3 6 4 2" xfId="27968"/>
    <cellStyle name="SAPBEXexcGood3 3 6 5" xfId="27969"/>
    <cellStyle name="SAPBEXexcGood3 3 6 5 2" xfId="27970"/>
    <cellStyle name="SAPBEXexcGood3 3 6 6" xfId="27971"/>
    <cellStyle name="SAPBEXexcGood3 3 6 6 2" xfId="27972"/>
    <cellStyle name="SAPBEXexcGood3 3 6 7" xfId="27973"/>
    <cellStyle name="SAPBEXexcGood3 3 7" xfId="27974"/>
    <cellStyle name="SAPBEXexcGood3 3 7 2" xfId="27975"/>
    <cellStyle name="SAPBEXexcGood3 3 8" xfId="27976"/>
    <cellStyle name="SAPBEXexcGood3 3 8 2" xfId="27977"/>
    <cellStyle name="SAPBEXexcGood3 3 9" xfId="27978"/>
    <cellStyle name="SAPBEXexcGood3 3 9 2" xfId="27979"/>
    <cellStyle name="SAPBEXexcGood3 4" xfId="27980"/>
    <cellStyle name="SAPBEXexcGood3 4 10" xfId="27981"/>
    <cellStyle name="SAPBEXexcGood3 4 10 2" xfId="27982"/>
    <cellStyle name="SAPBEXexcGood3 4 11" xfId="27983"/>
    <cellStyle name="SAPBEXexcGood3 4 2" xfId="27984"/>
    <cellStyle name="SAPBEXexcGood3 4 2 10" xfId="27985"/>
    <cellStyle name="SAPBEXexcGood3 4 2 2" xfId="27986"/>
    <cellStyle name="SAPBEXexcGood3 4 2 2 2" xfId="27987"/>
    <cellStyle name="SAPBEXexcGood3 4 2 2 2 2" xfId="27988"/>
    <cellStyle name="SAPBEXexcGood3 4 2 2 2 2 2" xfId="27989"/>
    <cellStyle name="SAPBEXexcGood3 4 2 2 2 2 2 2" xfId="27990"/>
    <cellStyle name="SAPBEXexcGood3 4 2 2 2 2 3" xfId="27991"/>
    <cellStyle name="SAPBEXexcGood3 4 2 2 2 2 3 2" xfId="27992"/>
    <cellStyle name="SAPBEXexcGood3 4 2 2 2 2 4" xfId="27993"/>
    <cellStyle name="SAPBEXexcGood3 4 2 2 2 2 4 2" xfId="27994"/>
    <cellStyle name="SAPBEXexcGood3 4 2 2 2 2 5" xfId="27995"/>
    <cellStyle name="SAPBEXexcGood3 4 2 2 2 2 5 2" xfId="27996"/>
    <cellStyle name="SAPBEXexcGood3 4 2 2 2 2 6" xfId="27997"/>
    <cellStyle name="SAPBEXexcGood3 4 2 2 2 2 6 2" xfId="27998"/>
    <cellStyle name="SAPBEXexcGood3 4 2 2 2 2 7" xfId="27999"/>
    <cellStyle name="SAPBEXexcGood3 4 2 2 2 3" xfId="28000"/>
    <cellStyle name="SAPBEXexcGood3 4 2 2 2 3 2" xfId="28001"/>
    <cellStyle name="SAPBEXexcGood3 4 2 2 2 4" xfId="28002"/>
    <cellStyle name="SAPBEXexcGood3 4 2 2 2 4 2" xfId="28003"/>
    <cellStyle name="SAPBEXexcGood3 4 2 2 2 5" xfId="28004"/>
    <cellStyle name="SAPBEXexcGood3 4 2 2 2 5 2" xfId="28005"/>
    <cellStyle name="SAPBEXexcGood3 4 2 2 2 6" xfId="28006"/>
    <cellStyle name="SAPBEXexcGood3 4 2 2 2 6 2" xfId="28007"/>
    <cellStyle name="SAPBEXexcGood3 4 2 2 2 7" xfId="28008"/>
    <cellStyle name="SAPBEXexcGood3 4 2 2 2 7 2" xfId="28009"/>
    <cellStyle name="SAPBEXexcGood3 4 2 2 2 8" xfId="28010"/>
    <cellStyle name="SAPBEXexcGood3 4 2 2 3" xfId="28011"/>
    <cellStyle name="SAPBEXexcGood3 4 2 2 3 2" xfId="28012"/>
    <cellStyle name="SAPBEXexcGood3 4 2 2 3 2 2" xfId="28013"/>
    <cellStyle name="SAPBEXexcGood3 4 2 2 3 3" xfId="28014"/>
    <cellStyle name="SAPBEXexcGood3 4 2 2 3 3 2" xfId="28015"/>
    <cellStyle name="SAPBEXexcGood3 4 2 2 3 4" xfId="28016"/>
    <cellStyle name="SAPBEXexcGood3 4 2 2 3 4 2" xfId="28017"/>
    <cellStyle name="SAPBEXexcGood3 4 2 2 3 5" xfId="28018"/>
    <cellStyle name="SAPBEXexcGood3 4 2 2 3 5 2" xfId="28019"/>
    <cellStyle name="SAPBEXexcGood3 4 2 2 3 6" xfId="28020"/>
    <cellStyle name="SAPBEXexcGood3 4 2 2 3 6 2" xfId="28021"/>
    <cellStyle name="SAPBEXexcGood3 4 2 2 3 7" xfId="28022"/>
    <cellStyle name="SAPBEXexcGood3 4 2 2 4" xfId="28023"/>
    <cellStyle name="SAPBEXexcGood3 4 2 2 4 2" xfId="28024"/>
    <cellStyle name="SAPBEXexcGood3 4 2 2 5" xfId="28025"/>
    <cellStyle name="SAPBEXexcGood3 4 2 2 5 2" xfId="28026"/>
    <cellStyle name="SAPBEXexcGood3 4 2 2 6" xfId="28027"/>
    <cellStyle name="SAPBEXexcGood3 4 2 2 6 2" xfId="28028"/>
    <cellStyle name="SAPBEXexcGood3 4 2 2 7" xfId="28029"/>
    <cellStyle name="SAPBEXexcGood3 4 2 2 7 2" xfId="28030"/>
    <cellStyle name="SAPBEXexcGood3 4 2 2 8" xfId="28031"/>
    <cellStyle name="SAPBEXexcGood3 4 2 2 8 2" xfId="28032"/>
    <cellStyle name="SAPBEXexcGood3 4 2 2 9" xfId="28033"/>
    <cellStyle name="SAPBEXexcGood3 4 2 3" xfId="28034"/>
    <cellStyle name="SAPBEXexcGood3 4 2 3 2" xfId="28035"/>
    <cellStyle name="SAPBEXexcGood3 4 2 3 2 2" xfId="28036"/>
    <cellStyle name="SAPBEXexcGood3 4 2 3 2 2 2" xfId="28037"/>
    <cellStyle name="SAPBEXexcGood3 4 2 3 2 3" xfId="28038"/>
    <cellStyle name="SAPBEXexcGood3 4 2 3 2 3 2" xfId="28039"/>
    <cellStyle name="SAPBEXexcGood3 4 2 3 2 4" xfId="28040"/>
    <cellStyle name="SAPBEXexcGood3 4 2 3 2 4 2" xfId="28041"/>
    <cellStyle name="SAPBEXexcGood3 4 2 3 2 5" xfId="28042"/>
    <cellStyle name="SAPBEXexcGood3 4 2 3 2 5 2" xfId="28043"/>
    <cellStyle name="SAPBEXexcGood3 4 2 3 2 6" xfId="28044"/>
    <cellStyle name="SAPBEXexcGood3 4 2 3 2 6 2" xfId="28045"/>
    <cellStyle name="SAPBEXexcGood3 4 2 3 2 7" xfId="28046"/>
    <cellStyle name="SAPBEXexcGood3 4 2 3 3" xfId="28047"/>
    <cellStyle name="SAPBEXexcGood3 4 2 3 3 2" xfId="28048"/>
    <cellStyle name="SAPBEXexcGood3 4 2 3 4" xfId="28049"/>
    <cellStyle name="SAPBEXexcGood3 4 2 3 4 2" xfId="28050"/>
    <cellStyle name="SAPBEXexcGood3 4 2 3 5" xfId="28051"/>
    <cellStyle name="SAPBEXexcGood3 4 2 3 5 2" xfId="28052"/>
    <cellStyle name="SAPBEXexcGood3 4 2 3 6" xfId="28053"/>
    <cellStyle name="SAPBEXexcGood3 4 2 3 6 2" xfId="28054"/>
    <cellStyle name="SAPBEXexcGood3 4 2 3 7" xfId="28055"/>
    <cellStyle name="SAPBEXexcGood3 4 2 3 7 2" xfId="28056"/>
    <cellStyle name="SAPBEXexcGood3 4 2 3 8" xfId="28057"/>
    <cellStyle name="SAPBEXexcGood3 4 2 4" xfId="28058"/>
    <cellStyle name="SAPBEXexcGood3 4 2 4 2" xfId="28059"/>
    <cellStyle name="SAPBEXexcGood3 4 2 4 2 2" xfId="28060"/>
    <cellStyle name="SAPBEXexcGood3 4 2 4 3" xfId="28061"/>
    <cellStyle name="SAPBEXexcGood3 4 2 4 3 2" xfId="28062"/>
    <cellStyle name="SAPBEXexcGood3 4 2 4 4" xfId="28063"/>
    <cellStyle name="SAPBEXexcGood3 4 2 4 4 2" xfId="28064"/>
    <cellStyle name="SAPBEXexcGood3 4 2 4 5" xfId="28065"/>
    <cellStyle name="SAPBEXexcGood3 4 2 4 5 2" xfId="28066"/>
    <cellStyle name="SAPBEXexcGood3 4 2 4 6" xfId="28067"/>
    <cellStyle name="SAPBEXexcGood3 4 2 4 6 2" xfId="28068"/>
    <cellStyle name="SAPBEXexcGood3 4 2 4 7" xfId="28069"/>
    <cellStyle name="SAPBEXexcGood3 4 2 5" xfId="28070"/>
    <cellStyle name="SAPBEXexcGood3 4 2 5 2" xfId="28071"/>
    <cellStyle name="SAPBEXexcGood3 4 2 6" xfId="28072"/>
    <cellStyle name="SAPBEXexcGood3 4 2 6 2" xfId="28073"/>
    <cellStyle name="SAPBEXexcGood3 4 2 7" xfId="28074"/>
    <cellStyle name="SAPBEXexcGood3 4 2 7 2" xfId="28075"/>
    <cellStyle name="SAPBEXexcGood3 4 2 8" xfId="28076"/>
    <cellStyle name="SAPBEXexcGood3 4 2 8 2" xfId="28077"/>
    <cellStyle name="SAPBEXexcGood3 4 2 9" xfId="28078"/>
    <cellStyle name="SAPBEXexcGood3 4 2 9 2" xfId="28079"/>
    <cellStyle name="SAPBEXexcGood3 4 3" xfId="28080"/>
    <cellStyle name="SAPBEXexcGood3 4 3 2" xfId="28081"/>
    <cellStyle name="SAPBEXexcGood3 4 3 2 2" xfId="28082"/>
    <cellStyle name="SAPBEXexcGood3 4 3 2 2 2" xfId="28083"/>
    <cellStyle name="SAPBEXexcGood3 4 3 2 2 2 2" xfId="28084"/>
    <cellStyle name="SAPBEXexcGood3 4 3 2 2 3" xfId="28085"/>
    <cellStyle name="SAPBEXexcGood3 4 3 2 2 3 2" xfId="28086"/>
    <cellStyle name="SAPBEXexcGood3 4 3 2 2 4" xfId="28087"/>
    <cellStyle name="SAPBEXexcGood3 4 3 2 2 4 2" xfId="28088"/>
    <cellStyle name="SAPBEXexcGood3 4 3 2 2 5" xfId="28089"/>
    <cellStyle name="SAPBEXexcGood3 4 3 2 2 5 2" xfId="28090"/>
    <cellStyle name="SAPBEXexcGood3 4 3 2 2 6" xfId="28091"/>
    <cellStyle name="SAPBEXexcGood3 4 3 2 2 6 2" xfId="28092"/>
    <cellStyle name="SAPBEXexcGood3 4 3 2 2 7" xfId="28093"/>
    <cellStyle name="SAPBEXexcGood3 4 3 2 3" xfId="28094"/>
    <cellStyle name="SAPBEXexcGood3 4 3 2 3 2" xfId="28095"/>
    <cellStyle name="SAPBEXexcGood3 4 3 2 4" xfId="28096"/>
    <cellStyle name="SAPBEXexcGood3 4 3 2 4 2" xfId="28097"/>
    <cellStyle name="SAPBEXexcGood3 4 3 2 5" xfId="28098"/>
    <cellStyle name="SAPBEXexcGood3 4 3 2 5 2" xfId="28099"/>
    <cellStyle name="SAPBEXexcGood3 4 3 2 6" xfId="28100"/>
    <cellStyle name="SAPBEXexcGood3 4 3 2 6 2" xfId="28101"/>
    <cellStyle name="SAPBEXexcGood3 4 3 2 7" xfId="28102"/>
    <cellStyle name="SAPBEXexcGood3 4 3 2 7 2" xfId="28103"/>
    <cellStyle name="SAPBEXexcGood3 4 3 2 8" xfId="28104"/>
    <cellStyle name="SAPBEXexcGood3 4 3 3" xfId="28105"/>
    <cellStyle name="SAPBEXexcGood3 4 3 3 2" xfId="28106"/>
    <cellStyle name="SAPBEXexcGood3 4 3 3 2 2" xfId="28107"/>
    <cellStyle name="SAPBEXexcGood3 4 3 3 3" xfId="28108"/>
    <cellStyle name="SAPBEXexcGood3 4 3 3 3 2" xfId="28109"/>
    <cellStyle name="SAPBEXexcGood3 4 3 3 4" xfId="28110"/>
    <cellStyle name="SAPBEXexcGood3 4 3 3 4 2" xfId="28111"/>
    <cellStyle name="SAPBEXexcGood3 4 3 3 5" xfId="28112"/>
    <cellStyle name="SAPBEXexcGood3 4 3 3 5 2" xfId="28113"/>
    <cellStyle name="SAPBEXexcGood3 4 3 3 6" xfId="28114"/>
    <cellStyle name="SAPBEXexcGood3 4 3 3 6 2" xfId="28115"/>
    <cellStyle name="SAPBEXexcGood3 4 3 3 7" xfId="28116"/>
    <cellStyle name="SAPBEXexcGood3 4 3 4" xfId="28117"/>
    <cellStyle name="SAPBEXexcGood3 4 3 4 2" xfId="28118"/>
    <cellStyle name="SAPBEXexcGood3 4 3 5" xfId="28119"/>
    <cellStyle name="SAPBEXexcGood3 4 3 5 2" xfId="28120"/>
    <cellStyle name="SAPBEXexcGood3 4 3 6" xfId="28121"/>
    <cellStyle name="SAPBEXexcGood3 4 3 6 2" xfId="28122"/>
    <cellStyle name="SAPBEXexcGood3 4 3 7" xfId="28123"/>
    <cellStyle name="SAPBEXexcGood3 4 3 7 2" xfId="28124"/>
    <cellStyle name="SAPBEXexcGood3 4 3 8" xfId="28125"/>
    <cellStyle name="SAPBEXexcGood3 4 3 8 2" xfId="28126"/>
    <cellStyle name="SAPBEXexcGood3 4 3 9" xfId="28127"/>
    <cellStyle name="SAPBEXexcGood3 4 4" xfId="28128"/>
    <cellStyle name="SAPBEXexcGood3 4 4 2" xfId="28129"/>
    <cellStyle name="SAPBEXexcGood3 4 4 2 2" xfId="28130"/>
    <cellStyle name="SAPBEXexcGood3 4 4 2 2 2" xfId="28131"/>
    <cellStyle name="SAPBEXexcGood3 4 4 2 3" xfId="28132"/>
    <cellStyle name="SAPBEXexcGood3 4 4 2 3 2" xfId="28133"/>
    <cellStyle name="SAPBEXexcGood3 4 4 2 4" xfId="28134"/>
    <cellStyle name="SAPBEXexcGood3 4 4 2 4 2" xfId="28135"/>
    <cellStyle name="SAPBEXexcGood3 4 4 2 5" xfId="28136"/>
    <cellStyle name="SAPBEXexcGood3 4 4 2 5 2" xfId="28137"/>
    <cellStyle name="SAPBEXexcGood3 4 4 2 6" xfId="28138"/>
    <cellStyle name="SAPBEXexcGood3 4 4 2 6 2" xfId="28139"/>
    <cellStyle name="SAPBEXexcGood3 4 4 2 7" xfId="28140"/>
    <cellStyle name="SAPBEXexcGood3 4 4 3" xfId="28141"/>
    <cellStyle name="SAPBEXexcGood3 4 4 3 2" xfId="28142"/>
    <cellStyle name="SAPBEXexcGood3 4 4 4" xfId="28143"/>
    <cellStyle name="SAPBEXexcGood3 4 4 4 2" xfId="28144"/>
    <cellStyle name="SAPBEXexcGood3 4 4 5" xfId="28145"/>
    <cellStyle name="SAPBEXexcGood3 4 4 5 2" xfId="28146"/>
    <cellStyle name="SAPBEXexcGood3 4 4 6" xfId="28147"/>
    <cellStyle name="SAPBEXexcGood3 4 4 6 2" xfId="28148"/>
    <cellStyle name="SAPBEXexcGood3 4 4 7" xfId="28149"/>
    <cellStyle name="SAPBEXexcGood3 4 4 7 2" xfId="28150"/>
    <cellStyle name="SAPBEXexcGood3 4 4 8" xfId="28151"/>
    <cellStyle name="SAPBEXexcGood3 4 5" xfId="28152"/>
    <cellStyle name="SAPBEXexcGood3 4 5 2" xfId="28153"/>
    <cellStyle name="SAPBEXexcGood3 4 5 2 2" xfId="28154"/>
    <cellStyle name="SAPBEXexcGood3 4 5 3" xfId="28155"/>
    <cellStyle name="SAPBEXexcGood3 4 5 3 2" xfId="28156"/>
    <cellStyle name="SAPBEXexcGood3 4 5 4" xfId="28157"/>
    <cellStyle name="SAPBEXexcGood3 4 5 4 2" xfId="28158"/>
    <cellStyle name="SAPBEXexcGood3 4 5 5" xfId="28159"/>
    <cellStyle name="SAPBEXexcGood3 4 5 5 2" xfId="28160"/>
    <cellStyle name="SAPBEXexcGood3 4 5 6" xfId="28161"/>
    <cellStyle name="SAPBEXexcGood3 4 5 6 2" xfId="28162"/>
    <cellStyle name="SAPBEXexcGood3 4 5 7" xfId="28163"/>
    <cellStyle name="SAPBEXexcGood3 4 6" xfId="28164"/>
    <cellStyle name="SAPBEXexcGood3 4 6 2" xfId="28165"/>
    <cellStyle name="SAPBEXexcGood3 4 7" xfId="28166"/>
    <cellStyle name="SAPBEXexcGood3 4 7 2" xfId="28167"/>
    <cellStyle name="SAPBEXexcGood3 4 8" xfId="28168"/>
    <cellStyle name="SAPBEXexcGood3 4 8 2" xfId="28169"/>
    <cellStyle name="SAPBEXexcGood3 4 9" xfId="28170"/>
    <cellStyle name="SAPBEXexcGood3 4 9 2" xfId="28171"/>
    <cellStyle name="SAPBEXexcGood3 5" xfId="28172"/>
    <cellStyle name="SAPBEXexcGood3 5 10" xfId="28173"/>
    <cellStyle name="SAPBEXexcGood3 5 2" xfId="28174"/>
    <cellStyle name="SAPBEXexcGood3 5 2 2" xfId="28175"/>
    <cellStyle name="SAPBEXexcGood3 5 2 2 2" xfId="28176"/>
    <cellStyle name="SAPBEXexcGood3 5 2 2 2 2" xfId="28177"/>
    <cellStyle name="SAPBEXexcGood3 5 2 2 2 2 2" xfId="28178"/>
    <cellStyle name="SAPBEXexcGood3 5 2 2 2 3" xfId="28179"/>
    <cellStyle name="SAPBEXexcGood3 5 2 2 2 3 2" xfId="28180"/>
    <cellStyle name="SAPBEXexcGood3 5 2 2 2 4" xfId="28181"/>
    <cellStyle name="SAPBEXexcGood3 5 2 2 2 4 2" xfId="28182"/>
    <cellStyle name="SAPBEXexcGood3 5 2 2 2 5" xfId="28183"/>
    <cellStyle name="SAPBEXexcGood3 5 2 2 2 5 2" xfId="28184"/>
    <cellStyle name="SAPBEXexcGood3 5 2 2 2 6" xfId="28185"/>
    <cellStyle name="SAPBEXexcGood3 5 2 2 2 6 2" xfId="28186"/>
    <cellStyle name="SAPBEXexcGood3 5 2 2 2 7" xfId="28187"/>
    <cellStyle name="SAPBEXexcGood3 5 2 2 3" xfId="28188"/>
    <cellStyle name="SAPBEXexcGood3 5 2 2 3 2" xfId="28189"/>
    <cellStyle name="SAPBEXexcGood3 5 2 2 4" xfId="28190"/>
    <cellStyle name="SAPBEXexcGood3 5 2 2 4 2" xfId="28191"/>
    <cellStyle name="SAPBEXexcGood3 5 2 2 5" xfId="28192"/>
    <cellStyle name="SAPBEXexcGood3 5 2 2 5 2" xfId="28193"/>
    <cellStyle name="SAPBEXexcGood3 5 2 2 6" xfId="28194"/>
    <cellStyle name="SAPBEXexcGood3 5 2 2 6 2" xfId="28195"/>
    <cellStyle name="SAPBEXexcGood3 5 2 2 7" xfId="28196"/>
    <cellStyle name="SAPBEXexcGood3 5 2 2 7 2" xfId="28197"/>
    <cellStyle name="SAPBEXexcGood3 5 2 2 8" xfId="28198"/>
    <cellStyle name="SAPBEXexcGood3 5 2 3" xfId="28199"/>
    <cellStyle name="SAPBEXexcGood3 5 2 3 2" xfId="28200"/>
    <cellStyle name="SAPBEXexcGood3 5 2 3 2 2" xfId="28201"/>
    <cellStyle name="SAPBEXexcGood3 5 2 3 3" xfId="28202"/>
    <cellStyle name="SAPBEXexcGood3 5 2 3 3 2" xfId="28203"/>
    <cellStyle name="SAPBEXexcGood3 5 2 3 4" xfId="28204"/>
    <cellStyle name="SAPBEXexcGood3 5 2 3 4 2" xfId="28205"/>
    <cellStyle name="SAPBEXexcGood3 5 2 3 5" xfId="28206"/>
    <cellStyle name="SAPBEXexcGood3 5 2 3 5 2" xfId="28207"/>
    <cellStyle name="SAPBEXexcGood3 5 2 3 6" xfId="28208"/>
    <cellStyle name="SAPBEXexcGood3 5 2 3 6 2" xfId="28209"/>
    <cellStyle name="SAPBEXexcGood3 5 2 3 7" xfId="28210"/>
    <cellStyle name="SAPBEXexcGood3 5 2 4" xfId="28211"/>
    <cellStyle name="SAPBEXexcGood3 5 2 4 2" xfId="28212"/>
    <cellStyle name="SAPBEXexcGood3 5 2 5" xfId="28213"/>
    <cellStyle name="SAPBEXexcGood3 5 2 5 2" xfId="28214"/>
    <cellStyle name="SAPBEXexcGood3 5 2 6" xfId="28215"/>
    <cellStyle name="SAPBEXexcGood3 5 2 6 2" xfId="28216"/>
    <cellStyle name="SAPBEXexcGood3 5 2 7" xfId="28217"/>
    <cellStyle name="SAPBEXexcGood3 5 2 7 2" xfId="28218"/>
    <cellStyle name="SAPBEXexcGood3 5 2 8" xfId="28219"/>
    <cellStyle name="SAPBEXexcGood3 5 2 8 2" xfId="28220"/>
    <cellStyle name="SAPBEXexcGood3 5 2 9" xfId="28221"/>
    <cellStyle name="SAPBEXexcGood3 5 3" xfId="28222"/>
    <cellStyle name="SAPBEXexcGood3 5 3 2" xfId="28223"/>
    <cellStyle name="SAPBEXexcGood3 5 3 2 2" xfId="28224"/>
    <cellStyle name="SAPBEXexcGood3 5 3 2 2 2" xfId="28225"/>
    <cellStyle name="SAPBEXexcGood3 5 3 2 3" xfId="28226"/>
    <cellStyle name="SAPBEXexcGood3 5 3 2 3 2" xfId="28227"/>
    <cellStyle name="SAPBEXexcGood3 5 3 2 4" xfId="28228"/>
    <cellStyle name="SAPBEXexcGood3 5 3 2 4 2" xfId="28229"/>
    <cellStyle name="SAPBEXexcGood3 5 3 2 5" xfId="28230"/>
    <cellStyle name="SAPBEXexcGood3 5 3 2 5 2" xfId="28231"/>
    <cellStyle name="SAPBEXexcGood3 5 3 2 6" xfId="28232"/>
    <cellStyle name="SAPBEXexcGood3 5 3 2 6 2" xfId="28233"/>
    <cellStyle name="SAPBEXexcGood3 5 3 2 7" xfId="28234"/>
    <cellStyle name="SAPBEXexcGood3 5 3 3" xfId="28235"/>
    <cellStyle name="SAPBEXexcGood3 5 3 3 2" xfId="28236"/>
    <cellStyle name="SAPBEXexcGood3 5 3 4" xfId="28237"/>
    <cellStyle name="SAPBEXexcGood3 5 3 4 2" xfId="28238"/>
    <cellStyle name="SAPBEXexcGood3 5 3 5" xfId="28239"/>
    <cellStyle name="SAPBEXexcGood3 5 3 5 2" xfId="28240"/>
    <cellStyle name="SAPBEXexcGood3 5 3 6" xfId="28241"/>
    <cellStyle name="SAPBEXexcGood3 5 3 6 2" xfId="28242"/>
    <cellStyle name="SAPBEXexcGood3 5 3 7" xfId="28243"/>
    <cellStyle name="SAPBEXexcGood3 5 3 7 2" xfId="28244"/>
    <cellStyle name="SAPBEXexcGood3 5 3 8" xfId="28245"/>
    <cellStyle name="SAPBEXexcGood3 5 4" xfId="28246"/>
    <cellStyle name="SAPBEXexcGood3 5 4 2" xfId="28247"/>
    <cellStyle name="SAPBEXexcGood3 5 4 2 2" xfId="28248"/>
    <cellStyle name="SAPBEXexcGood3 5 4 3" xfId="28249"/>
    <cellStyle name="SAPBEXexcGood3 5 4 3 2" xfId="28250"/>
    <cellStyle name="SAPBEXexcGood3 5 4 4" xfId="28251"/>
    <cellStyle name="SAPBEXexcGood3 5 4 4 2" xfId="28252"/>
    <cellStyle name="SAPBEXexcGood3 5 4 5" xfId="28253"/>
    <cellStyle name="SAPBEXexcGood3 5 4 5 2" xfId="28254"/>
    <cellStyle name="SAPBEXexcGood3 5 4 6" xfId="28255"/>
    <cellStyle name="SAPBEXexcGood3 5 4 6 2" xfId="28256"/>
    <cellStyle name="SAPBEXexcGood3 5 4 7" xfId="28257"/>
    <cellStyle name="SAPBEXexcGood3 5 5" xfId="28258"/>
    <cellStyle name="SAPBEXexcGood3 5 5 2" xfId="28259"/>
    <cellStyle name="SAPBEXexcGood3 5 6" xfId="28260"/>
    <cellStyle name="SAPBEXexcGood3 5 6 2" xfId="28261"/>
    <cellStyle name="SAPBEXexcGood3 5 7" xfId="28262"/>
    <cellStyle name="SAPBEXexcGood3 5 7 2" xfId="28263"/>
    <cellStyle name="SAPBEXexcGood3 5 8" xfId="28264"/>
    <cellStyle name="SAPBEXexcGood3 5 8 2" xfId="28265"/>
    <cellStyle name="SAPBEXexcGood3 5 9" xfId="28266"/>
    <cellStyle name="SAPBEXexcGood3 5 9 2" xfId="28267"/>
    <cellStyle name="SAPBEXexcGood3 6" xfId="28268"/>
    <cellStyle name="SAPBEXexcGood3 6 10" xfId="28269"/>
    <cellStyle name="SAPBEXexcGood3 6 2" xfId="28270"/>
    <cellStyle name="SAPBEXexcGood3 6 2 2" xfId="28271"/>
    <cellStyle name="SAPBEXexcGood3 6 2 2 2" xfId="28272"/>
    <cellStyle name="SAPBEXexcGood3 6 2 2 2 2" xfId="28273"/>
    <cellStyle name="SAPBEXexcGood3 6 2 2 2 2 2" xfId="28274"/>
    <cellStyle name="SAPBEXexcGood3 6 2 2 2 3" xfId="28275"/>
    <cellStyle name="SAPBEXexcGood3 6 2 2 2 3 2" xfId="28276"/>
    <cellStyle name="SAPBEXexcGood3 6 2 2 2 4" xfId="28277"/>
    <cellStyle name="SAPBEXexcGood3 6 2 2 2 4 2" xfId="28278"/>
    <cellStyle name="SAPBEXexcGood3 6 2 2 2 5" xfId="28279"/>
    <cellStyle name="SAPBEXexcGood3 6 2 2 2 5 2" xfId="28280"/>
    <cellStyle name="SAPBEXexcGood3 6 2 2 2 6" xfId="28281"/>
    <cellStyle name="SAPBEXexcGood3 6 2 2 2 6 2" xfId="28282"/>
    <cellStyle name="SAPBEXexcGood3 6 2 2 2 7" xfId="28283"/>
    <cellStyle name="SAPBEXexcGood3 6 2 2 3" xfId="28284"/>
    <cellStyle name="SAPBEXexcGood3 6 2 2 3 2" xfId="28285"/>
    <cellStyle name="SAPBEXexcGood3 6 2 2 4" xfId="28286"/>
    <cellStyle name="SAPBEXexcGood3 6 2 2 4 2" xfId="28287"/>
    <cellStyle name="SAPBEXexcGood3 6 2 2 5" xfId="28288"/>
    <cellStyle name="SAPBEXexcGood3 6 2 2 5 2" xfId="28289"/>
    <cellStyle name="SAPBEXexcGood3 6 2 2 6" xfId="28290"/>
    <cellStyle name="SAPBEXexcGood3 6 2 2 6 2" xfId="28291"/>
    <cellStyle name="SAPBEXexcGood3 6 2 2 7" xfId="28292"/>
    <cellStyle name="SAPBEXexcGood3 6 2 2 7 2" xfId="28293"/>
    <cellStyle name="SAPBEXexcGood3 6 2 2 8" xfId="28294"/>
    <cellStyle name="SAPBEXexcGood3 6 2 3" xfId="28295"/>
    <cellStyle name="SAPBEXexcGood3 6 2 3 2" xfId="28296"/>
    <cellStyle name="SAPBEXexcGood3 6 2 3 2 2" xfId="28297"/>
    <cellStyle name="SAPBEXexcGood3 6 2 3 3" xfId="28298"/>
    <cellStyle name="SAPBEXexcGood3 6 2 3 3 2" xfId="28299"/>
    <cellStyle name="SAPBEXexcGood3 6 2 3 4" xfId="28300"/>
    <cellStyle name="SAPBEXexcGood3 6 2 3 4 2" xfId="28301"/>
    <cellStyle name="SAPBEXexcGood3 6 2 3 5" xfId="28302"/>
    <cellStyle name="SAPBEXexcGood3 6 2 3 5 2" xfId="28303"/>
    <cellStyle name="SAPBEXexcGood3 6 2 3 6" xfId="28304"/>
    <cellStyle name="SAPBEXexcGood3 6 2 3 6 2" xfId="28305"/>
    <cellStyle name="SAPBEXexcGood3 6 2 3 7" xfId="28306"/>
    <cellStyle name="SAPBEXexcGood3 6 2 4" xfId="28307"/>
    <cellStyle name="SAPBEXexcGood3 6 2 4 2" xfId="28308"/>
    <cellStyle name="SAPBEXexcGood3 6 2 5" xfId="28309"/>
    <cellStyle name="SAPBEXexcGood3 6 2 5 2" xfId="28310"/>
    <cellStyle name="SAPBEXexcGood3 6 2 6" xfId="28311"/>
    <cellStyle name="SAPBEXexcGood3 6 2 6 2" xfId="28312"/>
    <cellStyle name="SAPBEXexcGood3 6 2 7" xfId="28313"/>
    <cellStyle name="SAPBEXexcGood3 6 2 7 2" xfId="28314"/>
    <cellStyle name="SAPBEXexcGood3 6 2 8" xfId="28315"/>
    <cellStyle name="SAPBEXexcGood3 6 2 8 2" xfId="28316"/>
    <cellStyle name="SAPBEXexcGood3 6 2 9" xfId="28317"/>
    <cellStyle name="SAPBEXexcGood3 6 3" xfId="28318"/>
    <cellStyle name="SAPBEXexcGood3 6 3 2" xfId="28319"/>
    <cellStyle name="SAPBEXexcGood3 6 3 2 2" xfId="28320"/>
    <cellStyle name="SAPBEXexcGood3 6 3 2 2 2" xfId="28321"/>
    <cellStyle name="SAPBEXexcGood3 6 3 2 3" xfId="28322"/>
    <cellStyle name="SAPBEXexcGood3 6 3 2 3 2" xfId="28323"/>
    <cellStyle name="SAPBEXexcGood3 6 3 2 4" xfId="28324"/>
    <cellStyle name="SAPBEXexcGood3 6 3 2 4 2" xfId="28325"/>
    <cellStyle name="SAPBEXexcGood3 6 3 2 5" xfId="28326"/>
    <cellStyle name="SAPBEXexcGood3 6 3 2 5 2" xfId="28327"/>
    <cellStyle name="SAPBEXexcGood3 6 3 2 6" xfId="28328"/>
    <cellStyle name="SAPBEXexcGood3 6 3 2 6 2" xfId="28329"/>
    <cellStyle name="SAPBEXexcGood3 6 3 2 7" xfId="28330"/>
    <cellStyle name="SAPBEXexcGood3 6 3 3" xfId="28331"/>
    <cellStyle name="SAPBEXexcGood3 6 3 3 2" xfId="28332"/>
    <cellStyle name="SAPBEXexcGood3 6 3 4" xfId="28333"/>
    <cellStyle name="SAPBEXexcGood3 6 3 4 2" xfId="28334"/>
    <cellStyle name="SAPBEXexcGood3 6 3 5" xfId="28335"/>
    <cellStyle name="SAPBEXexcGood3 6 3 5 2" xfId="28336"/>
    <cellStyle name="SAPBEXexcGood3 6 3 6" xfId="28337"/>
    <cellStyle name="SAPBEXexcGood3 6 3 6 2" xfId="28338"/>
    <cellStyle name="SAPBEXexcGood3 6 3 7" xfId="28339"/>
    <cellStyle name="SAPBEXexcGood3 6 3 7 2" xfId="28340"/>
    <cellStyle name="SAPBEXexcGood3 6 3 8" xfId="28341"/>
    <cellStyle name="SAPBEXexcGood3 6 4" xfId="28342"/>
    <cellStyle name="SAPBEXexcGood3 6 4 2" xfId="28343"/>
    <cellStyle name="SAPBEXexcGood3 6 4 2 2" xfId="28344"/>
    <cellStyle name="SAPBEXexcGood3 6 4 3" xfId="28345"/>
    <cellStyle name="SAPBEXexcGood3 6 4 3 2" xfId="28346"/>
    <cellStyle name="SAPBEXexcGood3 6 4 4" xfId="28347"/>
    <cellStyle name="SAPBEXexcGood3 6 4 4 2" xfId="28348"/>
    <cellStyle name="SAPBEXexcGood3 6 4 5" xfId="28349"/>
    <cellStyle name="SAPBEXexcGood3 6 4 5 2" xfId="28350"/>
    <cellStyle name="SAPBEXexcGood3 6 4 6" xfId="28351"/>
    <cellStyle name="SAPBEXexcGood3 6 4 6 2" xfId="28352"/>
    <cellStyle name="SAPBEXexcGood3 6 4 7" xfId="28353"/>
    <cellStyle name="SAPBEXexcGood3 6 5" xfId="28354"/>
    <cellStyle name="SAPBEXexcGood3 6 5 2" xfId="28355"/>
    <cellStyle name="SAPBEXexcGood3 6 6" xfId="28356"/>
    <cellStyle name="SAPBEXexcGood3 6 6 2" xfId="28357"/>
    <cellStyle name="SAPBEXexcGood3 6 7" xfId="28358"/>
    <cellStyle name="SAPBEXexcGood3 6 7 2" xfId="28359"/>
    <cellStyle name="SAPBEXexcGood3 6 8" xfId="28360"/>
    <cellStyle name="SAPBEXexcGood3 6 8 2" xfId="28361"/>
    <cellStyle name="SAPBEXexcGood3 6 9" xfId="28362"/>
    <cellStyle name="SAPBEXexcGood3 6 9 2" xfId="28363"/>
    <cellStyle name="SAPBEXexcGood3 7" xfId="28364"/>
    <cellStyle name="SAPBEXexcGood3 7 10" xfId="28365"/>
    <cellStyle name="SAPBEXexcGood3 7 2" xfId="28366"/>
    <cellStyle name="SAPBEXexcGood3 7 2 2" xfId="28367"/>
    <cellStyle name="SAPBEXexcGood3 7 2 2 2" xfId="28368"/>
    <cellStyle name="SAPBEXexcGood3 7 2 2 2 2" xfId="28369"/>
    <cellStyle name="SAPBEXexcGood3 7 2 2 2 2 2" xfId="28370"/>
    <cellStyle name="SAPBEXexcGood3 7 2 2 2 3" xfId="28371"/>
    <cellStyle name="SAPBEXexcGood3 7 2 2 2 3 2" xfId="28372"/>
    <cellStyle name="SAPBEXexcGood3 7 2 2 2 4" xfId="28373"/>
    <cellStyle name="SAPBEXexcGood3 7 2 2 2 4 2" xfId="28374"/>
    <cellStyle name="SAPBEXexcGood3 7 2 2 2 5" xfId="28375"/>
    <cellStyle name="SAPBEXexcGood3 7 2 2 2 5 2" xfId="28376"/>
    <cellStyle name="SAPBEXexcGood3 7 2 2 2 6" xfId="28377"/>
    <cellStyle name="SAPBEXexcGood3 7 2 2 2 6 2" xfId="28378"/>
    <cellStyle name="SAPBEXexcGood3 7 2 2 2 7" xfId="28379"/>
    <cellStyle name="SAPBEXexcGood3 7 2 2 3" xfId="28380"/>
    <cellStyle name="SAPBEXexcGood3 7 2 2 3 2" xfId="28381"/>
    <cellStyle name="SAPBEXexcGood3 7 2 2 4" xfId="28382"/>
    <cellStyle name="SAPBEXexcGood3 7 2 2 4 2" xfId="28383"/>
    <cellStyle name="SAPBEXexcGood3 7 2 2 5" xfId="28384"/>
    <cellStyle name="SAPBEXexcGood3 7 2 2 5 2" xfId="28385"/>
    <cellStyle name="SAPBEXexcGood3 7 2 2 6" xfId="28386"/>
    <cellStyle name="SAPBEXexcGood3 7 2 2 6 2" xfId="28387"/>
    <cellStyle name="SAPBEXexcGood3 7 2 2 7" xfId="28388"/>
    <cellStyle name="SAPBEXexcGood3 7 2 2 7 2" xfId="28389"/>
    <cellStyle name="SAPBEXexcGood3 7 2 2 8" xfId="28390"/>
    <cellStyle name="SAPBEXexcGood3 7 2 3" xfId="28391"/>
    <cellStyle name="SAPBEXexcGood3 7 2 3 2" xfId="28392"/>
    <cellStyle name="SAPBEXexcGood3 7 2 3 2 2" xfId="28393"/>
    <cellStyle name="SAPBEXexcGood3 7 2 3 3" xfId="28394"/>
    <cellStyle name="SAPBEXexcGood3 7 2 3 3 2" xfId="28395"/>
    <cellStyle name="SAPBEXexcGood3 7 2 3 4" xfId="28396"/>
    <cellStyle name="SAPBEXexcGood3 7 2 3 4 2" xfId="28397"/>
    <cellStyle name="SAPBEXexcGood3 7 2 3 5" xfId="28398"/>
    <cellStyle name="SAPBEXexcGood3 7 2 3 5 2" xfId="28399"/>
    <cellStyle name="SAPBEXexcGood3 7 2 3 6" xfId="28400"/>
    <cellStyle name="SAPBEXexcGood3 7 2 3 6 2" xfId="28401"/>
    <cellStyle name="SAPBEXexcGood3 7 2 3 7" xfId="28402"/>
    <cellStyle name="SAPBEXexcGood3 7 2 4" xfId="28403"/>
    <cellStyle name="SAPBEXexcGood3 7 2 4 2" xfId="28404"/>
    <cellStyle name="SAPBEXexcGood3 7 2 5" xfId="28405"/>
    <cellStyle name="SAPBEXexcGood3 7 2 5 2" xfId="28406"/>
    <cellStyle name="SAPBEXexcGood3 7 2 6" xfId="28407"/>
    <cellStyle name="SAPBEXexcGood3 7 2 6 2" xfId="28408"/>
    <cellStyle name="SAPBEXexcGood3 7 2 7" xfId="28409"/>
    <cellStyle name="SAPBEXexcGood3 7 2 7 2" xfId="28410"/>
    <cellStyle name="SAPBEXexcGood3 7 2 8" xfId="28411"/>
    <cellStyle name="SAPBEXexcGood3 7 2 8 2" xfId="28412"/>
    <cellStyle name="SAPBEXexcGood3 7 2 9" xfId="28413"/>
    <cellStyle name="SAPBEXexcGood3 7 3" xfId="28414"/>
    <cellStyle name="SAPBEXexcGood3 7 3 2" xfId="28415"/>
    <cellStyle name="SAPBEXexcGood3 7 3 2 2" xfId="28416"/>
    <cellStyle name="SAPBEXexcGood3 7 3 2 2 2" xfId="28417"/>
    <cellStyle name="SAPBEXexcGood3 7 3 2 3" xfId="28418"/>
    <cellStyle name="SAPBEXexcGood3 7 3 2 3 2" xfId="28419"/>
    <cellStyle name="SAPBEXexcGood3 7 3 2 4" xfId="28420"/>
    <cellStyle name="SAPBEXexcGood3 7 3 2 4 2" xfId="28421"/>
    <cellStyle name="SAPBEXexcGood3 7 3 2 5" xfId="28422"/>
    <cellStyle name="SAPBEXexcGood3 7 3 2 5 2" xfId="28423"/>
    <cellStyle name="SAPBEXexcGood3 7 3 2 6" xfId="28424"/>
    <cellStyle name="SAPBEXexcGood3 7 3 2 6 2" xfId="28425"/>
    <cellStyle name="SAPBEXexcGood3 7 3 2 7" xfId="28426"/>
    <cellStyle name="SAPBEXexcGood3 7 3 3" xfId="28427"/>
    <cellStyle name="SAPBEXexcGood3 7 3 3 2" xfId="28428"/>
    <cellStyle name="SAPBEXexcGood3 7 3 4" xfId="28429"/>
    <cellStyle name="SAPBEXexcGood3 7 3 4 2" xfId="28430"/>
    <cellStyle name="SAPBEXexcGood3 7 3 5" xfId="28431"/>
    <cellStyle name="SAPBEXexcGood3 7 3 5 2" xfId="28432"/>
    <cellStyle name="SAPBEXexcGood3 7 3 6" xfId="28433"/>
    <cellStyle name="SAPBEXexcGood3 7 3 6 2" xfId="28434"/>
    <cellStyle name="SAPBEXexcGood3 7 3 7" xfId="28435"/>
    <cellStyle name="SAPBEXexcGood3 7 3 7 2" xfId="28436"/>
    <cellStyle name="SAPBEXexcGood3 7 3 8" xfId="28437"/>
    <cellStyle name="SAPBEXexcGood3 7 4" xfId="28438"/>
    <cellStyle name="SAPBEXexcGood3 7 4 2" xfId="28439"/>
    <cellStyle name="SAPBEXexcGood3 7 4 2 2" xfId="28440"/>
    <cellStyle name="SAPBEXexcGood3 7 4 3" xfId="28441"/>
    <cellStyle name="SAPBEXexcGood3 7 4 3 2" xfId="28442"/>
    <cellStyle name="SAPBEXexcGood3 7 4 4" xfId="28443"/>
    <cellStyle name="SAPBEXexcGood3 7 4 4 2" xfId="28444"/>
    <cellStyle name="SAPBEXexcGood3 7 4 5" xfId="28445"/>
    <cellStyle name="SAPBEXexcGood3 7 4 5 2" xfId="28446"/>
    <cellStyle name="SAPBEXexcGood3 7 4 6" xfId="28447"/>
    <cellStyle name="SAPBEXexcGood3 7 4 6 2" xfId="28448"/>
    <cellStyle name="SAPBEXexcGood3 7 4 7" xfId="28449"/>
    <cellStyle name="SAPBEXexcGood3 7 5" xfId="28450"/>
    <cellStyle name="SAPBEXexcGood3 7 5 2" xfId="28451"/>
    <cellStyle name="SAPBEXexcGood3 7 6" xfId="28452"/>
    <cellStyle name="SAPBEXexcGood3 7 6 2" xfId="28453"/>
    <cellStyle name="SAPBEXexcGood3 7 7" xfId="28454"/>
    <cellStyle name="SAPBEXexcGood3 7 7 2" xfId="28455"/>
    <cellStyle name="SAPBEXexcGood3 7 8" xfId="28456"/>
    <cellStyle name="SAPBEXexcGood3 7 8 2" xfId="28457"/>
    <cellStyle name="SAPBEXexcGood3 7 9" xfId="28458"/>
    <cellStyle name="SAPBEXexcGood3 7 9 2" xfId="28459"/>
    <cellStyle name="SAPBEXexcGood3 8" xfId="28460"/>
    <cellStyle name="SAPBEXexcGood3 8 2" xfId="28461"/>
    <cellStyle name="SAPBEXexcGood3 8 2 2" xfId="28462"/>
    <cellStyle name="SAPBEXexcGood3 8 2 2 2" xfId="28463"/>
    <cellStyle name="SAPBEXexcGood3 8 2 2 2 2" xfId="28464"/>
    <cellStyle name="SAPBEXexcGood3 8 2 2 3" xfId="28465"/>
    <cellStyle name="SAPBEXexcGood3 8 2 2 3 2" xfId="28466"/>
    <cellStyle name="SAPBEXexcGood3 8 2 2 4" xfId="28467"/>
    <cellStyle name="SAPBEXexcGood3 8 2 2 4 2" xfId="28468"/>
    <cellStyle name="SAPBEXexcGood3 8 2 2 5" xfId="28469"/>
    <cellStyle name="SAPBEXexcGood3 8 2 2 5 2" xfId="28470"/>
    <cellStyle name="SAPBEXexcGood3 8 2 2 6" xfId="28471"/>
    <cellStyle name="SAPBEXexcGood3 8 2 2 6 2" xfId="28472"/>
    <cellStyle name="SAPBEXexcGood3 8 2 2 7" xfId="28473"/>
    <cellStyle name="SAPBEXexcGood3 8 2 3" xfId="28474"/>
    <cellStyle name="SAPBEXexcGood3 8 2 3 2" xfId="28475"/>
    <cellStyle name="SAPBEXexcGood3 8 2 4" xfId="28476"/>
    <cellStyle name="SAPBEXexcGood3 8 2 4 2" xfId="28477"/>
    <cellStyle name="SAPBEXexcGood3 8 2 5" xfId="28478"/>
    <cellStyle name="SAPBEXexcGood3 8 2 5 2" xfId="28479"/>
    <cellStyle name="SAPBEXexcGood3 8 2 6" xfId="28480"/>
    <cellStyle name="SAPBEXexcGood3 8 2 6 2" xfId="28481"/>
    <cellStyle name="SAPBEXexcGood3 8 2 7" xfId="28482"/>
    <cellStyle name="SAPBEXexcGood3 8 2 7 2" xfId="28483"/>
    <cellStyle name="SAPBEXexcGood3 8 2 8" xfId="28484"/>
    <cellStyle name="SAPBEXexcGood3 8 3" xfId="28485"/>
    <cellStyle name="SAPBEXexcGood3 8 3 2" xfId="28486"/>
    <cellStyle name="SAPBEXexcGood3 8 3 2 2" xfId="28487"/>
    <cellStyle name="SAPBEXexcGood3 8 3 3" xfId="28488"/>
    <cellStyle name="SAPBEXexcGood3 8 3 3 2" xfId="28489"/>
    <cellStyle name="SAPBEXexcGood3 8 3 4" xfId="28490"/>
    <cellStyle name="SAPBEXexcGood3 8 3 4 2" xfId="28491"/>
    <cellStyle name="SAPBEXexcGood3 8 3 5" xfId="28492"/>
    <cellStyle name="SAPBEXexcGood3 8 3 5 2" xfId="28493"/>
    <cellStyle name="SAPBEXexcGood3 8 3 6" xfId="28494"/>
    <cellStyle name="SAPBEXexcGood3 8 3 6 2" xfId="28495"/>
    <cellStyle name="SAPBEXexcGood3 8 3 7" xfId="28496"/>
    <cellStyle name="SAPBEXexcGood3 8 4" xfId="28497"/>
    <cellStyle name="SAPBEXexcGood3 8 4 2" xfId="28498"/>
    <cellStyle name="SAPBEXexcGood3 8 5" xfId="28499"/>
    <cellStyle name="SAPBEXexcGood3 8 5 2" xfId="28500"/>
    <cellStyle name="SAPBEXexcGood3 8 6" xfId="28501"/>
    <cellStyle name="SAPBEXexcGood3 8 6 2" xfId="28502"/>
    <cellStyle name="SAPBEXexcGood3 8 7" xfId="28503"/>
    <cellStyle name="SAPBEXexcGood3 8 7 2" xfId="28504"/>
    <cellStyle name="SAPBEXexcGood3 8 8" xfId="28505"/>
    <cellStyle name="SAPBEXexcGood3 8 8 2" xfId="28506"/>
    <cellStyle name="SAPBEXexcGood3 8 9" xfId="28507"/>
    <cellStyle name="SAPBEXexcGood3 9" xfId="28508"/>
    <cellStyle name="SAPBEXexcGood3 9 2" xfId="28509"/>
    <cellStyle name="SAPBEXexcGood3 9 2 2" xfId="28510"/>
    <cellStyle name="SAPBEXexcGood3 9 2 2 2" xfId="28511"/>
    <cellStyle name="SAPBEXexcGood3 9 2 3" xfId="28512"/>
    <cellStyle name="SAPBEXexcGood3 9 2 3 2" xfId="28513"/>
    <cellStyle name="SAPBEXexcGood3 9 2 4" xfId="28514"/>
    <cellStyle name="SAPBEXexcGood3 9 2 4 2" xfId="28515"/>
    <cellStyle name="SAPBEXexcGood3 9 2 5" xfId="28516"/>
    <cellStyle name="SAPBEXexcGood3 9 2 5 2" xfId="28517"/>
    <cellStyle name="SAPBEXexcGood3 9 2 6" xfId="28518"/>
    <cellStyle name="SAPBEXexcGood3 9 2 6 2" xfId="28519"/>
    <cellStyle name="SAPBEXexcGood3 9 2 7" xfId="28520"/>
    <cellStyle name="SAPBEXexcGood3 9 3" xfId="28521"/>
    <cellStyle name="SAPBEXexcGood3 9 3 2" xfId="28522"/>
    <cellStyle name="SAPBEXexcGood3 9 4" xfId="28523"/>
    <cellStyle name="SAPBEXexcGood3 9 4 2" xfId="28524"/>
    <cellStyle name="SAPBEXexcGood3 9 5" xfId="28525"/>
    <cellStyle name="SAPBEXexcGood3 9 5 2" xfId="28526"/>
    <cellStyle name="SAPBEXexcGood3 9 6" xfId="28527"/>
    <cellStyle name="SAPBEXexcGood3 9 6 2" xfId="28528"/>
    <cellStyle name="SAPBEXexcGood3 9 7" xfId="28529"/>
    <cellStyle name="SAPBEXexcGood3 9 7 2" xfId="28530"/>
    <cellStyle name="SAPBEXexcGood3 9 8" xfId="28531"/>
    <cellStyle name="SAPBEXfilterDrill" xfId="28532"/>
    <cellStyle name="SAPBEXfilterDrill 10" xfId="28533"/>
    <cellStyle name="SAPBEXfilterDrill 10 2" xfId="28534"/>
    <cellStyle name="SAPBEXfilterDrill 11" xfId="28535"/>
    <cellStyle name="SAPBEXfilterDrill 11 2" xfId="28536"/>
    <cellStyle name="SAPBEXfilterDrill 12" xfId="28537"/>
    <cellStyle name="SAPBEXfilterDrill 12 2" xfId="28538"/>
    <cellStyle name="SAPBEXfilterDrill 13" xfId="28539"/>
    <cellStyle name="SAPBEXfilterDrill 13 2" xfId="28540"/>
    <cellStyle name="SAPBEXfilterDrill 14" xfId="28541"/>
    <cellStyle name="SAPBEXfilterDrill 14 2" xfId="28542"/>
    <cellStyle name="SAPBEXfilterDrill 15" xfId="28543"/>
    <cellStyle name="SAPBEXfilterDrill 2" xfId="28544"/>
    <cellStyle name="SAPBEXfilterDrill 2 10" xfId="28545"/>
    <cellStyle name="SAPBEXfilterDrill 2 10 2" xfId="28546"/>
    <cellStyle name="SAPBEXfilterDrill 2 11" xfId="28547"/>
    <cellStyle name="SAPBEXfilterDrill 2 2" xfId="28548"/>
    <cellStyle name="SAPBEXfilterDrill 2 2 10" xfId="28549"/>
    <cellStyle name="SAPBEXfilterDrill 2 2 2" xfId="28550"/>
    <cellStyle name="SAPBEXfilterDrill 2 2 2 2" xfId="28551"/>
    <cellStyle name="SAPBEXfilterDrill 2 2 2 2 2" xfId="28552"/>
    <cellStyle name="SAPBEXfilterDrill 2 2 2 2 2 2" xfId="28553"/>
    <cellStyle name="SAPBEXfilterDrill 2 2 2 2 2 2 2" xfId="28554"/>
    <cellStyle name="SAPBEXfilterDrill 2 2 2 2 2 3" xfId="28555"/>
    <cellStyle name="SAPBEXfilterDrill 2 2 2 2 2 3 2" xfId="28556"/>
    <cellStyle name="SAPBEXfilterDrill 2 2 2 2 2 4" xfId="28557"/>
    <cellStyle name="SAPBEXfilterDrill 2 2 2 2 2 4 2" xfId="28558"/>
    <cellStyle name="SAPBEXfilterDrill 2 2 2 2 2 5" xfId="28559"/>
    <cellStyle name="SAPBEXfilterDrill 2 2 2 2 2 5 2" xfId="28560"/>
    <cellStyle name="SAPBEXfilterDrill 2 2 2 2 2 6" xfId="28561"/>
    <cellStyle name="SAPBEXfilterDrill 2 2 2 2 2 6 2" xfId="28562"/>
    <cellStyle name="SAPBEXfilterDrill 2 2 2 2 2 7" xfId="28563"/>
    <cellStyle name="SAPBEXfilterDrill 2 2 2 2 3" xfId="28564"/>
    <cellStyle name="SAPBEXfilterDrill 2 2 2 2 3 2" xfId="28565"/>
    <cellStyle name="SAPBEXfilterDrill 2 2 2 2 4" xfId="28566"/>
    <cellStyle name="SAPBEXfilterDrill 2 2 2 2 4 2" xfId="28567"/>
    <cellStyle name="SAPBEXfilterDrill 2 2 2 2 5" xfId="28568"/>
    <cellStyle name="SAPBEXfilterDrill 2 2 2 2 5 2" xfId="28569"/>
    <cellStyle name="SAPBEXfilterDrill 2 2 2 2 6" xfId="28570"/>
    <cellStyle name="SAPBEXfilterDrill 2 2 2 2 6 2" xfId="28571"/>
    <cellStyle name="SAPBEXfilterDrill 2 2 2 2 7" xfId="28572"/>
    <cellStyle name="SAPBEXfilterDrill 2 2 2 2 7 2" xfId="28573"/>
    <cellStyle name="SAPBEXfilterDrill 2 2 2 2 8" xfId="28574"/>
    <cellStyle name="SAPBEXfilterDrill 2 2 2 3" xfId="28575"/>
    <cellStyle name="SAPBEXfilterDrill 2 2 2 3 2" xfId="28576"/>
    <cellStyle name="SAPBEXfilterDrill 2 2 2 3 2 2" xfId="28577"/>
    <cellStyle name="SAPBEXfilterDrill 2 2 2 3 3" xfId="28578"/>
    <cellStyle name="SAPBEXfilterDrill 2 2 2 3 3 2" xfId="28579"/>
    <cellStyle name="SAPBEXfilterDrill 2 2 2 3 4" xfId="28580"/>
    <cellStyle name="SAPBEXfilterDrill 2 2 2 3 4 2" xfId="28581"/>
    <cellStyle name="SAPBEXfilterDrill 2 2 2 3 5" xfId="28582"/>
    <cellStyle name="SAPBEXfilterDrill 2 2 2 3 5 2" xfId="28583"/>
    <cellStyle name="SAPBEXfilterDrill 2 2 2 3 6" xfId="28584"/>
    <cellStyle name="SAPBEXfilterDrill 2 2 2 3 6 2" xfId="28585"/>
    <cellStyle name="SAPBEXfilterDrill 2 2 2 3 7" xfId="28586"/>
    <cellStyle name="SAPBEXfilterDrill 2 2 2 4" xfId="28587"/>
    <cellStyle name="SAPBEXfilterDrill 2 2 2 4 2" xfId="28588"/>
    <cellStyle name="SAPBEXfilterDrill 2 2 2 5" xfId="28589"/>
    <cellStyle name="SAPBEXfilterDrill 2 2 2 5 2" xfId="28590"/>
    <cellStyle name="SAPBEXfilterDrill 2 2 2 6" xfId="28591"/>
    <cellStyle name="SAPBEXfilterDrill 2 2 2 6 2" xfId="28592"/>
    <cellStyle name="SAPBEXfilterDrill 2 2 2 7" xfId="28593"/>
    <cellStyle name="SAPBEXfilterDrill 2 2 2 7 2" xfId="28594"/>
    <cellStyle name="SAPBEXfilterDrill 2 2 2 8" xfId="28595"/>
    <cellStyle name="SAPBEXfilterDrill 2 2 2 8 2" xfId="28596"/>
    <cellStyle name="SAPBEXfilterDrill 2 2 2 9" xfId="28597"/>
    <cellStyle name="SAPBEXfilterDrill 2 2 3" xfId="28598"/>
    <cellStyle name="SAPBEXfilterDrill 2 2 3 2" xfId="28599"/>
    <cellStyle name="SAPBEXfilterDrill 2 2 3 2 2" xfId="28600"/>
    <cellStyle name="SAPBEXfilterDrill 2 2 3 2 2 2" xfId="28601"/>
    <cellStyle name="SAPBEXfilterDrill 2 2 3 2 3" xfId="28602"/>
    <cellStyle name="SAPBEXfilterDrill 2 2 3 2 3 2" xfId="28603"/>
    <cellStyle name="SAPBEXfilterDrill 2 2 3 2 4" xfId="28604"/>
    <cellStyle name="SAPBEXfilterDrill 2 2 3 2 4 2" xfId="28605"/>
    <cellStyle name="SAPBEXfilterDrill 2 2 3 2 5" xfId="28606"/>
    <cellStyle name="SAPBEXfilterDrill 2 2 3 2 5 2" xfId="28607"/>
    <cellStyle name="SAPBEXfilterDrill 2 2 3 2 6" xfId="28608"/>
    <cellStyle name="SAPBEXfilterDrill 2 2 3 2 6 2" xfId="28609"/>
    <cellStyle name="SAPBEXfilterDrill 2 2 3 2 7" xfId="28610"/>
    <cellStyle name="SAPBEXfilterDrill 2 2 3 3" xfId="28611"/>
    <cellStyle name="SAPBEXfilterDrill 2 2 3 3 2" xfId="28612"/>
    <cellStyle name="SAPBEXfilterDrill 2 2 3 4" xfId="28613"/>
    <cellStyle name="SAPBEXfilterDrill 2 2 3 4 2" xfId="28614"/>
    <cellStyle name="SAPBEXfilterDrill 2 2 3 5" xfId="28615"/>
    <cellStyle name="SAPBEXfilterDrill 2 2 3 5 2" xfId="28616"/>
    <cellStyle name="SAPBEXfilterDrill 2 2 3 6" xfId="28617"/>
    <cellStyle name="SAPBEXfilterDrill 2 2 3 6 2" xfId="28618"/>
    <cellStyle name="SAPBEXfilterDrill 2 2 3 7" xfId="28619"/>
    <cellStyle name="SAPBEXfilterDrill 2 2 3 7 2" xfId="28620"/>
    <cellStyle name="SAPBEXfilterDrill 2 2 3 8" xfId="28621"/>
    <cellStyle name="SAPBEXfilterDrill 2 2 4" xfId="28622"/>
    <cellStyle name="SAPBEXfilterDrill 2 2 4 2" xfId="28623"/>
    <cellStyle name="SAPBEXfilterDrill 2 2 4 2 2" xfId="28624"/>
    <cellStyle name="SAPBEXfilterDrill 2 2 4 3" xfId="28625"/>
    <cellStyle name="SAPBEXfilterDrill 2 2 4 3 2" xfId="28626"/>
    <cellStyle name="SAPBEXfilterDrill 2 2 4 4" xfId="28627"/>
    <cellStyle name="SAPBEXfilterDrill 2 2 4 4 2" xfId="28628"/>
    <cellStyle name="SAPBEXfilterDrill 2 2 4 5" xfId="28629"/>
    <cellStyle name="SAPBEXfilterDrill 2 2 4 5 2" xfId="28630"/>
    <cellStyle name="SAPBEXfilterDrill 2 2 4 6" xfId="28631"/>
    <cellStyle name="SAPBEXfilterDrill 2 2 4 6 2" xfId="28632"/>
    <cellStyle name="SAPBEXfilterDrill 2 2 4 7" xfId="28633"/>
    <cellStyle name="SAPBEXfilterDrill 2 2 5" xfId="28634"/>
    <cellStyle name="SAPBEXfilterDrill 2 2 5 2" xfId="28635"/>
    <cellStyle name="SAPBEXfilterDrill 2 2 6" xfId="28636"/>
    <cellStyle name="SAPBEXfilterDrill 2 2 6 2" xfId="28637"/>
    <cellStyle name="SAPBEXfilterDrill 2 2 7" xfId="28638"/>
    <cellStyle name="SAPBEXfilterDrill 2 2 7 2" xfId="28639"/>
    <cellStyle name="SAPBEXfilterDrill 2 2 8" xfId="28640"/>
    <cellStyle name="SAPBEXfilterDrill 2 2 8 2" xfId="28641"/>
    <cellStyle name="SAPBEXfilterDrill 2 2 9" xfId="28642"/>
    <cellStyle name="SAPBEXfilterDrill 2 2 9 2" xfId="28643"/>
    <cellStyle name="SAPBEXfilterDrill 2 3" xfId="28644"/>
    <cellStyle name="SAPBEXfilterDrill 2 3 2" xfId="28645"/>
    <cellStyle name="SAPBEXfilterDrill 2 3 2 2" xfId="28646"/>
    <cellStyle name="SAPBEXfilterDrill 2 3 2 2 2" xfId="28647"/>
    <cellStyle name="SAPBEXfilterDrill 2 3 2 2 2 2" xfId="28648"/>
    <cellStyle name="SAPBEXfilterDrill 2 3 2 2 3" xfId="28649"/>
    <cellStyle name="SAPBEXfilterDrill 2 3 2 2 3 2" xfId="28650"/>
    <cellStyle name="SAPBEXfilterDrill 2 3 2 2 4" xfId="28651"/>
    <cellStyle name="SAPBEXfilterDrill 2 3 2 2 4 2" xfId="28652"/>
    <cellStyle name="SAPBEXfilterDrill 2 3 2 2 5" xfId="28653"/>
    <cellStyle name="SAPBEXfilterDrill 2 3 2 2 5 2" xfId="28654"/>
    <cellStyle name="SAPBEXfilterDrill 2 3 2 2 6" xfId="28655"/>
    <cellStyle name="SAPBEXfilterDrill 2 3 2 2 6 2" xfId="28656"/>
    <cellStyle name="SAPBEXfilterDrill 2 3 2 2 7" xfId="28657"/>
    <cellStyle name="SAPBEXfilterDrill 2 3 2 3" xfId="28658"/>
    <cellStyle name="SAPBEXfilterDrill 2 3 2 3 2" xfId="28659"/>
    <cellStyle name="SAPBEXfilterDrill 2 3 2 4" xfId="28660"/>
    <cellStyle name="SAPBEXfilterDrill 2 3 2 4 2" xfId="28661"/>
    <cellStyle name="SAPBEXfilterDrill 2 3 2 5" xfId="28662"/>
    <cellStyle name="SAPBEXfilterDrill 2 3 2 5 2" xfId="28663"/>
    <cellStyle name="SAPBEXfilterDrill 2 3 2 6" xfId="28664"/>
    <cellStyle name="SAPBEXfilterDrill 2 3 2 6 2" xfId="28665"/>
    <cellStyle name="SAPBEXfilterDrill 2 3 2 7" xfId="28666"/>
    <cellStyle name="SAPBEXfilterDrill 2 3 2 7 2" xfId="28667"/>
    <cellStyle name="SAPBEXfilterDrill 2 3 2 8" xfId="28668"/>
    <cellStyle name="SAPBEXfilterDrill 2 3 3" xfId="28669"/>
    <cellStyle name="SAPBEXfilterDrill 2 3 3 2" xfId="28670"/>
    <cellStyle name="SAPBEXfilterDrill 2 3 3 2 2" xfId="28671"/>
    <cellStyle name="SAPBEXfilterDrill 2 3 3 3" xfId="28672"/>
    <cellStyle name="SAPBEXfilterDrill 2 3 3 3 2" xfId="28673"/>
    <cellStyle name="SAPBEXfilterDrill 2 3 3 4" xfId="28674"/>
    <cellStyle name="SAPBEXfilterDrill 2 3 3 4 2" xfId="28675"/>
    <cellStyle name="SAPBEXfilterDrill 2 3 3 5" xfId="28676"/>
    <cellStyle name="SAPBEXfilterDrill 2 3 3 5 2" xfId="28677"/>
    <cellStyle name="SAPBEXfilterDrill 2 3 3 6" xfId="28678"/>
    <cellStyle name="SAPBEXfilterDrill 2 3 3 6 2" xfId="28679"/>
    <cellStyle name="SAPBEXfilterDrill 2 3 3 7" xfId="28680"/>
    <cellStyle name="SAPBEXfilterDrill 2 3 4" xfId="28681"/>
    <cellStyle name="SAPBEXfilterDrill 2 3 4 2" xfId="28682"/>
    <cellStyle name="SAPBEXfilterDrill 2 3 5" xfId="28683"/>
    <cellStyle name="SAPBEXfilterDrill 2 3 5 2" xfId="28684"/>
    <cellStyle name="SAPBEXfilterDrill 2 3 6" xfId="28685"/>
    <cellStyle name="SAPBEXfilterDrill 2 3 6 2" xfId="28686"/>
    <cellStyle name="SAPBEXfilterDrill 2 3 7" xfId="28687"/>
    <cellStyle name="SAPBEXfilterDrill 2 3 7 2" xfId="28688"/>
    <cellStyle name="SAPBEXfilterDrill 2 3 8" xfId="28689"/>
    <cellStyle name="SAPBEXfilterDrill 2 3 8 2" xfId="28690"/>
    <cellStyle name="SAPBEXfilterDrill 2 3 9" xfId="28691"/>
    <cellStyle name="SAPBEXfilterDrill 2 4" xfId="28692"/>
    <cellStyle name="SAPBEXfilterDrill 2 4 2" xfId="28693"/>
    <cellStyle name="SAPBEXfilterDrill 2 4 2 2" xfId="28694"/>
    <cellStyle name="SAPBEXfilterDrill 2 4 2 2 2" xfId="28695"/>
    <cellStyle name="SAPBEXfilterDrill 2 4 2 3" xfId="28696"/>
    <cellStyle name="SAPBEXfilterDrill 2 4 2 3 2" xfId="28697"/>
    <cellStyle name="SAPBEXfilterDrill 2 4 2 4" xfId="28698"/>
    <cellStyle name="SAPBEXfilterDrill 2 4 2 4 2" xfId="28699"/>
    <cellStyle name="SAPBEXfilterDrill 2 4 2 5" xfId="28700"/>
    <cellStyle name="SAPBEXfilterDrill 2 4 2 5 2" xfId="28701"/>
    <cellStyle name="SAPBEXfilterDrill 2 4 2 6" xfId="28702"/>
    <cellStyle name="SAPBEXfilterDrill 2 4 2 6 2" xfId="28703"/>
    <cellStyle name="SAPBEXfilterDrill 2 4 2 7" xfId="28704"/>
    <cellStyle name="SAPBEXfilterDrill 2 4 3" xfId="28705"/>
    <cellStyle name="SAPBEXfilterDrill 2 4 3 2" xfId="28706"/>
    <cellStyle name="SAPBEXfilterDrill 2 4 4" xfId="28707"/>
    <cellStyle name="SAPBEXfilterDrill 2 4 4 2" xfId="28708"/>
    <cellStyle name="SAPBEXfilterDrill 2 4 5" xfId="28709"/>
    <cellStyle name="SAPBEXfilterDrill 2 4 5 2" xfId="28710"/>
    <cellStyle name="SAPBEXfilterDrill 2 4 6" xfId="28711"/>
    <cellStyle name="SAPBEXfilterDrill 2 4 6 2" xfId="28712"/>
    <cellStyle name="SAPBEXfilterDrill 2 4 7" xfId="28713"/>
    <cellStyle name="SAPBEXfilterDrill 2 4 7 2" xfId="28714"/>
    <cellStyle name="SAPBEXfilterDrill 2 4 8" xfId="28715"/>
    <cellStyle name="SAPBEXfilterDrill 2 5" xfId="28716"/>
    <cellStyle name="SAPBEXfilterDrill 2 5 2" xfId="28717"/>
    <cellStyle name="SAPBEXfilterDrill 2 5 2 2" xfId="28718"/>
    <cellStyle name="SAPBEXfilterDrill 2 5 3" xfId="28719"/>
    <cellStyle name="SAPBEXfilterDrill 2 5 3 2" xfId="28720"/>
    <cellStyle name="SAPBEXfilterDrill 2 5 4" xfId="28721"/>
    <cellStyle name="SAPBEXfilterDrill 2 5 4 2" xfId="28722"/>
    <cellStyle name="SAPBEXfilterDrill 2 5 5" xfId="28723"/>
    <cellStyle name="SAPBEXfilterDrill 2 5 5 2" xfId="28724"/>
    <cellStyle name="SAPBEXfilterDrill 2 5 6" xfId="28725"/>
    <cellStyle name="SAPBEXfilterDrill 2 5 6 2" xfId="28726"/>
    <cellStyle name="SAPBEXfilterDrill 2 5 7" xfId="28727"/>
    <cellStyle name="SAPBEXfilterDrill 2 6" xfId="28728"/>
    <cellStyle name="SAPBEXfilterDrill 2 6 2" xfId="28729"/>
    <cellStyle name="SAPBEXfilterDrill 2 7" xfId="28730"/>
    <cellStyle name="SAPBEXfilterDrill 2 7 2" xfId="28731"/>
    <cellStyle name="SAPBEXfilterDrill 2 8" xfId="28732"/>
    <cellStyle name="SAPBEXfilterDrill 2 8 2" xfId="28733"/>
    <cellStyle name="SAPBEXfilterDrill 2 9" xfId="28734"/>
    <cellStyle name="SAPBEXfilterDrill 2 9 2" xfId="28735"/>
    <cellStyle name="SAPBEXfilterDrill 3" xfId="28736"/>
    <cellStyle name="SAPBEXfilterDrill 3 10" xfId="28737"/>
    <cellStyle name="SAPBEXfilterDrill 3 10 2" xfId="28738"/>
    <cellStyle name="SAPBEXfilterDrill 3 11" xfId="28739"/>
    <cellStyle name="SAPBEXfilterDrill 3 2" xfId="28740"/>
    <cellStyle name="SAPBEXfilterDrill 3 2 10" xfId="28741"/>
    <cellStyle name="SAPBEXfilterDrill 3 2 2" xfId="28742"/>
    <cellStyle name="SAPBEXfilterDrill 3 2 2 2" xfId="28743"/>
    <cellStyle name="SAPBEXfilterDrill 3 2 2 2 2" xfId="28744"/>
    <cellStyle name="SAPBEXfilterDrill 3 2 2 2 2 2" xfId="28745"/>
    <cellStyle name="SAPBEXfilterDrill 3 2 2 2 2 2 2" xfId="28746"/>
    <cellStyle name="SAPBEXfilterDrill 3 2 2 2 2 3" xfId="28747"/>
    <cellStyle name="SAPBEXfilterDrill 3 2 2 2 2 3 2" xfId="28748"/>
    <cellStyle name="SAPBEXfilterDrill 3 2 2 2 2 4" xfId="28749"/>
    <cellStyle name="SAPBEXfilterDrill 3 2 2 2 2 4 2" xfId="28750"/>
    <cellStyle name="SAPBEXfilterDrill 3 2 2 2 2 5" xfId="28751"/>
    <cellStyle name="SAPBEXfilterDrill 3 2 2 2 2 5 2" xfId="28752"/>
    <cellStyle name="SAPBEXfilterDrill 3 2 2 2 2 6" xfId="28753"/>
    <cellStyle name="SAPBEXfilterDrill 3 2 2 2 2 6 2" xfId="28754"/>
    <cellStyle name="SAPBEXfilterDrill 3 2 2 2 2 7" xfId="28755"/>
    <cellStyle name="SAPBEXfilterDrill 3 2 2 2 3" xfId="28756"/>
    <cellStyle name="SAPBEXfilterDrill 3 2 2 2 3 2" xfId="28757"/>
    <cellStyle name="SAPBEXfilterDrill 3 2 2 2 4" xfId="28758"/>
    <cellStyle name="SAPBEXfilterDrill 3 2 2 2 4 2" xfId="28759"/>
    <cellStyle name="SAPBEXfilterDrill 3 2 2 2 5" xfId="28760"/>
    <cellStyle name="SAPBEXfilterDrill 3 2 2 2 5 2" xfId="28761"/>
    <cellStyle name="SAPBEXfilterDrill 3 2 2 2 6" xfId="28762"/>
    <cellStyle name="SAPBEXfilterDrill 3 2 2 2 6 2" xfId="28763"/>
    <cellStyle name="SAPBEXfilterDrill 3 2 2 2 7" xfId="28764"/>
    <cellStyle name="SAPBEXfilterDrill 3 2 2 2 7 2" xfId="28765"/>
    <cellStyle name="SAPBEXfilterDrill 3 2 2 2 8" xfId="28766"/>
    <cellStyle name="SAPBEXfilterDrill 3 2 2 3" xfId="28767"/>
    <cellStyle name="SAPBEXfilterDrill 3 2 2 3 2" xfId="28768"/>
    <cellStyle name="SAPBEXfilterDrill 3 2 2 3 2 2" xfId="28769"/>
    <cellStyle name="SAPBEXfilterDrill 3 2 2 3 3" xfId="28770"/>
    <cellStyle name="SAPBEXfilterDrill 3 2 2 3 3 2" xfId="28771"/>
    <cellStyle name="SAPBEXfilterDrill 3 2 2 3 4" xfId="28772"/>
    <cellStyle name="SAPBEXfilterDrill 3 2 2 3 4 2" xfId="28773"/>
    <cellStyle name="SAPBEXfilterDrill 3 2 2 3 5" xfId="28774"/>
    <cellStyle name="SAPBEXfilterDrill 3 2 2 3 5 2" xfId="28775"/>
    <cellStyle name="SAPBEXfilterDrill 3 2 2 3 6" xfId="28776"/>
    <cellStyle name="SAPBEXfilterDrill 3 2 2 3 6 2" xfId="28777"/>
    <cellStyle name="SAPBEXfilterDrill 3 2 2 3 7" xfId="28778"/>
    <cellStyle name="SAPBEXfilterDrill 3 2 2 4" xfId="28779"/>
    <cellStyle name="SAPBEXfilterDrill 3 2 2 4 2" xfId="28780"/>
    <cellStyle name="SAPBEXfilterDrill 3 2 2 5" xfId="28781"/>
    <cellStyle name="SAPBEXfilterDrill 3 2 2 5 2" xfId="28782"/>
    <cellStyle name="SAPBEXfilterDrill 3 2 2 6" xfId="28783"/>
    <cellStyle name="SAPBEXfilterDrill 3 2 2 6 2" xfId="28784"/>
    <cellStyle name="SAPBEXfilterDrill 3 2 2 7" xfId="28785"/>
    <cellStyle name="SAPBEXfilterDrill 3 2 2 7 2" xfId="28786"/>
    <cellStyle name="SAPBEXfilterDrill 3 2 2 8" xfId="28787"/>
    <cellStyle name="SAPBEXfilterDrill 3 2 2 8 2" xfId="28788"/>
    <cellStyle name="SAPBEXfilterDrill 3 2 2 9" xfId="28789"/>
    <cellStyle name="SAPBEXfilterDrill 3 2 3" xfId="28790"/>
    <cellStyle name="SAPBEXfilterDrill 3 2 3 2" xfId="28791"/>
    <cellStyle name="SAPBEXfilterDrill 3 2 3 2 2" xfId="28792"/>
    <cellStyle name="SAPBEXfilterDrill 3 2 3 2 2 2" xfId="28793"/>
    <cellStyle name="SAPBEXfilterDrill 3 2 3 2 3" xfId="28794"/>
    <cellStyle name="SAPBEXfilterDrill 3 2 3 2 3 2" xfId="28795"/>
    <cellStyle name="SAPBEXfilterDrill 3 2 3 2 4" xfId="28796"/>
    <cellStyle name="SAPBEXfilterDrill 3 2 3 2 4 2" xfId="28797"/>
    <cellStyle name="SAPBEXfilterDrill 3 2 3 2 5" xfId="28798"/>
    <cellStyle name="SAPBEXfilterDrill 3 2 3 2 5 2" xfId="28799"/>
    <cellStyle name="SAPBEXfilterDrill 3 2 3 2 6" xfId="28800"/>
    <cellStyle name="SAPBEXfilterDrill 3 2 3 2 6 2" xfId="28801"/>
    <cellStyle name="SAPBEXfilterDrill 3 2 3 2 7" xfId="28802"/>
    <cellStyle name="SAPBEXfilterDrill 3 2 3 3" xfId="28803"/>
    <cellStyle name="SAPBEXfilterDrill 3 2 3 3 2" xfId="28804"/>
    <cellStyle name="SAPBEXfilterDrill 3 2 3 4" xfId="28805"/>
    <cellStyle name="SAPBEXfilterDrill 3 2 3 4 2" xfId="28806"/>
    <cellStyle name="SAPBEXfilterDrill 3 2 3 5" xfId="28807"/>
    <cellStyle name="SAPBEXfilterDrill 3 2 3 5 2" xfId="28808"/>
    <cellStyle name="SAPBEXfilterDrill 3 2 3 6" xfId="28809"/>
    <cellStyle name="SAPBEXfilterDrill 3 2 3 6 2" xfId="28810"/>
    <cellStyle name="SAPBEXfilterDrill 3 2 3 7" xfId="28811"/>
    <cellStyle name="SAPBEXfilterDrill 3 2 3 7 2" xfId="28812"/>
    <cellStyle name="SAPBEXfilterDrill 3 2 3 8" xfId="28813"/>
    <cellStyle name="SAPBEXfilterDrill 3 2 4" xfId="28814"/>
    <cellStyle name="SAPBEXfilterDrill 3 2 4 2" xfId="28815"/>
    <cellStyle name="SAPBEXfilterDrill 3 2 4 2 2" xfId="28816"/>
    <cellStyle name="SAPBEXfilterDrill 3 2 4 3" xfId="28817"/>
    <cellStyle name="SAPBEXfilterDrill 3 2 4 3 2" xfId="28818"/>
    <cellStyle name="SAPBEXfilterDrill 3 2 4 4" xfId="28819"/>
    <cellStyle name="SAPBEXfilterDrill 3 2 4 4 2" xfId="28820"/>
    <cellStyle name="SAPBEXfilterDrill 3 2 4 5" xfId="28821"/>
    <cellStyle name="SAPBEXfilterDrill 3 2 4 5 2" xfId="28822"/>
    <cellStyle name="SAPBEXfilterDrill 3 2 4 6" xfId="28823"/>
    <cellStyle name="SAPBEXfilterDrill 3 2 4 6 2" xfId="28824"/>
    <cellStyle name="SAPBEXfilterDrill 3 2 4 7" xfId="28825"/>
    <cellStyle name="SAPBEXfilterDrill 3 2 5" xfId="28826"/>
    <cellStyle name="SAPBEXfilterDrill 3 2 5 2" xfId="28827"/>
    <cellStyle name="SAPBEXfilterDrill 3 2 6" xfId="28828"/>
    <cellStyle name="SAPBEXfilterDrill 3 2 6 2" xfId="28829"/>
    <cellStyle name="SAPBEXfilterDrill 3 2 7" xfId="28830"/>
    <cellStyle name="SAPBEXfilterDrill 3 2 7 2" xfId="28831"/>
    <cellStyle name="SAPBEXfilterDrill 3 2 8" xfId="28832"/>
    <cellStyle name="SAPBEXfilterDrill 3 2 8 2" xfId="28833"/>
    <cellStyle name="SAPBEXfilterDrill 3 2 9" xfId="28834"/>
    <cellStyle name="SAPBEXfilterDrill 3 2 9 2" xfId="28835"/>
    <cellStyle name="SAPBEXfilterDrill 3 3" xfId="28836"/>
    <cellStyle name="SAPBEXfilterDrill 3 3 2" xfId="28837"/>
    <cellStyle name="SAPBEXfilterDrill 3 3 2 2" xfId="28838"/>
    <cellStyle name="SAPBEXfilterDrill 3 3 2 2 2" xfId="28839"/>
    <cellStyle name="SAPBEXfilterDrill 3 3 2 2 2 2" xfId="28840"/>
    <cellStyle name="SAPBEXfilterDrill 3 3 2 2 3" xfId="28841"/>
    <cellStyle name="SAPBEXfilterDrill 3 3 2 2 3 2" xfId="28842"/>
    <cellStyle name="SAPBEXfilterDrill 3 3 2 2 4" xfId="28843"/>
    <cellStyle name="SAPBEXfilterDrill 3 3 2 2 4 2" xfId="28844"/>
    <cellStyle name="SAPBEXfilterDrill 3 3 2 2 5" xfId="28845"/>
    <cellStyle name="SAPBEXfilterDrill 3 3 2 2 5 2" xfId="28846"/>
    <cellStyle name="SAPBEXfilterDrill 3 3 2 2 6" xfId="28847"/>
    <cellStyle name="SAPBEXfilterDrill 3 3 2 2 6 2" xfId="28848"/>
    <cellStyle name="SAPBEXfilterDrill 3 3 2 2 7" xfId="28849"/>
    <cellStyle name="SAPBEXfilterDrill 3 3 2 3" xfId="28850"/>
    <cellStyle name="SAPBEXfilterDrill 3 3 2 3 2" xfId="28851"/>
    <cellStyle name="SAPBEXfilterDrill 3 3 2 4" xfId="28852"/>
    <cellStyle name="SAPBEXfilterDrill 3 3 2 4 2" xfId="28853"/>
    <cellStyle name="SAPBEXfilterDrill 3 3 2 5" xfId="28854"/>
    <cellStyle name="SAPBEXfilterDrill 3 3 2 5 2" xfId="28855"/>
    <cellStyle name="SAPBEXfilterDrill 3 3 2 6" xfId="28856"/>
    <cellStyle name="SAPBEXfilterDrill 3 3 2 6 2" xfId="28857"/>
    <cellStyle name="SAPBEXfilterDrill 3 3 2 7" xfId="28858"/>
    <cellStyle name="SAPBEXfilterDrill 3 3 2 7 2" xfId="28859"/>
    <cellStyle name="SAPBEXfilterDrill 3 3 2 8" xfId="28860"/>
    <cellStyle name="SAPBEXfilterDrill 3 3 3" xfId="28861"/>
    <cellStyle name="SAPBEXfilterDrill 3 3 3 2" xfId="28862"/>
    <cellStyle name="SAPBEXfilterDrill 3 3 3 2 2" xfId="28863"/>
    <cellStyle name="SAPBEXfilterDrill 3 3 3 3" xfId="28864"/>
    <cellStyle name="SAPBEXfilterDrill 3 3 3 3 2" xfId="28865"/>
    <cellStyle name="SAPBEXfilterDrill 3 3 3 4" xfId="28866"/>
    <cellStyle name="SAPBEXfilterDrill 3 3 3 4 2" xfId="28867"/>
    <cellStyle name="SAPBEXfilterDrill 3 3 3 5" xfId="28868"/>
    <cellStyle name="SAPBEXfilterDrill 3 3 3 5 2" xfId="28869"/>
    <cellStyle name="SAPBEXfilterDrill 3 3 3 6" xfId="28870"/>
    <cellStyle name="SAPBEXfilterDrill 3 3 3 6 2" xfId="28871"/>
    <cellStyle name="SAPBEXfilterDrill 3 3 3 7" xfId="28872"/>
    <cellStyle name="SAPBEXfilterDrill 3 3 4" xfId="28873"/>
    <cellStyle name="SAPBEXfilterDrill 3 3 4 2" xfId="28874"/>
    <cellStyle name="SAPBEXfilterDrill 3 3 5" xfId="28875"/>
    <cellStyle name="SAPBEXfilterDrill 3 3 5 2" xfId="28876"/>
    <cellStyle name="SAPBEXfilterDrill 3 3 6" xfId="28877"/>
    <cellStyle name="SAPBEXfilterDrill 3 3 6 2" xfId="28878"/>
    <cellStyle name="SAPBEXfilterDrill 3 3 7" xfId="28879"/>
    <cellStyle name="SAPBEXfilterDrill 3 3 7 2" xfId="28880"/>
    <cellStyle name="SAPBEXfilterDrill 3 3 8" xfId="28881"/>
    <cellStyle name="SAPBEXfilterDrill 3 3 8 2" xfId="28882"/>
    <cellStyle name="SAPBEXfilterDrill 3 3 9" xfId="28883"/>
    <cellStyle name="SAPBEXfilterDrill 3 4" xfId="28884"/>
    <cellStyle name="SAPBEXfilterDrill 3 4 2" xfId="28885"/>
    <cellStyle name="SAPBEXfilterDrill 3 4 2 2" xfId="28886"/>
    <cellStyle name="SAPBEXfilterDrill 3 4 2 2 2" xfId="28887"/>
    <cellStyle name="SAPBEXfilterDrill 3 4 2 3" xfId="28888"/>
    <cellStyle name="SAPBEXfilterDrill 3 4 2 3 2" xfId="28889"/>
    <cellStyle name="SAPBEXfilterDrill 3 4 2 4" xfId="28890"/>
    <cellStyle name="SAPBEXfilterDrill 3 4 2 4 2" xfId="28891"/>
    <cellStyle name="SAPBEXfilterDrill 3 4 2 5" xfId="28892"/>
    <cellStyle name="SAPBEXfilterDrill 3 4 2 5 2" xfId="28893"/>
    <cellStyle name="SAPBEXfilterDrill 3 4 2 6" xfId="28894"/>
    <cellStyle name="SAPBEXfilterDrill 3 4 2 6 2" xfId="28895"/>
    <cellStyle name="SAPBEXfilterDrill 3 4 2 7" xfId="28896"/>
    <cellStyle name="SAPBEXfilterDrill 3 4 3" xfId="28897"/>
    <cellStyle name="SAPBEXfilterDrill 3 4 3 2" xfId="28898"/>
    <cellStyle name="SAPBEXfilterDrill 3 4 4" xfId="28899"/>
    <cellStyle name="SAPBEXfilterDrill 3 4 4 2" xfId="28900"/>
    <cellStyle name="SAPBEXfilterDrill 3 4 5" xfId="28901"/>
    <cellStyle name="SAPBEXfilterDrill 3 4 5 2" xfId="28902"/>
    <cellStyle name="SAPBEXfilterDrill 3 4 6" xfId="28903"/>
    <cellStyle name="SAPBEXfilterDrill 3 4 6 2" xfId="28904"/>
    <cellStyle name="SAPBEXfilterDrill 3 4 7" xfId="28905"/>
    <cellStyle name="SAPBEXfilterDrill 3 4 7 2" xfId="28906"/>
    <cellStyle name="SAPBEXfilterDrill 3 4 8" xfId="28907"/>
    <cellStyle name="SAPBEXfilterDrill 3 5" xfId="28908"/>
    <cellStyle name="SAPBEXfilterDrill 3 5 2" xfId="28909"/>
    <cellStyle name="SAPBEXfilterDrill 3 5 2 2" xfId="28910"/>
    <cellStyle name="SAPBEXfilterDrill 3 5 3" xfId="28911"/>
    <cellStyle name="SAPBEXfilterDrill 3 5 3 2" xfId="28912"/>
    <cellStyle name="SAPBEXfilterDrill 3 5 4" xfId="28913"/>
    <cellStyle name="SAPBEXfilterDrill 3 5 4 2" xfId="28914"/>
    <cellStyle name="SAPBEXfilterDrill 3 5 5" xfId="28915"/>
    <cellStyle name="SAPBEXfilterDrill 3 5 5 2" xfId="28916"/>
    <cellStyle name="SAPBEXfilterDrill 3 5 6" xfId="28917"/>
    <cellStyle name="SAPBEXfilterDrill 3 5 6 2" xfId="28918"/>
    <cellStyle name="SAPBEXfilterDrill 3 5 7" xfId="28919"/>
    <cellStyle name="SAPBEXfilterDrill 3 6" xfId="28920"/>
    <cellStyle name="SAPBEXfilterDrill 3 6 2" xfId="28921"/>
    <cellStyle name="SAPBEXfilterDrill 3 7" xfId="28922"/>
    <cellStyle name="SAPBEXfilterDrill 3 7 2" xfId="28923"/>
    <cellStyle name="SAPBEXfilterDrill 3 8" xfId="28924"/>
    <cellStyle name="SAPBEXfilterDrill 3 8 2" xfId="28925"/>
    <cellStyle name="SAPBEXfilterDrill 3 9" xfId="28926"/>
    <cellStyle name="SAPBEXfilterDrill 3 9 2" xfId="28927"/>
    <cellStyle name="SAPBEXfilterDrill 4" xfId="28928"/>
    <cellStyle name="SAPBEXfilterDrill 4 10" xfId="28929"/>
    <cellStyle name="SAPBEXfilterDrill 4 2" xfId="28930"/>
    <cellStyle name="SAPBEXfilterDrill 4 2 2" xfId="28931"/>
    <cellStyle name="SAPBEXfilterDrill 4 2 2 2" xfId="28932"/>
    <cellStyle name="SAPBEXfilterDrill 4 2 2 2 2" xfId="28933"/>
    <cellStyle name="SAPBEXfilterDrill 4 2 2 2 2 2" xfId="28934"/>
    <cellStyle name="SAPBEXfilterDrill 4 2 2 2 3" xfId="28935"/>
    <cellStyle name="SAPBEXfilterDrill 4 2 2 2 3 2" xfId="28936"/>
    <cellStyle name="SAPBEXfilterDrill 4 2 2 2 4" xfId="28937"/>
    <cellStyle name="SAPBEXfilterDrill 4 2 2 2 4 2" xfId="28938"/>
    <cellStyle name="SAPBEXfilterDrill 4 2 2 2 5" xfId="28939"/>
    <cellStyle name="SAPBEXfilterDrill 4 2 2 2 5 2" xfId="28940"/>
    <cellStyle name="SAPBEXfilterDrill 4 2 2 2 6" xfId="28941"/>
    <cellStyle name="SAPBEXfilterDrill 4 2 2 2 6 2" xfId="28942"/>
    <cellStyle name="SAPBEXfilterDrill 4 2 2 2 7" xfId="28943"/>
    <cellStyle name="SAPBEXfilterDrill 4 2 2 3" xfId="28944"/>
    <cellStyle name="SAPBEXfilterDrill 4 2 2 3 2" xfId="28945"/>
    <cellStyle name="SAPBEXfilterDrill 4 2 2 4" xfId="28946"/>
    <cellStyle name="SAPBEXfilterDrill 4 2 2 4 2" xfId="28947"/>
    <cellStyle name="SAPBEXfilterDrill 4 2 2 5" xfId="28948"/>
    <cellStyle name="SAPBEXfilterDrill 4 2 2 5 2" xfId="28949"/>
    <cellStyle name="SAPBEXfilterDrill 4 2 2 6" xfId="28950"/>
    <cellStyle name="SAPBEXfilterDrill 4 2 2 6 2" xfId="28951"/>
    <cellStyle name="SAPBEXfilterDrill 4 2 2 7" xfId="28952"/>
    <cellStyle name="SAPBEXfilterDrill 4 2 2 7 2" xfId="28953"/>
    <cellStyle name="SAPBEXfilterDrill 4 2 2 8" xfId="28954"/>
    <cellStyle name="SAPBEXfilterDrill 4 2 3" xfId="28955"/>
    <cellStyle name="SAPBEXfilterDrill 4 2 3 2" xfId="28956"/>
    <cellStyle name="SAPBEXfilterDrill 4 2 3 2 2" xfId="28957"/>
    <cellStyle name="SAPBEXfilterDrill 4 2 3 3" xfId="28958"/>
    <cellStyle name="SAPBEXfilterDrill 4 2 3 3 2" xfId="28959"/>
    <cellStyle name="SAPBEXfilterDrill 4 2 3 4" xfId="28960"/>
    <cellStyle name="SAPBEXfilterDrill 4 2 3 4 2" xfId="28961"/>
    <cellStyle name="SAPBEXfilterDrill 4 2 3 5" xfId="28962"/>
    <cellStyle name="SAPBEXfilterDrill 4 2 3 5 2" xfId="28963"/>
    <cellStyle name="SAPBEXfilterDrill 4 2 3 6" xfId="28964"/>
    <cellStyle name="SAPBEXfilterDrill 4 2 3 6 2" xfId="28965"/>
    <cellStyle name="SAPBEXfilterDrill 4 2 3 7" xfId="28966"/>
    <cellStyle name="SAPBEXfilterDrill 4 2 4" xfId="28967"/>
    <cellStyle name="SAPBEXfilterDrill 4 2 4 2" xfId="28968"/>
    <cellStyle name="SAPBEXfilterDrill 4 2 5" xfId="28969"/>
    <cellStyle name="SAPBEXfilterDrill 4 2 5 2" xfId="28970"/>
    <cellStyle name="SAPBEXfilterDrill 4 2 6" xfId="28971"/>
    <cellStyle name="SAPBEXfilterDrill 4 2 6 2" xfId="28972"/>
    <cellStyle name="SAPBEXfilterDrill 4 2 7" xfId="28973"/>
    <cellStyle name="SAPBEXfilterDrill 4 2 7 2" xfId="28974"/>
    <cellStyle name="SAPBEXfilterDrill 4 2 8" xfId="28975"/>
    <cellStyle name="SAPBEXfilterDrill 4 2 8 2" xfId="28976"/>
    <cellStyle name="SAPBEXfilterDrill 4 2 9" xfId="28977"/>
    <cellStyle name="SAPBEXfilterDrill 4 3" xfId="28978"/>
    <cellStyle name="SAPBEXfilterDrill 4 3 2" xfId="28979"/>
    <cellStyle name="SAPBEXfilterDrill 4 3 2 2" xfId="28980"/>
    <cellStyle name="SAPBEXfilterDrill 4 3 2 2 2" xfId="28981"/>
    <cellStyle name="SAPBEXfilterDrill 4 3 2 3" xfId="28982"/>
    <cellStyle name="SAPBEXfilterDrill 4 3 2 3 2" xfId="28983"/>
    <cellStyle name="SAPBEXfilterDrill 4 3 2 4" xfId="28984"/>
    <cellStyle name="SAPBEXfilterDrill 4 3 2 4 2" xfId="28985"/>
    <cellStyle name="SAPBEXfilterDrill 4 3 2 5" xfId="28986"/>
    <cellStyle name="SAPBEXfilterDrill 4 3 2 5 2" xfId="28987"/>
    <cellStyle name="SAPBEXfilterDrill 4 3 2 6" xfId="28988"/>
    <cellStyle name="SAPBEXfilterDrill 4 3 2 6 2" xfId="28989"/>
    <cellStyle name="SAPBEXfilterDrill 4 3 2 7" xfId="28990"/>
    <cellStyle name="SAPBEXfilterDrill 4 3 3" xfId="28991"/>
    <cellStyle name="SAPBEXfilterDrill 4 3 3 2" xfId="28992"/>
    <cellStyle name="SAPBEXfilterDrill 4 3 4" xfId="28993"/>
    <cellStyle name="SAPBEXfilterDrill 4 3 4 2" xfId="28994"/>
    <cellStyle name="SAPBEXfilterDrill 4 3 5" xfId="28995"/>
    <cellStyle name="SAPBEXfilterDrill 4 3 5 2" xfId="28996"/>
    <cellStyle name="SAPBEXfilterDrill 4 3 6" xfId="28997"/>
    <cellStyle name="SAPBEXfilterDrill 4 3 6 2" xfId="28998"/>
    <cellStyle name="SAPBEXfilterDrill 4 3 7" xfId="28999"/>
    <cellStyle name="SAPBEXfilterDrill 4 3 7 2" xfId="29000"/>
    <cellStyle name="SAPBEXfilterDrill 4 3 8" xfId="29001"/>
    <cellStyle name="SAPBEXfilterDrill 4 4" xfId="29002"/>
    <cellStyle name="SAPBEXfilterDrill 4 4 2" xfId="29003"/>
    <cellStyle name="SAPBEXfilterDrill 4 4 2 2" xfId="29004"/>
    <cellStyle name="SAPBEXfilterDrill 4 4 3" xfId="29005"/>
    <cellStyle name="SAPBEXfilterDrill 4 4 3 2" xfId="29006"/>
    <cellStyle name="SAPBEXfilterDrill 4 4 4" xfId="29007"/>
    <cellStyle name="SAPBEXfilterDrill 4 4 4 2" xfId="29008"/>
    <cellStyle name="SAPBEXfilterDrill 4 4 5" xfId="29009"/>
    <cellStyle name="SAPBEXfilterDrill 4 4 5 2" xfId="29010"/>
    <cellStyle name="SAPBEXfilterDrill 4 4 6" xfId="29011"/>
    <cellStyle name="SAPBEXfilterDrill 4 4 6 2" xfId="29012"/>
    <cellStyle name="SAPBEXfilterDrill 4 4 7" xfId="29013"/>
    <cellStyle name="SAPBEXfilterDrill 4 5" xfId="29014"/>
    <cellStyle name="SAPBEXfilterDrill 4 5 2" xfId="29015"/>
    <cellStyle name="SAPBEXfilterDrill 4 6" xfId="29016"/>
    <cellStyle name="SAPBEXfilterDrill 4 6 2" xfId="29017"/>
    <cellStyle name="SAPBEXfilterDrill 4 7" xfId="29018"/>
    <cellStyle name="SAPBEXfilterDrill 4 7 2" xfId="29019"/>
    <cellStyle name="SAPBEXfilterDrill 4 8" xfId="29020"/>
    <cellStyle name="SAPBEXfilterDrill 4 8 2" xfId="29021"/>
    <cellStyle name="SAPBEXfilterDrill 4 9" xfId="29022"/>
    <cellStyle name="SAPBEXfilterDrill 4 9 2" xfId="29023"/>
    <cellStyle name="SAPBEXfilterDrill 5" xfId="29024"/>
    <cellStyle name="SAPBEXfilterDrill 5 2" xfId="29025"/>
    <cellStyle name="SAPBEXfilterDrill 5 2 2" xfId="29026"/>
    <cellStyle name="SAPBEXfilterDrill 5 2 2 2" xfId="29027"/>
    <cellStyle name="SAPBEXfilterDrill 5 2 2 2 2" xfId="29028"/>
    <cellStyle name="SAPBEXfilterDrill 5 2 2 3" xfId="29029"/>
    <cellStyle name="SAPBEXfilterDrill 5 2 2 3 2" xfId="29030"/>
    <cellStyle name="SAPBEXfilterDrill 5 2 2 4" xfId="29031"/>
    <cellStyle name="SAPBEXfilterDrill 5 2 2 4 2" xfId="29032"/>
    <cellStyle name="SAPBEXfilterDrill 5 2 2 5" xfId="29033"/>
    <cellStyle name="SAPBEXfilterDrill 5 2 2 5 2" xfId="29034"/>
    <cellStyle name="SAPBEXfilterDrill 5 2 2 6" xfId="29035"/>
    <cellStyle name="SAPBEXfilterDrill 5 2 2 6 2" xfId="29036"/>
    <cellStyle name="SAPBEXfilterDrill 5 2 2 7" xfId="29037"/>
    <cellStyle name="SAPBEXfilterDrill 5 2 3" xfId="29038"/>
    <cellStyle name="SAPBEXfilterDrill 5 2 3 2" xfId="29039"/>
    <cellStyle name="SAPBEXfilterDrill 5 2 4" xfId="29040"/>
    <cellStyle name="SAPBEXfilterDrill 5 2 4 2" xfId="29041"/>
    <cellStyle name="SAPBEXfilterDrill 5 2 5" xfId="29042"/>
    <cellStyle name="SAPBEXfilterDrill 5 2 5 2" xfId="29043"/>
    <cellStyle name="SAPBEXfilterDrill 5 2 6" xfId="29044"/>
    <cellStyle name="SAPBEXfilterDrill 5 2 6 2" xfId="29045"/>
    <cellStyle name="SAPBEXfilterDrill 5 2 7" xfId="29046"/>
    <cellStyle name="SAPBEXfilterDrill 5 2 7 2" xfId="29047"/>
    <cellStyle name="SAPBEXfilterDrill 5 2 8" xfId="29048"/>
    <cellStyle name="SAPBEXfilterDrill 5 3" xfId="29049"/>
    <cellStyle name="SAPBEXfilterDrill 5 3 2" xfId="29050"/>
    <cellStyle name="SAPBEXfilterDrill 5 3 2 2" xfId="29051"/>
    <cellStyle name="SAPBEXfilterDrill 5 3 3" xfId="29052"/>
    <cellStyle name="SAPBEXfilterDrill 5 3 3 2" xfId="29053"/>
    <cellStyle name="SAPBEXfilterDrill 5 3 4" xfId="29054"/>
    <cellStyle name="SAPBEXfilterDrill 5 3 4 2" xfId="29055"/>
    <cellStyle name="SAPBEXfilterDrill 5 3 5" xfId="29056"/>
    <cellStyle name="SAPBEXfilterDrill 5 3 5 2" xfId="29057"/>
    <cellStyle name="SAPBEXfilterDrill 5 3 6" xfId="29058"/>
    <cellStyle name="SAPBEXfilterDrill 5 3 6 2" xfId="29059"/>
    <cellStyle name="SAPBEXfilterDrill 5 3 7" xfId="29060"/>
    <cellStyle name="SAPBEXfilterDrill 5 4" xfId="29061"/>
    <cellStyle name="SAPBEXfilterDrill 5 4 2" xfId="29062"/>
    <cellStyle name="SAPBEXfilterDrill 5 5" xfId="29063"/>
    <cellStyle name="SAPBEXfilterDrill 5 5 2" xfId="29064"/>
    <cellStyle name="SAPBEXfilterDrill 5 6" xfId="29065"/>
    <cellStyle name="SAPBEXfilterDrill 5 6 2" xfId="29066"/>
    <cellStyle name="SAPBEXfilterDrill 5 7" xfId="29067"/>
    <cellStyle name="SAPBEXfilterDrill 5 7 2" xfId="29068"/>
    <cellStyle name="SAPBEXfilterDrill 5 8" xfId="29069"/>
    <cellStyle name="SAPBEXfilterDrill 5 8 2" xfId="29070"/>
    <cellStyle name="SAPBEXfilterDrill 5 9" xfId="29071"/>
    <cellStyle name="SAPBEXfilterDrill 6" xfId="29072"/>
    <cellStyle name="SAPBEXfilterDrill 6 2" xfId="29073"/>
    <cellStyle name="SAPBEXfilterDrill 6 2 2" xfId="29074"/>
    <cellStyle name="SAPBEXfilterDrill 6 2 2 2" xfId="29075"/>
    <cellStyle name="SAPBEXfilterDrill 6 2 2 2 2" xfId="29076"/>
    <cellStyle name="SAPBEXfilterDrill 6 2 2 3" xfId="29077"/>
    <cellStyle name="SAPBEXfilterDrill 6 2 2 3 2" xfId="29078"/>
    <cellStyle name="SAPBEXfilterDrill 6 2 2 4" xfId="29079"/>
    <cellStyle name="SAPBEXfilterDrill 6 2 2 4 2" xfId="29080"/>
    <cellStyle name="SAPBEXfilterDrill 6 2 2 5" xfId="29081"/>
    <cellStyle name="SAPBEXfilterDrill 6 2 2 5 2" xfId="29082"/>
    <cellStyle name="SAPBEXfilterDrill 6 2 2 6" xfId="29083"/>
    <cellStyle name="SAPBEXfilterDrill 6 2 2 6 2" xfId="29084"/>
    <cellStyle name="SAPBEXfilterDrill 6 2 2 7" xfId="29085"/>
    <cellStyle name="SAPBEXfilterDrill 6 2 3" xfId="29086"/>
    <cellStyle name="SAPBEXfilterDrill 6 2 3 2" xfId="29087"/>
    <cellStyle name="SAPBEXfilterDrill 6 2 4" xfId="29088"/>
    <cellStyle name="SAPBEXfilterDrill 6 2 4 2" xfId="29089"/>
    <cellStyle name="SAPBEXfilterDrill 6 2 5" xfId="29090"/>
    <cellStyle name="SAPBEXfilterDrill 6 2 5 2" xfId="29091"/>
    <cellStyle name="SAPBEXfilterDrill 6 2 6" xfId="29092"/>
    <cellStyle name="SAPBEXfilterDrill 6 2 6 2" xfId="29093"/>
    <cellStyle name="SAPBEXfilterDrill 6 2 7" xfId="29094"/>
    <cellStyle name="SAPBEXfilterDrill 6 2 7 2" xfId="29095"/>
    <cellStyle name="SAPBEXfilterDrill 6 2 8" xfId="29096"/>
    <cellStyle name="SAPBEXfilterDrill 6 3" xfId="29097"/>
    <cellStyle name="SAPBEXfilterDrill 6 3 2" xfId="29098"/>
    <cellStyle name="SAPBEXfilterDrill 6 3 2 2" xfId="29099"/>
    <cellStyle name="SAPBEXfilterDrill 6 3 3" xfId="29100"/>
    <cellStyle name="SAPBEXfilterDrill 6 3 3 2" xfId="29101"/>
    <cellStyle name="SAPBEXfilterDrill 6 3 4" xfId="29102"/>
    <cellStyle name="SAPBEXfilterDrill 6 3 4 2" xfId="29103"/>
    <cellStyle name="SAPBEXfilterDrill 6 3 5" xfId="29104"/>
    <cellStyle name="SAPBEXfilterDrill 6 3 5 2" xfId="29105"/>
    <cellStyle name="SAPBEXfilterDrill 6 3 6" xfId="29106"/>
    <cellStyle name="SAPBEXfilterDrill 6 3 6 2" xfId="29107"/>
    <cellStyle name="SAPBEXfilterDrill 6 3 7" xfId="29108"/>
    <cellStyle name="SAPBEXfilterDrill 6 4" xfId="29109"/>
    <cellStyle name="SAPBEXfilterDrill 6 4 2" xfId="29110"/>
    <cellStyle name="SAPBEXfilterDrill 6 5" xfId="29111"/>
    <cellStyle name="SAPBEXfilterDrill 6 5 2" xfId="29112"/>
    <cellStyle name="SAPBEXfilterDrill 6 6" xfId="29113"/>
    <cellStyle name="SAPBEXfilterDrill 6 6 2" xfId="29114"/>
    <cellStyle name="SAPBEXfilterDrill 6 7" xfId="29115"/>
    <cellStyle name="SAPBEXfilterDrill 6 7 2" xfId="29116"/>
    <cellStyle name="SAPBEXfilterDrill 6 8" xfId="29117"/>
    <cellStyle name="SAPBEXfilterDrill 6 8 2" xfId="29118"/>
    <cellStyle name="SAPBEXfilterDrill 6 9" xfId="29119"/>
    <cellStyle name="SAPBEXfilterDrill 7" xfId="29120"/>
    <cellStyle name="SAPBEXfilterDrill 7 2" xfId="29121"/>
    <cellStyle name="SAPBEXfilterDrill 7 2 2" xfId="29122"/>
    <cellStyle name="SAPBEXfilterDrill 7 2 2 2" xfId="29123"/>
    <cellStyle name="SAPBEXfilterDrill 7 2 2 2 2" xfId="29124"/>
    <cellStyle name="SAPBEXfilterDrill 7 2 2 3" xfId="29125"/>
    <cellStyle name="SAPBEXfilterDrill 7 2 2 3 2" xfId="29126"/>
    <cellStyle name="SAPBEXfilterDrill 7 2 2 4" xfId="29127"/>
    <cellStyle name="SAPBEXfilterDrill 7 2 2 4 2" xfId="29128"/>
    <cellStyle name="SAPBEXfilterDrill 7 2 2 5" xfId="29129"/>
    <cellStyle name="SAPBEXfilterDrill 7 2 2 5 2" xfId="29130"/>
    <cellStyle name="SAPBEXfilterDrill 7 2 2 6" xfId="29131"/>
    <cellStyle name="SAPBEXfilterDrill 7 2 2 6 2" xfId="29132"/>
    <cellStyle name="SAPBEXfilterDrill 7 2 2 7" xfId="29133"/>
    <cellStyle name="SAPBEXfilterDrill 7 2 3" xfId="29134"/>
    <cellStyle name="SAPBEXfilterDrill 7 2 3 2" xfId="29135"/>
    <cellStyle name="SAPBEXfilterDrill 7 2 4" xfId="29136"/>
    <cellStyle name="SAPBEXfilterDrill 7 2 4 2" xfId="29137"/>
    <cellStyle name="SAPBEXfilterDrill 7 2 5" xfId="29138"/>
    <cellStyle name="SAPBEXfilterDrill 7 2 5 2" xfId="29139"/>
    <cellStyle name="SAPBEXfilterDrill 7 2 6" xfId="29140"/>
    <cellStyle name="SAPBEXfilterDrill 7 2 6 2" xfId="29141"/>
    <cellStyle name="SAPBEXfilterDrill 7 2 7" xfId="29142"/>
    <cellStyle name="SAPBEXfilterDrill 7 2 7 2" xfId="29143"/>
    <cellStyle name="SAPBEXfilterDrill 7 2 8" xfId="29144"/>
    <cellStyle name="SAPBEXfilterDrill 7 3" xfId="29145"/>
    <cellStyle name="SAPBEXfilterDrill 7 3 2" xfId="29146"/>
    <cellStyle name="SAPBEXfilterDrill 7 3 2 2" xfId="29147"/>
    <cellStyle name="SAPBEXfilterDrill 7 3 3" xfId="29148"/>
    <cellStyle name="SAPBEXfilterDrill 7 3 3 2" xfId="29149"/>
    <cellStyle name="SAPBEXfilterDrill 7 3 4" xfId="29150"/>
    <cellStyle name="SAPBEXfilterDrill 7 3 4 2" xfId="29151"/>
    <cellStyle name="SAPBEXfilterDrill 7 3 5" xfId="29152"/>
    <cellStyle name="SAPBEXfilterDrill 7 3 5 2" xfId="29153"/>
    <cellStyle name="SAPBEXfilterDrill 7 3 6" xfId="29154"/>
    <cellStyle name="SAPBEXfilterDrill 7 3 6 2" xfId="29155"/>
    <cellStyle name="SAPBEXfilterDrill 7 3 7" xfId="29156"/>
    <cellStyle name="SAPBEXfilterDrill 7 4" xfId="29157"/>
    <cellStyle name="SAPBEXfilterDrill 7 4 2" xfId="29158"/>
    <cellStyle name="SAPBEXfilterDrill 7 5" xfId="29159"/>
    <cellStyle name="SAPBEXfilterDrill 7 5 2" xfId="29160"/>
    <cellStyle name="SAPBEXfilterDrill 7 6" xfId="29161"/>
    <cellStyle name="SAPBEXfilterDrill 7 6 2" xfId="29162"/>
    <cellStyle name="SAPBEXfilterDrill 7 7" xfId="29163"/>
    <cellStyle name="SAPBEXfilterDrill 7 7 2" xfId="29164"/>
    <cellStyle name="SAPBEXfilterDrill 7 8" xfId="29165"/>
    <cellStyle name="SAPBEXfilterDrill 7 8 2" xfId="29166"/>
    <cellStyle name="SAPBEXfilterDrill 7 9" xfId="29167"/>
    <cellStyle name="SAPBEXfilterDrill 8" xfId="29168"/>
    <cellStyle name="SAPBEXfilterDrill 8 2" xfId="29169"/>
    <cellStyle name="SAPBEXfilterDrill 8 2 2" xfId="29170"/>
    <cellStyle name="SAPBEXfilterDrill 8 2 2 2" xfId="29171"/>
    <cellStyle name="SAPBEXfilterDrill 8 2 3" xfId="29172"/>
    <cellStyle name="SAPBEXfilterDrill 8 2 3 2" xfId="29173"/>
    <cellStyle name="SAPBEXfilterDrill 8 2 4" xfId="29174"/>
    <cellStyle name="SAPBEXfilterDrill 8 2 4 2" xfId="29175"/>
    <cellStyle name="SAPBEXfilterDrill 8 2 5" xfId="29176"/>
    <cellStyle name="SAPBEXfilterDrill 8 2 5 2" xfId="29177"/>
    <cellStyle name="SAPBEXfilterDrill 8 2 6" xfId="29178"/>
    <cellStyle name="SAPBEXfilterDrill 8 2 6 2" xfId="29179"/>
    <cellStyle name="SAPBEXfilterDrill 8 2 7" xfId="29180"/>
    <cellStyle name="SAPBEXfilterDrill 8 3" xfId="29181"/>
    <cellStyle name="SAPBEXfilterDrill 8 3 2" xfId="29182"/>
    <cellStyle name="SAPBEXfilterDrill 8 4" xfId="29183"/>
    <cellStyle name="SAPBEXfilterDrill 8 4 2" xfId="29184"/>
    <cellStyle name="SAPBEXfilterDrill 8 5" xfId="29185"/>
    <cellStyle name="SAPBEXfilterDrill 8 5 2" xfId="29186"/>
    <cellStyle name="SAPBEXfilterDrill 8 6" xfId="29187"/>
    <cellStyle name="SAPBEXfilterDrill 8 6 2" xfId="29188"/>
    <cellStyle name="SAPBEXfilterDrill 8 7" xfId="29189"/>
    <cellStyle name="SAPBEXfilterDrill 8 7 2" xfId="29190"/>
    <cellStyle name="SAPBEXfilterDrill 8 8" xfId="29191"/>
    <cellStyle name="SAPBEXfilterDrill 9" xfId="29192"/>
    <cellStyle name="SAPBEXfilterDrill 9 2" xfId="29193"/>
    <cellStyle name="SAPBEXfilterDrill 9 2 2" xfId="29194"/>
    <cellStyle name="SAPBEXfilterDrill 9 3" xfId="29195"/>
    <cellStyle name="SAPBEXfilterDrill 9 3 2" xfId="29196"/>
    <cellStyle name="SAPBEXfilterDrill 9 4" xfId="29197"/>
    <cellStyle name="SAPBEXfilterDrill 9 4 2" xfId="29198"/>
    <cellStyle name="SAPBEXfilterDrill 9 5" xfId="29199"/>
    <cellStyle name="SAPBEXfilterDrill 9 5 2" xfId="29200"/>
    <cellStyle name="SAPBEXfilterDrill 9 6" xfId="29201"/>
    <cellStyle name="SAPBEXfilterDrill 9 6 2" xfId="29202"/>
    <cellStyle name="SAPBEXfilterDrill 9 7" xfId="29203"/>
    <cellStyle name="SAPBEXfilterItem" xfId="29204"/>
    <cellStyle name="SAPBEXfilterItem 10" xfId="29205"/>
    <cellStyle name="SAPBEXfilterItem 2" xfId="29206"/>
    <cellStyle name="SAPBEXfilterItem 2 2" xfId="29207"/>
    <cellStyle name="SAPBEXfilterItem 2 2 2" xfId="29208"/>
    <cellStyle name="SAPBEXfilterItem 2 2 2 2" xfId="29209"/>
    <cellStyle name="SAPBEXfilterItem 2 2 3" xfId="29210"/>
    <cellStyle name="SAPBEXfilterItem 2 2 3 2" xfId="29211"/>
    <cellStyle name="SAPBEXfilterItem 2 2 4" xfId="29212"/>
    <cellStyle name="SAPBEXfilterItem 2 2 4 2" xfId="29213"/>
    <cellStyle name="SAPBEXfilterItem 2 2 5" xfId="29214"/>
    <cellStyle name="SAPBEXfilterItem 2 2 5 2" xfId="29215"/>
    <cellStyle name="SAPBEXfilterItem 2 2 6" xfId="29216"/>
    <cellStyle name="SAPBEXfilterItem 2 2 6 2" xfId="29217"/>
    <cellStyle name="SAPBEXfilterItem 2 2 7" xfId="29218"/>
    <cellStyle name="SAPBEXfilterItem 2 3" xfId="29219"/>
    <cellStyle name="SAPBEXfilterItem 2 3 2" xfId="29220"/>
    <cellStyle name="SAPBEXfilterItem 2 4" xfId="29221"/>
    <cellStyle name="SAPBEXfilterItem 2 4 2" xfId="29222"/>
    <cellStyle name="SAPBEXfilterItem 2 5" xfId="29223"/>
    <cellStyle name="SAPBEXfilterItem 2 5 2" xfId="29224"/>
    <cellStyle name="SAPBEXfilterItem 2 6" xfId="29225"/>
    <cellStyle name="SAPBEXfilterItem 2 6 2" xfId="29226"/>
    <cellStyle name="SAPBEXfilterItem 2 7" xfId="29227"/>
    <cellStyle name="SAPBEXfilterItem 2 7 2" xfId="29228"/>
    <cellStyle name="SAPBEXfilterItem 2 8" xfId="29229"/>
    <cellStyle name="SAPBEXfilterItem 3" xfId="29230"/>
    <cellStyle name="SAPBEXfilterItem 3 2" xfId="29231"/>
    <cellStyle name="SAPBEXfilterItem 3 2 2" xfId="29232"/>
    <cellStyle name="SAPBEXfilterItem 3 2 2 2" xfId="29233"/>
    <cellStyle name="SAPBEXfilterItem 3 2 3" xfId="29234"/>
    <cellStyle name="SAPBEXfilterItem 3 2 3 2" xfId="29235"/>
    <cellStyle name="SAPBEXfilterItem 3 2 4" xfId="29236"/>
    <cellStyle name="SAPBEXfilterItem 3 2 4 2" xfId="29237"/>
    <cellStyle name="SAPBEXfilterItem 3 2 5" xfId="29238"/>
    <cellStyle name="SAPBEXfilterItem 3 2 5 2" xfId="29239"/>
    <cellStyle name="SAPBEXfilterItem 3 2 6" xfId="29240"/>
    <cellStyle name="SAPBEXfilterItem 3 2 6 2" xfId="29241"/>
    <cellStyle name="SAPBEXfilterItem 3 2 7" xfId="29242"/>
    <cellStyle name="SAPBEXfilterItem 3 3" xfId="29243"/>
    <cellStyle name="SAPBEXfilterItem 3 3 2" xfId="29244"/>
    <cellStyle name="SAPBEXfilterItem 3 4" xfId="29245"/>
    <cellStyle name="SAPBEXfilterItem 3 4 2" xfId="29246"/>
    <cellStyle name="SAPBEXfilterItem 3 5" xfId="29247"/>
    <cellStyle name="SAPBEXfilterItem 3 5 2" xfId="29248"/>
    <cellStyle name="SAPBEXfilterItem 3 6" xfId="29249"/>
    <cellStyle name="SAPBEXfilterItem 3 6 2" xfId="29250"/>
    <cellStyle name="SAPBEXfilterItem 3 7" xfId="29251"/>
    <cellStyle name="SAPBEXfilterItem 3 7 2" xfId="29252"/>
    <cellStyle name="SAPBEXfilterItem 3 8" xfId="29253"/>
    <cellStyle name="SAPBEXfilterItem 4" xfId="29254"/>
    <cellStyle name="SAPBEXfilterItem 4 2" xfId="29255"/>
    <cellStyle name="SAPBEXfilterItem 4 2 2" xfId="29256"/>
    <cellStyle name="SAPBEXfilterItem 4 3" xfId="29257"/>
    <cellStyle name="SAPBEXfilterItem 4 3 2" xfId="29258"/>
    <cellStyle name="SAPBEXfilterItem 4 4" xfId="29259"/>
    <cellStyle name="SAPBEXfilterItem 4 4 2" xfId="29260"/>
    <cellStyle name="SAPBEXfilterItem 4 5" xfId="29261"/>
    <cellStyle name="SAPBEXfilterItem 4 5 2" xfId="29262"/>
    <cellStyle name="SAPBEXfilterItem 4 6" xfId="29263"/>
    <cellStyle name="SAPBEXfilterItem 4 6 2" xfId="29264"/>
    <cellStyle name="SAPBEXfilterItem 4 7" xfId="29265"/>
    <cellStyle name="SAPBEXfilterItem 5" xfId="29266"/>
    <cellStyle name="SAPBEXfilterItem 5 2" xfId="29267"/>
    <cellStyle name="SAPBEXfilterItem 6" xfId="29268"/>
    <cellStyle name="SAPBEXfilterItem 6 2" xfId="29269"/>
    <cellStyle name="SAPBEXfilterItem 7" xfId="29270"/>
    <cellStyle name="SAPBEXfilterItem 7 2" xfId="29271"/>
    <cellStyle name="SAPBEXfilterItem 8" xfId="29272"/>
    <cellStyle name="SAPBEXfilterItem 8 2" xfId="29273"/>
    <cellStyle name="SAPBEXfilterItem 9" xfId="29274"/>
    <cellStyle name="SAPBEXfilterItem 9 2" xfId="29275"/>
    <cellStyle name="SAPBEXfilterText" xfId="29276"/>
    <cellStyle name="SAPBEXfilterText 10" xfId="29277"/>
    <cellStyle name="SAPBEXfilterText 2" xfId="29278"/>
    <cellStyle name="SAPBEXfilterText 2 2" xfId="29279"/>
    <cellStyle name="SAPBEXfilterText 2 2 2" xfId="29280"/>
    <cellStyle name="SAPBEXfilterText 2 2 2 2" xfId="29281"/>
    <cellStyle name="SAPBEXfilterText 2 2 3" xfId="29282"/>
    <cellStyle name="SAPBEXfilterText 2 2 3 2" xfId="29283"/>
    <cellStyle name="SAPBEXfilterText 2 2 4" xfId="29284"/>
    <cellStyle name="SAPBEXfilterText 2 2 4 2" xfId="29285"/>
    <cellStyle name="SAPBEXfilterText 2 2 5" xfId="29286"/>
    <cellStyle name="SAPBEXfilterText 2 2 5 2" xfId="29287"/>
    <cellStyle name="SAPBEXfilterText 2 2 6" xfId="29288"/>
    <cellStyle name="SAPBEXfilterText 2 2 6 2" xfId="29289"/>
    <cellStyle name="SAPBEXfilterText 2 2 7" xfId="29290"/>
    <cellStyle name="SAPBEXfilterText 2 3" xfId="29291"/>
    <cellStyle name="SAPBEXfilterText 2 3 2" xfId="29292"/>
    <cellStyle name="SAPBEXfilterText 2 4" xfId="29293"/>
    <cellStyle name="SAPBEXfilterText 2 4 2" xfId="29294"/>
    <cellStyle name="SAPBEXfilterText 2 5" xfId="29295"/>
    <cellStyle name="SAPBEXfilterText 2 5 2" xfId="29296"/>
    <cellStyle name="SAPBEXfilterText 2 6" xfId="29297"/>
    <cellStyle name="SAPBEXfilterText 2 6 2" xfId="29298"/>
    <cellStyle name="SAPBEXfilterText 2 7" xfId="29299"/>
    <cellStyle name="SAPBEXfilterText 2 7 2" xfId="29300"/>
    <cellStyle name="SAPBEXfilterText 2 8" xfId="29301"/>
    <cellStyle name="SAPBEXfilterText 3" xfId="29302"/>
    <cellStyle name="SAPBEXfilterText 3 2" xfId="29303"/>
    <cellStyle name="SAPBEXfilterText 3 2 2" xfId="29304"/>
    <cellStyle name="SAPBEXfilterText 3 2 2 2" xfId="29305"/>
    <cellStyle name="SAPBEXfilterText 3 2 3" xfId="29306"/>
    <cellStyle name="SAPBEXfilterText 3 2 3 2" xfId="29307"/>
    <cellStyle name="SAPBEXfilterText 3 2 4" xfId="29308"/>
    <cellStyle name="SAPBEXfilterText 3 2 4 2" xfId="29309"/>
    <cellStyle name="SAPBEXfilterText 3 2 5" xfId="29310"/>
    <cellStyle name="SAPBEXfilterText 3 2 5 2" xfId="29311"/>
    <cellStyle name="SAPBEXfilterText 3 2 6" xfId="29312"/>
    <cellStyle name="SAPBEXfilterText 3 2 6 2" xfId="29313"/>
    <cellStyle name="SAPBEXfilterText 3 2 7" xfId="29314"/>
    <cellStyle name="SAPBEXfilterText 3 3" xfId="29315"/>
    <cellStyle name="SAPBEXfilterText 3 3 2" xfId="29316"/>
    <cellStyle name="SAPBEXfilterText 3 4" xfId="29317"/>
    <cellStyle name="SAPBEXfilterText 3 4 2" xfId="29318"/>
    <cellStyle name="SAPBEXfilterText 3 5" xfId="29319"/>
    <cellStyle name="SAPBEXfilterText 3 5 2" xfId="29320"/>
    <cellStyle name="SAPBEXfilterText 3 6" xfId="29321"/>
    <cellStyle name="SAPBEXfilterText 3 6 2" xfId="29322"/>
    <cellStyle name="SAPBEXfilterText 3 7" xfId="29323"/>
    <cellStyle name="SAPBEXfilterText 3 7 2" xfId="29324"/>
    <cellStyle name="SAPBEXfilterText 3 8" xfId="29325"/>
    <cellStyle name="SAPBEXfilterText 4" xfId="29326"/>
    <cellStyle name="SAPBEXfilterText 4 2" xfId="29327"/>
    <cellStyle name="SAPBEXfilterText 4 2 2" xfId="29328"/>
    <cellStyle name="SAPBEXfilterText 4 3" xfId="29329"/>
    <cellStyle name="SAPBEXfilterText 4 3 2" xfId="29330"/>
    <cellStyle name="SAPBEXfilterText 4 4" xfId="29331"/>
    <cellStyle name="SAPBEXfilterText 4 4 2" xfId="29332"/>
    <cellStyle name="SAPBEXfilterText 4 5" xfId="29333"/>
    <cellStyle name="SAPBEXfilterText 4 5 2" xfId="29334"/>
    <cellStyle name="SAPBEXfilterText 4 6" xfId="29335"/>
    <cellStyle name="SAPBEXfilterText 4 6 2" xfId="29336"/>
    <cellStyle name="SAPBEXfilterText 4 7" xfId="29337"/>
    <cellStyle name="SAPBEXfilterText 5" xfId="29338"/>
    <cellStyle name="SAPBEXfilterText 5 2" xfId="29339"/>
    <cellStyle name="SAPBEXfilterText 6" xfId="29340"/>
    <cellStyle name="SAPBEXfilterText 6 2" xfId="29341"/>
    <cellStyle name="SAPBEXfilterText 7" xfId="29342"/>
    <cellStyle name="SAPBEXfilterText 7 2" xfId="29343"/>
    <cellStyle name="SAPBEXfilterText 8" xfId="29344"/>
    <cellStyle name="SAPBEXfilterText 8 2" xfId="29345"/>
    <cellStyle name="SAPBEXfilterText 9" xfId="29346"/>
    <cellStyle name="SAPBEXfilterText 9 2" xfId="29347"/>
    <cellStyle name="SAPBEXformats" xfId="29348"/>
    <cellStyle name="SAPBEXformats 10" xfId="29349"/>
    <cellStyle name="SAPBEXformats 10 2" xfId="29350"/>
    <cellStyle name="SAPBEXformats 10 2 2" xfId="29351"/>
    <cellStyle name="SAPBEXformats 10 3" xfId="29352"/>
    <cellStyle name="SAPBEXformats 10 3 2" xfId="29353"/>
    <cellStyle name="SAPBEXformats 10 4" xfId="29354"/>
    <cellStyle name="SAPBEXformats 10 4 2" xfId="29355"/>
    <cellStyle name="SAPBEXformats 10 5" xfId="29356"/>
    <cellStyle name="SAPBEXformats 10 5 2" xfId="29357"/>
    <cellStyle name="SAPBEXformats 10 6" xfId="29358"/>
    <cellStyle name="SAPBEXformats 10 6 2" xfId="29359"/>
    <cellStyle name="SAPBEXformats 10 7" xfId="29360"/>
    <cellStyle name="SAPBEXformats 11" xfId="29361"/>
    <cellStyle name="SAPBEXformats 11 2" xfId="29362"/>
    <cellStyle name="SAPBEXformats 12" xfId="29363"/>
    <cellStyle name="SAPBEXformats 12 2" xfId="29364"/>
    <cellStyle name="SAPBEXformats 13" xfId="29365"/>
    <cellStyle name="SAPBEXformats 13 2" xfId="29366"/>
    <cellStyle name="SAPBEXformats 14" xfId="29367"/>
    <cellStyle name="SAPBEXformats 14 2" xfId="29368"/>
    <cellStyle name="SAPBEXformats 15" xfId="29369"/>
    <cellStyle name="SAPBEXformats 15 2" xfId="29370"/>
    <cellStyle name="SAPBEXformats 16" xfId="29371"/>
    <cellStyle name="SAPBEXformats 2" xfId="29372"/>
    <cellStyle name="SAPBEXformats 2 10" xfId="29373"/>
    <cellStyle name="SAPBEXformats 2 10 2" xfId="29374"/>
    <cellStyle name="SAPBEXformats 2 11" xfId="29375"/>
    <cellStyle name="SAPBEXformats 2 11 2" xfId="29376"/>
    <cellStyle name="SAPBEXformats 2 12" xfId="29377"/>
    <cellStyle name="SAPBEXformats 2 2" xfId="29378"/>
    <cellStyle name="SAPBEXformats 2 2 10" xfId="29379"/>
    <cellStyle name="SAPBEXformats 2 2 10 2" xfId="29380"/>
    <cellStyle name="SAPBEXformats 2 2 11" xfId="29381"/>
    <cellStyle name="SAPBEXformats 2 2 2" xfId="29382"/>
    <cellStyle name="SAPBEXformats 2 2 2 10" xfId="29383"/>
    <cellStyle name="SAPBEXformats 2 2 2 2" xfId="29384"/>
    <cellStyle name="SAPBEXformats 2 2 2 2 2" xfId="29385"/>
    <cellStyle name="SAPBEXformats 2 2 2 2 2 2" xfId="29386"/>
    <cellStyle name="SAPBEXformats 2 2 2 2 2 2 2" xfId="29387"/>
    <cellStyle name="SAPBEXformats 2 2 2 2 2 2 2 2" xfId="29388"/>
    <cellStyle name="SAPBEXformats 2 2 2 2 2 2 3" xfId="29389"/>
    <cellStyle name="SAPBEXformats 2 2 2 2 2 2 3 2" xfId="29390"/>
    <cellStyle name="SAPBEXformats 2 2 2 2 2 2 4" xfId="29391"/>
    <cellStyle name="SAPBEXformats 2 2 2 2 2 2 4 2" xfId="29392"/>
    <cellStyle name="SAPBEXformats 2 2 2 2 2 2 5" xfId="29393"/>
    <cellStyle name="SAPBEXformats 2 2 2 2 2 2 5 2" xfId="29394"/>
    <cellStyle name="SAPBEXformats 2 2 2 2 2 2 6" xfId="29395"/>
    <cellStyle name="SAPBEXformats 2 2 2 2 2 2 6 2" xfId="29396"/>
    <cellStyle name="SAPBEXformats 2 2 2 2 2 2 7" xfId="29397"/>
    <cellStyle name="SAPBEXformats 2 2 2 2 2 3" xfId="29398"/>
    <cellStyle name="SAPBEXformats 2 2 2 2 2 3 2" xfId="29399"/>
    <cellStyle name="SAPBEXformats 2 2 2 2 2 4" xfId="29400"/>
    <cellStyle name="SAPBEXformats 2 2 2 2 2 4 2" xfId="29401"/>
    <cellStyle name="SAPBEXformats 2 2 2 2 2 5" xfId="29402"/>
    <cellStyle name="SAPBEXformats 2 2 2 2 2 5 2" xfId="29403"/>
    <cellStyle name="SAPBEXformats 2 2 2 2 2 6" xfId="29404"/>
    <cellStyle name="SAPBEXformats 2 2 2 2 2 6 2" xfId="29405"/>
    <cellStyle name="SAPBEXformats 2 2 2 2 2 7" xfId="29406"/>
    <cellStyle name="SAPBEXformats 2 2 2 2 2 7 2" xfId="29407"/>
    <cellStyle name="SAPBEXformats 2 2 2 2 2 8" xfId="29408"/>
    <cellStyle name="SAPBEXformats 2 2 2 2 3" xfId="29409"/>
    <cellStyle name="SAPBEXformats 2 2 2 2 3 2" xfId="29410"/>
    <cellStyle name="SAPBEXformats 2 2 2 2 3 2 2" xfId="29411"/>
    <cellStyle name="SAPBEXformats 2 2 2 2 3 3" xfId="29412"/>
    <cellStyle name="SAPBEXformats 2 2 2 2 3 3 2" xfId="29413"/>
    <cellStyle name="SAPBEXformats 2 2 2 2 3 4" xfId="29414"/>
    <cellStyle name="SAPBEXformats 2 2 2 2 3 4 2" xfId="29415"/>
    <cellStyle name="SAPBEXformats 2 2 2 2 3 5" xfId="29416"/>
    <cellStyle name="SAPBEXformats 2 2 2 2 3 5 2" xfId="29417"/>
    <cellStyle name="SAPBEXformats 2 2 2 2 3 6" xfId="29418"/>
    <cellStyle name="SAPBEXformats 2 2 2 2 3 6 2" xfId="29419"/>
    <cellStyle name="SAPBEXformats 2 2 2 2 3 7" xfId="29420"/>
    <cellStyle name="SAPBEXformats 2 2 2 2 4" xfId="29421"/>
    <cellStyle name="SAPBEXformats 2 2 2 2 4 2" xfId="29422"/>
    <cellStyle name="SAPBEXformats 2 2 2 2 5" xfId="29423"/>
    <cellStyle name="SAPBEXformats 2 2 2 2 5 2" xfId="29424"/>
    <cellStyle name="SAPBEXformats 2 2 2 2 6" xfId="29425"/>
    <cellStyle name="SAPBEXformats 2 2 2 2 6 2" xfId="29426"/>
    <cellStyle name="SAPBEXformats 2 2 2 2 7" xfId="29427"/>
    <cellStyle name="SAPBEXformats 2 2 2 2 7 2" xfId="29428"/>
    <cellStyle name="SAPBEXformats 2 2 2 2 8" xfId="29429"/>
    <cellStyle name="SAPBEXformats 2 2 2 2 8 2" xfId="29430"/>
    <cellStyle name="SAPBEXformats 2 2 2 2 9" xfId="29431"/>
    <cellStyle name="SAPBEXformats 2 2 2 3" xfId="29432"/>
    <cellStyle name="SAPBEXformats 2 2 2 3 2" xfId="29433"/>
    <cellStyle name="SAPBEXformats 2 2 2 3 2 2" xfId="29434"/>
    <cellStyle name="SAPBEXformats 2 2 2 3 2 2 2" xfId="29435"/>
    <cellStyle name="SAPBEXformats 2 2 2 3 2 3" xfId="29436"/>
    <cellStyle name="SAPBEXformats 2 2 2 3 2 3 2" xfId="29437"/>
    <cellStyle name="SAPBEXformats 2 2 2 3 2 4" xfId="29438"/>
    <cellStyle name="SAPBEXformats 2 2 2 3 2 4 2" xfId="29439"/>
    <cellStyle name="SAPBEXformats 2 2 2 3 2 5" xfId="29440"/>
    <cellStyle name="SAPBEXformats 2 2 2 3 2 5 2" xfId="29441"/>
    <cellStyle name="SAPBEXformats 2 2 2 3 2 6" xfId="29442"/>
    <cellStyle name="SAPBEXformats 2 2 2 3 2 6 2" xfId="29443"/>
    <cellStyle name="SAPBEXformats 2 2 2 3 2 7" xfId="29444"/>
    <cellStyle name="SAPBEXformats 2 2 2 3 3" xfId="29445"/>
    <cellStyle name="SAPBEXformats 2 2 2 3 3 2" xfId="29446"/>
    <cellStyle name="SAPBEXformats 2 2 2 3 4" xfId="29447"/>
    <cellStyle name="SAPBEXformats 2 2 2 3 4 2" xfId="29448"/>
    <cellStyle name="SAPBEXformats 2 2 2 3 5" xfId="29449"/>
    <cellStyle name="SAPBEXformats 2 2 2 3 5 2" xfId="29450"/>
    <cellStyle name="SAPBEXformats 2 2 2 3 6" xfId="29451"/>
    <cellStyle name="SAPBEXformats 2 2 2 3 6 2" xfId="29452"/>
    <cellStyle name="SAPBEXformats 2 2 2 3 7" xfId="29453"/>
    <cellStyle name="SAPBEXformats 2 2 2 3 7 2" xfId="29454"/>
    <cellStyle name="SAPBEXformats 2 2 2 3 8" xfId="29455"/>
    <cellStyle name="SAPBEXformats 2 2 2 4" xfId="29456"/>
    <cellStyle name="SAPBEXformats 2 2 2 4 2" xfId="29457"/>
    <cellStyle name="SAPBEXformats 2 2 2 4 2 2" xfId="29458"/>
    <cellStyle name="SAPBEXformats 2 2 2 4 3" xfId="29459"/>
    <cellStyle name="SAPBEXformats 2 2 2 4 3 2" xfId="29460"/>
    <cellStyle name="SAPBEXformats 2 2 2 4 4" xfId="29461"/>
    <cellStyle name="SAPBEXformats 2 2 2 4 4 2" xfId="29462"/>
    <cellStyle name="SAPBEXformats 2 2 2 4 5" xfId="29463"/>
    <cellStyle name="SAPBEXformats 2 2 2 4 5 2" xfId="29464"/>
    <cellStyle name="SAPBEXformats 2 2 2 4 6" xfId="29465"/>
    <cellStyle name="SAPBEXformats 2 2 2 4 6 2" xfId="29466"/>
    <cellStyle name="SAPBEXformats 2 2 2 4 7" xfId="29467"/>
    <cellStyle name="SAPBEXformats 2 2 2 5" xfId="29468"/>
    <cellStyle name="SAPBEXformats 2 2 2 5 2" xfId="29469"/>
    <cellStyle name="SAPBEXformats 2 2 2 6" xfId="29470"/>
    <cellStyle name="SAPBEXformats 2 2 2 6 2" xfId="29471"/>
    <cellStyle name="SAPBEXformats 2 2 2 7" xfId="29472"/>
    <cellStyle name="SAPBEXformats 2 2 2 7 2" xfId="29473"/>
    <cellStyle name="SAPBEXformats 2 2 2 8" xfId="29474"/>
    <cellStyle name="SAPBEXformats 2 2 2 8 2" xfId="29475"/>
    <cellStyle name="SAPBEXformats 2 2 2 9" xfId="29476"/>
    <cellStyle name="SAPBEXformats 2 2 2 9 2" xfId="29477"/>
    <cellStyle name="SAPBEXformats 2 2 3" xfId="29478"/>
    <cellStyle name="SAPBEXformats 2 2 3 2" xfId="29479"/>
    <cellStyle name="SAPBEXformats 2 2 3 2 2" xfId="29480"/>
    <cellStyle name="SAPBEXformats 2 2 3 2 2 2" xfId="29481"/>
    <cellStyle name="SAPBEXformats 2 2 3 2 2 2 2" xfId="29482"/>
    <cellStyle name="SAPBEXformats 2 2 3 2 2 3" xfId="29483"/>
    <cellStyle name="SAPBEXformats 2 2 3 2 2 3 2" xfId="29484"/>
    <cellStyle name="SAPBEXformats 2 2 3 2 2 4" xfId="29485"/>
    <cellStyle name="SAPBEXformats 2 2 3 2 2 4 2" xfId="29486"/>
    <cellStyle name="SAPBEXformats 2 2 3 2 2 5" xfId="29487"/>
    <cellStyle name="SAPBEXformats 2 2 3 2 2 5 2" xfId="29488"/>
    <cellStyle name="SAPBEXformats 2 2 3 2 2 6" xfId="29489"/>
    <cellStyle name="SAPBEXformats 2 2 3 2 2 6 2" xfId="29490"/>
    <cellStyle name="SAPBEXformats 2 2 3 2 2 7" xfId="29491"/>
    <cellStyle name="SAPBEXformats 2 2 3 2 3" xfId="29492"/>
    <cellStyle name="SAPBEXformats 2 2 3 2 3 2" xfId="29493"/>
    <cellStyle name="SAPBEXformats 2 2 3 2 4" xfId="29494"/>
    <cellStyle name="SAPBEXformats 2 2 3 2 4 2" xfId="29495"/>
    <cellStyle name="SAPBEXformats 2 2 3 2 5" xfId="29496"/>
    <cellStyle name="SAPBEXformats 2 2 3 2 5 2" xfId="29497"/>
    <cellStyle name="SAPBEXformats 2 2 3 2 6" xfId="29498"/>
    <cellStyle name="SAPBEXformats 2 2 3 2 6 2" xfId="29499"/>
    <cellStyle name="SAPBEXformats 2 2 3 2 7" xfId="29500"/>
    <cellStyle name="SAPBEXformats 2 2 3 2 7 2" xfId="29501"/>
    <cellStyle name="SAPBEXformats 2 2 3 2 8" xfId="29502"/>
    <cellStyle name="SAPBEXformats 2 2 3 3" xfId="29503"/>
    <cellStyle name="SAPBEXformats 2 2 3 3 2" xfId="29504"/>
    <cellStyle name="SAPBEXformats 2 2 3 3 2 2" xfId="29505"/>
    <cellStyle name="SAPBEXformats 2 2 3 3 3" xfId="29506"/>
    <cellStyle name="SAPBEXformats 2 2 3 3 3 2" xfId="29507"/>
    <cellStyle name="SAPBEXformats 2 2 3 3 4" xfId="29508"/>
    <cellStyle name="SAPBEXformats 2 2 3 3 4 2" xfId="29509"/>
    <cellStyle name="SAPBEXformats 2 2 3 3 5" xfId="29510"/>
    <cellStyle name="SAPBEXformats 2 2 3 3 5 2" xfId="29511"/>
    <cellStyle name="SAPBEXformats 2 2 3 3 6" xfId="29512"/>
    <cellStyle name="SAPBEXformats 2 2 3 3 6 2" xfId="29513"/>
    <cellStyle name="SAPBEXformats 2 2 3 3 7" xfId="29514"/>
    <cellStyle name="SAPBEXformats 2 2 3 4" xfId="29515"/>
    <cellStyle name="SAPBEXformats 2 2 3 4 2" xfId="29516"/>
    <cellStyle name="SAPBEXformats 2 2 3 5" xfId="29517"/>
    <cellStyle name="SAPBEXformats 2 2 3 5 2" xfId="29518"/>
    <cellStyle name="SAPBEXformats 2 2 3 6" xfId="29519"/>
    <cellStyle name="SAPBEXformats 2 2 3 6 2" xfId="29520"/>
    <cellStyle name="SAPBEXformats 2 2 3 7" xfId="29521"/>
    <cellStyle name="SAPBEXformats 2 2 3 7 2" xfId="29522"/>
    <cellStyle name="SAPBEXformats 2 2 3 8" xfId="29523"/>
    <cellStyle name="SAPBEXformats 2 2 3 8 2" xfId="29524"/>
    <cellStyle name="SAPBEXformats 2 2 3 9" xfId="29525"/>
    <cellStyle name="SAPBEXformats 2 2 4" xfId="29526"/>
    <cellStyle name="SAPBEXformats 2 2 4 2" xfId="29527"/>
    <cellStyle name="SAPBEXformats 2 2 4 2 2" xfId="29528"/>
    <cellStyle name="SAPBEXformats 2 2 4 2 2 2" xfId="29529"/>
    <cellStyle name="SAPBEXformats 2 2 4 2 3" xfId="29530"/>
    <cellStyle name="SAPBEXformats 2 2 4 2 3 2" xfId="29531"/>
    <cellStyle name="SAPBEXformats 2 2 4 2 4" xfId="29532"/>
    <cellStyle name="SAPBEXformats 2 2 4 2 4 2" xfId="29533"/>
    <cellStyle name="SAPBEXformats 2 2 4 2 5" xfId="29534"/>
    <cellStyle name="SAPBEXformats 2 2 4 2 5 2" xfId="29535"/>
    <cellStyle name="SAPBEXformats 2 2 4 2 6" xfId="29536"/>
    <cellStyle name="SAPBEXformats 2 2 4 2 6 2" xfId="29537"/>
    <cellStyle name="SAPBEXformats 2 2 4 2 7" xfId="29538"/>
    <cellStyle name="SAPBEXformats 2 2 4 3" xfId="29539"/>
    <cellStyle name="SAPBEXformats 2 2 4 3 2" xfId="29540"/>
    <cellStyle name="SAPBEXformats 2 2 4 4" xfId="29541"/>
    <cellStyle name="SAPBEXformats 2 2 4 4 2" xfId="29542"/>
    <cellStyle name="SAPBEXformats 2 2 4 5" xfId="29543"/>
    <cellStyle name="SAPBEXformats 2 2 4 5 2" xfId="29544"/>
    <cellStyle name="SAPBEXformats 2 2 4 6" xfId="29545"/>
    <cellStyle name="SAPBEXformats 2 2 4 6 2" xfId="29546"/>
    <cellStyle name="SAPBEXformats 2 2 4 7" xfId="29547"/>
    <cellStyle name="SAPBEXformats 2 2 4 7 2" xfId="29548"/>
    <cellStyle name="SAPBEXformats 2 2 4 8" xfId="29549"/>
    <cellStyle name="SAPBEXformats 2 2 5" xfId="29550"/>
    <cellStyle name="SAPBEXformats 2 2 5 2" xfId="29551"/>
    <cellStyle name="SAPBEXformats 2 2 5 2 2" xfId="29552"/>
    <cellStyle name="SAPBEXformats 2 2 5 3" xfId="29553"/>
    <cellStyle name="SAPBEXformats 2 2 5 3 2" xfId="29554"/>
    <cellStyle name="SAPBEXformats 2 2 5 4" xfId="29555"/>
    <cellStyle name="SAPBEXformats 2 2 5 4 2" xfId="29556"/>
    <cellStyle name="SAPBEXformats 2 2 5 5" xfId="29557"/>
    <cellStyle name="SAPBEXformats 2 2 5 5 2" xfId="29558"/>
    <cellStyle name="SAPBEXformats 2 2 5 6" xfId="29559"/>
    <cellStyle name="SAPBEXformats 2 2 5 6 2" xfId="29560"/>
    <cellStyle name="SAPBEXformats 2 2 5 7" xfId="29561"/>
    <cellStyle name="SAPBEXformats 2 2 6" xfId="29562"/>
    <cellStyle name="SAPBEXformats 2 2 6 2" xfId="29563"/>
    <cellStyle name="SAPBEXformats 2 2 7" xfId="29564"/>
    <cellStyle name="SAPBEXformats 2 2 7 2" xfId="29565"/>
    <cellStyle name="SAPBEXformats 2 2 8" xfId="29566"/>
    <cellStyle name="SAPBEXformats 2 2 8 2" xfId="29567"/>
    <cellStyle name="SAPBEXformats 2 2 9" xfId="29568"/>
    <cellStyle name="SAPBEXformats 2 2 9 2" xfId="29569"/>
    <cellStyle name="SAPBEXformats 2 3" xfId="29570"/>
    <cellStyle name="SAPBEXformats 2 3 10" xfId="29571"/>
    <cellStyle name="SAPBEXformats 2 3 2" xfId="29572"/>
    <cellStyle name="SAPBEXformats 2 3 2 2" xfId="29573"/>
    <cellStyle name="SAPBEXformats 2 3 2 2 2" xfId="29574"/>
    <cellStyle name="SAPBEXformats 2 3 2 2 2 2" xfId="29575"/>
    <cellStyle name="SAPBEXformats 2 3 2 2 2 2 2" xfId="29576"/>
    <cellStyle name="SAPBEXformats 2 3 2 2 2 3" xfId="29577"/>
    <cellStyle name="SAPBEXformats 2 3 2 2 2 3 2" xfId="29578"/>
    <cellStyle name="SAPBEXformats 2 3 2 2 2 4" xfId="29579"/>
    <cellStyle name="SAPBEXformats 2 3 2 2 2 4 2" xfId="29580"/>
    <cellStyle name="SAPBEXformats 2 3 2 2 2 5" xfId="29581"/>
    <cellStyle name="SAPBEXformats 2 3 2 2 2 5 2" xfId="29582"/>
    <cellStyle name="SAPBEXformats 2 3 2 2 2 6" xfId="29583"/>
    <cellStyle name="SAPBEXformats 2 3 2 2 2 6 2" xfId="29584"/>
    <cellStyle name="SAPBEXformats 2 3 2 2 2 7" xfId="29585"/>
    <cellStyle name="SAPBEXformats 2 3 2 2 3" xfId="29586"/>
    <cellStyle name="SAPBEXformats 2 3 2 2 3 2" xfId="29587"/>
    <cellStyle name="SAPBEXformats 2 3 2 2 4" xfId="29588"/>
    <cellStyle name="SAPBEXformats 2 3 2 2 4 2" xfId="29589"/>
    <cellStyle name="SAPBEXformats 2 3 2 2 5" xfId="29590"/>
    <cellStyle name="SAPBEXformats 2 3 2 2 5 2" xfId="29591"/>
    <cellStyle name="SAPBEXformats 2 3 2 2 6" xfId="29592"/>
    <cellStyle name="SAPBEXformats 2 3 2 2 6 2" xfId="29593"/>
    <cellStyle name="SAPBEXformats 2 3 2 2 7" xfId="29594"/>
    <cellStyle name="SAPBEXformats 2 3 2 2 7 2" xfId="29595"/>
    <cellStyle name="SAPBEXformats 2 3 2 2 8" xfId="29596"/>
    <cellStyle name="SAPBEXformats 2 3 2 3" xfId="29597"/>
    <cellStyle name="SAPBEXformats 2 3 2 3 2" xfId="29598"/>
    <cellStyle name="SAPBEXformats 2 3 2 3 2 2" xfId="29599"/>
    <cellStyle name="SAPBEXformats 2 3 2 3 3" xfId="29600"/>
    <cellStyle name="SAPBEXformats 2 3 2 3 3 2" xfId="29601"/>
    <cellStyle name="SAPBEXformats 2 3 2 3 4" xfId="29602"/>
    <cellStyle name="SAPBEXformats 2 3 2 3 4 2" xfId="29603"/>
    <cellStyle name="SAPBEXformats 2 3 2 3 5" xfId="29604"/>
    <cellStyle name="SAPBEXformats 2 3 2 3 5 2" xfId="29605"/>
    <cellStyle name="SAPBEXformats 2 3 2 3 6" xfId="29606"/>
    <cellStyle name="SAPBEXformats 2 3 2 3 6 2" xfId="29607"/>
    <cellStyle name="SAPBEXformats 2 3 2 3 7" xfId="29608"/>
    <cellStyle name="SAPBEXformats 2 3 2 4" xfId="29609"/>
    <cellStyle name="SAPBEXformats 2 3 2 4 2" xfId="29610"/>
    <cellStyle name="SAPBEXformats 2 3 2 5" xfId="29611"/>
    <cellStyle name="SAPBEXformats 2 3 2 5 2" xfId="29612"/>
    <cellStyle name="SAPBEXformats 2 3 2 6" xfId="29613"/>
    <cellStyle name="SAPBEXformats 2 3 2 6 2" xfId="29614"/>
    <cellStyle name="SAPBEXformats 2 3 2 7" xfId="29615"/>
    <cellStyle name="SAPBEXformats 2 3 2 7 2" xfId="29616"/>
    <cellStyle name="SAPBEXformats 2 3 2 8" xfId="29617"/>
    <cellStyle name="SAPBEXformats 2 3 2 8 2" xfId="29618"/>
    <cellStyle name="SAPBEXformats 2 3 2 9" xfId="29619"/>
    <cellStyle name="SAPBEXformats 2 3 3" xfId="29620"/>
    <cellStyle name="SAPBEXformats 2 3 3 2" xfId="29621"/>
    <cellStyle name="SAPBEXformats 2 3 3 2 2" xfId="29622"/>
    <cellStyle name="SAPBEXformats 2 3 3 2 2 2" xfId="29623"/>
    <cellStyle name="SAPBEXformats 2 3 3 2 3" xfId="29624"/>
    <cellStyle name="SAPBEXformats 2 3 3 2 3 2" xfId="29625"/>
    <cellStyle name="SAPBEXformats 2 3 3 2 4" xfId="29626"/>
    <cellStyle name="SAPBEXformats 2 3 3 2 4 2" xfId="29627"/>
    <cellStyle name="SAPBEXformats 2 3 3 2 5" xfId="29628"/>
    <cellStyle name="SAPBEXformats 2 3 3 2 5 2" xfId="29629"/>
    <cellStyle name="SAPBEXformats 2 3 3 2 6" xfId="29630"/>
    <cellStyle name="SAPBEXformats 2 3 3 2 6 2" xfId="29631"/>
    <cellStyle name="SAPBEXformats 2 3 3 2 7" xfId="29632"/>
    <cellStyle name="SAPBEXformats 2 3 3 3" xfId="29633"/>
    <cellStyle name="SAPBEXformats 2 3 3 3 2" xfId="29634"/>
    <cellStyle name="SAPBEXformats 2 3 3 4" xfId="29635"/>
    <cellStyle name="SAPBEXformats 2 3 3 4 2" xfId="29636"/>
    <cellStyle name="SAPBEXformats 2 3 3 5" xfId="29637"/>
    <cellStyle name="SAPBEXformats 2 3 3 5 2" xfId="29638"/>
    <cellStyle name="SAPBEXformats 2 3 3 6" xfId="29639"/>
    <cellStyle name="SAPBEXformats 2 3 3 6 2" xfId="29640"/>
    <cellStyle name="SAPBEXformats 2 3 3 7" xfId="29641"/>
    <cellStyle name="SAPBEXformats 2 3 3 7 2" xfId="29642"/>
    <cellStyle name="SAPBEXformats 2 3 3 8" xfId="29643"/>
    <cellStyle name="SAPBEXformats 2 3 4" xfId="29644"/>
    <cellStyle name="SAPBEXformats 2 3 4 2" xfId="29645"/>
    <cellStyle name="SAPBEXformats 2 3 4 2 2" xfId="29646"/>
    <cellStyle name="SAPBEXformats 2 3 4 3" xfId="29647"/>
    <cellStyle name="SAPBEXformats 2 3 4 3 2" xfId="29648"/>
    <cellStyle name="SAPBEXformats 2 3 4 4" xfId="29649"/>
    <cellStyle name="SAPBEXformats 2 3 4 4 2" xfId="29650"/>
    <cellStyle name="SAPBEXformats 2 3 4 5" xfId="29651"/>
    <cellStyle name="SAPBEXformats 2 3 4 5 2" xfId="29652"/>
    <cellStyle name="SAPBEXformats 2 3 4 6" xfId="29653"/>
    <cellStyle name="SAPBEXformats 2 3 4 6 2" xfId="29654"/>
    <cellStyle name="SAPBEXformats 2 3 4 7" xfId="29655"/>
    <cellStyle name="SAPBEXformats 2 3 5" xfId="29656"/>
    <cellStyle name="SAPBEXformats 2 3 5 2" xfId="29657"/>
    <cellStyle name="SAPBEXformats 2 3 6" xfId="29658"/>
    <cellStyle name="SAPBEXformats 2 3 6 2" xfId="29659"/>
    <cellStyle name="SAPBEXformats 2 3 7" xfId="29660"/>
    <cellStyle name="SAPBEXformats 2 3 7 2" xfId="29661"/>
    <cellStyle name="SAPBEXformats 2 3 8" xfId="29662"/>
    <cellStyle name="SAPBEXformats 2 3 8 2" xfId="29663"/>
    <cellStyle name="SAPBEXformats 2 3 9" xfId="29664"/>
    <cellStyle name="SAPBEXformats 2 3 9 2" xfId="29665"/>
    <cellStyle name="SAPBEXformats 2 4" xfId="29666"/>
    <cellStyle name="SAPBEXformats 2 4 2" xfId="29667"/>
    <cellStyle name="SAPBEXformats 2 4 2 2" xfId="29668"/>
    <cellStyle name="SAPBEXformats 2 4 2 2 2" xfId="29669"/>
    <cellStyle name="SAPBEXformats 2 4 2 2 2 2" xfId="29670"/>
    <cellStyle name="SAPBEXformats 2 4 2 2 3" xfId="29671"/>
    <cellStyle name="SAPBEXformats 2 4 2 2 3 2" xfId="29672"/>
    <cellStyle name="SAPBEXformats 2 4 2 2 4" xfId="29673"/>
    <cellStyle name="SAPBEXformats 2 4 2 2 4 2" xfId="29674"/>
    <cellStyle name="SAPBEXformats 2 4 2 2 5" xfId="29675"/>
    <cellStyle name="SAPBEXformats 2 4 2 2 5 2" xfId="29676"/>
    <cellStyle name="SAPBEXformats 2 4 2 2 6" xfId="29677"/>
    <cellStyle name="SAPBEXformats 2 4 2 2 6 2" xfId="29678"/>
    <cellStyle name="SAPBEXformats 2 4 2 2 7" xfId="29679"/>
    <cellStyle name="SAPBEXformats 2 4 2 3" xfId="29680"/>
    <cellStyle name="SAPBEXformats 2 4 2 3 2" xfId="29681"/>
    <cellStyle name="SAPBEXformats 2 4 2 4" xfId="29682"/>
    <cellStyle name="SAPBEXformats 2 4 2 4 2" xfId="29683"/>
    <cellStyle name="SAPBEXformats 2 4 2 5" xfId="29684"/>
    <cellStyle name="SAPBEXformats 2 4 2 5 2" xfId="29685"/>
    <cellStyle name="SAPBEXformats 2 4 2 6" xfId="29686"/>
    <cellStyle name="SAPBEXformats 2 4 2 6 2" xfId="29687"/>
    <cellStyle name="SAPBEXformats 2 4 2 7" xfId="29688"/>
    <cellStyle name="SAPBEXformats 2 4 2 7 2" xfId="29689"/>
    <cellStyle name="SAPBEXformats 2 4 2 8" xfId="29690"/>
    <cellStyle name="SAPBEXformats 2 4 3" xfId="29691"/>
    <cellStyle name="SAPBEXformats 2 4 3 2" xfId="29692"/>
    <cellStyle name="SAPBEXformats 2 4 3 2 2" xfId="29693"/>
    <cellStyle name="SAPBEXformats 2 4 3 3" xfId="29694"/>
    <cellStyle name="SAPBEXformats 2 4 3 3 2" xfId="29695"/>
    <cellStyle name="SAPBEXformats 2 4 3 4" xfId="29696"/>
    <cellStyle name="SAPBEXformats 2 4 3 4 2" xfId="29697"/>
    <cellStyle name="SAPBEXformats 2 4 3 5" xfId="29698"/>
    <cellStyle name="SAPBEXformats 2 4 3 5 2" xfId="29699"/>
    <cellStyle name="SAPBEXformats 2 4 3 6" xfId="29700"/>
    <cellStyle name="SAPBEXformats 2 4 3 6 2" xfId="29701"/>
    <cellStyle name="SAPBEXformats 2 4 3 7" xfId="29702"/>
    <cellStyle name="SAPBEXformats 2 4 4" xfId="29703"/>
    <cellStyle name="SAPBEXformats 2 4 4 2" xfId="29704"/>
    <cellStyle name="SAPBEXformats 2 4 5" xfId="29705"/>
    <cellStyle name="SAPBEXformats 2 4 5 2" xfId="29706"/>
    <cellStyle name="SAPBEXformats 2 4 6" xfId="29707"/>
    <cellStyle name="SAPBEXformats 2 4 6 2" xfId="29708"/>
    <cellStyle name="SAPBEXformats 2 4 7" xfId="29709"/>
    <cellStyle name="SAPBEXformats 2 4 7 2" xfId="29710"/>
    <cellStyle name="SAPBEXformats 2 4 8" xfId="29711"/>
    <cellStyle name="SAPBEXformats 2 4 8 2" xfId="29712"/>
    <cellStyle name="SAPBEXformats 2 4 9" xfId="29713"/>
    <cellStyle name="SAPBEXformats 2 5" xfId="29714"/>
    <cellStyle name="SAPBEXformats 2 5 2" xfId="29715"/>
    <cellStyle name="SAPBEXformats 2 5 2 2" xfId="29716"/>
    <cellStyle name="SAPBEXformats 2 5 2 2 2" xfId="29717"/>
    <cellStyle name="SAPBEXformats 2 5 2 3" xfId="29718"/>
    <cellStyle name="SAPBEXformats 2 5 2 3 2" xfId="29719"/>
    <cellStyle name="SAPBEXformats 2 5 2 4" xfId="29720"/>
    <cellStyle name="SAPBEXformats 2 5 2 4 2" xfId="29721"/>
    <cellStyle name="SAPBEXformats 2 5 2 5" xfId="29722"/>
    <cellStyle name="SAPBEXformats 2 5 2 5 2" xfId="29723"/>
    <cellStyle name="SAPBEXformats 2 5 2 6" xfId="29724"/>
    <cellStyle name="SAPBEXformats 2 5 2 6 2" xfId="29725"/>
    <cellStyle name="SAPBEXformats 2 5 2 7" xfId="29726"/>
    <cellStyle name="SAPBEXformats 2 5 3" xfId="29727"/>
    <cellStyle name="SAPBEXformats 2 5 3 2" xfId="29728"/>
    <cellStyle name="SAPBEXformats 2 5 4" xfId="29729"/>
    <cellStyle name="SAPBEXformats 2 5 4 2" xfId="29730"/>
    <cellStyle name="SAPBEXformats 2 5 5" xfId="29731"/>
    <cellStyle name="SAPBEXformats 2 5 5 2" xfId="29732"/>
    <cellStyle name="SAPBEXformats 2 5 6" xfId="29733"/>
    <cellStyle name="SAPBEXformats 2 5 6 2" xfId="29734"/>
    <cellStyle name="SAPBEXformats 2 5 7" xfId="29735"/>
    <cellStyle name="SAPBEXformats 2 5 7 2" xfId="29736"/>
    <cellStyle name="SAPBEXformats 2 5 8" xfId="29737"/>
    <cellStyle name="SAPBEXformats 2 6" xfId="29738"/>
    <cellStyle name="SAPBEXformats 2 6 2" xfId="29739"/>
    <cellStyle name="SAPBEXformats 2 6 2 2" xfId="29740"/>
    <cellStyle name="SAPBEXformats 2 6 3" xfId="29741"/>
    <cellStyle name="SAPBEXformats 2 6 3 2" xfId="29742"/>
    <cellStyle name="SAPBEXformats 2 6 4" xfId="29743"/>
    <cellStyle name="SAPBEXformats 2 6 4 2" xfId="29744"/>
    <cellStyle name="SAPBEXformats 2 6 5" xfId="29745"/>
    <cellStyle name="SAPBEXformats 2 6 5 2" xfId="29746"/>
    <cellStyle name="SAPBEXformats 2 6 6" xfId="29747"/>
    <cellStyle name="SAPBEXformats 2 6 6 2" xfId="29748"/>
    <cellStyle name="SAPBEXformats 2 6 7" xfId="29749"/>
    <cellStyle name="SAPBEXformats 2 7" xfId="29750"/>
    <cellStyle name="SAPBEXformats 2 7 2" xfId="29751"/>
    <cellStyle name="SAPBEXformats 2 8" xfId="29752"/>
    <cellStyle name="SAPBEXformats 2 8 2" xfId="29753"/>
    <cellStyle name="SAPBEXformats 2 9" xfId="29754"/>
    <cellStyle name="SAPBEXformats 2 9 2" xfId="29755"/>
    <cellStyle name="SAPBEXformats 3" xfId="29756"/>
    <cellStyle name="SAPBEXformats 3 10" xfId="29757"/>
    <cellStyle name="SAPBEXformats 3 10 2" xfId="29758"/>
    <cellStyle name="SAPBEXformats 3 11" xfId="29759"/>
    <cellStyle name="SAPBEXformats 3 11 2" xfId="29760"/>
    <cellStyle name="SAPBEXformats 3 12" xfId="29761"/>
    <cellStyle name="SAPBEXformats 3 2" xfId="29762"/>
    <cellStyle name="SAPBEXformats 3 2 10" xfId="29763"/>
    <cellStyle name="SAPBEXformats 3 2 10 2" xfId="29764"/>
    <cellStyle name="SAPBEXformats 3 2 11" xfId="29765"/>
    <cellStyle name="SAPBEXformats 3 2 2" xfId="29766"/>
    <cellStyle name="SAPBEXformats 3 2 2 10" xfId="29767"/>
    <cellStyle name="SAPBEXformats 3 2 2 2" xfId="29768"/>
    <cellStyle name="SAPBEXformats 3 2 2 2 2" xfId="29769"/>
    <cellStyle name="SAPBEXformats 3 2 2 2 2 2" xfId="29770"/>
    <cellStyle name="SAPBEXformats 3 2 2 2 2 2 2" xfId="29771"/>
    <cellStyle name="SAPBEXformats 3 2 2 2 2 2 2 2" xfId="29772"/>
    <cellStyle name="SAPBEXformats 3 2 2 2 2 2 3" xfId="29773"/>
    <cellStyle name="SAPBEXformats 3 2 2 2 2 2 3 2" xfId="29774"/>
    <cellStyle name="SAPBEXformats 3 2 2 2 2 2 4" xfId="29775"/>
    <cellStyle name="SAPBEXformats 3 2 2 2 2 2 4 2" xfId="29776"/>
    <cellStyle name="SAPBEXformats 3 2 2 2 2 2 5" xfId="29777"/>
    <cellStyle name="SAPBEXformats 3 2 2 2 2 2 5 2" xfId="29778"/>
    <cellStyle name="SAPBEXformats 3 2 2 2 2 2 6" xfId="29779"/>
    <cellStyle name="SAPBEXformats 3 2 2 2 2 2 6 2" xfId="29780"/>
    <cellStyle name="SAPBEXformats 3 2 2 2 2 2 7" xfId="29781"/>
    <cellStyle name="SAPBEXformats 3 2 2 2 2 3" xfId="29782"/>
    <cellStyle name="SAPBEXformats 3 2 2 2 2 3 2" xfId="29783"/>
    <cellStyle name="SAPBEXformats 3 2 2 2 2 4" xfId="29784"/>
    <cellStyle name="SAPBEXformats 3 2 2 2 2 4 2" xfId="29785"/>
    <cellStyle name="SAPBEXformats 3 2 2 2 2 5" xfId="29786"/>
    <cellStyle name="SAPBEXformats 3 2 2 2 2 5 2" xfId="29787"/>
    <cellStyle name="SAPBEXformats 3 2 2 2 2 6" xfId="29788"/>
    <cellStyle name="SAPBEXformats 3 2 2 2 2 6 2" xfId="29789"/>
    <cellStyle name="SAPBEXformats 3 2 2 2 2 7" xfId="29790"/>
    <cellStyle name="SAPBEXformats 3 2 2 2 2 7 2" xfId="29791"/>
    <cellStyle name="SAPBEXformats 3 2 2 2 2 8" xfId="29792"/>
    <cellStyle name="SAPBEXformats 3 2 2 2 3" xfId="29793"/>
    <cellStyle name="SAPBEXformats 3 2 2 2 3 2" xfId="29794"/>
    <cellStyle name="SAPBEXformats 3 2 2 2 3 2 2" xfId="29795"/>
    <cellStyle name="SAPBEXformats 3 2 2 2 3 3" xfId="29796"/>
    <cellStyle name="SAPBEXformats 3 2 2 2 3 3 2" xfId="29797"/>
    <cellStyle name="SAPBEXformats 3 2 2 2 3 4" xfId="29798"/>
    <cellStyle name="SAPBEXformats 3 2 2 2 3 4 2" xfId="29799"/>
    <cellStyle name="SAPBEXformats 3 2 2 2 3 5" xfId="29800"/>
    <cellStyle name="SAPBEXformats 3 2 2 2 3 5 2" xfId="29801"/>
    <cellStyle name="SAPBEXformats 3 2 2 2 3 6" xfId="29802"/>
    <cellStyle name="SAPBEXformats 3 2 2 2 3 6 2" xfId="29803"/>
    <cellStyle name="SAPBEXformats 3 2 2 2 3 7" xfId="29804"/>
    <cellStyle name="SAPBEXformats 3 2 2 2 4" xfId="29805"/>
    <cellStyle name="SAPBEXformats 3 2 2 2 4 2" xfId="29806"/>
    <cellStyle name="SAPBEXformats 3 2 2 2 5" xfId="29807"/>
    <cellStyle name="SAPBEXformats 3 2 2 2 5 2" xfId="29808"/>
    <cellStyle name="SAPBEXformats 3 2 2 2 6" xfId="29809"/>
    <cellStyle name="SAPBEXformats 3 2 2 2 6 2" xfId="29810"/>
    <cellStyle name="SAPBEXformats 3 2 2 2 7" xfId="29811"/>
    <cellStyle name="SAPBEXformats 3 2 2 2 7 2" xfId="29812"/>
    <cellStyle name="SAPBEXformats 3 2 2 2 8" xfId="29813"/>
    <cellStyle name="SAPBEXformats 3 2 2 2 8 2" xfId="29814"/>
    <cellStyle name="SAPBEXformats 3 2 2 2 9" xfId="29815"/>
    <cellStyle name="SAPBEXformats 3 2 2 3" xfId="29816"/>
    <cellStyle name="SAPBEXformats 3 2 2 3 2" xfId="29817"/>
    <cellStyle name="SAPBEXformats 3 2 2 3 2 2" xfId="29818"/>
    <cellStyle name="SAPBEXformats 3 2 2 3 2 2 2" xfId="29819"/>
    <cellStyle name="SAPBEXformats 3 2 2 3 2 3" xfId="29820"/>
    <cellStyle name="SAPBEXformats 3 2 2 3 2 3 2" xfId="29821"/>
    <cellStyle name="SAPBEXformats 3 2 2 3 2 4" xfId="29822"/>
    <cellStyle name="SAPBEXformats 3 2 2 3 2 4 2" xfId="29823"/>
    <cellStyle name="SAPBEXformats 3 2 2 3 2 5" xfId="29824"/>
    <cellStyle name="SAPBEXformats 3 2 2 3 2 5 2" xfId="29825"/>
    <cellStyle name="SAPBEXformats 3 2 2 3 2 6" xfId="29826"/>
    <cellStyle name="SAPBEXformats 3 2 2 3 2 6 2" xfId="29827"/>
    <cellStyle name="SAPBEXformats 3 2 2 3 2 7" xfId="29828"/>
    <cellStyle name="SAPBEXformats 3 2 2 3 3" xfId="29829"/>
    <cellStyle name="SAPBEXformats 3 2 2 3 3 2" xfId="29830"/>
    <cellStyle name="SAPBEXformats 3 2 2 3 4" xfId="29831"/>
    <cellStyle name="SAPBEXformats 3 2 2 3 4 2" xfId="29832"/>
    <cellStyle name="SAPBEXformats 3 2 2 3 5" xfId="29833"/>
    <cellStyle name="SAPBEXformats 3 2 2 3 5 2" xfId="29834"/>
    <cellStyle name="SAPBEXformats 3 2 2 3 6" xfId="29835"/>
    <cellStyle name="SAPBEXformats 3 2 2 3 6 2" xfId="29836"/>
    <cellStyle name="SAPBEXformats 3 2 2 3 7" xfId="29837"/>
    <cellStyle name="SAPBEXformats 3 2 2 3 7 2" xfId="29838"/>
    <cellStyle name="SAPBEXformats 3 2 2 3 8" xfId="29839"/>
    <cellStyle name="SAPBEXformats 3 2 2 4" xfId="29840"/>
    <cellStyle name="SAPBEXformats 3 2 2 4 2" xfId="29841"/>
    <cellStyle name="SAPBEXformats 3 2 2 4 2 2" xfId="29842"/>
    <cellStyle name="SAPBEXformats 3 2 2 4 3" xfId="29843"/>
    <cellStyle name="SAPBEXformats 3 2 2 4 3 2" xfId="29844"/>
    <cellStyle name="SAPBEXformats 3 2 2 4 4" xfId="29845"/>
    <cellStyle name="SAPBEXformats 3 2 2 4 4 2" xfId="29846"/>
    <cellStyle name="SAPBEXformats 3 2 2 4 5" xfId="29847"/>
    <cellStyle name="SAPBEXformats 3 2 2 4 5 2" xfId="29848"/>
    <cellStyle name="SAPBEXformats 3 2 2 4 6" xfId="29849"/>
    <cellStyle name="SAPBEXformats 3 2 2 4 6 2" xfId="29850"/>
    <cellStyle name="SAPBEXformats 3 2 2 4 7" xfId="29851"/>
    <cellStyle name="SAPBEXformats 3 2 2 5" xfId="29852"/>
    <cellStyle name="SAPBEXformats 3 2 2 5 2" xfId="29853"/>
    <cellStyle name="SAPBEXformats 3 2 2 6" xfId="29854"/>
    <cellStyle name="SAPBEXformats 3 2 2 6 2" xfId="29855"/>
    <cellStyle name="SAPBEXformats 3 2 2 7" xfId="29856"/>
    <cellStyle name="SAPBEXformats 3 2 2 7 2" xfId="29857"/>
    <cellStyle name="SAPBEXformats 3 2 2 8" xfId="29858"/>
    <cellStyle name="SAPBEXformats 3 2 2 8 2" xfId="29859"/>
    <cellStyle name="SAPBEXformats 3 2 2 9" xfId="29860"/>
    <cellStyle name="SAPBEXformats 3 2 2 9 2" xfId="29861"/>
    <cellStyle name="SAPBEXformats 3 2 3" xfId="29862"/>
    <cellStyle name="SAPBEXformats 3 2 3 2" xfId="29863"/>
    <cellStyle name="SAPBEXformats 3 2 3 2 2" xfId="29864"/>
    <cellStyle name="SAPBEXformats 3 2 3 2 2 2" xfId="29865"/>
    <cellStyle name="SAPBEXformats 3 2 3 2 2 2 2" xfId="29866"/>
    <cellStyle name="SAPBEXformats 3 2 3 2 2 3" xfId="29867"/>
    <cellStyle name="SAPBEXformats 3 2 3 2 2 3 2" xfId="29868"/>
    <cellStyle name="SAPBEXformats 3 2 3 2 2 4" xfId="29869"/>
    <cellStyle name="SAPBEXformats 3 2 3 2 2 4 2" xfId="29870"/>
    <cellStyle name="SAPBEXformats 3 2 3 2 2 5" xfId="29871"/>
    <cellStyle name="SAPBEXformats 3 2 3 2 2 5 2" xfId="29872"/>
    <cellStyle name="SAPBEXformats 3 2 3 2 2 6" xfId="29873"/>
    <cellStyle name="SAPBEXformats 3 2 3 2 2 6 2" xfId="29874"/>
    <cellStyle name="SAPBEXformats 3 2 3 2 2 7" xfId="29875"/>
    <cellStyle name="SAPBEXformats 3 2 3 2 3" xfId="29876"/>
    <cellStyle name="SAPBEXformats 3 2 3 2 3 2" xfId="29877"/>
    <cellStyle name="SAPBEXformats 3 2 3 2 4" xfId="29878"/>
    <cellStyle name="SAPBEXformats 3 2 3 2 4 2" xfId="29879"/>
    <cellStyle name="SAPBEXformats 3 2 3 2 5" xfId="29880"/>
    <cellStyle name="SAPBEXformats 3 2 3 2 5 2" xfId="29881"/>
    <cellStyle name="SAPBEXformats 3 2 3 2 6" xfId="29882"/>
    <cellStyle name="SAPBEXformats 3 2 3 2 6 2" xfId="29883"/>
    <cellStyle name="SAPBEXformats 3 2 3 2 7" xfId="29884"/>
    <cellStyle name="SAPBEXformats 3 2 3 2 7 2" xfId="29885"/>
    <cellStyle name="SAPBEXformats 3 2 3 2 8" xfId="29886"/>
    <cellStyle name="SAPBEXformats 3 2 3 3" xfId="29887"/>
    <cellStyle name="SAPBEXformats 3 2 3 3 2" xfId="29888"/>
    <cellStyle name="SAPBEXformats 3 2 3 3 2 2" xfId="29889"/>
    <cellStyle name="SAPBEXformats 3 2 3 3 3" xfId="29890"/>
    <cellStyle name="SAPBEXformats 3 2 3 3 3 2" xfId="29891"/>
    <cellStyle name="SAPBEXformats 3 2 3 3 4" xfId="29892"/>
    <cellStyle name="SAPBEXformats 3 2 3 3 4 2" xfId="29893"/>
    <cellStyle name="SAPBEXformats 3 2 3 3 5" xfId="29894"/>
    <cellStyle name="SAPBEXformats 3 2 3 3 5 2" xfId="29895"/>
    <cellStyle name="SAPBEXformats 3 2 3 3 6" xfId="29896"/>
    <cellStyle name="SAPBEXformats 3 2 3 3 6 2" xfId="29897"/>
    <cellStyle name="SAPBEXformats 3 2 3 3 7" xfId="29898"/>
    <cellStyle name="SAPBEXformats 3 2 3 4" xfId="29899"/>
    <cellStyle name="SAPBEXformats 3 2 3 4 2" xfId="29900"/>
    <cellStyle name="SAPBEXformats 3 2 3 5" xfId="29901"/>
    <cellStyle name="SAPBEXformats 3 2 3 5 2" xfId="29902"/>
    <cellStyle name="SAPBEXformats 3 2 3 6" xfId="29903"/>
    <cellStyle name="SAPBEXformats 3 2 3 6 2" xfId="29904"/>
    <cellStyle name="SAPBEXformats 3 2 3 7" xfId="29905"/>
    <cellStyle name="SAPBEXformats 3 2 3 7 2" xfId="29906"/>
    <cellStyle name="SAPBEXformats 3 2 3 8" xfId="29907"/>
    <cellStyle name="SAPBEXformats 3 2 3 8 2" xfId="29908"/>
    <cellStyle name="SAPBEXformats 3 2 3 9" xfId="29909"/>
    <cellStyle name="SAPBEXformats 3 2 4" xfId="29910"/>
    <cellStyle name="SAPBEXformats 3 2 4 2" xfId="29911"/>
    <cellStyle name="SAPBEXformats 3 2 4 2 2" xfId="29912"/>
    <cellStyle name="SAPBEXformats 3 2 4 2 2 2" xfId="29913"/>
    <cellStyle name="SAPBEXformats 3 2 4 2 3" xfId="29914"/>
    <cellStyle name="SAPBEXformats 3 2 4 2 3 2" xfId="29915"/>
    <cellStyle name="SAPBEXformats 3 2 4 2 4" xfId="29916"/>
    <cellStyle name="SAPBEXformats 3 2 4 2 4 2" xfId="29917"/>
    <cellStyle name="SAPBEXformats 3 2 4 2 5" xfId="29918"/>
    <cellStyle name="SAPBEXformats 3 2 4 2 5 2" xfId="29919"/>
    <cellStyle name="SAPBEXformats 3 2 4 2 6" xfId="29920"/>
    <cellStyle name="SAPBEXformats 3 2 4 2 6 2" xfId="29921"/>
    <cellStyle name="SAPBEXformats 3 2 4 2 7" xfId="29922"/>
    <cellStyle name="SAPBEXformats 3 2 4 3" xfId="29923"/>
    <cellStyle name="SAPBEXformats 3 2 4 3 2" xfId="29924"/>
    <cellStyle name="SAPBEXformats 3 2 4 4" xfId="29925"/>
    <cellStyle name="SAPBEXformats 3 2 4 4 2" xfId="29926"/>
    <cellStyle name="SAPBEXformats 3 2 4 5" xfId="29927"/>
    <cellStyle name="SAPBEXformats 3 2 4 5 2" xfId="29928"/>
    <cellStyle name="SAPBEXformats 3 2 4 6" xfId="29929"/>
    <cellStyle name="SAPBEXformats 3 2 4 6 2" xfId="29930"/>
    <cellStyle name="SAPBEXformats 3 2 4 7" xfId="29931"/>
    <cellStyle name="SAPBEXformats 3 2 4 7 2" xfId="29932"/>
    <cellStyle name="SAPBEXformats 3 2 4 8" xfId="29933"/>
    <cellStyle name="SAPBEXformats 3 2 5" xfId="29934"/>
    <cellStyle name="SAPBEXformats 3 2 5 2" xfId="29935"/>
    <cellStyle name="SAPBEXformats 3 2 5 2 2" xfId="29936"/>
    <cellStyle name="SAPBEXformats 3 2 5 3" xfId="29937"/>
    <cellStyle name="SAPBEXformats 3 2 5 3 2" xfId="29938"/>
    <cellStyle name="SAPBEXformats 3 2 5 4" xfId="29939"/>
    <cellStyle name="SAPBEXformats 3 2 5 4 2" xfId="29940"/>
    <cellStyle name="SAPBEXformats 3 2 5 5" xfId="29941"/>
    <cellStyle name="SAPBEXformats 3 2 5 5 2" xfId="29942"/>
    <cellStyle name="SAPBEXformats 3 2 5 6" xfId="29943"/>
    <cellStyle name="SAPBEXformats 3 2 5 6 2" xfId="29944"/>
    <cellStyle name="SAPBEXformats 3 2 5 7" xfId="29945"/>
    <cellStyle name="SAPBEXformats 3 2 6" xfId="29946"/>
    <cellStyle name="SAPBEXformats 3 2 6 2" xfId="29947"/>
    <cellStyle name="SAPBEXformats 3 2 7" xfId="29948"/>
    <cellStyle name="SAPBEXformats 3 2 7 2" xfId="29949"/>
    <cellStyle name="SAPBEXformats 3 2 8" xfId="29950"/>
    <cellStyle name="SAPBEXformats 3 2 8 2" xfId="29951"/>
    <cellStyle name="SAPBEXformats 3 2 9" xfId="29952"/>
    <cellStyle name="SAPBEXformats 3 2 9 2" xfId="29953"/>
    <cellStyle name="SAPBEXformats 3 3" xfId="29954"/>
    <cellStyle name="SAPBEXformats 3 3 10" xfId="29955"/>
    <cellStyle name="SAPBEXformats 3 3 2" xfId="29956"/>
    <cellStyle name="SAPBEXformats 3 3 2 2" xfId="29957"/>
    <cellStyle name="SAPBEXformats 3 3 2 2 2" xfId="29958"/>
    <cellStyle name="SAPBEXformats 3 3 2 2 2 2" xfId="29959"/>
    <cellStyle name="SAPBEXformats 3 3 2 2 2 2 2" xfId="29960"/>
    <cellStyle name="SAPBEXformats 3 3 2 2 2 3" xfId="29961"/>
    <cellStyle name="SAPBEXformats 3 3 2 2 2 3 2" xfId="29962"/>
    <cellStyle name="SAPBEXformats 3 3 2 2 2 4" xfId="29963"/>
    <cellStyle name="SAPBEXformats 3 3 2 2 2 4 2" xfId="29964"/>
    <cellStyle name="SAPBEXformats 3 3 2 2 2 5" xfId="29965"/>
    <cellStyle name="SAPBEXformats 3 3 2 2 2 5 2" xfId="29966"/>
    <cellStyle name="SAPBEXformats 3 3 2 2 2 6" xfId="29967"/>
    <cellStyle name="SAPBEXformats 3 3 2 2 2 6 2" xfId="29968"/>
    <cellStyle name="SAPBEXformats 3 3 2 2 2 7" xfId="29969"/>
    <cellStyle name="SAPBEXformats 3 3 2 2 3" xfId="29970"/>
    <cellStyle name="SAPBEXformats 3 3 2 2 3 2" xfId="29971"/>
    <cellStyle name="SAPBEXformats 3 3 2 2 4" xfId="29972"/>
    <cellStyle name="SAPBEXformats 3 3 2 2 4 2" xfId="29973"/>
    <cellStyle name="SAPBEXformats 3 3 2 2 5" xfId="29974"/>
    <cellStyle name="SAPBEXformats 3 3 2 2 5 2" xfId="29975"/>
    <cellStyle name="SAPBEXformats 3 3 2 2 6" xfId="29976"/>
    <cellStyle name="SAPBEXformats 3 3 2 2 6 2" xfId="29977"/>
    <cellStyle name="SAPBEXformats 3 3 2 2 7" xfId="29978"/>
    <cellStyle name="SAPBEXformats 3 3 2 2 7 2" xfId="29979"/>
    <cellStyle name="SAPBEXformats 3 3 2 2 8" xfId="29980"/>
    <cellStyle name="SAPBEXformats 3 3 2 3" xfId="29981"/>
    <cellStyle name="SAPBEXformats 3 3 2 3 2" xfId="29982"/>
    <cellStyle name="SAPBEXformats 3 3 2 3 2 2" xfId="29983"/>
    <cellStyle name="SAPBEXformats 3 3 2 3 3" xfId="29984"/>
    <cellStyle name="SAPBEXformats 3 3 2 3 3 2" xfId="29985"/>
    <cellStyle name="SAPBEXformats 3 3 2 3 4" xfId="29986"/>
    <cellStyle name="SAPBEXformats 3 3 2 3 4 2" xfId="29987"/>
    <cellStyle name="SAPBEXformats 3 3 2 3 5" xfId="29988"/>
    <cellStyle name="SAPBEXformats 3 3 2 3 5 2" xfId="29989"/>
    <cellStyle name="SAPBEXformats 3 3 2 3 6" xfId="29990"/>
    <cellStyle name="SAPBEXformats 3 3 2 3 6 2" xfId="29991"/>
    <cellStyle name="SAPBEXformats 3 3 2 3 7" xfId="29992"/>
    <cellStyle name="SAPBEXformats 3 3 2 4" xfId="29993"/>
    <cellStyle name="SAPBEXformats 3 3 2 4 2" xfId="29994"/>
    <cellStyle name="SAPBEXformats 3 3 2 5" xfId="29995"/>
    <cellStyle name="SAPBEXformats 3 3 2 5 2" xfId="29996"/>
    <cellStyle name="SAPBEXformats 3 3 2 6" xfId="29997"/>
    <cellStyle name="SAPBEXformats 3 3 2 6 2" xfId="29998"/>
    <cellStyle name="SAPBEXformats 3 3 2 7" xfId="29999"/>
    <cellStyle name="SAPBEXformats 3 3 2 7 2" xfId="30000"/>
    <cellStyle name="SAPBEXformats 3 3 2 8" xfId="30001"/>
    <cellStyle name="SAPBEXformats 3 3 2 8 2" xfId="30002"/>
    <cellStyle name="SAPBEXformats 3 3 2 9" xfId="30003"/>
    <cellStyle name="SAPBEXformats 3 3 3" xfId="30004"/>
    <cellStyle name="SAPBEXformats 3 3 3 2" xfId="30005"/>
    <cellStyle name="SAPBEXformats 3 3 3 2 2" xfId="30006"/>
    <cellStyle name="SAPBEXformats 3 3 3 2 2 2" xfId="30007"/>
    <cellStyle name="SAPBEXformats 3 3 3 2 3" xfId="30008"/>
    <cellStyle name="SAPBEXformats 3 3 3 2 3 2" xfId="30009"/>
    <cellStyle name="SAPBEXformats 3 3 3 2 4" xfId="30010"/>
    <cellStyle name="SAPBEXformats 3 3 3 2 4 2" xfId="30011"/>
    <cellStyle name="SAPBEXformats 3 3 3 2 5" xfId="30012"/>
    <cellStyle name="SAPBEXformats 3 3 3 2 5 2" xfId="30013"/>
    <cellStyle name="SAPBEXformats 3 3 3 2 6" xfId="30014"/>
    <cellStyle name="SAPBEXformats 3 3 3 2 6 2" xfId="30015"/>
    <cellStyle name="SAPBEXformats 3 3 3 2 7" xfId="30016"/>
    <cellStyle name="SAPBEXformats 3 3 3 3" xfId="30017"/>
    <cellStyle name="SAPBEXformats 3 3 3 3 2" xfId="30018"/>
    <cellStyle name="SAPBEXformats 3 3 3 4" xfId="30019"/>
    <cellStyle name="SAPBEXformats 3 3 3 4 2" xfId="30020"/>
    <cellStyle name="SAPBEXformats 3 3 3 5" xfId="30021"/>
    <cellStyle name="SAPBEXformats 3 3 3 5 2" xfId="30022"/>
    <cellStyle name="SAPBEXformats 3 3 3 6" xfId="30023"/>
    <cellStyle name="SAPBEXformats 3 3 3 6 2" xfId="30024"/>
    <cellStyle name="SAPBEXformats 3 3 3 7" xfId="30025"/>
    <cellStyle name="SAPBEXformats 3 3 3 7 2" xfId="30026"/>
    <cellStyle name="SAPBEXformats 3 3 3 8" xfId="30027"/>
    <cellStyle name="SAPBEXformats 3 3 4" xfId="30028"/>
    <cellStyle name="SAPBEXformats 3 3 4 2" xfId="30029"/>
    <cellStyle name="SAPBEXformats 3 3 4 2 2" xfId="30030"/>
    <cellStyle name="SAPBEXformats 3 3 4 3" xfId="30031"/>
    <cellStyle name="SAPBEXformats 3 3 4 3 2" xfId="30032"/>
    <cellStyle name="SAPBEXformats 3 3 4 4" xfId="30033"/>
    <cellStyle name="SAPBEXformats 3 3 4 4 2" xfId="30034"/>
    <cellStyle name="SAPBEXformats 3 3 4 5" xfId="30035"/>
    <cellStyle name="SAPBEXformats 3 3 4 5 2" xfId="30036"/>
    <cellStyle name="SAPBEXformats 3 3 4 6" xfId="30037"/>
    <cellStyle name="SAPBEXformats 3 3 4 6 2" xfId="30038"/>
    <cellStyle name="SAPBEXformats 3 3 4 7" xfId="30039"/>
    <cellStyle name="SAPBEXformats 3 3 5" xfId="30040"/>
    <cellStyle name="SAPBEXformats 3 3 5 2" xfId="30041"/>
    <cellStyle name="SAPBEXformats 3 3 6" xfId="30042"/>
    <cellStyle name="SAPBEXformats 3 3 6 2" xfId="30043"/>
    <cellStyle name="SAPBEXformats 3 3 7" xfId="30044"/>
    <cellStyle name="SAPBEXformats 3 3 7 2" xfId="30045"/>
    <cellStyle name="SAPBEXformats 3 3 8" xfId="30046"/>
    <cellStyle name="SAPBEXformats 3 3 8 2" xfId="30047"/>
    <cellStyle name="SAPBEXformats 3 3 9" xfId="30048"/>
    <cellStyle name="SAPBEXformats 3 3 9 2" xfId="30049"/>
    <cellStyle name="SAPBEXformats 3 4" xfId="30050"/>
    <cellStyle name="SAPBEXformats 3 4 2" xfId="30051"/>
    <cellStyle name="SAPBEXformats 3 4 2 2" xfId="30052"/>
    <cellStyle name="SAPBEXformats 3 4 2 2 2" xfId="30053"/>
    <cellStyle name="SAPBEXformats 3 4 2 2 2 2" xfId="30054"/>
    <cellStyle name="SAPBEXformats 3 4 2 2 3" xfId="30055"/>
    <cellStyle name="SAPBEXformats 3 4 2 2 3 2" xfId="30056"/>
    <cellStyle name="SAPBEXformats 3 4 2 2 4" xfId="30057"/>
    <cellStyle name="SAPBEXformats 3 4 2 2 4 2" xfId="30058"/>
    <cellStyle name="SAPBEXformats 3 4 2 2 5" xfId="30059"/>
    <cellStyle name="SAPBEXformats 3 4 2 2 5 2" xfId="30060"/>
    <cellStyle name="SAPBEXformats 3 4 2 2 6" xfId="30061"/>
    <cellStyle name="SAPBEXformats 3 4 2 2 6 2" xfId="30062"/>
    <cellStyle name="SAPBEXformats 3 4 2 2 7" xfId="30063"/>
    <cellStyle name="SAPBEXformats 3 4 2 3" xfId="30064"/>
    <cellStyle name="SAPBEXformats 3 4 2 3 2" xfId="30065"/>
    <cellStyle name="SAPBEXformats 3 4 2 4" xfId="30066"/>
    <cellStyle name="SAPBEXformats 3 4 2 4 2" xfId="30067"/>
    <cellStyle name="SAPBEXformats 3 4 2 5" xfId="30068"/>
    <cellStyle name="SAPBEXformats 3 4 2 5 2" xfId="30069"/>
    <cellStyle name="SAPBEXformats 3 4 2 6" xfId="30070"/>
    <cellStyle name="SAPBEXformats 3 4 2 6 2" xfId="30071"/>
    <cellStyle name="SAPBEXformats 3 4 2 7" xfId="30072"/>
    <cellStyle name="SAPBEXformats 3 4 2 7 2" xfId="30073"/>
    <cellStyle name="SAPBEXformats 3 4 2 8" xfId="30074"/>
    <cellStyle name="SAPBEXformats 3 4 3" xfId="30075"/>
    <cellStyle name="SAPBEXformats 3 4 3 2" xfId="30076"/>
    <cellStyle name="SAPBEXformats 3 4 3 2 2" xfId="30077"/>
    <cellStyle name="SAPBEXformats 3 4 3 3" xfId="30078"/>
    <cellStyle name="SAPBEXformats 3 4 3 3 2" xfId="30079"/>
    <cellStyle name="SAPBEXformats 3 4 3 4" xfId="30080"/>
    <cellStyle name="SAPBEXformats 3 4 3 4 2" xfId="30081"/>
    <cellStyle name="SAPBEXformats 3 4 3 5" xfId="30082"/>
    <cellStyle name="SAPBEXformats 3 4 3 5 2" xfId="30083"/>
    <cellStyle name="SAPBEXformats 3 4 3 6" xfId="30084"/>
    <cellStyle name="SAPBEXformats 3 4 3 6 2" xfId="30085"/>
    <cellStyle name="SAPBEXformats 3 4 3 7" xfId="30086"/>
    <cellStyle name="SAPBEXformats 3 4 4" xfId="30087"/>
    <cellStyle name="SAPBEXformats 3 4 4 2" xfId="30088"/>
    <cellStyle name="SAPBEXformats 3 4 5" xfId="30089"/>
    <cellStyle name="SAPBEXformats 3 4 5 2" xfId="30090"/>
    <cellStyle name="SAPBEXformats 3 4 6" xfId="30091"/>
    <cellStyle name="SAPBEXformats 3 4 6 2" xfId="30092"/>
    <cellStyle name="SAPBEXformats 3 4 7" xfId="30093"/>
    <cellStyle name="SAPBEXformats 3 4 7 2" xfId="30094"/>
    <cellStyle name="SAPBEXformats 3 4 8" xfId="30095"/>
    <cellStyle name="SAPBEXformats 3 4 8 2" xfId="30096"/>
    <cellStyle name="SAPBEXformats 3 4 9" xfId="30097"/>
    <cellStyle name="SAPBEXformats 3 5" xfId="30098"/>
    <cellStyle name="SAPBEXformats 3 5 2" xfId="30099"/>
    <cellStyle name="SAPBEXformats 3 5 2 2" xfId="30100"/>
    <cellStyle name="SAPBEXformats 3 5 2 2 2" xfId="30101"/>
    <cellStyle name="SAPBEXformats 3 5 2 3" xfId="30102"/>
    <cellStyle name="SAPBEXformats 3 5 2 3 2" xfId="30103"/>
    <cellStyle name="SAPBEXformats 3 5 2 4" xfId="30104"/>
    <cellStyle name="SAPBEXformats 3 5 2 4 2" xfId="30105"/>
    <cellStyle name="SAPBEXformats 3 5 2 5" xfId="30106"/>
    <cellStyle name="SAPBEXformats 3 5 2 5 2" xfId="30107"/>
    <cellStyle name="SAPBEXformats 3 5 2 6" xfId="30108"/>
    <cellStyle name="SAPBEXformats 3 5 2 6 2" xfId="30109"/>
    <cellStyle name="SAPBEXformats 3 5 2 7" xfId="30110"/>
    <cellStyle name="SAPBEXformats 3 5 3" xfId="30111"/>
    <cellStyle name="SAPBEXformats 3 5 3 2" xfId="30112"/>
    <cellStyle name="SAPBEXformats 3 5 4" xfId="30113"/>
    <cellStyle name="SAPBEXformats 3 5 4 2" xfId="30114"/>
    <cellStyle name="SAPBEXformats 3 5 5" xfId="30115"/>
    <cellStyle name="SAPBEXformats 3 5 5 2" xfId="30116"/>
    <cellStyle name="SAPBEXformats 3 5 6" xfId="30117"/>
    <cellStyle name="SAPBEXformats 3 5 6 2" xfId="30118"/>
    <cellStyle name="SAPBEXformats 3 5 7" xfId="30119"/>
    <cellStyle name="SAPBEXformats 3 5 7 2" xfId="30120"/>
    <cellStyle name="SAPBEXformats 3 5 8" xfId="30121"/>
    <cellStyle name="SAPBEXformats 3 6" xfId="30122"/>
    <cellStyle name="SAPBEXformats 3 6 2" xfId="30123"/>
    <cellStyle name="SAPBEXformats 3 6 2 2" xfId="30124"/>
    <cellStyle name="SAPBEXformats 3 6 3" xfId="30125"/>
    <cellStyle name="SAPBEXformats 3 6 3 2" xfId="30126"/>
    <cellStyle name="SAPBEXformats 3 6 4" xfId="30127"/>
    <cellStyle name="SAPBEXformats 3 6 4 2" xfId="30128"/>
    <cellStyle name="SAPBEXformats 3 6 5" xfId="30129"/>
    <cellStyle name="SAPBEXformats 3 6 5 2" xfId="30130"/>
    <cellStyle name="SAPBEXformats 3 6 6" xfId="30131"/>
    <cellStyle name="SAPBEXformats 3 6 6 2" xfId="30132"/>
    <cellStyle name="SAPBEXformats 3 6 7" xfId="30133"/>
    <cellStyle name="SAPBEXformats 3 7" xfId="30134"/>
    <cellStyle name="SAPBEXformats 3 7 2" xfId="30135"/>
    <cellStyle name="SAPBEXformats 3 8" xfId="30136"/>
    <cellStyle name="SAPBEXformats 3 8 2" xfId="30137"/>
    <cellStyle name="SAPBEXformats 3 9" xfId="30138"/>
    <cellStyle name="SAPBEXformats 3 9 2" xfId="30139"/>
    <cellStyle name="SAPBEXformats 4" xfId="30140"/>
    <cellStyle name="SAPBEXformats 4 10" xfId="30141"/>
    <cellStyle name="SAPBEXformats 4 10 2" xfId="30142"/>
    <cellStyle name="SAPBEXformats 4 11" xfId="30143"/>
    <cellStyle name="SAPBEXformats 4 2" xfId="30144"/>
    <cellStyle name="SAPBEXformats 4 2 10" xfId="30145"/>
    <cellStyle name="SAPBEXformats 4 2 2" xfId="30146"/>
    <cellStyle name="SAPBEXformats 4 2 2 2" xfId="30147"/>
    <cellStyle name="SAPBEXformats 4 2 2 2 2" xfId="30148"/>
    <cellStyle name="SAPBEXformats 4 2 2 2 2 2" xfId="30149"/>
    <cellStyle name="SAPBEXformats 4 2 2 2 2 2 2" xfId="30150"/>
    <cellStyle name="SAPBEXformats 4 2 2 2 2 3" xfId="30151"/>
    <cellStyle name="SAPBEXformats 4 2 2 2 2 3 2" xfId="30152"/>
    <cellStyle name="SAPBEXformats 4 2 2 2 2 4" xfId="30153"/>
    <cellStyle name="SAPBEXformats 4 2 2 2 2 4 2" xfId="30154"/>
    <cellStyle name="SAPBEXformats 4 2 2 2 2 5" xfId="30155"/>
    <cellStyle name="SAPBEXformats 4 2 2 2 2 5 2" xfId="30156"/>
    <cellStyle name="SAPBEXformats 4 2 2 2 2 6" xfId="30157"/>
    <cellStyle name="SAPBEXformats 4 2 2 2 2 6 2" xfId="30158"/>
    <cellStyle name="SAPBEXformats 4 2 2 2 2 7" xfId="30159"/>
    <cellStyle name="SAPBEXformats 4 2 2 2 3" xfId="30160"/>
    <cellStyle name="SAPBEXformats 4 2 2 2 3 2" xfId="30161"/>
    <cellStyle name="SAPBEXformats 4 2 2 2 4" xfId="30162"/>
    <cellStyle name="SAPBEXformats 4 2 2 2 4 2" xfId="30163"/>
    <cellStyle name="SAPBEXformats 4 2 2 2 5" xfId="30164"/>
    <cellStyle name="SAPBEXformats 4 2 2 2 5 2" xfId="30165"/>
    <cellStyle name="SAPBEXformats 4 2 2 2 6" xfId="30166"/>
    <cellStyle name="SAPBEXformats 4 2 2 2 6 2" xfId="30167"/>
    <cellStyle name="SAPBEXformats 4 2 2 2 7" xfId="30168"/>
    <cellStyle name="SAPBEXformats 4 2 2 2 7 2" xfId="30169"/>
    <cellStyle name="SAPBEXformats 4 2 2 2 8" xfId="30170"/>
    <cellStyle name="SAPBEXformats 4 2 2 3" xfId="30171"/>
    <cellStyle name="SAPBEXformats 4 2 2 3 2" xfId="30172"/>
    <cellStyle name="SAPBEXformats 4 2 2 3 2 2" xfId="30173"/>
    <cellStyle name="SAPBEXformats 4 2 2 3 3" xfId="30174"/>
    <cellStyle name="SAPBEXformats 4 2 2 3 3 2" xfId="30175"/>
    <cellStyle name="SAPBEXformats 4 2 2 3 4" xfId="30176"/>
    <cellStyle name="SAPBEXformats 4 2 2 3 4 2" xfId="30177"/>
    <cellStyle name="SAPBEXformats 4 2 2 3 5" xfId="30178"/>
    <cellStyle name="SAPBEXformats 4 2 2 3 5 2" xfId="30179"/>
    <cellStyle name="SAPBEXformats 4 2 2 3 6" xfId="30180"/>
    <cellStyle name="SAPBEXformats 4 2 2 3 6 2" xfId="30181"/>
    <cellStyle name="SAPBEXformats 4 2 2 3 7" xfId="30182"/>
    <cellStyle name="SAPBEXformats 4 2 2 4" xfId="30183"/>
    <cellStyle name="SAPBEXformats 4 2 2 4 2" xfId="30184"/>
    <cellStyle name="SAPBEXformats 4 2 2 5" xfId="30185"/>
    <cellStyle name="SAPBEXformats 4 2 2 5 2" xfId="30186"/>
    <cellStyle name="SAPBEXformats 4 2 2 6" xfId="30187"/>
    <cellStyle name="SAPBEXformats 4 2 2 6 2" xfId="30188"/>
    <cellStyle name="SAPBEXformats 4 2 2 7" xfId="30189"/>
    <cellStyle name="SAPBEXformats 4 2 2 7 2" xfId="30190"/>
    <cellStyle name="SAPBEXformats 4 2 2 8" xfId="30191"/>
    <cellStyle name="SAPBEXformats 4 2 2 8 2" xfId="30192"/>
    <cellStyle name="SAPBEXformats 4 2 2 9" xfId="30193"/>
    <cellStyle name="SAPBEXformats 4 2 3" xfId="30194"/>
    <cellStyle name="SAPBEXformats 4 2 3 2" xfId="30195"/>
    <cellStyle name="SAPBEXformats 4 2 3 2 2" xfId="30196"/>
    <cellStyle name="SAPBEXformats 4 2 3 2 2 2" xfId="30197"/>
    <cellStyle name="SAPBEXformats 4 2 3 2 3" xfId="30198"/>
    <cellStyle name="SAPBEXformats 4 2 3 2 3 2" xfId="30199"/>
    <cellStyle name="SAPBEXformats 4 2 3 2 4" xfId="30200"/>
    <cellStyle name="SAPBEXformats 4 2 3 2 4 2" xfId="30201"/>
    <cellStyle name="SAPBEXformats 4 2 3 2 5" xfId="30202"/>
    <cellStyle name="SAPBEXformats 4 2 3 2 5 2" xfId="30203"/>
    <cellStyle name="SAPBEXformats 4 2 3 2 6" xfId="30204"/>
    <cellStyle name="SAPBEXformats 4 2 3 2 6 2" xfId="30205"/>
    <cellStyle name="SAPBEXformats 4 2 3 2 7" xfId="30206"/>
    <cellStyle name="SAPBEXformats 4 2 3 3" xfId="30207"/>
    <cellStyle name="SAPBEXformats 4 2 3 3 2" xfId="30208"/>
    <cellStyle name="SAPBEXformats 4 2 3 4" xfId="30209"/>
    <cellStyle name="SAPBEXformats 4 2 3 4 2" xfId="30210"/>
    <cellStyle name="SAPBEXformats 4 2 3 5" xfId="30211"/>
    <cellStyle name="SAPBEXformats 4 2 3 5 2" xfId="30212"/>
    <cellStyle name="SAPBEXformats 4 2 3 6" xfId="30213"/>
    <cellStyle name="SAPBEXformats 4 2 3 6 2" xfId="30214"/>
    <cellStyle name="SAPBEXformats 4 2 3 7" xfId="30215"/>
    <cellStyle name="SAPBEXformats 4 2 3 7 2" xfId="30216"/>
    <cellStyle name="SAPBEXformats 4 2 3 8" xfId="30217"/>
    <cellStyle name="SAPBEXformats 4 2 4" xfId="30218"/>
    <cellStyle name="SAPBEXformats 4 2 4 2" xfId="30219"/>
    <cellStyle name="SAPBEXformats 4 2 4 2 2" xfId="30220"/>
    <cellStyle name="SAPBEXformats 4 2 4 3" xfId="30221"/>
    <cellStyle name="SAPBEXformats 4 2 4 3 2" xfId="30222"/>
    <cellStyle name="SAPBEXformats 4 2 4 4" xfId="30223"/>
    <cellStyle name="SAPBEXformats 4 2 4 4 2" xfId="30224"/>
    <cellStyle name="SAPBEXformats 4 2 4 5" xfId="30225"/>
    <cellStyle name="SAPBEXformats 4 2 4 5 2" xfId="30226"/>
    <cellStyle name="SAPBEXformats 4 2 4 6" xfId="30227"/>
    <cellStyle name="SAPBEXformats 4 2 4 6 2" xfId="30228"/>
    <cellStyle name="SAPBEXformats 4 2 4 7" xfId="30229"/>
    <cellStyle name="SAPBEXformats 4 2 5" xfId="30230"/>
    <cellStyle name="SAPBEXformats 4 2 5 2" xfId="30231"/>
    <cellStyle name="SAPBEXformats 4 2 6" xfId="30232"/>
    <cellStyle name="SAPBEXformats 4 2 6 2" xfId="30233"/>
    <cellStyle name="SAPBEXformats 4 2 7" xfId="30234"/>
    <cellStyle name="SAPBEXformats 4 2 7 2" xfId="30235"/>
    <cellStyle name="SAPBEXformats 4 2 8" xfId="30236"/>
    <cellStyle name="SAPBEXformats 4 2 8 2" xfId="30237"/>
    <cellStyle name="SAPBEXformats 4 2 9" xfId="30238"/>
    <cellStyle name="SAPBEXformats 4 2 9 2" xfId="30239"/>
    <cellStyle name="SAPBEXformats 4 3" xfId="30240"/>
    <cellStyle name="SAPBEXformats 4 3 2" xfId="30241"/>
    <cellStyle name="SAPBEXformats 4 3 2 2" xfId="30242"/>
    <cellStyle name="SAPBEXformats 4 3 2 2 2" xfId="30243"/>
    <cellStyle name="SAPBEXformats 4 3 2 2 2 2" xfId="30244"/>
    <cellStyle name="SAPBEXformats 4 3 2 2 3" xfId="30245"/>
    <cellStyle name="SAPBEXformats 4 3 2 2 3 2" xfId="30246"/>
    <cellStyle name="SAPBEXformats 4 3 2 2 4" xfId="30247"/>
    <cellStyle name="SAPBEXformats 4 3 2 2 4 2" xfId="30248"/>
    <cellStyle name="SAPBEXformats 4 3 2 2 5" xfId="30249"/>
    <cellStyle name="SAPBEXformats 4 3 2 2 5 2" xfId="30250"/>
    <cellStyle name="SAPBEXformats 4 3 2 2 6" xfId="30251"/>
    <cellStyle name="SAPBEXformats 4 3 2 2 6 2" xfId="30252"/>
    <cellStyle name="SAPBEXformats 4 3 2 2 7" xfId="30253"/>
    <cellStyle name="SAPBEXformats 4 3 2 3" xfId="30254"/>
    <cellStyle name="SAPBEXformats 4 3 2 3 2" xfId="30255"/>
    <cellStyle name="SAPBEXformats 4 3 2 4" xfId="30256"/>
    <cellStyle name="SAPBEXformats 4 3 2 4 2" xfId="30257"/>
    <cellStyle name="SAPBEXformats 4 3 2 5" xfId="30258"/>
    <cellStyle name="SAPBEXformats 4 3 2 5 2" xfId="30259"/>
    <cellStyle name="SAPBEXformats 4 3 2 6" xfId="30260"/>
    <cellStyle name="SAPBEXformats 4 3 2 6 2" xfId="30261"/>
    <cellStyle name="SAPBEXformats 4 3 2 7" xfId="30262"/>
    <cellStyle name="SAPBEXformats 4 3 2 7 2" xfId="30263"/>
    <cellStyle name="SAPBEXformats 4 3 2 8" xfId="30264"/>
    <cellStyle name="SAPBEXformats 4 3 3" xfId="30265"/>
    <cellStyle name="SAPBEXformats 4 3 3 2" xfId="30266"/>
    <cellStyle name="SAPBEXformats 4 3 3 2 2" xfId="30267"/>
    <cellStyle name="SAPBEXformats 4 3 3 3" xfId="30268"/>
    <cellStyle name="SAPBEXformats 4 3 3 3 2" xfId="30269"/>
    <cellStyle name="SAPBEXformats 4 3 3 4" xfId="30270"/>
    <cellStyle name="SAPBEXformats 4 3 3 4 2" xfId="30271"/>
    <cellStyle name="SAPBEXformats 4 3 3 5" xfId="30272"/>
    <cellStyle name="SAPBEXformats 4 3 3 5 2" xfId="30273"/>
    <cellStyle name="SAPBEXformats 4 3 3 6" xfId="30274"/>
    <cellStyle name="SAPBEXformats 4 3 3 6 2" xfId="30275"/>
    <cellStyle name="SAPBEXformats 4 3 3 7" xfId="30276"/>
    <cellStyle name="SAPBEXformats 4 3 4" xfId="30277"/>
    <cellStyle name="SAPBEXformats 4 3 4 2" xfId="30278"/>
    <cellStyle name="SAPBEXformats 4 3 5" xfId="30279"/>
    <cellStyle name="SAPBEXformats 4 3 5 2" xfId="30280"/>
    <cellStyle name="SAPBEXformats 4 3 6" xfId="30281"/>
    <cellStyle name="SAPBEXformats 4 3 6 2" xfId="30282"/>
    <cellStyle name="SAPBEXformats 4 3 7" xfId="30283"/>
    <cellStyle name="SAPBEXformats 4 3 7 2" xfId="30284"/>
    <cellStyle name="SAPBEXformats 4 3 8" xfId="30285"/>
    <cellStyle name="SAPBEXformats 4 3 8 2" xfId="30286"/>
    <cellStyle name="SAPBEXformats 4 3 9" xfId="30287"/>
    <cellStyle name="SAPBEXformats 4 4" xfId="30288"/>
    <cellStyle name="SAPBEXformats 4 4 2" xfId="30289"/>
    <cellStyle name="SAPBEXformats 4 4 2 2" xfId="30290"/>
    <cellStyle name="SAPBEXformats 4 4 2 2 2" xfId="30291"/>
    <cellStyle name="SAPBEXformats 4 4 2 3" xfId="30292"/>
    <cellStyle name="SAPBEXformats 4 4 2 3 2" xfId="30293"/>
    <cellStyle name="SAPBEXformats 4 4 2 4" xfId="30294"/>
    <cellStyle name="SAPBEXformats 4 4 2 4 2" xfId="30295"/>
    <cellStyle name="SAPBEXformats 4 4 2 5" xfId="30296"/>
    <cellStyle name="SAPBEXformats 4 4 2 5 2" xfId="30297"/>
    <cellStyle name="SAPBEXformats 4 4 2 6" xfId="30298"/>
    <cellStyle name="SAPBEXformats 4 4 2 6 2" xfId="30299"/>
    <cellStyle name="SAPBEXformats 4 4 2 7" xfId="30300"/>
    <cellStyle name="SAPBEXformats 4 4 3" xfId="30301"/>
    <cellStyle name="SAPBEXformats 4 4 3 2" xfId="30302"/>
    <cellStyle name="SAPBEXformats 4 4 4" xfId="30303"/>
    <cellStyle name="SAPBEXformats 4 4 4 2" xfId="30304"/>
    <cellStyle name="SAPBEXformats 4 4 5" xfId="30305"/>
    <cellStyle name="SAPBEXformats 4 4 5 2" xfId="30306"/>
    <cellStyle name="SAPBEXformats 4 4 6" xfId="30307"/>
    <cellStyle name="SAPBEXformats 4 4 6 2" xfId="30308"/>
    <cellStyle name="SAPBEXformats 4 4 7" xfId="30309"/>
    <cellStyle name="SAPBEXformats 4 4 7 2" xfId="30310"/>
    <cellStyle name="SAPBEXformats 4 4 8" xfId="30311"/>
    <cellStyle name="SAPBEXformats 4 5" xfId="30312"/>
    <cellStyle name="SAPBEXformats 4 5 2" xfId="30313"/>
    <cellStyle name="SAPBEXformats 4 5 2 2" xfId="30314"/>
    <cellStyle name="SAPBEXformats 4 5 3" xfId="30315"/>
    <cellStyle name="SAPBEXformats 4 5 3 2" xfId="30316"/>
    <cellStyle name="SAPBEXformats 4 5 4" xfId="30317"/>
    <cellStyle name="SAPBEXformats 4 5 4 2" xfId="30318"/>
    <cellStyle name="SAPBEXformats 4 5 5" xfId="30319"/>
    <cellStyle name="SAPBEXformats 4 5 5 2" xfId="30320"/>
    <cellStyle name="SAPBEXformats 4 5 6" xfId="30321"/>
    <cellStyle name="SAPBEXformats 4 5 6 2" xfId="30322"/>
    <cellStyle name="SAPBEXformats 4 5 7" xfId="30323"/>
    <cellStyle name="SAPBEXformats 4 6" xfId="30324"/>
    <cellStyle name="SAPBEXformats 4 6 2" xfId="30325"/>
    <cellStyle name="SAPBEXformats 4 7" xfId="30326"/>
    <cellStyle name="SAPBEXformats 4 7 2" xfId="30327"/>
    <cellStyle name="SAPBEXformats 4 8" xfId="30328"/>
    <cellStyle name="SAPBEXformats 4 8 2" xfId="30329"/>
    <cellStyle name="SAPBEXformats 4 9" xfId="30330"/>
    <cellStyle name="SAPBEXformats 4 9 2" xfId="30331"/>
    <cellStyle name="SAPBEXformats 5" xfId="30332"/>
    <cellStyle name="SAPBEXformats 5 10" xfId="30333"/>
    <cellStyle name="SAPBEXformats 5 2" xfId="30334"/>
    <cellStyle name="SAPBEXformats 5 2 2" xfId="30335"/>
    <cellStyle name="SAPBEXformats 5 2 2 2" xfId="30336"/>
    <cellStyle name="SAPBEXformats 5 2 2 2 2" xfId="30337"/>
    <cellStyle name="SAPBEXformats 5 2 2 2 2 2" xfId="30338"/>
    <cellStyle name="SAPBEXformats 5 2 2 2 3" xfId="30339"/>
    <cellStyle name="SAPBEXformats 5 2 2 2 3 2" xfId="30340"/>
    <cellStyle name="SAPBEXformats 5 2 2 2 4" xfId="30341"/>
    <cellStyle name="SAPBEXformats 5 2 2 2 4 2" xfId="30342"/>
    <cellStyle name="SAPBEXformats 5 2 2 2 5" xfId="30343"/>
    <cellStyle name="SAPBEXformats 5 2 2 2 5 2" xfId="30344"/>
    <cellStyle name="SAPBEXformats 5 2 2 2 6" xfId="30345"/>
    <cellStyle name="SAPBEXformats 5 2 2 2 6 2" xfId="30346"/>
    <cellStyle name="SAPBEXformats 5 2 2 2 7" xfId="30347"/>
    <cellStyle name="SAPBEXformats 5 2 2 3" xfId="30348"/>
    <cellStyle name="SAPBEXformats 5 2 2 3 2" xfId="30349"/>
    <cellStyle name="SAPBEXformats 5 2 2 4" xfId="30350"/>
    <cellStyle name="SAPBEXformats 5 2 2 4 2" xfId="30351"/>
    <cellStyle name="SAPBEXformats 5 2 2 5" xfId="30352"/>
    <cellStyle name="SAPBEXformats 5 2 2 5 2" xfId="30353"/>
    <cellStyle name="SAPBEXformats 5 2 2 6" xfId="30354"/>
    <cellStyle name="SAPBEXformats 5 2 2 6 2" xfId="30355"/>
    <cellStyle name="SAPBEXformats 5 2 2 7" xfId="30356"/>
    <cellStyle name="SAPBEXformats 5 2 2 7 2" xfId="30357"/>
    <cellStyle name="SAPBEXformats 5 2 2 8" xfId="30358"/>
    <cellStyle name="SAPBEXformats 5 2 3" xfId="30359"/>
    <cellStyle name="SAPBEXformats 5 2 3 2" xfId="30360"/>
    <cellStyle name="SAPBEXformats 5 2 3 2 2" xfId="30361"/>
    <cellStyle name="SAPBEXformats 5 2 3 3" xfId="30362"/>
    <cellStyle name="SAPBEXformats 5 2 3 3 2" xfId="30363"/>
    <cellStyle name="SAPBEXformats 5 2 3 4" xfId="30364"/>
    <cellStyle name="SAPBEXformats 5 2 3 4 2" xfId="30365"/>
    <cellStyle name="SAPBEXformats 5 2 3 5" xfId="30366"/>
    <cellStyle name="SAPBEXformats 5 2 3 5 2" xfId="30367"/>
    <cellStyle name="SAPBEXformats 5 2 3 6" xfId="30368"/>
    <cellStyle name="SAPBEXformats 5 2 3 6 2" xfId="30369"/>
    <cellStyle name="SAPBEXformats 5 2 3 7" xfId="30370"/>
    <cellStyle name="SAPBEXformats 5 2 4" xfId="30371"/>
    <cellStyle name="SAPBEXformats 5 2 4 2" xfId="30372"/>
    <cellStyle name="SAPBEXformats 5 2 5" xfId="30373"/>
    <cellStyle name="SAPBEXformats 5 2 5 2" xfId="30374"/>
    <cellStyle name="SAPBEXformats 5 2 6" xfId="30375"/>
    <cellStyle name="SAPBEXformats 5 2 6 2" xfId="30376"/>
    <cellStyle name="SAPBEXformats 5 2 7" xfId="30377"/>
    <cellStyle name="SAPBEXformats 5 2 7 2" xfId="30378"/>
    <cellStyle name="SAPBEXformats 5 2 8" xfId="30379"/>
    <cellStyle name="SAPBEXformats 5 2 8 2" xfId="30380"/>
    <cellStyle name="SAPBEXformats 5 2 9" xfId="30381"/>
    <cellStyle name="SAPBEXformats 5 3" xfId="30382"/>
    <cellStyle name="SAPBEXformats 5 3 2" xfId="30383"/>
    <cellStyle name="SAPBEXformats 5 3 2 2" xfId="30384"/>
    <cellStyle name="SAPBEXformats 5 3 2 2 2" xfId="30385"/>
    <cellStyle name="SAPBEXformats 5 3 2 3" xfId="30386"/>
    <cellStyle name="SAPBEXformats 5 3 2 3 2" xfId="30387"/>
    <cellStyle name="SAPBEXformats 5 3 2 4" xfId="30388"/>
    <cellStyle name="SAPBEXformats 5 3 2 4 2" xfId="30389"/>
    <cellStyle name="SAPBEXformats 5 3 2 5" xfId="30390"/>
    <cellStyle name="SAPBEXformats 5 3 2 5 2" xfId="30391"/>
    <cellStyle name="SAPBEXformats 5 3 2 6" xfId="30392"/>
    <cellStyle name="SAPBEXformats 5 3 2 6 2" xfId="30393"/>
    <cellStyle name="SAPBEXformats 5 3 2 7" xfId="30394"/>
    <cellStyle name="SAPBEXformats 5 3 3" xfId="30395"/>
    <cellStyle name="SAPBEXformats 5 3 3 2" xfId="30396"/>
    <cellStyle name="SAPBEXformats 5 3 4" xfId="30397"/>
    <cellStyle name="SAPBEXformats 5 3 4 2" xfId="30398"/>
    <cellStyle name="SAPBEXformats 5 3 5" xfId="30399"/>
    <cellStyle name="SAPBEXformats 5 3 5 2" xfId="30400"/>
    <cellStyle name="SAPBEXformats 5 3 6" xfId="30401"/>
    <cellStyle name="SAPBEXformats 5 3 6 2" xfId="30402"/>
    <cellStyle name="SAPBEXformats 5 3 7" xfId="30403"/>
    <cellStyle name="SAPBEXformats 5 3 7 2" xfId="30404"/>
    <cellStyle name="SAPBEXformats 5 3 8" xfId="30405"/>
    <cellStyle name="SAPBEXformats 5 4" xfId="30406"/>
    <cellStyle name="SAPBEXformats 5 4 2" xfId="30407"/>
    <cellStyle name="SAPBEXformats 5 4 2 2" xfId="30408"/>
    <cellStyle name="SAPBEXformats 5 4 3" xfId="30409"/>
    <cellStyle name="SAPBEXformats 5 4 3 2" xfId="30410"/>
    <cellStyle name="SAPBEXformats 5 4 4" xfId="30411"/>
    <cellStyle name="SAPBEXformats 5 4 4 2" xfId="30412"/>
    <cellStyle name="SAPBEXformats 5 4 5" xfId="30413"/>
    <cellStyle name="SAPBEXformats 5 4 5 2" xfId="30414"/>
    <cellStyle name="SAPBEXformats 5 4 6" xfId="30415"/>
    <cellStyle name="SAPBEXformats 5 4 6 2" xfId="30416"/>
    <cellStyle name="SAPBEXformats 5 4 7" xfId="30417"/>
    <cellStyle name="SAPBEXformats 5 5" xfId="30418"/>
    <cellStyle name="SAPBEXformats 5 5 2" xfId="30419"/>
    <cellStyle name="SAPBEXformats 5 6" xfId="30420"/>
    <cellStyle name="SAPBEXformats 5 6 2" xfId="30421"/>
    <cellStyle name="SAPBEXformats 5 7" xfId="30422"/>
    <cellStyle name="SAPBEXformats 5 7 2" xfId="30423"/>
    <cellStyle name="SAPBEXformats 5 8" xfId="30424"/>
    <cellStyle name="SAPBEXformats 5 8 2" xfId="30425"/>
    <cellStyle name="SAPBEXformats 5 9" xfId="30426"/>
    <cellStyle name="SAPBEXformats 5 9 2" xfId="30427"/>
    <cellStyle name="SAPBEXformats 6" xfId="30428"/>
    <cellStyle name="SAPBEXformats 6 10" xfId="30429"/>
    <cellStyle name="SAPBEXformats 6 2" xfId="30430"/>
    <cellStyle name="SAPBEXformats 6 2 2" xfId="30431"/>
    <cellStyle name="SAPBEXformats 6 2 2 2" xfId="30432"/>
    <cellStyle name="SAPBEXformats 6 2 2 2 2" xfId="30433"/>
    <cellStyle name="SAPBEXformats 6 2 2 2 2 2" xfId="30434"/>
    <cellStyle name="SAPBEXformats 6 2 2 2 3" xfId="30435"/>
    <cellStyle name="SAPBEXformats 6 2 2 2 3 2" xfId="30436"/>
    <cellStyle name="SAPBEXformats 6 2 2 2 4" xfId="30437"/>
    <cellStyle name="SAPBEXformats 6 2 2 2 4 2" xfId="30438"/>
    <cellStyle name="SAPBEXformats 6 2 2 2 5" xfId="30439"/>
    <cellStyle name="SAPBEXformats 6 2 2 2 5 2" xfId="30440"/>
    <cellStyle name="SAPBEXformats 6 2 2 2 6" xfId="30441"/>
    <cellStyle name="SAPBEXformats 6 2 2 2 6 2" xfId="30442"/>
    <cellStyle name="SAPBEXformats 6 2 2 2 7" xfId="30443"/>
    <cellStyle name="SAPBEXformats 6 2 2 3" xfId="30444"/>
    <cellStyle name="SAPBEXformats 6 2 2 3 2" xfId="30445"/>
    <cellStyle name="SAPBEXformats 6 2 2 4" xfId="30446"/>
    <cellStyle name="SAPBEXformats 6 2 2 4 2" xfId="30447"/>
    <cellStyle name="SAPBEXformats 6 2 2 5" xfId="30448"/>
    <cellStyle name="SAPBEXformats 6 2 2 5 2" xfId="30449"/>
    <cellStyle name="SAPBEXformats 6 2 2 6" xfId="30450"/>
    <cellStyle name="SAPBEXformats 6 2 2 6 2" xfId="30451"/>
    <cellStyle name="SAPBEXformats 6 2 2 7" xfId="30452"/>
    <cellStyle name="SAPBEXformats 6 2 2 7 2" xfId="30453"/>
    <cellStyle name="SAPBEXformats 6 2 2 8" xfId="30454"/>
    <cellStyle name="SAPBEXformats 6 2 3" xfId="30455"/>
    <cellStyle name="SAPBEXformats 6 2 3 2" xfId="30456"/>
    <cellStyle name="SAPBEXformats 6 2 3 2 2" xfId="30457"/>
    <cellStyle name="SAPBEXformats 6 2 3 3" xfId="30458"/>
    <cellStyle name="SAPBEXformats 6 2 3 3 2" xfId="30459"/>
    <cellStyle name="SAPBEXformats 6 2 3 4" xfId="30460"/>
    <cellStyle name="SAPBEXformats 6 2 3 4 2" xfId="30461"/>
    <cellStyle name="SAPBEXformats 6 2 3 5" xfId="30462"/>
    <cellStyle name="SAPBEXformats 6 2 3 5 2" xfId="30463"/>
    <cellStyle name="SAPBEXformats 6 2 3 6" xfId="30464"/>
    <cellStyle name="SAPBEXformats 6 2 3 6 2" xfId="30465"/>
    <cellStyle name="SAPBEXformats 6 2 3 7" xfId="30466"/>
    <cellStyle name="SAPBEXformats 6 2 4" xfId="30467"/>
    <cellStyle name="SAPBEXformats 6 2 4 2" xfId="30468"/>
    <cellStyle name="SAPBEXformats 6 2 5" xfId="30469"/>
    <cellStyle name="SAPBEXformats 6 2 5 2" xfId="30470"/>
    <cellStyle name="SAPBEXformats 6 2 6" xfId="30471"/>
    <cellStyle name="SAPBEXformats 6 2 6 2" xfId="30472"/>
    <cellStyle name="SAPBEXformats 6 2 7" xfId="30473"/>
    <cellStyle name="SAPBEXformats 6 2 7 2" xfId="30474"/>
    <cellStyle name="SAPBEXformats 6 2 8" xfId="30475"/>
    <cellStyle name="SAPBEXformats 6 2 8 2" xfId="30476"/>
    <cellStyle name="SAPBEXformats 6 2 9" xfId="30477"/>
    <cellStyle name="SAPBEXformats 6 3" xfId="30478"/>
    <cellStyle name="SAPBEXformats 6 3 2" xfId="30479"/>
    <cellStyle name="SAPBEXformats 6 3 2 2" xfId="30480"/>
    <cellStyle name="SAPBEXformats 6 3 2 2 2" xfId="30481"/>
    <cellStyle name="SAPBEXformats 6 3 2 3" xfId="30482"/>
    <cellStyle name="SAPBEXformats 6 3 2 3 2" xfId="30483"/>
    <cellStyle name="SAPBEXformats 6 3 2 4" xfId="30484"/>
    <cellStyle name="SAPBEXformats 6 3 2 4 2" xfId="30485"/>
    <cellStyle name="SAPBEXformats 6 3 2 5" xfId="30486"/>
    <cellStyle name="SAPBEXformats 6 3 2 5 2" xfId="30487"/>
    <cellStyle name="SAPBEXformats 6 3 2 6" xfId="30488"/>
    <cellStyle name="SAPBEXformats 6 3 2 6 2" xfId="30489"/>
    <cellStyle name="SAPBEXformats 6 3 2 7" xfId="30490"/>
    <cellStyle name="SAPBEXformats 6 3 3" xfId="30491"/>
    <cellStyle name="SAPBEXformats 6 3 3 2" xfId="30492"/>
    <cellStyle name="SAPBEXformats 6 3 4" xfId="30493"/>
    <cellStyle name="SAPBEXformats 6 3 4 2" xfId="30494"/>
    <cellStyle name="SAPBEXformats 6 3 5" xfId="30495"/>
    <cellStyle name="SAPBEXformats 6 3 5 2" xfId="30496"/>
    <cellStyle name="SAPBEXformats 6 3 6" xfId="30497"/>
    <cellStyle name="SAPBEXformats 6 3 6 2" xfId="30498"/>
    <cellStyle name="SAPBEXformats 6 3 7" xfId="30499"/>
    <cellStyle name="SAPBEXformats 6 3 7 2" xfId="30500"/>
    <cellStyle name="SAPBEXformats 6 3 8" xfId="30501"/>
    <cellStyle name="SAPBEXformats 6 4" xfId="30502"/>
    <cellStyle name="SAPBEXformats 6 4 2" xfId="30503"/>
    <cellStyle name="SAPBEXformats 6 4 2 2" xfId="30504"/>
    <cellStyle name="SAPBEXformats 6 4 3" xfId="30505"/>
    <cellStyle name="SAPBEXformats 6 4 3 2" xfId="30506"/>
    <cellStyle name="SAPBEXformats 6 4 4" xfId="30507"/>
    <cellStyle name="SAPBEXformats 6 4 4 2" xfId="30508"/>
    <cellStyle name="SAPBEXformats 6 4 5" xfId="30509"/>
    <cellStyle name="SAPBEXformats 6 4 5 2" xfId="30510"/>
    <cellStyle name="SAPBEXformats 6 4 6" xfId="30511"/>
    <cellStyle name="SAPBEXformats 6 4 6 2" xfId="30512"/>
    <cellStyle name="SAPBEXformats 6 4 7" xfId="30513"/>
    <cellStyle name="SAPBEXformats 6 5" xfId="30514"/>
    <cellStyle name="SAPBEXformats 6 5 2" xfId="30515"/>
    <cellStyle name="SAPBEXformats 6 6" xfId="30516"/>
    <cellStyle name="SAPBEXformats 6 6 2" xfId="30517"/>
    <cellStyle name="SAPBEXformats 6 7" xfId="30518"/>
    <cellStyle name="SAPBEXformats 6 7 2" xfId="30519"/>
    <cellStyle name="SAPBEXformats 6 8" xfId="30520"/>
    <cellStyle name="SAPBEXformats 6 8 2" xfId="30521"/>
    <cellStyle name="SAPBEXformats 6 9" xfId="30522"/>
    <cellStyle name="SAPBEXformats 6 9 2" xfId="30523"/>
    <cellStyle name="SAPBEXformats 7" xfId="30524"/>
    <cellStyle name="SAPBEXformats 7 10" xfId="30525"/>
    <cellStyle name="SAPBEXformats 7 2" xfId="30526"/>
    <cellStyle name="SAPBEXformats 7 2 2" xfId="30527"/>
    <cellStyle name="SAPBEXformats 7 2 2 2" xfId="30528"/>
    <cellStyle name="SAPBEXformats 7 2 2 2 2" xfId="30529"/>
    <cellStyle name="SAPBEXformats 7 2 2 2 2 2" xfId="30530"/>
    <cellStyle name="SAPBEXformats 7 2 2 2 3" xfId="30531"/>
    <cellStyle name="SAPBEXformats 7 2 2 2 3 2" xfId="30532"/>
    <cellStyle name="SAPBEXformats 7 2 2 2 4" xfId="30533"/>
    <cellStyle name="SAPBEXformats 7 2 2 2 4 2" xfId="30534"/>
    <cellStyle name="SAPBEXformats 7 2 2 2 5" xfId="30535"/>
    <cellStyle name="SAPBEXformats 7 2 2 2 5 2" xfId="30536"/>
    <cellStyle name="SAPBEXformats 7 2 2 2 6" xfId="30537"/>
    <cellStyle name="SAPBEXformats 7 2 2 2 6 2" xfId="30538"/>
    <cellStyle name="SAPBEXformats 7 2 2 2 7" xfId="30539"/>
    <cellStyle name="SAPBEXformats 7 2 2 3" xfId="30540"/>
    <cellStyle name="SAPBEXformats 7 2 2 3 2" xfId="30541"/>
    <cellStyle name="SAPBEXformats 7 2 2 4" xfId="30542"/>
    <cellStyle name="SAPBEXformats 7 2 2 4 2" xfId="30543"/>
    <cellStyle name="SAPBEXformats 7 2 2 5" xfId="30544"/>
    <cellStyle name="SAPBEXformats 7 2 2 5 2" xfId="30545"/>
    <cellStyle name="SAPBEXformats 7 2 2 6" xfId="30546"/>
    <cellStyle name="SAPBEXformats 7 2 2 6 2" xfId="30547"/>
    <cellStyle name="SAPBEXformats 7 2 2 7" xfId="30548"/>
    <cellStyle name="SAPBEXformats 7 2 2 7 2" xfId="30549"/>
    <cellStyle name="SAPBEXformats 7 2 2 8" xfId="30550"/>
    <cellStyle name="SAPBEXformats 7 2 3" xfId="30551"/>
    <cellStyle name="SAPBEXformats 7 2 3 2" xfId="30552"/>
    <cellStyle name="SAPBEXformats 7 2 3 2 2" xfId="30553"/>
    <cellStyle name="SAPBEXformats 7 2 3 3" xfId="30554"/>
    <cellStyle name="SAPBEXformats 7 2 3 3 2" xfId="30555"/>
    <cellStyle name="SAPBEXformats 7 2 3 4" xfId="30556"/>
    <cellStyle name="SAPBEXformats 7 2 3 4 2" xfId="30557"/>
    <cellStyle name="SAPBEXformats 7 2 3 5" xfId="30558"/>
    <cellStyle name="SAPBEXformats 7 2 3 5 2" xfId="30559"/>
    <cellStyle name="SAPBEXformats 7 2 3 6" xfId="30560"/>
    <cellStyle name="SAPBEXformats 7 2 3 6 2" xfId="30561"/>
    <cellStyle name="SAPBEXformats 7 2 3 7" xfId="30562"/>
    <cellStyle name="SAPBEXformats 7 2 4" xfId="30563"/>
    <cellStyle name="SAPBEXformats 7 2 4 2" xfId="30564"/>
    <cellStyle name="SAPBEXformats 7 2 5" xfId="30565"/>
    <cellStyle name="SAPBEXformats 7 2 5 2" xfId="30566"/>
    <cellStyle name="SAPBEXformats 7 2 6" xfId="30567"/>
    <cellStyle name="SAPBEXformats 7 2 6 2" xfId="30568"/>
    <cellStyle name="SAPBEXformats 7 2 7" xfId="30569"/>
    <cellStyle name="SAPBEXformats 7 2 7 2" xfId="30570"/>
    <cellStyle name="SAPBEXformats 7 2 8" xfId="30571"/>
    <cellStyle name="SAPBEXformats 7 2 8 2" xfId="30572"/>
    <cellStyle name="SAPBEXformats 7 2 9" xfId="30573"/>
    <cellStyle name="SAPBEXformats 7 3" xfId="30574"/>
    <cellStyle name="SAPBEXformats 7 3 2" xfId="30575"/>
    <cellStyle name="SAPBEXformats 7 3 2 2" xfId="30576"/>
    <cellStyle name="SAPBEXformats 7 3 2 2 2" xfId="30577"/>
    <cellStyle name="SAPBEXformats 7 3 2 3" xfId="30578"/>
    <cellStyle name="SAPBEXformats 7 3 2 3 2" xfId="30579"/>
    <cellStyle name="SAPBEXformats 7 3 2 4" xfId="30580"/>
    <cellStyle name="SAPBEXformats 7 3 2 4 2" xfId="30581"/>
    <cellStyle name="SAPBEXformats 7 3 2 5" xfId="30582"/>
    <cellStyle name="SAPBEXformats 7 3 2 5 2" xfId="30583"/>
    <cellStyle name="SAPBEXformats 7 3 2 6" xfId="30584"/>
    <cellStyle name="SAPBEXformats 7 3 2 6 2" xfId="30585"/>
    <cellStyle name="SAPBEXformats 7 3 2 7" xfId="30586"/>
    <cellStyle name="SAPBEXformats 7 3 3" xfId="30587"/>
    <cellStyle name="SAPBEXformats 7 3 3 2" xfId="30588"/>
    <cellStyle name="SAPBEXformats 7 3 4" xfId="30589"/>
    <cellStyle name="SAPBEXformats 7 3 4 2" xfId="30590"/>
    <cellStyle name="SAPBEXformats 7 3 5" xfId="30591"/>
    <cellStyle name="SAPBEXformats 7 3 5 2" xfId="30592"/>
    <cellStyle name="SAPBEXformats 7 3 6" xfId="30593"/>
    <cellStyle name="SAPBEXformats 7 3 6 2" xfId="30594"/>
    <cellStyle name="SAPBEXformats 7 3 7" xfId="30595"/>
    <cellStyle name="SAPBEXformats 7 3 7 2" xfId="30596"/>
    <cellStyle name="SAPBEXformats 7 3 8" xfId="30597"/>
    <cellStyle name="SAPBEXformats 7 4" xfId="30598"/>
    <cellStyle name="SAPBEXformats 7 4 2" xfId="30599"/>
    <cellStyle name="SAPBEXformats 7 4 2 2" xfId="30600"/>
    <cellStyle name="SAPBEXformats 7 4 3" xfId="30601"/>
    <cellStyle name="SAPBEXformats 7 4 3 2" xfId="30602"/>
    <cellStyle name="SAPBEXformats 7 4 4" xfId="30603"/>
    <cellStyle name="SAPBEXformats 7 4 4 2" xfId="30604"/>
    <cellStyle name="SAPBEXformats 7 4 5" xfId="30605"/>
    <cellStyle name="SAPBEXformats 7 4 5 2" xfId="30606"/>
    <cellStyle name="SAPBEXformats 7 4 6" xfId="30607"/>
    <cellStyle name="SAPBEXformats 7 4 6 2" xfId="30608"/>
    <cellStyle name="SAPBEXformats 7 4 7" xfId="30609"/>
    <cellStyle name="SAPBEXformats 7 5" xfId="30610"/>
    <cellStyle name="SAPBEXformats 7 5 2" xfId="30611"/>
    <cellStyle name="SAPBEXformats 7 6" xfId="30612"/>
    <cellStyle name="SAPBEXformats 7 6 2" xfId="30613"/>
    <cellStyle name="SAPBEXformats 7 7" xfId="30614"/>
    <cellStyle name="SAPBEXformats 7 7 2" xfId="30615"/>
    <cellStyle name="SAPBEXformats 7 8" xfId="30616"/>
    <cellStyle name="SAPBEXformats 7 8 2" xfId="30617"/>
    <cellStyle name="SAPBEXformats 7 9" xfId="30618"/>
    <cellStyle name="SAPBEXformats 7 9 2" xfId="30619"/>
    <cellStyle name="SAPBEXformats 8" xfId="30620"/>
    <cellStyle name="SAPBEXformats 8 2" xfId="30621"/>
    <cellStyle name="SAPBEXformats 8 2 2" xfId="30622"/>
    <cellStyle name="SAPBEXformats 8 2 2 2" xfId="30623"/>
    <cellStyle name="SAPBEXformats 8 2 2 2 2" xfId="30624"/>
    <cellStyle name="SAPBEXformats 8 2 2 3" xfId="30625"/>
    <cellStyle name="SAPBEXformats 8 2 2 3 2" xfId="30626"/>
    <cellStyle name="SAPBEXformats 8 2 2 4" xfId="30627"/>
    <cellStyle name="SAPBEXformats 8 2 2 4 2" xfId="30628"/>
    <cellStyle name="SAPBEXformats 8 2 2 5" xfId="30629"/>
    <cellStyle name="SAPBEXformats 8 2 2 5 2" xfId="30630"/>
    <cellStyle name="SAPBEXformats 8 2 2 6" xfId="30631"/>
    <cellStyle name="SAPBEXformats 8 2 2 6 2" xfId="30632"/>
    <cellStyle name="SAPBEXformats 8 2 2 7" xfId="30633"/>
    <cellStyle name="SAPBEXformats 8 2 3" xfId="30634"/>
    <cellStyle name="SAPBEXformats 8 2 3 2" xfId="30635"/>
    <cellStyle name="SAPBEXformats 8 2 4" xfId="30636"/>
    <cellStyle name="SAPBEXformats 8 2 4 2" xfId="30637"/>
    <cellStyle name="SAPBEXformats 8 2 5" xfId="30638"/>
    <cellStyle name="SAPBEXformats 8 2 5 2" xfId="30639"/>
    <cellStyle name="SAPBEXformats 8 2 6" xfId="30640"/>
    <cellStyle name="SAPBEXformats 8 2 6 2" xfId="30641"/>
    <cellStyle name="SAPBEXformats 8 2 7" xfId="30642"/>
    <cellStyle name="SAPBEXformats 8 2 7 2" xfId="30643"/>
    <cellStyle name="SAPBEXformats 8 2 8" xfId="30644"/>
    <cellStyle name="SAPBEXformats 8 3" xfId="30645"/>
    <cellStyle name="SAPBEXformats 8 3 2" xfId="30646"/>
    <cellStyle name="SAPBEXformats 8 3 2 2" xfId="30647"/>
    <cellStyle name="SAPBEXformats 8 3 3" xfId="30648"/>
    <cellStyle name="SAPBEXformats 8 3 3 2" xfId="30649"/>
    <cellStyle name="SAPBEXformats 8 3 4" xfId="30650"/>
    <cellStyle name="SAPBEXformats 8 3 4 2" xfId="30651"/>
    <cellStyle name="SAPBEXformats 8 3 5" xfId="30652"/>
    <cellStyle name="SAPBEXformats 8 3 5 2" xfId="30653"/>
    <cellStyle name="SAPBEXformats 8 3 6" xfId="30654"/>
    <cellStyle name="SAPBEXformats 8 3 6 2" xfId="30655"/>
    <cellStyle name="SAPBEXformats 8 3 7" xfId="30656"/>
    <cellStyle name="SAPBEXformats 8 4" xfId="30657"/>
    <cellStyle name="SAPBEXformats 8 4 2" xfId="30658"/>
    <cellStyle name="SAPBEXformats 8 5" xfId="30659"/>
    <cellStyle name="SAPBEXformats 8 5 2" xfId="30660"/>
    <cellStyle name="SAPBEXformats 8 6" xfId="30661"/>
    <cellStyle name="SAPBEXformats 8 6 2" xfId="30662"/>
    <cellStyle name="SAPBEXformats 8 7" xfId="30663"/>
    <cellStyle name="SAPBEXformats 8 7 2" xfId="30664"/>
    <cellStyle name="SAPBEXformats 8 8" xfId="30665"/>
    <cellStyle name="SAPBEXformats 8 8 2" xfId="30666"/>
    <cellStyle name="SAPBEXformats 8 9" xfId="30667"/>
    <cellStyle name="SAPBEXformats 9" xfId="30668"/>
    <cellStyle name="SAPBEXformats 9 2" xfId="30669"/>
    <cellStyle name="SAPBEXformats 9 2 2" xfId="30670"/>
    <cellStyle name="SAPBEXformats 9 2 2 2" xfId="30671"/>
    <cellStyle name="SAPBEXformats 9 2 3" xfId="30672"/>
    <cellStyle name="SAPBEXformats 9 2 3 2" xfId="30673"/>
    <cellStyle name="SAPBEXformats 9 2 4" xfId="30674"/>
    <cellStyle name="SAPBEXformats 9 2 4 2" xfId="30675"/>
    <cellStyle name="SAPBEXformats 9 2 5" xfId="30676"/>
    <cellStyle name="SAPBEXformats 9 2 5 2" xfId="30677"/>
    <cellStyle name="SAPBEXformats 9 2 6" xfId="30678"/>
    <cellStyle name="SAPBEXformats 9 2 6 2" xfId="30679"/>
    <cellStyle name="SAPBEXformats 9 2 7" xfId="30680"/>
    <cellStyle name="SAPBEXformats 9 3" xfId="30681"/>
    <cellStyle name="SAPBEXformats 9 3 2" xfId="30682"/>
    <cellStyle name="SAPBEXformats 9 4" xfId="30683"/>
    <cellStyle name="SAPBEXformats 9 4 2" xfId="30684"/>
    <cellStyle name="SAPBEXformats 9 5" xfId="30685"/>
    <cellStyle name="SAPBEXformats 9 5 2" xfId="30686"/>
    <cellStyle name="SAPBEXformats 9 6" xfId="30687"/>
    <cellStyle name="SAPBEXformats 9 6 2" xfId="30688"/>
    <cellStyle name="SAPBEXformats 9 7" xfId="30689"/>
    <cellStyle name="SAPBEXformats 9 7 2" xfId="30690"/>
    <cellStyle name="SAPBEXformats 9 8" xfId="30691"/>
    <cellStyle name="SAPBEXheaderItem" xfId="30692"/>
    <cellStyle name="SAPBEXheaderItem 10" xfId="30693"/>
    <cellStyle name="SAPBEXheaderItem 10 2" xfId="30694"/>
    <cellStyle name="SAPBEXheaderItem 11" xfId="30695"/>
    <cellStyle name="SAPBEXheaderItem 11 2" xfId="30696"/>
    <cellStyle name="SAPBEXheaderItem 12" xfId="30697"/>
    <cellStyle name="SAPBEXheaderItem 12 2" xfId="30698"/>
    <cellStyle name="SAPBEXheaderItem 13" xfId="30699"/>
    <cellStyle name="SAPBEXheaderItem 13 2" xfId="30700"/>
    <cellStyle name="SAPBEXheaderItem 14" xfId="30701"/>
    <cellStyle name="SAPBEXheaderItem 14 2" xfId="30702"/>
    <cellStyle name="SAPBEXheaderItem 15" xfId="30703"/>
    <cellStyle name="SAPBEXheaderItem 2" xfId="30704"/>
    <cellStyle name="SAPBEXheaderItem 2 10" xfId="30705"/>
    <cellStyle name="SAPBEXheaderItem 2 10 2" xfId="30706"/>
    <cellStyle name="SAPBEXheaderItem 2 11" xfId="30707"/>
    <cellStyle name="SAPBEXheaderItem 2 2" xfId="30708"/>
    <cellStyle name="SAPBEXheaderItem 2 2 10" xfId="30709"/>
    <cellStyle name="SAPBEXheaderItem 2 2 2" xfId="30710"/>
    <cellStyle name="SAPBEXheaderItem 2 2 2 2" xfId="30711"/>
    <cellStyle name="SAPBEXheaderItem 2 2 2 2 2" xfId="30712"/>
    <cellStyle name="SAPBEXheaderItem 2 2 2 2 2 2" xfId="30713"/>
    <cellStyle name="SAPBEXheaderItem 2 2 2 2 2 2 2" xfId="30714"/>
    <cellStyle name="SAPBEXheaderItem 2 2 2 2 2 3" xfId="30715"/>
    <cellStyle name="SAPBEXheaderItem 2 2 2 2 2 3 2" xfId="30716"/>
    <cellStyle name="SAPBEXheaderItem 2 2 2 2 2 4" xfId="30717"/>
    <cellStyle name="SAPBEXheaderItem 2 2 2 2 2 4 2" xfId="30718"/>
    <cellStyle name="SAPBEXheaderItem 2 2 2 2 2 5" xfId="30719"/>
    <cellStyle name="SAPBEXheaderItem 2 2 2 2 2 5 2" xfId="30720"/>
    <cellStyle name="SAPBEXheaderItem 2 2 2 2 2 6" xfId="30721"/>
    <cellStyle name="SAPBEXheaderItem 2 2 2 2 2 6 2" xfId="30722"/>
    <cellStyle name="SAPBEXheaderItem 2 2 2 2 2 7" xfId="30723"/>
    <cellStyle name="SAPBEXheaderItem 2 2 2 2 3" xfId="30724"/>
    <cellStyle name="SAPBEXheaderItem 2 2 2 2 3 2" xfId="30725"/>
    <cellStyle name="SAPBEXheaderItem 2 2 2 2 4" xfId="30726"/>
    <cellStyle name="SAPBEXheaderItem 2 2 2 2 4 2" xfId="30727"/>
    <cellStyle name="SAPBEXheaderItem 2 2 2 2 5" xfId="30728"/>
    <cellStyle name="SAPBEXheaderItem 2 2 2 2 5 2" xfId="30729"/>
    <cellStyle name="SAPBEXheaderItem 2 2 2 2 6" xfId="30730"/>
    <cellStyle name="SAPBEXheaderItem 2 2 2 2 6 2" xfId="30731"/>
    <cellStyle name="SAPBEXheaderItem 2 2 2 2 7" xfId="30732"/>
    <cellStyle name="SAPBEXheaderItem 2 2 2 2 7 2" xfId="30733"/>
    <cellStyle name="SAPBEXheaderItem 2 2 2 2 8" xfId="30734"/>
    <cellStyle name="SAPBEXheaderItem 2 2 2 3" xfId="30735"/>
    <cellStyle name="SAPBEXheaderItem 2 2 2 3 2" xfId="30736"/>
    <cellStyle name="SAPBEXheaderItem 2 2 2 3 2 2" xfId="30737"/>
    <cellStyle name="SAPBEXheaderItem 2 2 2 3 3" xfId="30738"/>
    <cellStyle name="SAPBEXheaderItem 2 2 2 3 3 2" xfId="30739"/>
    <cellStyle name="SAPBEXheaderItem 2 2 2 3 4" xfId="30740"/>
    <cellStyle name="SAPBEXheaderItem 2 2 2 3 4 2" xfId="30741"/>
    <cellStyle name="SAPBEXheaderItem 2 2 2 3 5" xfId="30742"/>
    <cellStyle name="SAPBEXheaderItem 2 2 2 3 5 2" xfId="30743"/>
    <cellStyle name="SAPBEXheaderItem 2 2 2 3 6" xfId="30744"/>
    <cellStyle name="SAPBEXheaderItem 2 2 2 3 6 2" xfId="30745"/>
    <cellStyle name="SAPBEXheaderItem 2 2 2 3 7" xfId="30746"/>
    <cellStyle name="SAPBEXheaderItem 2 2 2 4" xfId="30747"/>
    <cellStyle name="SAPBEXheaderItem 2 2 2 4 2" xfId="30748"/>
    <cellStyle name="SAPBEXheaderItem 2 2 2 5" xfId="30749"/>
    <cellStyle name="SAPBEXheaderItem 2 2 2 5 2" xfId="30750"/>
    <cellStyle name="SAPBEXheaderItem 2 2 2 6" xfId="30751"/>
    <cellStyle name="SAPBEXheaderItem 2 2 2 6 2" xfId="30752"/>
    <cellStyle name="SAPBEXheaderItem 2 2 2 7" xfId="30753"/>
    <cellStyle name="SAPBEXheaderItem 2 2 2 7 2" xfId="30754"/>
    <cellStyle name="SAPBEXheaderItem 2 2 2 8" xfId="30755"/>
    <cellStyle name="SAPBEXheaderItem 2 2 2 8 2" xfId="30756"/>
    <cellStyle name="SAPBEXheaderItem 2 2 2 9" xfId="30757"/>
    <cellStyle name="SAPBEXheaderItem 2 2 3" xfId="30758"/>
    <cellStyle name="SAPBEXheaderItem 2 2 3 2" xfId="30759"/>
    <cellStyle name="SAPBEXheaderItem 2 2 3 2 2" xfId="30760"/>
    <cellStyle name="SAPBEXheaderItem 2 2 3 2 2 2" xfId="30761"/>
    <cellStyle name="SAPBEXheaderItem 2 2 3 2 3" xfId="30762"/>
    <cellStyle name="SAPBEXheaderItem 2 2 3 2 3 2" xfId="30763"/>
    <cellStyle name="SAPBEXheaderItem 2 2 3 2 4" xfId="30764"/>
    <cellStyle name="SAPBEXheaderItem 2 2 3 2 4 2" xfId="30765"/>
    <cellStyle name="SAPBEXheaderItem 2 2 3 2 5" xfId="30766"/>
    <cellStyle name="SAPBEXheaderItem 2 2 3 2 5 2" xfId="30767"/>
    <cellStyle name="SAPBEXheaderItem 2 2 3 2 6" xfId="30768"/>
    <cellStyle name="SAPBEXheaderItem 2 2 3 2 6 2" xfId="30769"/>
    <cellStyle name="SAPBEXheaderItem 2 2 3 2 7" xfId="30770"/>
    <cellStyle name="SAPBEXheaderItem 2 2 3 3" xfId="30771"/>
    <cellStyle name="SAPBEXheaderItem 2 2 3 3 2" xfId="30772"/>
    <cellStyle name="SAPBEXheaderItem 2 2 3 4" xfId="30773"/>
    <cellStyle name="SAPBEXheaderItem 2 2 3 4 2" xfId="30774"/>
    <cellStyle name="SAPBEXheaderItem 2 2 3 5" xfId="30775"/>
    <cellStyle name="SAPBEXheaderItem 2 2 3 5 2" xfId="30776"/>
    <cellStyle name="SAPBEXheaderItem 2 2 3 6" xfId="30777"/>
    <cellStyle name="SAPBEXheaderItem 2 2 3 6 2" xfId="30778"/>
    <cellStyle name="SAPBEXheaderItem 2 2 3 7" xfId="30779"/>
    <cellStyle name="SAPBEXheaderItem 2 2 3 7 2" xfId="30780"/>
    <cellStyle name="SAPBEXheaderItem 2 2 3 8" xfId="30781"/>
    <cellStyle name="SAPBEXheaderItem 2 2 4" xfId="30782"/>
    <cellStyle name="SAPBEXheaderItem 2 2 4 2" xfId="30783"/>
    <cellStyle name="SAPBEXheaderItem 2 2 4 2 2" xfId="30784"/>
    <cellStyle name="SAPBEXheaderItem 2 2 4 3" xfId="30785"/>
    <cellStyle name="SAPBEXheaderItem 2 2 4 3 2" xfId="30786"/>
    <cellStyle name="SAPBEXheaderItem 2 2 4 4" xfId="30787"/>
    <cellStyle name="SAPBEXheaderItem 2 2 4 4 2" xfId="30788"/>
    <cellStyle name="SAPBEXheaderItem 2 2 4 5" xfId="30789"/>
    <cellStyle name="SAPBEXheaderItem 2 2 4 5 2" xfId="30790"/>
    <cellStyle name="SAPBEXheaderItem 2 2 4 6" xfId="30791"/>
    <cellStyle name="SAPBEXheaderItem 2 2 4 6 2" xfId="30792"/>
    <cellStyle name="SAPBEXheaderItem 2 2 4 7" xfId="30793"/>
    <cellStyle name="SAPBEXheaderItem 2 2 5" xfId="30794"/>
    <cellStyle name="SAPBEXheaderItem 2 2 5 2" xfId="30795"/>
    <cellStyle name="SAPBEXheaderItem 2 2 6" xfId="30796"/>
    <cellStyle name="SAPBEXheaderItem 2 2 6 2" xfId="30797"/>
    <cellStyle name="SAPBEXheaderItem 2 2 7" xfId="30798"/>
    <cellStyle name="SAPBEXheaderItem 2 2 7 2" xfId="30799"/>
    <cellStyle name="SAPBEXheaderItem 2 2 8" xfId="30800"/>
    <cellStyle name="SAPBEXheaderItem 2 2 8 2" xfId="30801"/>
    <cellStyle name="SAPBEXheaderItem 2 2 9" xfId="30802"/>
    <cellStyle name="SAPBEXheaderItem 2 2 9 2" xfId="30803"/>
    <cellStyle name="SAPBEXheaderItem 2 3" xfId="30804"/>
    <cellStyle name="SAPBEXheaderItem 2 3 2" xfId="30805"/>
    <cellStyle name="SAPBEXheaderItem 2 3 2 2" xfId="30806"/>
    <cellStyle name="SAPBEXheaderItem 2 3 2 2 2" xfId="30807"/>
    <cellStyle name="SAPBEXheaderItem 2 3 2 2 2 2" xfId="30808"/>
    <cellStyle name="SAPBEXheaderItem 2 3 2 2 3" xfId="30809"/>
    <cellStyle name="SAPBEXheaderItem 2 3 2 2 3 2" xfId="30810"/>
    <cellStyle name="SAPBEXheaderItem 2 3 2 2 4" xfId="30811"/>
    <cellStyle name="SAPBEXheaderItem 2 3 2 2 4 2" xfId="30812"/>
    <cellStyle name="SAPBEXheaderItem 2 3 2 2 5" xfId="30813"/>
    <cellStyle name="SAPBEXheaderItem 2 3 2 2 5 2" xfId="30814"/>
    <cellStyle name="SAPBEXheaderItem 2 3 2 2 6" xfId="30815"/>
    <cellStyle name="SAPBEXheaderItem 2 3 2 2 6 2" xfId="30816"/>
    <cellStyle name="SAPBEXheaderItem 2 3 2 2 7" xfId="30817"/>
    <cellStyle name="SAPBEXheaderItem 2 3 2 3" xfId="30818"/>
    <cellStyle name="SAPBEXheaderItem 2 3 2 3 2" xfId="30819"/>
    <cellStyle name="SAPBEXheaderItem 2 3 2 4" xfId="30820"/>
    <cellStyle name="SAPBEXheaderItem 2 3 2 4 2" xfId="30821"/>
    <cellStyle name="SAPBEXheaderItem 2 3 2 5" xfId="30822"/>
    <cellStyle name="SAPBEXheaderItem 2 3 2 5 2" xfId="30823"/>
    <cellStyle name="SAPBEXheaderItem 2 3 2 6" xfId="30824"/>
    <cellStyle name="SAPBEXheaderItem 2 3 2 6 2" xfId="30825"/>
    <cellStyle name="SAPBEXheaderItem 2 3 2 7" xfId="30826"/>
    <cellStyle name="SAPBEXheaderItem 2 3 2 7 2" xfId="30827"/>
    <cellStyle name="SAPBEXheaderItem 2 3 2 8" xfId="30828"/>
    <cellStyle name="SAPBEXheaderItem 2 3 3" xfId="30829"/>
    <cellStyle name="SAPBEXheaderItem 2 3 3 2" xfId="30830"/>
    <cellStyle name="SAPBEXheaderItem 2 3 3 2 2" xfId="30831"/>
    <cellStyle name="SAPBEXheaderItem 2 3 3 3" xfId="30832"/>
    <cellStyle name="SAPBEXheaderItem 2 3 3 3 2" xfId="30833"/>
    <cellStyle name="SAPBEXheaderItem 2 3 3 4" xfId="30834"/>
    <cellStyle name="SAPBEXheaderItem 2 3 3 4 2" xfId="30835"/>
    <cellStyle name="SAPBEXheaderItem 2 3 3 5" xfId="30836"/>
    <cellStyle name="SAPBEXheaderItem 2 3 3 5 2" xfId="30837"/>
    <cellStyle name="SAPBEXheaderItem 2 3 3 6" xfId="30838"/>
    <cellStyle name="SAPBEXheaderItem 2 3 3 6 2" xfId="30839"/>
    <cellStyle name="SAPBEXheaderItem 2 3 3 7" xfId="30840"/>
    <cellStyle name="SAPBEXheaderItem 2 3 4" xfId="30841"/>
    <cellStyle name="SAPBEXheaderItem 2 3 4 2" xfId="30842"/>
    <cellStyle name="SAPBEXheaderItem 2 3 5" xfId="30843"/>
    <cellStyle name="SAPBEXheaderItem 2 3 5 2" xfId="30844"/>
    <cellStyle name="SAPBEXheaderItem 2 3 6" xfId="30845"/>
    <cellStyle name="SAPBEXheaderItem 2 3 6 2" xfId="30846"/>
    <cellStyle name="SAPBEXheaderItem 2 3 7" xfId="30847"/>
    <cellStyle name="SAPBEXheaderItem 2 3 7 2" xfId="30848"/>
    <cellStyle name="SAPBEXheaderItem 2 3 8" xfId="30849"/>
    <cellStyle name="SAPBEXheaderItem 2 3 8 2" xfId="30850"/>
    <cellStyle name="SAPBEXheaderItem 2 3 9" xfId="30851"/>
    <cellStyle name="SAPBEXheaderItem 2 4" xfId="30852"/>
    <cellStyle name="SAPBEXheaderItem 2 4 2" xfId="30853"/>
    <cellStyle name="SAPBEXheaderItem 2 4 2 2" xfId="30854"/>
    <cellStyle name="SAPBEXheaderItem 2 4 2 2 2" xfId="30855"/>
    <cellStyle name="SAPBEXheaderItem 2 4 2 3" xfId="30856"/>
    <cellStyle name="SAPBEXheaderItem 2 4 2 3 2" xfId="30857"/>
    <cellStyle name="SAPBEXheaderItem 2 4 2 4" xfId="30858"/>
    <cellStyle name="SAPBEXheaderItem 2 4 2 4 2" xfId="30859"/>
    <cellStyle name="SAPBEXheaderItem 2 4 2 5" xfId="30860"/>
    <cellStyle name="SAPBEXheaderItem 2 4 2 5 2" xfId="30861"/>
    <cellStyle name="SAPBEXheaderItem 2 4 2 6" xfId="30862"/>
    <cellStyle name="SAPBEXheaderItem 2 4 2 6 2" xfId="30863"/>
    <cellStyle name="SAPBEXheaderItem 2 4 2 7" xfId="30864"/>
    <cellStyle name="SAPBEXheaderItem 2 4 3" xfId="30865"/>
    <cellStyle name="SAPBEXheaderItem 2 4 3 2" xfId="30866"/>
    <cellStyle name="SAPBEXheaderItem 2 4 4" xfId="30867"/>
    <cellStyle name="SAPBEXheaderItem 2 4 4 2" xfId="30868"/>
    <cellStyle name="SAPBEXheaderItem 2 4 5" xfId="30869"/>
    <cellStyle name="SAPBEXheaderItem 2 4 5 2" xfId="30870"/>
    <cellStyle name="SAPBEXheaderItem 2 4 6" xfId="30871"/>
    <cellStyle name="SAPBEXheaderItem 2 4 6 2" xfId="30872"/>
    <cellStyle name="SAPBEXheaderItem 2 4 7" xfId="30873"/>
    <cellStyle name="SAPBEXheaderItem 2 4 7 2" xfId="30874"/>
    <cellStyle name="SAPBEXheaderItem 2 4 8" xfId="30875"/>
    <cellStyle name="SAPBEXheaderItem 2 5" xfId="30876"/>
    <cellStyle name="SAPBEXheaderItem 2 5 2" xfId="30877"/>
    <cellStyle name="SAPBEXheaderItem 2 5 2 2" xfId="30878"/>
    <cellStyle name="SAPBEXheaderItem 2 5 3" xfId="30879"/>
    <cellStyle name="SAPBEXheaderItem 2 5 3 2" xfId="30880"/>
    <cellStyle name="SAPBEXheaderItem 2 5 4" xfId="30881"/>
    <cellStyle name="SAPBEXheaderItem 2 5 4 2" xfId="30882"/>
    <cellStyle name="SAPBEXheaderItem 2 5 5" xfId="30883"/>
    <cellStyle name="SAPBEXheaderItem 2 5 5 2" xfId="30884"/>
    <cellStyle name="SAPBEXheaderItem 2 5 6" xfId="30885"/>
    <cellStyle name="SAPBEXheaderItem 2 5 6 2" xfId="30886"/>
    <cellStyle name="SAPBEXheaderItem 2 5 7" xfId="30887"/>
    <cellStyle name="SAPBEXheaderItem 2 6" xfId="30888"/>
    <cellStyle name="SAPBEXheaderItem 2 6 2" xfId="30889"/>
    <cellStyle name="SAPBEXheaderItem 2 7" xfId="30890"/>
    <cellStyle name="SAPBEXheaderItem 2 7 2" xfId="30891"/>
    <cellStyle name="SAPBEXheaderItem 2 8" xfId="30892"/>
    <cellStyle name="SAPBEXheaderItem 2 8 2" xfId="30893"/>
    <cellStyle name="SAPBEXheaderItem 2 9" xfId="30894"/>
    <cellStyle name="SAPBEXheaderItem 2 9 2" xfId="30895"/>
    <cellStyle name="SAPBEXheaderItem 3" xfId="30896"/>
    <cellStyle name="SAPBEXheaderItem 3 10" xfId="30897"/>
    <cellStyle name="SAPBEXheaderItem 3 10 2" xfId="30898"/>
    <cellStyle name="SAPBEXheaderItem 3 11" xfId="30899"/>
    <cellStyle name="SAPBEXheaderItem 3 2" xfId="30900"/>
    <cellStyle name="SAPBEXheaderItem 3 2 10" xfId="30901"/>
    <cellStyle name="SAPBEXheaderItem 3 2 2" xfId="30902"/>
    <cellStyle name="SAPBEXheaderItem 3 2 2 2" xfId="30903"/>
    <cellStyle name="SAPBEXheaderItem 3 2 2 2 2" xfId="30904"/>
    <cellStyle name="SAPBEXheaderItem 3 2 2 2 2 2" xfId="30905"/>
    <cellStyle name="SAPBEXheaderItem 3 2 2 2 2 2 2" xfId="30906"/>
    <cellStyle name="SAPBEXheaderItem 3 2 2 2 2 3" xfId="30907"/>
    <cellStyle name="SAPBEXheaderItem 3 2 2 2 2 3 2" xfId="30908"/>
    <cellStyle name="SAPBEXheaderItem 3 2 2 2 2 4" xfId="30909"/>
    <cellStyle name="SAPBEXheaderItem 3 2 2 2 2 4 2" xfId="30910"/>
    <cellStyle name="SAPBEXheaderItem 3 2 2 2 2 5" xfId="30911"/>
    <cellStyle name="SAPBEXheaderItem 3 2 2 2 2 5 2" xfId="30912"/>
    <cellStyle name="SAPBEXheaderItem 3 2 2 2 2 6" xfId="30913"/>
    <cellStyle name="SAPBEXheaderItem 3 2 2 2 2 6 2" xfId="30914"/>
    <cellStyle name="SAPBEXheaderItem 3 2 2 2 2 7" xfId="30915"/>
    <cellStyle name="SAPBEXheaderItem 3 2 2 2 3" xfId="30916"/>
    <cellStyle name="SAPBEXheaderItem 3 2 2 2 3 2" xfId="30917"/>
    <cellStyle name="SAPBEXheaderItem 3 2 2 2 4" xfId="30918"/>
    <cellStyle name="SAPBEXheaderItem 3 2 2 2 4 2" xfId="30919"/>
    <cellStyle name="SAPBEXheaderItem 3 2 2 2 5" xfId="30920"/>
    <cellStyle name="SAPBEXheaderItem 3 2 2 2 5 2" xfId="30921"/>
    <cellStyle name="SAPBEXheaderItem 3 2 2 2 6" xfId="30922"/>
    <cellStyle name="SAPBEXheaderItem 3 2 2 2 6 2" xfId="30923"/>
    <cellStyle name="SAPBEXheaderItem 3 2 2 2 7" xfId="30924"/>
    <cellStyle name="SAPBEXheaderItem 3 2 2 2 7 2" xfId="30925"/>
    <cellStyle name="SAPBEXheaderItem 3 2 2 2 8" xfId="30926"/>
    <cellStyle name="SAPBEXheaderItem 3 2 2 3" xfId="30927"/>
    <cellStyle name="SAPBEXheaderItem 3 2 2 3 2" xfId="30928"/>
    <cellStyle name="SAPBEXheaderItem 3 2 2 3 2 2" xfId="30929"/>
    <cellStyle name="SAPBEXheaderItem 3 2 2 3 3" xfId="30930"/>
    <cellStyle name="SAPBEXheaderItem 3 2 2 3 3 2" xfId="30931"/>
    <cellStyle name="SAPBEXheaderItem 3 2 2 3 4" xfId="30932"/>
    <cellStyle name="SAPBEXheaderItem 3 2 2 3 4 2" xfId="30933"/>
    <cellStyle name="SAPBEXheaderItem 3 2 2 3 5" xfId="30934"/>
    <cellStyle name="SAPBEXheaderItem 3 2 2 3 5 2" xfId="30935"/>
    <cellStyle name="SAPBEXheaderItem 3 2 2 3 6" xfId="30936"/>
    <cellStyle name="SAPBEXheaderItem 3 2 2 3 6 2" xfId="30937"/>
    <cellStyle name="SAPBEXheaderItem 3 2 2 3 7" xfId="30938"/>
    <cellStyle name="SAPBEXheaderItem 3 2 2 4" xfId="30939"/>
    <cellStyle name="SAPBEXheaderItem 3 2 2 4 2" xfId="30940"/>
    <cellStyle name="SAPBEXheaderItem 3 2 2 5" xfId="30941"/>
    <cellStyle name="SAPBEXheaderItem 3 2 2 5 2" xfId="30942"/>
    <cellStyle name="SAPBEXheaderItem 3 2 2 6" xfId="30943"/>
    <cellStyle name="SAPBEXheaderItem 3 2 2 6 2" xfId="30944"/>
    <cellStyle name="SAPBEXheaderItem 3 2 2 7" xfId="30945"/>
    <cellStyle name="SAPBEXheaderItem 3 2 2 7 2" xfId="30946"/>
    <cellStyle name="SAPBEXheaderItem 3 2 2 8" xfId="30947"/>
    <cellStyle name="SAPBEXheaderItem 3 2 2 8 2" xfId="30948"/>
    <cellStyle name="SAPBEXheaderItem 3 2 2 9" xfId="30949"/>
    <cellStyle name="SAPBEXheaderItem 3 2 3" xfId="30950"/>
    <cellStyle name="SAPBEXheaderItem 3 2 3 2" xfId="30951"/>
    <cellStyle name="SAPBEXheaderItem 3 2 3 2 2" xfId="30952"/>
    <cellStyle name="SAPBEXheaderItem 3 2 3 2 2 2" xfId="30953"/>
    <cellStyle name="SAPBEXheaderItem 3 2 3 2 3" xfId="30954"/>
    <cellStyle name="SAPBEXheaderItem 3 2 3 2 3 2" xfId="30955"/>
    <cellStyle name="SAPBEXheaderItem 3 2 3 2 4" xfId="30956"/>
    <cellStyle name="SAPBEXheaderItem 3 2 3 2 4 2" xfId="30957"/>
    <cellStyle name="SAPBEXheaderItem 3 2 3 2 5" xfId="30958"/>
    <cellStyle name="SAPBEXheaderItem 3 2 3 2 5 2" xfId="30959"/>
    <cellStyle name="SAPBEXheaderItem 3 2 3 2 6" xfId="30960"/>
    <cellStyle name="SAPBEXheaderItem 3 2 3 2 6 2" xfId="30961"/>
    <cellStyle name="SAPBEXheaderItem 3 2 3 2 7" xfId="30962"/>
    <cellStyle name="SAPBEXheaderItem 3 2 3 3" xfId="30963"/>
    <cellStyle name="SAPBEXheaderItem 3 2 3 3 2" xfId="30964"/>
    <cellStyle name="SAPBEXheaderItem 3 2 3 4" xfId="30965"/>
    <cellStyle name="SAPBEXheaderItem 3 2 3 4 2" xfId="30966"/>
    <cellStyle name="SAPBEXheaderItem 3 2 3 5" xfId="30967"/>
    <cellStyle name="SAPBEXheaderItem 3 2 3 5 2" xfId="30968"/>
    <cellStyle name="SAPBEXheaderItem 3 2 3 6" xfId="30969"/>
    <cellStyle name="SAPBEXheaderItem 3 2 3 6 2" xfId="30970"/>
    <cellStyle name="SAPBEXheaderItem 3 2 3 7" xfId="30971"/>
    <cellStyle name="SAPBEXheaderItem 3 2 3 7 2" xfId="30972"/>
    <cellStyle name="SAPBEXheaderItem 3 2 3 8" xfId="30973"/>
    <cellStyle name="SAPBEXheaderItem 3 2 4" xfId="30974"/>
    <cellStyle name="SAPBEXheaderItem 3 2 4 2" xfId="30975"/>
    <cellStyle name="SAPBEXheaderItem 3 2 4 2 2" xfId="30976"/>
    <cellStyle name="SAPBEXheaderItem 3 2 4 3" xfId="30977"/>
    <cellStyle name="SAPBEXheaderItem 3 2 4 3 2" xfId="30978"/>
    <cellStyle name="SAPBEXheaderItem 3 2 4 4" xfId="30979"/>
    <cellStyle name="SAPBEXheaderItem 3 2 4 4 2" xfId="30980"/>
    <cellStyle name="SAPBEXheaderItem 3 2 4 5" xfId="30981"/>
    <cellStyle name="SAPBEXheaderItem 3 2 4 5 2" xfId="30982"/>
    <cellStyle name="SAPBEXheaderItem 3 2 4 6" xfId="30983"/>
    <cellStyle name="SAPBEXheaderItem 3 2 4 6 2" xfId="30984"/>
    <cellStyle name="SAPBEXheaderItem 3 2 4 7" xfId="30985"/>
    <cellStyle name="SAPBEXheaderItem 3 2 5" xfId="30986"/>
    <cellStyle name="SAPBEXheaderItem 3 2 5 2" xfId="30987"/>
    <cellStyle name="SAPBEXheaderItem 3 2 6" xfId="30988"/>
    <cellStyle name="SAPBEXheaderItem 3 2 6 2" xfId="30989"/>
    <cellStyle name="SAPBEXheaderItem 3 2 7" xfId="30990"/>
    <cellStyle name="SAPBEXheaderItem 3 2 7 2" xfId="30991"/>
    <cellStyle name="SAPBEXheaderItem 3 2 8" xfId="30992"/>
    <cellStyle name="SAPBEXheaderItem 3 2 8 2" xfId="30993"/>
    <cellStyle name="SAPBEXheaderItem 3 2 9" xfId="30994"/>
    <cellStyle name="SAPBEXheaderItem 3 2 9 2" xfId="30995"/>
    <cellStyle name="SAPBEXheaderItem 3 3" xfId="30996"/>
    <cellStyle name="SAPBEXheaderItem 3 3 2" xfId="30997"/>
    <cellStyle name="SAPBEXheaderItem 3 3 2 2" xfId="30998"/>
    <cellStyle name="SAPBEXheaderItem 3 3 2 2 2" xfId="30999"/>
    <cellStyle name="SAPBEXheaderItem 3 3 2 2 2 2" xfId="31000"/>
    <cellStyle name="SAPBEXheaderItem 3 3 2 2 3" xfId="31001"/>
    <cellStyle name="SAPBEXheaderItem 3 3 2 2 3 2" xfId="31002"/>
    <cellStyle name="SAPBEXheaderItem 3 3 2 2 4" xfId="31003"/>
    <cellStyle name="SAPBEXheaderItem 3 3 2 2 4 2" xfId="31004"/>
    <cellStyle name="SAPBEXheaderItem 3 3 2 2 5" xfId="31005"/>
    <cellStyle name="SAPBEXheaderItem 3 3 2 2 5 2" xfId="31006"/>
    <cellStyle name="SAPBEXheaderItem 3 3 2 2 6" xfId="31007"/>
    <cellStyle name="SAPBEXheaderItem 3 3 2 2 6 2" xfId="31008"/>
    <cellStyle name="SAPBEXheaderItem 3 3 2 2 7" xfId="31009"/>
    <cellStyle name="SAPBEXheaderItem 3 3 2 3" xfId="31010"/>
    <cellStyle name="SAPBEXheaderItem 3 3 2 3 2" xfId="31011"/>
    <cellStyle name="SAPBEXheaderItem 3 3 2 4" xfId="31012"/>
    <cellStyle name="SAPBEXheaderItem 3 3 2 4 2" xfId="31013"/>
    <cellStyle name="SAPBEXheaderItem 3 3 2 5" xfId="31014"/>
    <cellStyle name="SAPBEXheaderItem 3 3 2 5 2" xfId="31015"/>
    <cellStyle name="SAPBEXheaderItem 3 3 2 6" xfId="31016"/>
    <cellStyle name="SAPBEXheaderItem 3 3 2 6 2" xfId="31017"/>
    <cellStyle name="SAPBEXheaderItem 3 3 2 7" xfId="31018"/>
    <cellStyle name="SAPBEXheaderItem 3 3 2 7 2" xfId="31019"/>
    <cellStyle name="SAPBEXheaderItem 3 3 2 8" xfId="31020"/>
    <cellStyle name="SAPBEXheaderItem 3 3 3" xfId="31021"/>
    <cellStyle name="SAPBEXheaderItem 3 3 3 2" xfId="31022"/>
    <cellStyle name="SAPBEXheaderItem 3 3 3 2 2" xfId="31023"/>
    <cellStyle name="SAPBEXheaderItem 3 3 3 3" xfId="31024"/>
    <cellStyle name="SAPBEXheaderItem 3 3 3 3 2" xfId="31025"/>
    <cellStyle name="SAPBEXheaderItem 3 3 3 4" xfId="31026"/>
    <cellStyle name="SAPBEXheaderItem 3 3 3 4 2" xfId="31027"/>
    <cellStyle name="SAPBEXheaderItem 3 3 3 5" xfId="31028"/>
    <cellStyle name="SAPBEXheaderItem 3 3 3 5 2" xfId="31029"/>
    <cellStyle name="SAPBEXheaderItem 3 3 3 6" xfId="31030"/>
    <cellStyle name="SAPBEXheaderItem 3 3 3 6 2" xfId="31031"/>
    <cellStyle name="SAPBEXheaderItem 3 3 3 7" xfId="31032"/>
    <cellStyle name="SAPBEXheaderItem 3 3 4" xfId="31033"/>
    <cellStyle name="SAPBEXheaderItem 3 3 4 2" xfId="31034"/>
    <cellStyle name="SAPBEXheaderItem 3 3 5" xfId="31035"/>
    <cellStyle name="SAPBEXheaderItem 3 3 5 2" xfId="31036"/>
    <cellStyle name="SAPBEXheaderItem 3 3 6" xfId="31037"/>
    <cellStyle name="SAPBEXheaderItem 3 3 6 2" xfId="31038"/>
    <cellStyle name="SAPBEXheaderItem 3 3 7" xfId="31039"/>
    <cellStyle name="SAPBEXheaderItem 3 3 7 2" xfId="31040"/>
    <cellStyle name="SAPBEXheaderItem 3 3 8" xfId="31041"/>
    <cellStyle name="SAPBEXheaderItem 3 3 8 2" xfId="31042"/>
    <cellStyle name="SAPBEXheaderItem 3 3 9" xfId="31043"/>
    <cellStyle name="SAPBEXheaderItem 3 4" xfId="31044"/>
    <cellStyle name="SAPBEXheaderItem 3 4 2" xfId="31045"/>
    <cellStyle name="SAPBEXheaderItem 3 4 2 2" xfId="31046"/>
    <cellStyle name="SAPBEXheaderItem 3 4 2 2 2" xfId="31047"/>
    <cellStyle name="SAPBEXheaderItem 3 4 2 3" xfId="31048"/>
    <cellStyle name="SAPBEXheaderItem 3 4 2 3 2" xfId="31049"/>
    <cellStyle name="SAPBEXheaderItem 3 4 2 4" xfId="31050"/>
    <cellStyle name="SAPBEXheaderItem 3 4 2 4 2" xfId="31051"/>
    <cellStyle name="SAPBEXheaderItem 3 4 2 5" xfId="31052"/>
    <cellStyle name="SAPBEXheaderItem 3 4 2 5 2" xfId="31053"/>
    <cellStyle name="SAPBEXheaderItem 3 4 2 6" xfId="31054"/>
    <cellStyle name="SAPBEXheaderItem 3 4 2 6 2" xfId="31055"/>
    <cellStyle name="SAPBEXheaderItem 3 4 2 7" xfId="31056"/>
    <cellStyle name="SAPBEXheaderItem 3 4 3" xfId="31057"/>
    <cellStyle name="SAPBEXheaderItem 3 4 3 2" xfId="31058"/>
    <cellStyle name="SAPBEXheaderItem 3 4 4" xfId="31059"/>
    <cellStyle name="SAPBEXheaderItem 3 4 4 2" xfId="31060"/>
    <cellStyle name="SAPBEXheaderItem 3 4 5" xfId="31061"/>
    <cellStyle name="SAPBEXheaderItem 3 4 5 2" xfId="31062"/>
    <cellStyle name="SAPBEXheaderItem 3 4 6" xfId="31063"/>
    <cellStyle name="SAPBEXheaderItem 3 4 6 2" xfId="31064"/>
    <cellStyle name="SAPBEXheaderItem 3 4 7" xfId="31065"/>
    <cellStyle name="SAPBEXheaderItem 3 4 7 2" xfId="31066"/>
    <cellStyle name="SAPBEXheaderItem 3 4 8" xfId="31067"/>
    <cellStyle name="SAPBEXheaderItem 3 5" xfId="31068"/>
    <cellStyle name="SAPBEXheaderItem 3 5 2" xfId="31069"/>
    <cellStyle name="SAPBEXheaderItem 3 5 2 2" xfId="31070"/>
    <cellStyle name="SAPBEXheaderItem 3 5 3" xfId="31071"/>
    <cellStyle name="SAPBEXheaderItem 3 5 3 2" xfId="31072"/>
    <cellStyle name="SAPBEXheaderItem 3 5 4" xfId="31073"/>
    <cellStyle name="SAPBEXheaderItem 3 5 4 2" xfId="31074"/>
    <cellStyle name="SAPBEXheaderItem 3 5 5" xfId="31075"/>
    <cellStyle name="SAPBEXheaderItem 3 5 5 2" xfId="31076"/>
    <cellStyle name="SAPBEXheaderItem 3 5 6" xfId="31077"/>
    <cellStyle name="SAPBEXheaderItem 3 5 6 2" xfId="31078"/>
    <cellStyle name="SAPBEXheaderItem 3 5 7" xfId="31079"/>
    <cellStyle name="SAPBEXheaderItem 3 6" xfId="31080"/>
    <cellStyle name="SAPBEXheaderItem 3 6 2" xfId="31081"/>
    <cellStyle name="SAPBEXheaderItem 3 7" xfId="31082"/>
    <cellStyle name="SAPBEXheaderItem 3 7 2" xfId="31083"/>
    <cellStyle name="SAPBEXheaderItem 3 8" xfId="31084"/>
    <cellStyle name="SAPBEXheaderItem 3 8 2" xfId="31085"/>
    <cellStyle name="SAPBEXheaderItem 3 9" xfId="31086"/>
    <cellStyle name="SAPBEXheaderItem 3 9 2" xfId="31087"/>
    <cellStyle name="SAPBEXheaderItem 4" xfId="31088"/>
    <cellStyle name="SAPBEXheaderItem 4 10" xfId="31089"/>
    <cellStyle name="SAPBEXheaderItem 4 2" xfId="31090"/>
    <cellStyle name="SAPBEXheaderItem 4 2 2" xfId="31091"/>
    <cellStyle name="SAPBEXheaderItem 4 2 2 2" xfId="31092"/>
    <cellStyle name="SAPBEXheaderItem 4 2 2 2 2" xfId="31093"/>
    <cellStyle name="SAPBEXheaderItem 4 2 2 2 2 2" xfId="31094"/>
    <cellStyle name="SAPBEXheaderItem 4 2 2 2 3" xfId="31095"/>
    <cellStyle name="SAPBEXheaderItem 4 2 2 2 3 2" xfId="31096"/>
    <cellStyle name="SAPBEXheaderItem 4 2 2 2 4" xfId="31097"/>
    <cellStyle name="SAPBEXheaderItem 4 2 2 2 4 2" xfId="31098"/>
    <cellStyle name="SAPBEXheaderItem 4 2 2 2 5" xfId="31099"/>
    <cellStyle name="SAPBEXheaderItem 4 2 2 2 5 2" xfId="31100"/>
    <cellStyle name="SAPBEXheaderItem 4 2 2 2 6" xfId="31101"/>
    <cellStyle name="SAPBEXheaderItem 4 2 2 2 6 2" xfId="31102"/>
    <cellStyle name="SAPBEXheaderItem 4 2 2 2 7" xfId="31103"/>
    <cellStyle name="SAPBEXheaderItem 4 2 2 3" xfId="31104"/>
    <cellStyle name="SAPBEXheaderItem 4 2 2 3 2" xfId="31105"/>
    <cellStyle name="SAPBEXheaderItem 4 2 2 4" xfId="31106"/>
    <cellStyle name="SAPBEXheaderItem 4 2 2 4 2" xfId="31107"/>
    <cellStyle name="SAPBEXheaderItem 4 2 2 5" xfId="31108"/>
    <cellStyle name="SAPBEXheaderItem 4 2 2 5 2" xfId="31109"/>
    <cellStyle name="SAPBEXheaderItem 4 2 2 6" xfId="31110"/>
    <cellStyle name="SAPBEXheaderItem 4 2 2 6 2" xfId="31111"/>
    <cellStyle name="SAPBEXheaderItem 4 2 2 7" xfId="31112"/>
    <cellStyle name="SAPBEXheaderItem 4 2 2 7 2" xfId="31113"/>
    <cellStyle name="SAPBEXheaderItem 4 2 2 8" xfId="31114"/>
    <cellStyle name="SAPBEXheaderItem 4 2 3" xfId="31115"/>
    <cellStyle name="SAPBEXheaderItem 4 2 3 2" xfId="31116"/>
    <cellStyle name="SAPBEXheaderItem 4 2 3 2 2" xfId="31117"/>
    <cellStyle name="SAPBEXheaderItem 4 2 3 3" xfId="31118"/>
    <cellStyle name="SAPBEXheaderItem 4 2 3 3 2" xfId="31119"/>
    <cellStyle name="SAPBEXheaderItem 4 2 3 4" xfId="31120"/>
    <cellStyle name="SAPBEXheaderItem 4 2 3 4 2" xfId="31121"/>
    <cellStyle name="SAPBEXheaderItem 4 2 3 5" xfId="31122"/>
    <cellStyle name="SAPBEXheaderItem 4 2 3 5 2" xfId="31123"/>
    <cellStyle name="SAPBEXheaderItem 4 2 3 6" xfId="31124"/>
    <cellStyle name="SAPBEXheaderItem 4 2 3 6 2" xfId="31125"/>
    <cellStyle name="SAPBEXheaderItem 4 2 3 7" xfId="31126"/>
    <cellStyle name="SAPBEXheaderItem 4 2 4" xfId="31127"/>
    <cellStyle name="SAPBEXheaderItem 4 2 4 2" xfId="31128"/>
    <cellStyle name="SAPBEXheaderItem 4 2 5" xfId="31129"/>
    <cellStyle name="SAPBEXheaderItem 4 2 5 2" xfId="31130"/>
    <cellStyle name="SAPBEXheaderItem 4 2 6" xfId="31131"/>
    <cellStyle name="SAPBEXheaderItem 4 2 6 2" xfId="31132"/>
    <cellStyle name="SAPBEXheaderItem 4 2 7" xfId="31133"/>
    <cellStyle name="SAPBEXheaderItem 4 2 7 2" xfId="31134"/>
    <cellStyle name="SAPBEXheaderItem 4 2 8" xfId="31135"/>
    <cellStyle name="SAPBEXheaderItem 4 2 8 2" xfId="31136"/>
    <cellStyle name="SAPBEXheaderItem 4 2 9" xfId="31137"/>
    <cellStyle name="SAPBEXheaderItem 4 3" xfId="31138"/>
    <cellStyle name="SAPBEXheaderItem 4 3 2" xfId="31139"/>
    <cellStyle name="SAPBEXheaderItem 4 3 2 2" xfId="31140"/>
    <cellStyle name="SAPBEXheaderItem 4 3 2 2 2" xfId="31141"/>
    <cellStyle name="SAPBEXheaderItem 4 3 2 3" xfId="31142"/>
    <cellStyle name="SAPBEXheaderItem 4 3 2 3 2" xfId="31143"/>
    <cellStyle name="SAPBEXheaderItem 4 3 2 4" xfId="31144"/>
    <cellStyle name="SAPBEXheaderItem 4 3 2 4 2" xfId="31145"/>
    <cellStyle name="SAPBEXheaderItem 4 3 2 5" xfId="31146"/>
    <cellStyle name="SAPBEXheaderItem 4 3 2 5 2" xfId="31147"/>
    <cellStyle name="SAPBEXheaderItem 4 3 2 6" xfId="31148"/>
    <cellStyle name="SAPBEXheaderItem 4 3 2 6 2" xfId="31149"/>
    <cellStyle name="SAPBEXheaderItem 4 3 2 7" xfId="31150"/>
    <cellStyle name="SAPBEXheaderItem 4 3 3" xfId="31151"/>
    <cellStyle name="SAPBEXheaderItem 4 3 3 2" xfId="31152"/>
    <cellStyle name="SAPBEXheaderItem 4 3 4" xfId="31153"/>
    <cellStyle name="SAPBEXheaderItem 4 3 4 2" xfId="31154"/>
    <cellStyle name="SAPBEXheaderItem 4 3 5" xfId="31155"/>
    <cellStyle name="SAPBEXheaderItem 4 3 5 2" xfId="31156"/>
    <cellStyle name="SAPBEXheaderItem 4 3 6" xfId="31157"/>
    <cellStyle name="SAPBEXheaderItem 4 3 6 2" xfId="31158"/>
    <cellStyle name="SAPBEXheaderItem 4 3 7" xfId="31159"/>
    <cellStyle name="SAPBEXheaderItem 4 3 7 2" xfId="31160"/>
    <cellStyle name="SAPBEXheaderItem 4 3 8" xfId="31161"/>
    <cellStyle name="SAPBEXheaderItem 4 4" xfId="31162"/>
    <cellStyle name="SAPBEXheaderItem 4 4 2" xfId="31163"/>
    <cellStyle name="SAPBEXheaderItem 4 4 2 2" xfId="31164"/>
    <cellStyle name="SAPBEXheaderItem 4 4 3" xfId="31165"/>
    <cellStyle name="SAPBEXheaderItem 4 4 3 2" xfId="31166"/>
    <cellStyle name="SAPBEXheaderItem 4 4 4" xfId="31167"/>
    <cellStyle name="SAPBEXheaderItem 4 4 4 2" xfId="31168"/>
    <cellStyle name="SAPBEXheaderItem 4 4 5" xfId="31169"/>
    <cellStyle name="SAPBEXheaderItem 4 4 5 2" xfId="31170"/>
    <cellStyle name="SAPBEXheaderItem 4 4 6" xfId="31171"/>
    <cellStyle name="SAPBEXheaderItem 4 4 6 2" xfId="31172"/>
    <cellStyle name="SAPBEXheaderItem 4 4 7" xfId="31173"/>
    <cellStyle name="SAPBEXheaderItem 4 5" xfId="31174"/>
    <cellStyle name="SAPBEXheaderItem 4 5 2" xfId="31175"/>
    <cellStyle name="SAPBEXheaderItem 4 6" xfId="31176"/>
    <cellStyle name="SAPBEXheaderItem 4 6 2" xfId="31177"/>
    <cellStyle name="SAPBEXheaderItem 4 7" xfId="31178"/>
    <cellStyle name="SAPBEXheaderItem 4 7 2" xfId="31179"/>
    <cellStyle name="SAPBEXheaderItem 4 8" xfId="31180"/>
    <cellStyle name="SAPBEXheaderItem 4 8 2" xfId="31181"/>
    <cellStyle name="SAPBEXheaderItem 4 9" xfId="31182"/>
    <cellStyle name="SAPBEXheaderItem 4 9 2" xfId="31183"/>
    <cellStyle name="SAPBEXheaderItem 5" xfId="31184"/>
    <cellStyle name="SAPBEXheaderItem 5 2" xfId="31185"/>
    <cellStyle name="SAPBEXheaderItem 5 2 2" xfId="31186"/>
    <cellStyle name="SAPBEXheaderItem 5 2 2 2" xfId="31187"/>
    <cellStyle name="SAPBEXheaderItem 5 2 2 2 2" xfId="31188"/>
    <cellStyle name="SAPBEXheaderItem 5 2 2 3" xfId="31189"/>
    <cellStyle name="SAPBEXheaderItem 5 2 2 3 2" xfId="31190"/>
    <cellStyle name="SAPBEXheaderItem 5 2 2 4" xfId="31191"/>
    <cellStyle name="SAPBEXheaderItem 5 2 2 4 2" xfId="31192"/>
    <cellStyle name="SAPBEXheaderItem 5 2 2 5" xfId="31193"/>
    <cellStyle name="SAPBEXheaderItem 5 2 2 5 2" xfId="31194"/>
    <cellStyle name="SAPBEXheaderItem 5 2 2 6" xfId="31195"/>
    <cellStyle name="SAPBEXheaderItem 5 2 2 6 2" xfId="31196"/>
    <cellStyle name="SAPBEXheaderItem 5 2 2 7" xfId="31197"/>
    <cellStyle name="SAPBEXheaderItem 5 2 3" xfId="31198"/>
    <cellStyle name="SAPBEXheaderItem 5 2 3 2" xfId="31199"/>
    <cellStyle name="SAPBEXheaderItem 5 2 4" xfId="31200"/>
    <cellStyle name="SAPBEXheaderItem 5 2 4 2" xfId="31201"/>
    <cellStyle name="SAPBEXheaderItem 5 2 5" xfId="31202"/>
    <cellStyle name="SAPBEXheaderItem 5 2 5 2" xfId="31203"/>
    <cellStyle name="SAPBEXheaderItem 5 2 6" xfId="31204"/>
    <cellStyle name="SAPBEXheaderItem 5 2 6 2" xfId="31205"/>
    <cellStyle name="SAPBEXheaderItem 5 2 7" xfId="31206"/>
    <cellStyle name="SAPBEXheaderItem 5 2 7 2" xfId="31207"/>
    <cellStyle name="SAPBEXheaderItem 5 2 8" xfId="31208"/>
    <cellStyle name="SAPBEXheaderItem 5 3" xfId="31209"/>
    <cellStyle name="SAPBEXheaderItem 5 3 2" xfId="31210"/>
    <cellStyle name="SAPBEXheaderItem 5 3 2 2" xfId="31211"/>
    <cellStyle name="SAPBEXheaderItem 5 3 3" xfId="31212"/>
    <cellStyle name="SAPBEXheaderItem 5 3 3 2" xfId="31213"/>
    <cellStyle name="SAPBEXheaderItem 5 3 4" xfId="31214"/>
    <cellStyle name="SAPBEXheaderItem 5 3 4 2" xfId="31215"/>
    <cellStyle name="SAPBEXheaderItem 5 3 5" xfId="31216"/>
    <cellStyle name="SAPBEXheaderItem 5 3 5 2" xfId="31217"/>
    <cellStyle name="SAPBEXheaderItem 5 3 6" xfId="31218"/>
    <cellStyle name="SAPBEXheaderItem 5 3 6 2" xfId="31219"/>
    <cellStyle name="SAPBEXheaderItem 5 3 7" xfId="31220"/>
    <cellStyle name="SAPBEXheaderItem 5 4" xfId="31221"/>
    <cellStyle name="SAPBEXheaderItem 5 4 2" xfId="31222"/>
    <cellStyle name="SAPBEXheaderItem 5 5" xfId="31223"/>
    <cellStyle name="SAPBEXheaderItem 5 5 2" xfId="31224"/>
    <cellStyle name="SAPBEXheaderItem 5 6" xfId="31225"/>
    <cellStyle name="SAPBEXheaderItem 5 6 2" xfId="31226"/>
    <cellStyle name="SAPBEXheaderItem 5 7" xfId="31227"/>
    <cellStyle name="SAPBEXheaderItem 5 7 2" xfId="31228"/>
    <cellStyle name="SAPBEXheaderItem 5 8" xfId="31229"/>
    <cellStyle name="SAPBEXheaderItem 5 8 2" xfId="31230"/>
    <cellStyle name="SAPBEXheaderItem 5 9" xfId="31231"/>
    <cellStyle name="SAPBEXheaderItem 6" xfId="31232"/>
    <cellStyle name="SAPBEXheaderItem 6 2" xfId="31233"/>
    <cellStyle name="SAPBEXheaderItem 6 2 2" xfId="31234"/>
    <cellStyle name="SAPBEXheaderItem 6 2 2 2" xfId="31235"/>
    <cellStyle name="SAPBEXheaderItem 6 2 2 2 2" xfId="31236"/>
    <cellStyle name="SAPBEXheaderItem 6 2 2 3" xfId="31237"/>
    <cellStyle name="SAPBEXheaderItem 6 2 2 3 2" xfId="31238"/>
    <cellStyle name="SAPBEXheaderItem 6 2 2 4" xfId="31239"/>
    <cellStyle name="SAPBEXheaderItem 6 2 2 4 2" xfId="31240"/>
    <cellStyle name="SAPBEXheaderItem 6 2 2 5" xfId="31241"/>
    <cellStyle name="SAPBEXheaderItem 6 2 2 5 2" xfId="31242"/>
    <cellStyle name="SAPBEXheaderItem 6 2 2 6" xfId="31243"/>
    <cellStyle name="SAPBEXheaderItem 6 2 2 6 2" xfId="31244"/>
    <cellStyle name="SAPBEXheaderItem 6 2 2 7" xfId="31245"/>
    <cellStyle name="SAPBEXheaderItem 6 2 3" xfId="31246"/>
    <cellStyle name="SAPBEXheaderItem 6 2 3 2" xfId="31247"/>
    <cellStyle name="SAPBEXheaderItem 6 2 4" xfId="31248"/>
    <cellStyle name="SAPBEXheaderItem 6 2 4 2" xfId="31249"/>
    <cellStyle name="SAPBEXheaderItem 6 2 5" xfId="31250"/>
    <cellStyle name="SAPBEXheaderItem 6 2 5 2" xfId="31251"/>
    <cellStyle name="SAPBEXheaderItem 6 2 6" xfId="31252"/>
    <cellStyle name="SAPBEXheaderItem 6 2 6 2" xfId="31253"/>
    <cellStyle name="SAPBEXheaderItem 6 2 7" xfId="31254"/>
    <cellStyle name="SAPBEXheaderItem 6 2 7 2" xfId="31255"/>
    <cellStyle name="SAPBEXheaderItem 6 2 8" xfId="31256"/>
    <cellStyle name="SAPBEXheaderItem 6 3" xfId="31257"/>
    <cellStyle name="SAPBEXheaderItem 6 3 2" xfId="31258"/>
    <cellStyle name="SAPBEXheaderItem 6 3 2 2" xfId="31259"/>
    <cellStyle name="SAPBEXheaderItem 6 3 3" xfId="31260"/>
    <cellStyle name="SAPBEXheaderItem 6 3 3 2" xfId="31261"/>
    <cellStyle name="SAPBEXheaderItem 6 3 4" xfId="31262"/>
    <cellStyle name="SAPBEXheaderItem 6 3 4 2" xfId="31263"/>
    <cellStyle name="SAPBEXheaderItem 6 3 5" xfId="31264"/>
    <cellStyle name="SAPBEXheaderItem 6 3 5 2" xfId="31265"/>
    <cellStyle name="SAPBEXheaderItem 6 3 6" xfId="31266"/>
    <cellStyle name="SAPBEXheaderItem 6 3 6 2" xfId="31267"/>
    <cellStyle name="SAPBEXheaderItem 6 3 7" xfId="31268"/>
    <cellStyle name="SAPBEXheaderItem 6 4" xfId="31269"/>
    <cellStyle name="SAPBEXheaderItem 6 4 2" xfId="31270"/>
    <cellStyle name="SAPBEXheaderItem 6 5" xfId="31271"/>
    <cellStyle name="SAPBEXheaderItem 6 5 2" xfId="31272"/>
    <cellStyle name="SAPBEXheaderItem 6 6" xfId="31273"/>
    <cellStyle name="SAPBEXheaderItem 6 6 2" xfId="31274"/>
    <cellStyle name="SAPBEXheaderItem 6 7" xfId="31275"/>
    <cellStyle name="SAPBEXheaderItem 6 7 2" xfId="31276"/>
    <cellStyle name="SAPBEXheaderItem 6 8" xfId="31277"/>
    <cellStyle name="SAPBEXheaderItem 6 8 2" xfId="31278"/>
    <cellStyle name="SAPBEXheaderItem 6 9" xfId="31279"/>
    <cellStyle name="SAPBEXheaderItem 7" xfId="31280"/>
    <cellStyle name="SAPBEXheaderItem 7 2" xfId="31281"/>
    <cellStyle name="SAPBEXheaderItem 7 2 2" xfId="31282"/>
    <cellStyle name="SAPBEXheaderItem 7 2 2 2" xfId="31283"/>
    <cellStyle name="SAPBEXheaderItem 7 2 2 2 2" xfId="31284"/>
    <cellStyle name="SAPBEXheaderItem 7 2 2 3" xfId="31285"/>
    <cellStyle name="SAPBEXheaderItem 7 2 2 3 2" xfId="31286"/>
    <cellStyle name="SAPBEXheaderItem 7 2 2 4" xfId="31287"/>
    <cellStyle name="SAPBEXheaderItem 7 2 2 4 2" xfId="31288"/>
    <cellStyle name="SAPBEXheaderItem 7 2 2 5" xfId="31289"/>
    <cellStyle name="SAPBEXheaderItem 7 2 2 5 2" xfId="31290"/>
    <cellStyle name="SAPBEXheaderItem 7 2 2 6" xfId="31291"/>
    <cellStyle name="SAPBEXheaderItem 7 2 2 6 2" xfId="31292"/>
    <cellStyle name="SAPBEXheaderItem 7 2 2 7" xfId="31293"/>
    <cellStyle name="SAPBEXheaderItem 7 2 3" xfId="31294"/>
    <cellStyle name="SAPBEXheaderItem 7 2 3 2" xfId="31295"/>
    <cellStyle name="SAPBEXheaderItem 7 2 4" xfId="31296"/>
    <cellStyle name="SAPBEXheaderItem 7 2 4 2" xfId="31297"/>
    <cellStyle name="SAPBEXheaderItem 7 2 5" xfId="31298"/>
    <cellStyle name="SAPBEXheaderItem 7 2 5 2" xfId="31299"/>
    <cellStyle name="SAPBEXheaderItem 7 2 6" xfId="31300"/>
    <cellStyle name="SAPBEXheaderItem 7 2 6 2" xfId="31301"/>
    <cellStyle name="SAPBEXheaderItem 7 2 7" xfId="31302"/>
    <cellStyle name="SAPBEXheaderItem 7 2 7 2" xfId="31303"/>
    <cellStyle name="SAPBEXheaderItem 7 2 8" xfId="31304"/>
    <cellStyle name="SAPBEXheaderItem 7 3" xfId="31305"/>
    <cellStyle name="SAPBEXheaderItem 7 3 2" xfId="31306"/>
    <cellStyle name="SAPBEXheaderItem 7 3 2 2" xfId="31307"/>
    <cellStyle name="SAPBEXheaderItem 7 3 3" xfId="31308"/>
    <cellStyle name="SAPBEXheaderItem 7 3 3 2" xfId="31309"/>
    <cellStyle name="SAPBEXheaderItem 7 3 4" xfId="31310"/>
    <cellStyle name="SAPBEXheaderItem 7 3 4 2" xfId="31311"/>
    <cellStyle name="SAPBEXheaderItem 7 3 5" xfId="31312"/>
    <cellStyle name="SAPBEXheaderItem 7 3 5 2" xfId="31313"/>
    <cellStyle name="SAPBEXheaderItem 7 3 6" xfId="31314"/>
    <cellStyle name="SAPBEXheaderItem 7 3 6 2" xfId="31315"/>
    <cellStyle name="SAPBEXheaderItem 7 3 7" xfId="31316"/>
    <cellStyle name="SAPBEXheaderItem 7 4" xfId="31317"/>
    <cellStyle name="SAPBEXheaderItem 7 4 2" xfId="31318"/>
    <cellStyle name="SAPBEXheaderItem 7 5" xfId="31319"/>
    <cellStyle name="SAPBEXheaderItem 7 5 2" xfId="31320"/>
    <cellStyle name="SAPBEXheaderItem 7 6" xfId="31321"/>
    <cellStyle name="SAPBEXheaderItem 7 6 2" xfId="31322"/>
    <cellStyle name="SAPBEXheaderItem 7 7" xfId="31323"/>
    <cellStyle name="SAPBEXheaderItem 7 7 2" xfId="31324"/>
    <cellStyle name="SAPBEXheaderItem 7 8" xfId="31325"/>
    <cellStyle name="SAPBEXheaderItem 7 8 2" xfId="31326"/>
    <cellStyle name="SAPBEXheaderItem 7 9" xfId="31327"/>
    <cellStyle name="SAPBEXheaderItem 8" xfId="31328"/>
    <cellStyle name="SAPBEXheaderItem 8 2" xfId="31329"/>
    <cellStyle name="SAPBEXheaderItem 8 2 2" xfId="31330"/>
    <cellStyle name="SAPBEXheaderItem 8 2 2 2" xfId="31331"/>
    <cellStyle name="SAPBEXheaderItem 8 2 3" xfId="31332"/>
    <cellStyle name="SAPBEXheaderItem 8 2 3 2" xfId="31333"/>
    <cellStyle name="SAPBEXheaderItem 8 2 4" xfId="31334"/>
    <cellStyle name="SAPBEXheaderItem 8 2 4 2" xfId="31335"/>
    <cellStyle name="SAPBEXheaderItem 8 2 5" xfId="31336"/>
    <cellStyle name="SAPBEXheaderItem 8 2 5 2" xfId="31337"/>
    <cellStyle name="SAPBEXheaderItem 8 2 6" xfId="31338"/>
    <cellStyle name="SAPBEXheaderItem 8 2 6 2" xfId="31339"/>
    <cellStyle name="SAPBEXheaderItem 8 2 7" xfId="31340"/>
    <cellStyle name="SAPBEXheaderItem 8 3" xfId="31341"/>
    <cellStyle name="SAPBEXheaderItem 8 3 2" xfId="31342"/>
    <cellStyle name="SAPBEXheaderItem 8 4" xfId="31343"/>
    <cellStyle name="SAPBEXheaderItem 8 4 2" xfId="31344"/>
    <cellStyle name="SAPBEXheaderItem 8 5" xfId="31345"/>
    <cellStyle name="SAPBEXheaderItem 8 5 2" xfId="31346"/>
    <cellStyle name="SAPBEXheaderItem 8 6" xfId="31347"/>
    <cellStyle name="SAPBEXheaderItem 8 6 2" xfId="31348"/>
    <cellStyle name="SAPBEXheaderItem 8 7" xfId="31349"/>
    <cellStyle name="SAPBEXheaderItem 8 7 2" xfId="31350"/>
    <cellStyle name="SAPBEXheaderItem 8 8" xfId="31351"/>
    <cellStyle name="SAPBEXheaderItem 9" xfId="31352"/>
    <cellStyle name="SAPBEXheaderItem 9 2" xfId="31353"/>
    <cellStyle name="SAPBEXheaderItem 9 2 2" xfId="31354"/>
    <cellStyle name="SAPBEXheaderItem 9 3" xfId="31355"/>
    <cellStyle name="SAPBEXheaderItem 9 3 2" xfId="31356"/>
    <cellStyle name="SAPBEXheaderItem 9 4" xfId="31357"/>
    <cellStyle name="SAPBEXheaderItem 9 4 2" xfId="31358"/>
    <cellStyle name="SAPBEXheaderItem 9 5" xfId="31359"/>
    <cellStyle name="SAPBEXheaderItem 9 5 2" xfId="31360"/>
    <cellStyle name="SAPBEXheaderItem 9 6" xfId="31361"/>
    <cellStyle name="SAPBEXheaderItem 9 6 2" xfId="31362"/>
    <cellStyle name="SAPBEXheaderItem 9 7" xfId="31363"/>
    <cellStyle name="SAPBEXheaderText" xfId="31364"/>
    <cellStyle name="SAPBEXheaderText 10" xfId="31365"/>
    <cellStyle name="SAPBEXheaderText 10 2" xfId="31366"/>
    <cellStyle name="SAPBEXheaderText 11" xfId="31367"/>
    <cellStyle name="SAPBEXheaderText 11 2" xfId="31368"/>
    <cellStyle name="SAPBEXheaderText 12" xfId="31369"/>
    <cellStyle name="SAPBEXheaderText 12 2" xfId="31370"/>
    <cellStyle name="SAPBEXheaderText 13" xfId="31371"/>
    <cellStyle name="SAPBEXheaderText 13 2" xfId="31372"/>
    <cellStyle name="SAPBEXheaderText 14" xfId="31373"/>
    <cellStyle name="SAPBEXheaderText 14 2" xfId="31374"/>
    <cellStyle name="SAPBEXheaderText 15" xfId="31375"/>
    <cellStyle name="SAPBEXheaderText 2" xfId="31376"/>
    <cellStyle name="SAPBEXheaderText 2 10" xfId="31377"/>
    <cellStyle name="SAPBEXheaderText 2 10 2" xfId="31378"/>
    <cellStyle name="SAPBEXheaderText 2 11" xfId="31379"/>
    <cellStyle name="SAPBEXheaderText 2 2" xfId="31380"/>
    <cellStyle name="SAPBEXheaderText 2 2 10" xfId="31381"/>
    <cellStyle name="SAPBEXheaderText 2 2 2" xfId="31382"/>
    <cellStyle name="SAPBEXheaderText 2 2 2 2" xfId="31383"/>
    <cellStyle name="SAPBEXheaderText 2 2 2 2 2" xfId="31384"/>
    <cellStyle name="SAPBEXheaderText 2 2 2 2 2 2" xfId="31385"/>
    <cellStyle name="SAPBEXheaderText 2 2 2 2 2 2 2" xfId="31386"/>
    <cellStyle name="SAPBEXheaderText 2 2 2 2 2 3" xfId="31387"/>
    <cellStyle name="SAPBEXheaderText 2 2 2 2 2 3 2" xfId="31388"/>
    <cellStyle name="SAPBEXheaderText 2 2 2 2 2 4" xfId="31389"/>
    <cellStyle name="SAPBEXheaderText 2 2 2 2 2 4 2" xfId="31390"/>
    <cellStyle name="SAPBEXheaderText 2 2 2 2 2 5" xfId="31391"/>
    <cellStyle name="SAPBEXheaderText 2 2 2 2 2 5 2" xfId="31392"/>
    <cellStyle name="SAPBEXheaderText 2 2 2 2 2 6" xfId="31393"/>
    <cellStyle name="SAPBEXheaderText 2 2 2 2 2 6 2" xfId="31394"/>
    <cellStyle name="SAPBEXheaderText 2 2 2 2 2 7" xfId="31395"/>
    <cellStyle name="SAPBEXheaderText 2 2 2 2 3" xfId="31396"/>
    <cellStyle name="SAPBEXheaderText 2 2 2 2 3 2" xfId="31397"/>
    <cellStyle name="SAPBEXheaderText 2 2 2 2 4" xfId="31398"/>
    <cellStyle name="SAPBEXheaderText 2 2 2 2 4 2" xfId="31399"/>
    <cellStyle name="SAPBEXheaderText 2 2 2 2 5" xfId="31400"/>
    <cellStyle name="SAPBEXheaderText 2 2 2 2 5 2" xfId="31401"/>
    <cellStyle name="SAPBEXheaderText 2 2 2 2 6" xfId="31402"/>
    <cellStyle name="SAPBEXheaderText 2 2 2 2 6 2" xfId="31403"/>
    <cellStyle name="SAPBEXheaderText 2 2 2 2 7" xfId="31404"/>
    <cellStyle name="SAPBEXheaderText 2 2 2 2 7 2" xfId="31405"/>
    <cellStyle name="SAPBEXheaderText 2 2 2 2 8" xfId="31406"/>
    <cellStyle name="SAPBEXheaderText 2 2 2 3" xfId="31407"/>
    <cellStyle name="SAPBEXheaderText 2 2 2 3 2" xfId="31408"/>
    <cellStyle name="SAPBEXheaderText 2 2 2 3 2 2" xfId="31409"/>
    <cellStyle name="SAPBEXheaderText 2 2 2 3 3" xfId="31410"/>
    <cellStyle name="SAPBEXheaderText 2 2 2 3 3 2" xfId="31411"/>
    <cellStyle name="SAPBEXheaderText 2 2 2 3 4" xfId="31412"/>
    <cellStyle name="SAPBEXheaderText 2 2 2 3 4 2" xfId="31413"/>
    <cellStyle name="SAPBEXheaderText 2 2 2 3 5" xfId="31414"/>
    <cellStyle name="SAPBEXheaderText 2 2 2 3 5 2" xfId="31415"/>
    <cellStyle name="SAPBEXheaderText 2 2 2 3 6" xfId="31416"/>
    <cellStyle name="SAPBEXheaderText 2 2 2 3 6 2" xfId="31417"/>
    <cellStyle name="SAPBEXheaderText 2 2 2 3 7" xfId="31418"/>
    <cellStyle name="SAPBEXheaderText 2 2 2 4" xfId="31419"/>
    <cellStyle name="SAPBEXheaderText 2 2 2 4 2" xfId="31420"/>
    <cellStyle name="SAPBEXheaderText 2 2 2 5" xfId="31421"/>
    <cellStyle name="SAPBEXheaderText 2 2 2 5 2" xfId="31422"/>
    <cellStyle name="SAPBEXheaderText 2 2 2 6" xfId="31423"/>
    <cellStyle name="SAPBEXheaderText 2 2 2 6 2" xfId="31424"/>
    <cellStyle name="SAPBEXheaderText 2 2 2 7" xfId="31425"/>
    <cellStyle name="SAPBEXheaderText 2 2 2 7 2" xfId="31426"/>
    <cellStyle name="SAPBEXheaderText 2 2 2 8" xfId="31427"/>
    <cellStyle name="SAPBEXheaderText 2 2 2 8 2" xfId="31428"/>
    <cellStyle name="SAPBEXheaderText 2 2 2 9" xfId="31429"/>
    <cellStyle name="SAPBEXheaderText 2 2 3" xfId="31430"/>
    <cellStyle name="SAPBEXheaderText 2 2 3 2" xfId="31431"/>
    <cellStyle name="SAPBEXheaderText 2 2 3 2 2" xfId="31432"/>
    <cellStyle name="SAPBEXheaderText 2 2 3 2 2 2" xfId="31433"/>
    <cellStyle name="SAPBEXheaderText 2 2 3 2 3" xfId="31434"/>
    <cellStyle name="SAPBEXheaderText 2 2 3 2 3 2" xfId="31435"/>
    <cellStyle name="SAPBEXheaderText 2 2 3 2 4" xfId="31436"/>
    <cellStyle name="SAPBEXheaderText 2 2 3 2 4 2" xfId="31437"/>
    <cellStyle name="SAPBEXheaderText 2 2 3 2 5" xfId="31438"/>
    <cellStyle name="SAPBEXheaderText 2 2 3 2 5 2" xfId="31439"/>
    <cellStyle name="SAPBEXheaderText 2 2 3 2 6" xfId="31440"/>
    <cellStyle name="SAPBEXheaderText 2 2 3 2 6 2" xfId="31441"/>
    <cellStyle name="SAPBEXheaderText 2 2 3 2 7" xfId="31442"/>
    <cellStyle name="SAPBEXheaderText 2 2 3 3" xfId="31443"/>
    <cellStyle name="SAPBEXheaderText 2 2 3 3 2" xfId="31444"/>
    <cellStyle name="SAPBEXheaderText 2 2 3 4" xfId="31445"/>
    <cellStyle name="SAPBEXheaderText 2 2 3 4 2" xfId="31446"/>
    <cellStyle name="SAPBEXheaderText 2 2 3 5" xfId="31447"/>
    <cellStyle name="SAPBEXheaderText 2 2 3 5 2" xfId="31448"/>
    <cellStyle name="SAPBEXheaderText 2 2 3 6" xfId="31449"/>
    <cellStyle name="SAPBEXheaderText 2 2 3 6 2" xfId="31450"/>
    <cellStyle name="SAPBEXheaderText 2 2 3 7" xfId="31451"/>
    <cellStyle name="SAPBEXheaderText 2 2 3 7 2" xfId="31452"/>
    <cellStyle name="SAPBEXheaderText 2 2 3 8" xfId="31453"/>
    <cellStyle name="SAPBEXheaderText 2 2 4" xfId="31454"/>
    <cellStyle name="SAPBEXheaderText 2 2 4 2" xfId="31455"/>
    <cellStyle name="SAPBEXheaderText 2 2 4 2 2" xfId="31456"/>
    <cellStyle name="SAPBEXheaderText 2 2 4 3" xfId="31457"/>
    <cellStyle name="SAPBEXheaderText 2 2 4 3 2" xfId="31458"/>
    <cellStyle name="SAPBEXheaderText 2 2 4 4" xfId="31459"/>
    <cellStyle name="SAPBEXheaderText 2 2 4 4 2" xfId="31460"/>
    <cellStyle name="SAPBEXheaderText 2 2 4 5" xfId="31461"/>
    <cellStyle name="SAPBEXheaderText 2 2 4 5 2" xfId="31462"/>
    <cellStyle name="SAPBEXheaderText 2 2 4 6" xfId="31463"/>
    <cellStyle name="SAPBEXheaderText 2 2 4 6 2" xfId="31464"/>
    <cellStyle name="SAPBEXheaderText 2 2 4 7" xfId="31465"/>
    <cellStyle name="SAPBEXheaderText 2 2 5" xfId="31466"/>
    <cellStyle name="SAPBEXheaderText 2 2 5 2" xfId="31467"/>
    <cellStyle name="SAPBEXheaderText 2 2 6" xfId="31468"/>
    <cellStyle name="SAPBEXheaderText 2 2 6 2" xfId="31469"/>
    <cellStyle name="SAPBEXheaderText 2 2 7" xfId="31470"/>
    <cellStyle name="SAPBEXheaderText 2 2 7 2" xfId="31471"/>
    <cellStyle name="SAPBEXheaderText 2 2 8" xfId="31472"/>
    <cellStyle name="SAPBEXheaderText 2 2 8 2" xfId="31473"/>
    <cellStyle name="SAPBEXheaderText 2 2 9" xfId="31474"/>
    <cellStyle name="SAPBEXheaderText 2 2 9 2" xfId="31475"/>
    <cellStyle name="SAPBEXheaderText 2 3" xfId="31476"/>
    <cellStyle name="SAPBEXheaderText 2 3 2" xfId="31477"/>
    <cellStyle name="SAPBEXheaderText 2 3 2 2" xfId="31478"/>
    <cellStyle name="SAPBEXheaderText 2 3 2 2 2" xfId="31479"/>
    <cellStyle name="SAPBEXheaderText 2 3 2 2 2 2" xfId="31480"/>
    <cellStyle name="SAPBEXheaderText 2 3 2 2 3" xfId="31481"/>
    <cellStyle name="SAPBEXheaderText 2 3 2 2 3 2" xfId="31482"/>
    <cellStyle name="SAPBEXheaderText 2 3 2 2 4" xfId="31483"/>
    <cellStyle name="SAPBEXheaderText 2 3 2 2 4 2" xfId="31484"/>
    <cellStyle name="SAPBEXheaderText 2 3 2 2 5" xfId="31485"/>
    <cellStyle name="SAPBEXheaderText 2 3 2 2 5 2" xfId="31486"/>
    <cellStyle name="SAPBEXheaderText 2 3 2 2 6" xfId="31487"/>
    <cellStyle name="SAPBEXheaderText 2 3 2 2 6 2" xfId="31488"/>
    <cellStyle name="SAPBEXheaderText 2 3 2 2 7" xfId="31489"/>
    <cellStyle name="SAPBEXheaderText 2 3 2 3" xfId="31490"/>
    <cellStyle name="SAPBEXheaderText 2 3 2 3 2" xfId="31491"/>
    <cellStyle name="SAPBEXheaderText 2 3 2 4" xfId="31492"/>
    <cellStyle name="SAPBEXheaderText 2 3 2 4 2" xfId="31493"/>
    <cellStyle name="SAPBEXheaderText 2 3 2 5" xfId="31494"/>
    <cellStyle name="SAPBEXheaderText 2 3 2 5 2" xfId="31495"/>
    <cellStyle name="SAPBEXheaderText 2 3 2 6" xfId="31496"/>
    <cellStyle name="SAPBEXheaderText 2 3 2 6 2" xfId="31497"/>
    <cellStyle name="SAPBEXheaderText 2 3 2 7" xfId="31498"/>
    <cellStyle name="SAPBEXheaderText 2 3 2 7 2" xfId="31499"/>
    <cellStyle name="SAPBEXheaderText 2 3 2 8" xfId="31500"/>
    <cellStyle name="SAPBEXheaderText 2 3 3" xfId="31501"/>
    <cellStyle name="SAPBEXheaderText 2 3 3 2" xfId="31502"/>
    <cellStyle name="SAPBEXheaderText 2 3 3 2 2" xfId="31503"/>
    <cellStyle name="SAPBEXheaderText 2 3 3 3" xfId="31504"/>
    <cellStyle name="SAPBEXheaderText 2 3 3 3 2" xfId="31505"/>
    <cellStyle name="SAPBEXheaderText 2 3 3 4" xfId="31506"/>
    <cellStyle name="SAPBEXheaderText 2 3 3 4 2" xfId="31507"/>
    <cellStyle name="SAPBEXheaderText 2 3 3 5" xfId="31508"/>
    <cellStyle name="SAPBEXheaderText 2 3 3 5 2" xfId="31509"/>
    <cellStyle name="SAPBEXheaderText 2 3 3 6" xfId="31510"/>
    <cellStyle name="SAPBEXheaderText 2 3 3 6 2" xfId="31511"/>
    <cellStyle name="SAPBEXheaderText 2 3 3 7" xfId="31512"/>
    <cellStyle name="SAPBEXheaderText 2 3 4" xfId="31513"/>
    <cellStyle name="SAPBEXheaderText 2 3 4 2" xfId="31514"/>
    <cellStyle name="SAPBEXheaderText 2 3 5" xfId="31515"/>
    <cellStyle name="SAPBEXheaderText 2 3 5 2" xfId="31516"/>
    <cellStyle name="SAPBEXheaderText 2 3 6" xfId="31517"/>
    <cellStyle name="SAPBEXheaderText 2 3 6 2" xfId="31518"/>
    <cellStyle name="SAPBEXheaderText 2 3 7" xfId="31519"/>
    <cellStyle name="SAPBEXheaderText 2 3 7 2" xfId="31520"/>
    <cellStyle name="SAPBEXheaderText 2 3 8" xfId="31521"/>
    <cellStyle name="SAPBEXheaderText 2 3 8 2" xfId="31522"/>
    <cellStyle name="SAPBEXheaderText 2 3 9" xfId="31523"/>
    <cellStyle name="SAPBEXheaderText 2 4" xfId="31524"/>
    <cellStyle name="SAPBEXheaderText 2 4 2" xfId="31525"/>
    <cellStyle name="SAPBEXheaderText 2 4 2 2" xfId="31526"/>
    <cellStyle name="SAPBEXheaderText 2 4 2 2 2" xfId="31527"/>
    <cellStyle name="SAPBEXheaderText 2 4 2 3" xfId="31528"/>
    <cellStyle name="SAPBEXheaderText 2 4 2 3 2" xfId="31529"/>
    <cellStyle name="SAPBEXheaderText 2 4 2 4" xfId="31530"/>
    <cellStyle name="SAPBEXheaderText 2 4 2 4 2" xfId="31531"/>
    <cellStyle name="SAPBEXheaderText 2 4 2 5" xfId="31532"/>
    <cellStyle name="SAPBEXheaderText 2 4 2 5 2" xfId="31533"/>
    <cellStyle name="SAPBEXheaderText 2 4 2 6" xfId="31534"/>
    <cellStyle name="SAPBEXheaderText 2 4 2 6 2" xfId="31535"/>
    <cellStyle name="SAPBEXheaderText 2 4 2 7" xfId="31536"/>
    <cellStyle name="SAPBEXheaderText 2 4 3" xfId="31537"/>
    <cellStyle name="SAPBEXheaderText 2 4 3 2" xfId="31538"/>
    <cellStyle name="SAPBEXheaderText 2 4 4" xfId="31539"/>
    <cellStyle name="SAPBEXheaderText 2 4 4 2" xfId="31540"/>
    <cellStyle name="SAPBEXheaderText 2 4 5" xfId="31541"/>
    <cellStyle name="SAPBEXheaderText 2 4 5 2" xfId="31542"/>
    <cellStyle name="SAPBEXheaderText 2 4 6" xfId="31543"/>
    <cellStyle name="SAPBEXheaderText 2 4 6 2" xfId="31544"/>
    <cellStyle name="SAPBEXheaderText 2 4 7" xfId="31545"/>
    <cellStyle name="SAPBEXheaderText 2 4 7 2" xfId="31546"/>
    <cellStyle name="SAPBEXheaderText 2 4 8" xfId="31547"/>
    <cellStyle name="SAPBEXheaderText 2 5" xfId="31548"/>
    <cellStyle name="SAPBEXheaderText 2 5 2" xfId="31549"/>
    <cellStyle name="SAPBEXheaderText 2 5 2 2" xfId="31550"/>
    <cellStyle name="SAPBEXheaderText 2 5 3" xfId="31551"/>
    <cellStyle name="SAPBEXheaderText 2 5 3 2" xfId="31552"/>
    <cellStyle name="SAPBEXheaderText 2 5 4" xfId="31553"/>
    <cellStyle name="SAPBEXheaderText 2 5 4 2" xfId="31554"/>
    <cellStyle name="SAPBEXheaderText 2 5 5" xfId="31555"/>
    <cellStyle name="SAPBEXheaderText 2 5 5 2" xfId="31556"/>
    <cellStyle name="SAPBEXheaderText 2 5 6" xfId="31557"/>
    <cellStyle name="SAPBEXheaderText 2 5 6 2" xfId="31558"/>
    <cellStyle name="SAPBEXheaderText 2 5 7" xfId="31559"/>
    <cellStyle name="SAPBEXheaderText 2 6" xfId="31560"/>
    <cellStyle name="SAPBEXheaderText 2 6 2" xfId="31561"/>
    <cellStyle name="SAPBEXheaderText 2 7" xfId="31562"/>
    <cellStyle name="SAPBEXheaderText 2 7 2" xfId="31563"/>
    <cellStyle name="SAPBEXheaderText 2 8" xfId="31564"/>
    <cellStyle name="SAPBEXheaderText 2 8 2" xfId="31565"/>
    <cellStyle name="SAPBEXheaderText 2 9" xfId="31566"/>
    <cellStyle name="SAPBEXheaderText 2 9 2" xfId="31567"/>
    <cellStyle name="SAPBEXheaderText 3" xfId="31568"/>
    <cellStyle name="SAPBEXheaderText 3 10" xfId="31569"/>
    <cellStyle name="SAPBEXheaderText 3 10 2" xfId="31570"/>
    <cellStyle name="SAPBEXheaderText 3 11" xfId="31571"/>
    <cellStyle name="SAPBEXheaderText 3 2" xfId="31572"/>
    <cellStyle name="SAPBEXheaderText 3 2 10" xfId="31573"/>
    <cellStyle name="SAPBEXheaderText 3 2 2" xfId="31574"/>
    <cellStyle name="SAPBEXheaderText 3 2 2 2" xfId="31575"/>
    <cellStyle name="SAPBEXheaderText 3 2 2 2 2" xfId="31576"/>
    <cellStyle name="SAPBEXheaderText 3 2 2 2 2 2" xfId="31577"/>
    <cellStyle name="SAPBEXheaderText 3 2 2 2 2 2 2" xfId="31578"/>
    <cellStyle name="SAPBEXheaderText 3 2 2 2 2 3" xfId="31579"/>
    <cellStyle name="SAPBEXheaderText 3 2 2 2 2 3 2" xfId="31580"/>
    <cellStyle name="SAPBEXheaderText 3 2 2 2 2 4" xfId="31581"/>
    <cellStyle name="SAPBEXheaderText 3 2 2 2 2 4 2" xfId="31582"/>
    <cellStyle name="SAPBEXheaderText 3 2 2 2 2 5" xfId="31583"/>
    <cellStyle name="SAPBEXheaderText 3 2 2 2 2 5 2" xfId="31584"/>
    <cellStyle name="SAPBEXheaderText 3 2 2 2 2 6" xfId="31585"/>
    <cellStyle name="SAPBEXheaderText 3 2 2 2 2 6 2" xfId="31586"/>
    <cellStyle name="SAPBEXheaderText 3 2 2 2 2 7" xfId="31587"/>
    <cellStyle name="SAPBEXheaderText 3 2 2 2 3" xfId="31588"/>
    <cellStyle name="SAPBEXheaderText 3 2 2 2 3 2" xfId="31589"/>
    <cellStyle name="SAPBEXheaderText 3 2 2 2 4" xfId="31590"/>
    <cellStyle name="SAPBEXheaderText 3 2 2 2 4 2" xfId="31591"/>
    <cellStyle name="SAPBEXheaderText 3 2 2 2 5" xfId="31592"/>
    <cellStyle name="SAPBEXheaderText 3 2 2 2 5 2" xfId="31593"/>
    <cellStyle name="SAPBEXheaderText 3 2 2 2 6" xfId="31594"/>
    <cellStyle name="SAPBEXheaderText 3 2 2 2 6 2" xfId="31595"/>
    <cellStyle name="SAPBEXheaderText 3 2 2 2 7" xfId="31596"/>
    <cellStyle name="SAPBEXheaderText 3 2 2 2 7 2" xfId="31597"/>
    <cellStyle name="SAPBEXheaderText 3 2 2 2 8" xfId="31598"/>
    <cellStyle name="SAPBEXheaderText 3 2 2 3" xfId="31599"/>
    <cellStyle name="SAPBEXheaderText 3 2 2 3 2" xfId="31600"/>
    <cellStyle name="SAPBEXheaderText 3 2 2 3 2 2" xfId="31601"/>
    <cellStyle name="SAPBEXheaderText 3 2 2 3 3" xfId="31602"/>
    <cellStyle name="SAPBEXheaderText 3 2 2 3 3 2" xfId="31603"/>
    <cellStyle name="SAPBEXheaderText 3 2 2 3 4" xfId="31604"/>
    <cellStyle name="SAPBEXheaderText 3 2 2 3 4 2" xfId="31605"/>
    <cellStyle name="SAPBEXheaderText 3 2 2 3 5" xfId="31606"/>
    <cellStyle name="SAPBEXheaderText 3 2 2 3 5 2" xfId="31607"/>
    <cellStyle name="SAPBEXheaderText 3 2 2 3 6" xfId="31608"/>
    <cellStyle name="SAPBEXheaderText 3 2 2 3 6 2" xfId="31609"/>
    <cellStyle name="SAPBEXheaderText 3 2 2 3 7" xfId="31610"/>
    <cellStyle name="SAPBEXheaderText 3 2 2 4" xfId="31611"/>
    <cellStyle name="SAPBEXheaderText 3 2 2 4 2" xfId="31612"/>
    <cellStyle name="SAPBEXheaderText 3 2 2 5" xfId="31613"/>
    <cellStyle name="SAPBEXheaderText 3 2 2 5 2" xfId="31614"/>
    <cellStyle name="SAPBEXheaderText 3 2 2 6" xfId="31615"/>
    <cellStyle name="SAPBEXheaderText 3 2 2 6 2" xfId="31616"/>
    <cellStyle name="SAPBEXheaderText 3 2 2 7" xfId="31617"/>
    <cellStyle name="SAPBEXheaderText 3 2 2 7 2" xfId="31618"/>
    <cellStyle name="SAPBEXheaderText 3 2 2 8" xfId="31619"/>
    <cellStyle name="SAPBEXheaderText 3 2 2 8 2" xfId="31620"/>
    <cellStyle name="SAPBEXheaderText 3 2 2 9" xfId="31621"/>
    <cellStyle name="SAPBEXheaderText 3 2 3" xfId="31622"/>
    <cellStyle name="SAPBEXheaderText 3 2 3 2" xfId="31623"/>
    <cellStyle name="SAPBEXheaderText 3 2 3 2 2" xfId="31624"/>
    <cellStyle name="SAPBEXheaderText 3 2 3 2 2 2" xfId="31625"/>
    <cellStyle name="SAPBEXheaderText 3 2 3 2 3" xfId="31626"/>
    <cellStyle name="SAPBEXheaderText 3 2 3 2 3 2" xfId="31627"/>
    <cellStyle name="SAPBEXheaderText 3 2 3 2 4" xfId="31628"/>
    <cellStyle name="SAPBEXheaderText 3 2 3 2 4 2" xfId="31629"/>
    <cellStyle name="SAPBEXheaderText 3 2 3 2 5" xfId="31630"/>
    <cellStyle name="SAPBEXheaderText 3 2 3 2 5 2" xfId="31631"/>
    <cellStyle name="SAPBEXheaderText 3 2 3 2 6" xfId="31632"/>
    <cellStyle name="SAPBEXheaderText 3 2 3 2 6 2" xfId="31633"/>
    <cellStyle name="SAPBEXheaderText 3 2 3 2 7" xfId="31634"/>
    <cellStyle name="SAPBEXheaderText 3 2 3 3" xfId="31635"/>
    <cellStyle name="SAPBEXheaderText 3 2 3 3 2" xfId="31636"/>
    <cellStyle name="SAPBEXheaderText 3 2 3 4" xfId="31637"/>
    <cellStyle name="SAPBEXheaderText 3 2 3 4 2" xfId="31638"/>
    <cellStyle name="SAPBEXheaderText 3 2 3 5" xfId="31639"/>
    <cellStyle name="SAPBEXheaderText 3 2 3 5 2" xfId="31640"/>
    <cellStyle name="SAPBEXheaderText 3 2 3 6" xfId="31641"/>
    <cellStyle name="SAPBEXheaderText 3 2 3 6 2" xfId="31642"/>
    <cellStyle name="SAPBEXheaderText 3 2 3 7" xfId="31643"/>
    <cellStyle name="SAPBEXheaderText 3 2 3 7 2" xfId="31644"/>
    <cellStyle name="SAPBEXheaderText 3 2 3 8" xfId="31645"/>
    <cellStyle name="SAPBEXheaderText 3 2 4" xfId="31646"/>
    <cellStyle name="SAPBEXheaderText 3 2 4 2" xfId="31647"/>
    <cellStyle name="SAPBEXheaderText 3 2 4 2 2" xfId="31648"/>
    <cellStyle name="SAPBEXheaderText 3 2 4 3" xfId="31649"/>
    <cellStyle name="SAPBEXheaderText 3 2 4 3 2" xfId="31650"/>
    <cellStyle name="SAPBEXheaderText 3 2 4 4" xfId="31651"/>
    <cellStyle name="SAPBEXheaderText 3 2 4 4 2" xfId="31652"/>
    <cellStyle name="SAPBEXheaderText 3 2 4 5" xfId="31653"/>
    <cellStyle name="SAPBEXheaderText 3 2 4 5 2" xfId="31654"/>
    <cellStyle name="SAPBEXheaderText 3 2 4 6" xfId="31655"/>
    <cellStyle name="SAPBEXheaderText 3 2 4 6 2" xfId="31656"/>
    <cellStyle name="SAPBEXheaderText 3 2 4 7" xfId="31657"/>
    <cellStyle name="SAPBEXheaderText 3 2 5" xfId="31658"/>
    <cellStyle name="SAPBEXheaderText 3 2 5 2" xfId="31659"/>
    <cellStyle name="SAPBEXheaderText 3 2 6" xfId="31660"/>
    <cellStyle name="SAPBEXheaderText 3 2 6 2" xfId="31661"/>
    <cellStyle name="SAPBEXheaderText 3 2 7" xfId="31662"/>
    <cellStyle name="SAPBEXheaderText 3 2 7 2" xfId="31663"/>
    <cellStyle name="SAPBEXheaderText 3 2 8" xfId="31664"/>
    <cellStyle name="SAPBEXheaderText 3 2 8 2" xfId="31665"/>
    <cellStyle name="SAPBEXheaderText 3 2 9" xfId="31666"/>
    <cellStyle name="SAPBEXheaderText 3 2 9 2" xfId="31667"/>
    <cellStyle name="SAPBEXheaderText 3 3" xfId="31668"/>
    <cellStyle name="SAPBEXheaderText 3 3 2" xfId="31669"/>
    <cellStyle name="SAPBEXheaderText 3 3 2 2" xfId="31670"/>
    <cellStyle name="SAPBEXheaderText 3 3 2 2 2" xfId="31671"/>
    <cellStyle name="SAPBEXheaderText 3 3 2 2 2 2" xfId="31672"/>
    <cellStyle name="SAPBEXheaderText 3 3 2 2 3" xfId="31673"/>
    <cellStyle name="SAPBEXheaderText 3 3 2 2 3 2" xfId="31674"/>
    <cellStyle name="SAPBEXheaderText 3 3 2 2 4" xfId="31675"/>
    <cellStyle name="SAPBEXheaderText 3 3 2 2 4 2" xfId="31676"/>
    <cellStyle name="SAPBEXheaderText 3 3 2 2 5" xfId="31677"/>
    <cellStyle name="SAPBEXheaderText 3 3 2 2 5 2" xfId="31678"/>
    <cellStyle name="SAPBEXheaderText 3 3 2 2 6" xfId="31679"/>
    <cellStyle name="SAPBEXheaderText 3 3 2 2 6 2" xfId="31680"/>
    <cellStyle name="SAPBEXheaderText 3 3 2 2 7" xfId="31681"/>
    <cellStyle name="SAPBEXheaderText 3 3 2 3" xfId="31682"/>
    <cellStyle name="SAPBEXheaderText 3 3 2 3 2" xfId="31683"/>
    <cellStyle name="SAPBEXheaderText 3 3 2 4" xfId="31684"/>
    <cellStyle name="SAPBEXheaderText 3 3 2 4 2" xfId="31685"/>
    <cellStyle name="SAPBEXheaderText 3 3 2 5" xfId="31686"/>
    <cellStyle name="SAPBEXheaderText 3 3 2 5 2" xfId="31687"/>
    <cellStyle name="SAPBEXheaderText 3 3 2 6" xfId="31688"/>
    <cellStyle name="SAPBEXheaderText 3 3 2 6 2" xfId="31689"/>
    <cellStyle name="SAPBEXheaderText 3 3 2 7" xfId="31690"/>
    <cellStyle name="SAPBEXheaderText 3 3 2 7 2" xfId="31691"/>
    <cellStyle name="SAPBEXheaderText 3 3 2 8" xfId="31692"/>
    <cellStyle name="SAPBEXheaderText 3 3 3" xfId="31693"/>
    <cellStyle name="SAPBEXheaderText 3 3 3 2" xfId="31694"/>
    <cellStyle name="SAPBEXheaderText 3 3 3 2 2" xfId="31695"/>
    <cellStyle name="SAPBEXheaderText 3 3 3 3" xfId="31696"/>
    <cellStyle name="SAPBEXheaderText 3 3 3 3 2" xfId="31697"/>
    <cellStyle name="SAPBEXheaderText 3 3 3 4" xfId="31698"/>
    <cellStyle name="SAPBEXheaderText 3 3 3 4 2" xfId="31699"/>
    <cellStyle name="SAPBEXheaderText 3 3 3 5" xfId="31700"/>
    <cellStyle name="SAPBEXheaderText 3 3 3 5 2" xfId="31701"/>
    <cellStyle name="SAPBEXheaderText 3 3 3 6" xfId="31702"/>
    <cellStyle name="SAPBEXheaderText 3 3 3 6 2" xfId="31703"/>
    <cellStyle name="SAPBEXheaderText 3 3 3 7" xfId="31704"/>
    <cellStyle name="SAPBEXheaderText 3 3 4" xfId="31705"/>
    <cellStyle name="SAPBEXheaderText 3 3 4 2" xfId="31706"/>
    <cellStyle name="SAPBEXheaderText 3 3 5" xfId="31707"/>
    <cellStyle name="SAPBEXheaderText 3 3 5 2" xfId="31708"/>
    <cellStyle name="SAPBEXheaderText 3 3 6" xfId="31709"/>
    <cellStyle name="SAPBEXheaderText 3 3 6 2" xfId="31710"/>
    <cellStyle name="SAPBEXheaderText 3 3 7" xfId="31711"/>
    <cellStyle name="SAPBEXheaderText 3 3 7 2" xfId="31712"/>
    <cellStyle name="SAPBEXheaderText 3 3 8" xfId="31713"/>
    <cellStyle name="SAPBEXheaderText 3 3 8 2" xfId="31714"/>
    <cellStyle name="SAPBEXheaderText 3 3 9" xfId="31715"/>
    <cellStyle name="SAPBEXheaderText 3 4" xfId="31716"/>
    <cellStyle name="SAPBEXheaderText 3 4 2" xfId="31717"/>
    <cellStyle name="SAPBEXheaderText 3 4 2 2" xfId="31718"/>
    <cellStyle name="SAPBEXheaderText 3 4 2 2 2" xfId="31719"/>
    <cellStyle name="SAPBEXheaderText 3 4 2 3" xfId="31720"/>
    <cellStyle name="SAPBEXheaderText 3 4 2 3 2" xfId="31721"/>
    <cellStyle name="SAPBEXheaderText 3 4 2 4" xfId="31722"/>
    <cellStyle name="SAPBEXheaderText 3 4 2 4 2" xfId="31723"/>
    <cellStyle name="SAPBEXheaderText 3 4 2 5" xfId="31724"/>
    <cellStyle name="SAPBEXheaderText 3 4 2 5 2" xfId="31725"/>
    <cellStyle name="SAPBEXheaderText 3 4 2 6" xfId="31726"/>
    <cellStyle name="SAPBEXheaderText 3 4 2 6 2" xfId="31727"/>
    <cellStyle name="SAPBEXheaderText 3 4 2 7" xfId="31728"/>
    <cellStyle name="SAPBEXheaderText 3 4 3" xfId="31729"/>
    <cellStyle name="SAPBEXheaderText 3 4 3 2" xfId="31730"/>
    <cellStyle name="SAPBEXheaderText 3 4 4" xfId="31731"/>
    <cellStyle name="SAPBEXheaderText 3 4 4 2" xfId="31732"/>
    <cellStyle name="SAPBEXheaderText 3 4 5" xfId="31733"/>
    <cellStyle name="SAPBEXheaderText 3 4 5 2" xfId="31734"/>
    <cellStyle name="SAPBEXheaderText 3 4 6" xfId="31735"/>
    <cellStyle name="SAPBEXheaderText 3 4 6 2" xfId="31736"/>
    <cellStyle name="SAPBEXheaderText 3 4 7" xfId="31737"/>
    <cellStyle name="SAPBEXheaderText 3 4 7 2" xfId="31738"/>
    <cellStyle name="SAPBEXheaderText 3 4 8" xfId="31739"/>
    <cellStyle name="SAPBEXheaderText 3 5" xfId="31740"/>
    <cellStyle name="SAPBEXheaderText 3 5 2" xfId="31741"/>
    <cellStyle name="SAPBEXheaderText 3 5 2 2" xfId="31742"/>
    <cellStyle name="SAPBEXheaderText 3 5 3" xfId="31743"/>
    <cellStyle name="SAPBEXheaderText 3 5 3 2" xfId="31744"/>
    <cellStyle name="SAPBEXheaderText 3 5 4" xfId="31745"/>
    <cellStyle name="SAPBEXheaderText 3 5 4 2" xfId="31746"/>
    <cellStyle name="SAPBEXheaderText 3 5 5" xfId="31747"/>
    <cellStyle name="SAPBEXheaderText 3 5 5 2" xfId="31748"/>
    <cellStyle name="SAPBEXheaderText 3 5 6" xfId="31749"/>
    <cellStyle name="SAPBEXheaderText 3 5 6 2" xfId="31750"/>
    <cellStyle name="SAPBEXheaderText 3 5 7" xfId="31751"/>
    <cellStyle name="SAPBEXheaderText 3 6" xfId="31752"/>
    <cellStyle name="SAPBEXheaderText 3 6 2" xfId="31753"/>
    <cellStyle name="SAPBEXheaderText 3 7" xfId="31754"/>
    <cellStyle name="SAPBEXheaderText 3 7 2" xfId="31755"/>
    <cellStyle name="SAPBEXheaderText 3 8" xfId="31756"/>
    <cellStyle name="SAPBEXheaderText 3 8 2" xfId="31757"/>
    <cellStyle name="SAPBEXheaderText 3 9" xfId="31758"/>
    <cellStyle name="SAPBEXheaderText 3 9 2" xfId="31759"/>
    <cellStyle name="SAPBEXheaderText 4" xfId="31760"/>
    <cellStyle name="SAPBEXheaderText 4 10" xfId="31761"/>
    <cellStyle name="SAPBEXheaderText 4 2" xfId="31762"/>
    <cellStyle name="SAPBEXheaderText 4 2 2" xfId="31763"/>
    <cellStyle name="SAPBEXheaderText 4 2 2 2" xfId="31764"/>
    <cellStyle name="SAPBEXheaderText 4 2 2 2 2" xfId="31765"/>
    <cellStyle name="SAPBEXheaderText 4 2 2 2 2 2" xfId="31766"/>
    <cellStyle name="SAPBEXheaderText 4 2 2 2 3" xfId="31767"/>
    <cellStyle name="SAPBEXheaderText 4 2 2 2 3 2" xfId="31768"/>
    <cellStyle name="SAPBEXheaderText 4 2 2 2 4" xfId="31769"/>
    <cellStyle name="SAPBEXheaderText 4 2 2 2 4 2" xfId="31770"/>
    <cellStyle name="SAPBEXheaderText 4 2 2 2 5" xfId="31771"/>
    <cellStyle name="SAPBEXheaderText 4 2 2 2 5 2" xfId="31772"/>
    <cellStyle name="SAPBEXheaderText 4 2 2 2 6" xfId="31773"/>
    <cellStyle name="SAPBEXheaderText 4 2 2 2 6 2" xfId="31774"/>
    <cellStyle name="SAPBEXheaderText 4 2 2 2 7" xfId="31775"/>
    <cellStyle name="SAPBEXheaderText 4 2 2 3" xfId="31776"/>
    <cellStyle name="SAPBEXheaderText 4 2 2 3 2" xfId="31777"/>
    <cellStyle name="SAPBEXheaderText 4 2 2 4" xfId="31778"/>
    <cellStyle name="SAPBEXheaderText 4 2 2 4 2" xfId="31779"/>
    <cellStyle name="SAPBEXheaderText 4 2 2 5" xfId="31780"/>
    <cellStyle name="SAPBEXheaderText 4 2 2 5 2" xfId="31781"/>
    <cellStyle name="SAPBEXheaderText 4 2 2 6" xfId="31782"/>
    <cellStyle name="SAPBEXheaderText 4 2 2 6 2" xfId="31783"/>
    <cellStyle name="SAPBEXheaderText 4 2 2 7" xfId="31784"/>
    <cellStyle name="SAPBEXheaderText 4 2 2 7 2" xfId="31785"/>
    <cellStyle name="SAPBEXheaderText 4 2 2 8" xfId="31786"/>
    <cellStyle name="SAPBEXheaderText 4 2 3" xfId="31787"/>
    <cellStyle name="SAPBEXheaderText 4 2 3 2" xfId="31788"/>
    <cellStyle name="SAPBEXheaderText 4 2 3 2 2" xfId="31789"/>
    <cellStyle name="SAPBEXheaderText 4 2 3 3" xfId="31790"/>
    <cellStyle name="SAPBEXheaderText 4 2 3 3 2" xfId="31791"/>
    <cellStyle name="SAPBEXheaderText 4 2 3 4" xfId="31792"/>
    <cellStyle name="SAPBEXheaderText 4 2 3 4 2" xfId="31793"/>
    <cellStyle name="SAPBEXheaderText 4 2 3 5" xfId="31794"/>
    <cellStyle name="SAPBEXheaderText 4 2 3 5 2" xfId="31795"/>
    <cellStyle name="SAPBEXheaderText 4 2 3 6" xfId="31796"/>
    <cellStyle name="SAPBEXheaderText 4 2 3 6 2" xfId="31797"/>
    <cellStyle name="SAPBEXheaderText 4 2 3 7" xfId="31798"/>
    <cellStyle name="SAPBEXheaderText 4 2 4" xfId="31799"/>
    <cellStyle name="SAPBEXheaderText 4 2 4 2" xfId="31800"/>
    <cellStyle name="SAPBEXheaderText 4 2 5" xfId="31801"/>
    <cellStyle name="SAPBEXheaderText 4 2 5 2" xfId="31802"/>
    <cellStyle name="SAPBEXheaderText 4 2 6" xfId="31803"/>
    <cellStyle name="SAPBEXheaderText 4 2 6 2" xfId="31804"/>
    <cellStyle name="SAPBEXheaderText 4 2 7" xfId="31805"/>
    <cellStyle name="SAPBEXheaderText 4 2 7 2" xfId="31806"/>
    <cellStyle name="SAPBEXheaderText 4 2 8" xfId="31807"/>
    <cellStyle name="SAPBEXheaderText 4 2 8 2" xfId="31808"/>
    <cellStyle name="SAPBEXheaderText 4 2 9" xfId="31809"/>
    <cellStyle name="SAPBEXheaderText 4 3" xfId="31810"/>
    <cellStyle name="SAPBEXheaderText 4 3 2" xfId="31811"/>
    <cellStyle name="SAPBEXheaderText 4 3 2 2" xfId="31812"/>
    <cellStyle name="SAPBEXheaderText 4 3 2 2 2" xfId="31813"/>
    <cellStyle name="SAPBEXheaderText 4 3 2 3" xfId="31814"/>
    <cellStyle name="SAPBEXheaderText 4 3 2 3 2" xfId="31815"/>
    <cellStyle name="SAPBEXheaderText 4 3 2 4" xfId="31816"/>
    <cellStyle name="SAPBEXheaderText 4 3 2 4 2" xfId="31817"/>
    <cellStyle name="SAPBEXheaderText 4 3 2 5" xfId="31818"/>
    <cellStyle name="SAPBEXheaderText 4 3 2 5 2" xfId="31819"/>
    <cellStyle name="SAPBEXheaderText 4 3 2 6" xfId="31820"/>
    <cellStyle name="SAPBEXheaderText 4 3 2 6 2" xfId="31821"/>
    <cellStyle name="SAPBEXheaderText 4 3 2 7" xfId="31822"/>
    <cellStyle name="SAPBEXheaderText 4 3 3" xfId="31823"/>
    <cellStyle name="SAPBEXheaderText 4 3 3 2" xfId="31824"/>
    <cellStyle name="SAPBEXheaderText 4 3 4" xfId="31825"/>
    <cellStyle name="SAPBEXheaderText 4 3 4 2" xfId="31826"/>
    <cellStyle name="SAPBEXheaderText 4 3 5" xfId="31827"/>
    <cellStyle name="SAPBEXheaderText 4 3 5 2" xfId="31828"/>
    <cellStyle name="SAPBEXheaderText 4 3 6" xfId="31829"/>
    <cellStyle name="SAPBEXheaderText 4 3 6 2" xfId="31830"/>
    <cellStyle name="SAPBEXheaderText 4 3 7" xfId="31831"/>
    <cellStyle name="SAPBEXheaderText 4 3 7 2" xfId="31832"/>
    <cellStyle name="SAPBEXheaderText 4 3 8" xfId="31833"/>
    <cellStyle name="SAPBEXheaderText 4 4" xfId="31834"/>
    <cellStyle name="SAPBEXheaderText 4 4 2" xfId="31835"/>
    <cellStyle name="SAPBEXheaderText 4 4 2 2" xfId="31836"/>
    <cellStyle name="SAPBEXheaderText 4 4 3" xfId="31837"/>
    <cellStyle name="SAPBEXheaderText 4 4 3 2" xfId="31838"/>
    <cellStyle name="SAPBEXheaderText 4 4 4" xfId="31839"/>
    <cellStyle name="SAPBEXheaderText 4 4 4 2" xfId="31840"/>
    <cellStyle name="SAPBEXheaderText 4 4 5" xfId="31841"/>
    <cellStyle name="SAPBEXheaderText 4 4 5 2" xfId="31842"/>
    <cellStyle name="SAPBEXheaderText 4 4 6" xfId="31843"/>
    <cellStyle name="SAPBEXheaderText 4 4 6 2" xfId="31844"/>
    <cellStyle name="SAPBEXheaderText 4 4 7" xfId="31845"/>
    <cellStyle name="SAPBEXheaderText 4 5" xfId="31846"/>
    <cellStyle name="SAPBEXheaderText 4 5 2" xfId="31847"/>
    <cellStyle name="SAPBEXheaderText 4 6" xfId="31848"/>
    <cellStyle name="SAPBEXheaderText 4 6 2" xfId="31849"/>
    <cellStyle name="SAPBEXheaderText 4 7" xfId="31850"/>
    <cellStyle name="SAPBEXheaderText 4 7 2" xfId="31851"/>
    <cellStyle name="SAPBEXheaderText 4 8" xfId="31852"/>
    <cellStyle name="SAPBEXheaderText 4 8 2" xfId="31853"/>
    <cellStyle name="SAPBEXheaderText 4 9" xfId="31854"/>
    <cellStyle name="SAPBEXheaderText 4 9 2" xfId="31855"/>
    <cellStyle name="SAPBEXheaderText 5" xfId="31856"/>
    <cellStyle name="SAPBEXheaderText 5 2" xfId="31857"/>
    <cellStyle name="SAPBEXheaderText 5 2 2" xfId="31858"/>
    <cellStyle name="SAPBEXheaderText 5 2 2 2" xfId="31859"/>
    <cellStyle name="SAPBEXheaderText 5 2 2 2 2" xfId="31860"/>
    <cellStyle name="SAPBEXheaderText 5 2 2 3" xfId="31861"/>
    <cellStyle name="SAPBEXheaderText 5 2 2 3 2" xfId="31862"/>
    <cellStyle name="SAPBEXheaderText 5 2 2 4" xfId="31863"/>
    <cellStyle name="SAPBEXheaderText 5 2 2 4 2" xfId="31864"/>
    <cellStyle name="SAPBEXheaderText 5 2 2 5" xfId="31865"/>
    <cellStyle name="SAPBEXheaderText 5 2 2 5 2" xfId="31866"/>
    <cellStyle name="SAPBEXheaderText 5 2 2 6" xfId="31867"/>
    <cellStyle name="SAPBEXheaderText 5 2 2 6 2" xfId="31868"/>
    <cellStyle name="SAPBEXheaderText 5 2 2 7" xfId="31869"/>
    <cellStyle name="SAPBEXheaderText 5 2 3" xfId="31870"/>
    <cellStyle name="SAPBEXheaderText 5 2 3 2" xfId="31871"/>
    <cellStyle name="SAPBEXheaderText 5 2 4" xfId="31872"/>
    <cellStyle name="SAPBEXheaderText 5 2 4 2" xfId="31873"/>
    <cellStyle name="SAPBEXheaderText 5 2 5" xfId="31874"/>
    <cellStyle name="SAPBEXheaderText 5 2 5 2" xfId="31875"/>
    <cellStyle name="SAPBEXheaderText 5 2 6" xfId="31876"/>
    <cellStyle name="SAPBEXheaderText 5 2 6 2" xfId="31877"/>
    <cellStyle name="SAPBEXheaderText 5 2 7" xfId="31878"/>
    <cellStyle name="SAPBEXheaderText 5 2 7 2" xfId="31879"/>
    <cellStyle name="SAPBEXheaderText 5 2 8" xfId="31880"/>
    <cellStyle name="SAPBEXheaderText 5 3" xfId="31881"/>
    <cellStyle name="SAPBEXheaderText 5 3 2" xfId="31882"/>
    <cellStyle name="SAPBEXheaderText 5 3 2 2" xfId="31883"/>
    <cellStyle name="SAPBEXheaderText 5 3 3" xfId="31884"/>
    <cellStyle name="SAPBEXheaderText 5 3 3 2" xfId="31885"/>
    <cellStyle name="SAPBEXheaderText 5 3 4" xfId="31886"/>
    <cellStyle name="SAPBEXheaderText 5 3 4 2" xfId="31887"/>
    <cellStyle name="SAPBEXheaderText 5 3 5" xfId="31888"/>
    <cellStyle name="SAPBEXheaderText 5 3 5 2" xfId="31889"/>
    <cellStyle name="SAPBEXheaderText 5 3 6" xfId="31890"/>
    <cellStyle name="SAPBEXheaderText 5 3 6 2" xfId="31891"/>
    <cellStyle name="SAPBEXheaderText 5 3 7" xfId="31892"/>
    <cellStyle name="SAPBEXheaderText 5 4" xfId="31893"/>
    <cellStyle name="SAPBEXheaderText 5 4 2" xfId="31894"/>
    <cellStyle name="SAPBEXheaderText 5 5" xfId="31895"/>
    <cellStyle name="SAPBEXheaderText 5 5 2" xfId="31896"/>
    <cellStyle name="SAPBEXheaderText 5 6" xfId="31897"/>
    <cellStyle name="SAPBEXheaderText 5 6 2" xfId="31898"/>
    <cellStyle name="SAPBEXheaderText 5 7" xfId="31899"/>
    <cellStyle name="SAPBEXheaderText 5 7 2" xfId="31900"/>
    <cellStyle name="SAPBEXheaderText 5 8" xfId="31901"/>
    <cellStyle name="SAPBEXheaderText 5 8 2" xfId="31902"/>
    <cellStyle name="SAPBEXheaderText 5 9" xfId="31903"/>
    <cellStyle name="SAPBEXheaderText 6" xfId="31904"/>
    <cellStyle name="SAPBEXheaderText 6 2" xfId="31905"/>
    <cellStyle name="SAPBEXheaderText 6 2 2" xfId="31906"/>
    <cellStyle name="SAPBEXheaderText 6 2 2 2" xfId="31907"/>
    <cellStyle name="SAPBEXheaderText 6 2 2 2 2" xfId="31908"/>
    <cellStyle name="SAPBEXheaderText 6 2 2 3" xfId="31909"/>
    <cellStyle name="SAPBEXheaderText 6 2 2 3 2" xfId="31910"/>
    <cellStyle name="SAPBEXheaderText 6 2 2 4" xfId="31911"/>
    <cellStyle name="SAPBEXheaderText 6 2 2 4 2" xfId="31912"/>
    <cellStyle name="SAPBEXheaderText 6 2 2 5" xfId="31913"/>
    <cellStyle name="SAPBEXheaderText 6 2 2 5 2" xfId="31914"/>
    <cellStyle name="SAPBEXheaderText 6 2 2 6" xfId="31915"/>
    <cellStyle name="SAPBEXheaderText 6 2 2 6 2" xfId="31916"/>
    <cellStyle name="SAPBEXheaderText 6 2 2 7" xfId="31917"/>
    <cellStyle name="SAPBEXheaderText 6 2 3" xfId="31918"/>
    <cellStyle name="SAPBEXheaderText 6 2 3 2" xfId="31919"/>
    <cellStyle name="SAPBEXheaderText 6 2 4" xfId="31920"/>
    <cellStyle name="SAPBEXheaderText 6 2 4 2" xfId="31921"/>
    <cellStyle name="SAPBEXheaderText 6 2 5" xfId="31922"/>
    <cellStyle name="SAPBEXheaderText 6 2 5 2" xfId="31923"/>
    <cellStyle name="SAPBEXheaderText 6 2 6" xfId="31924"/>
    <cellStyle name="SAPBEXheaderText 6 2 6 2" xfId="31925"/>
    <cellStyle name="SAPBEXheaderText 6 2 7" xfId="31926"/>
    <cellStyle name="SAPBEXheaderText 6 2 7 2" xfId="31927"/>
    <cellStyle name="SAPBEXheaderText 6 2 8" xfId="31928"/>
    <cellStyle name="SAPBEXheaderText 6 3" xfId="31929"/>
    <cellStyle name="SAPBEXheaderText 6 3 2" xfId="31930"/>
    <cellStyle name="SAPBEXheaderText 6 3 2 2" xfId="31931"/>
    <cellStyle name="SAPBEXheaderText 6 3 3" xfId="31932"/>
    <cellStyle name="SAPBEXheaderText 6 3 3 2" xfId="31933"/>
    <cellStyle name="SAPBEXheaderText 6 3 4" xfId="31934"/>
    <cellStyle name="SAPBEXheaderText 6 3 4 2" xfId="31935"/>
    <cellStyle name="SAPBEXheaderText 6 3 5" xfId="31936"/>
    <cellStyle name="SAPBEXheaderText 6 3 5 2" xfId="31937"/>
    <cellStyle name="SAPBEXheaderText 6 3 6" xfId="31938"/>
    <cellStyle name="SAPBEXheaderText 6 3 6 2" xfId="31939"/>
    <cellStyle name="SAPBEXheaderText 6 3 7" xfId="31940"/>
    <cellStyle name="SAPBEXheaderText 6 4" xfId="31941"/>
    <cellStyle name="SAPBEXheaderText 6 4 2" xfId="31942"/>
    <cellStyle name="SAPBEXheaderText 6 5" xfId="31943"/>
    <cellStyle name="SAPBEXheaderText 6 5 2" xfId="31944"/>
    <cellStyle name="SAPBEXheaderText 6 6" xfId="31945"/>
    <cellStyle name="SAPBEXheaderText 6 6 2" xfId="31946"/>
    <cellStyle name="SAPBEXheaderText 6 7" xfId="31947"/>
    <cellStyle name="SAPBEXheaderText 6 7 2" xfId="31948"/>
    <cellStyle name="SAPBEXheaderText 6 8" xfId="31949"/>
    <cellStyle name="SAPBEXheaderText 6 8 2" xfId="31950"/>
    <cellStyle name="SAPBEXheaderText 6 9" xfId="31951"/>
    <cellStyle name="SAPBEXheaderText 7" xfId="31952"/>
    <cellStyle name="SAPBEXheaderText 7 2" xfId="31953"/>
    <cellStyle name="SAPBEXheaderText 7 2 2" xfId="31954"/>
    <cellStyle name="SAPBEXheaderText 7 2 2 2" xfId="31955"/>
    <cellStyle name="SAPBEXheaderText 7 2 2 2 2" xfId="31956"/>
    <cellStyle name="SAPBEXheaderText 7 2 2 3" xfId="31957"/>
    <cellStyle name="SAPBEXheaderText 7 2 2 3 2" xfId="31958"/>
    <cellStyle name="SAPBEXheaderText 7 2 2 4" xfId="31959"/>
    <cellStyle name="SAPBEXheaderText 7 2 2 4 2" xfId="31960"/>
    <cellStyle name="SAPBEXheaderText 7 2 2 5" xfId="31961"/>
    <cellStyle name="SAPBEXheaderText 7 2 2 5 2" xfId="31962"/>
    <cellStyle name="SAPBEXheaderText 7 2 2 6" xfId="31963"/>
    <cellStyle name="SAPBEXheaderText 7 2 2 6 2" xfId="31964"/>
    <cellStyle name="SAPBEXheaderText 7 2 2 7" xfId="31965"/>
    <cellStyle name="SAPBEXheaderText 7 2 3" xfId="31966"/>
    <cellStyle name="SAPBEXheaderText 7 2 3 2" xfId="31967"/>
    <cellStyle name="SAPBEXheaderText 7 2 4" xfId="31968"/>
    <cellStyle name="SAPBEXheaderText 7 2 4 2" xfId="31969"/>
    <cellStyle name="SAPBEXheaderText 7 2 5" xfId="31970"/>
    <cellStyle name="SAPBEXheaderText 7 2 5 2" xfId="31971"/>
    <cellStyle name="SAPBEXheaderText 7 2 6" xfId="31972"/>
    <cellStyle name="SAPBEXheaderText 7 2 6 2" xfId="31973"/>
    <cellStyle name="SAPBEXheaderText 7 2 7" xfId="31974"/>
    <cellStyle name="SAPBEXheaderText 7 2 7 2" xfId="31975"/>
    <cellStyle name="SAPBEXheaderText 7 2 8" xfId="31976"/>
    <cellStyle name="SAPBEXheaderText 7 3" xfId="31977"/>
    <cellStyle name="SAPBEXheaderText 7 3 2" xfId="31978"/>
    <cellStyle name="SAPBEXheaderText 7 3 2 2" xfId="31979"/>
    <cellStyle name="SAPBEXheaderText 7 3 3" xfId="31980"/>
    <cellStyle name="SAPBEXheaderText 7 3 3 2" xfId="31981"/>
    <cellStyle name="SAPBEXheaderText 7 3 4" xfId="31982"/>
    <cellStyle name="SAPBEXheaderText 7 3 4 2" xfId="31983"/>
    <cellStyle name="SAPBEXheaderText 7 3 5" xfId="31984"/>
    <cellStyle name="SAPBEXheaderText 7 3 5 2" xfId="31985"/>
    <cellStyle name="SAPBEXheaderText 7 3 6" xfId="31986"/>
    <cellStyle name="SAPBEXheaderText 7 3 6 2" xfId="31987"/>
    <cellStyle name="SAPBEXheaderText 7 3 7" xfId="31988"/>
    <cellStyle name="SAPBEXheaderText 7 4" xfId="31989"/>
    <cellStyle name="SAPBEXheaderText 7 4 2" xfId="31990"/>
    <cellStyle name="SAPBEXheaderText 7 5" xfId="31991"/>
    <cellStyle name="SAPBEXheaderText 7 5 2" xfId="31992"/>
    <cellStyle name="SAPBEXheaderText 7 6" xfId="31993"/>
    <cellStyle name="SAPBEXheaderText 7 6 2" xfId="31994"/>
    <cellStyle name="SAPBEXheaderText 7 7" xfId="31995"/>
    <cellStyle name="SAPBEXheaderText 7 7 2" xfId="31996"/>
    <cellStyle name="SAPBEXheaderText 7 8" xfId="31997"/>
    <cellStyle name="SAPBEXheaderText 7 8 2" xfId="31998"/>
    <cellStyle name="SAPBEXheaderText 7 9" xfId="31999"/>
    <cellStyle name="SAPBEXheaderText 8" xfId="32000"/>
    <cellStyle name="SAPBEXheaderText 8 2" xfId="32001"/>
    <cellStyle name="SAPBEXheaderText 8 2 2" xfId="32002"/>
    <cellStyle name="SAPBEXheaderText 8 2 2 2" xfId="32003"/>
    <cellStyle name="SAPBEXheaderText 8 2 3" xfId="32004"/>
    <cellStyle name="SAPBEXheaderText 8 2 3 2" xfId="32005"/>
    <cellStyle name="SAPBEXheaderText 8 2 4" xfId="32006"/>
    <cellStyle name="SAPBEXheaderText 8 2 4 2" xfId="32007"/>
    <cellStyle name="SAPBEXheaderText 8 2 5" xfId="32008"/>
    <cellStyle name="SAPBEXheaderText 8 2 5 2" xfId="32009"/>
    <cellStyle name="SAPBEXheaderText 8 2 6" xfId="32010"/>
    <cellStyle name="SAPBEXheaderText 8 2 6 2" xfId="32011"/>
    <cellStyle name="SAPBEXheaderText 8 2 7" xfId="32012"/>
    <cellStyle name="SAPBEXheaderText 8 3" xfId="32013"/>
    <cellStyle name="SAPBEXheaderText 8 3 2" xfId="32014"/>
    <cellStyle name="SAPBEXheaderText 8 4" xfId="32015"/>
    <cellStyle name="SAPBEXheaderText 8 4 2" xfId="32016"/>
    <cellStyle name="SAPBEXheaderText 8 5" xfId="32017"/>
    <cellStyle name="SAPBEXheaderText 8 5 2" xfId="32018"/>
    <cellStyle name="SAPBEXheaderText 8 6" xfId="32019"/>
    <cellStyle name="SAPBEXheaderText 8 6 2" xfId="32020"/>
    <cellStyle name="SAPBEXheaderText 8 7" xfId="32021"/>
    <cellStyle name="SAPBEXheaderText 8 7 2" xfId="32022"/>
    <cellStyle name="SAPBEXheaderText 8 8" xfId="32023"/>
    <cellStyle name="SAPBEXheaderText 9" xfId="32024"/>
    <cellStyle name="SAPBEXheaderText 9 2" xfId="32025"/>
    <cellStyle name="SAPBEXheaderText 9 2 2" xfId="32026"/>
    <cellStyle name="SAPBEXheaderText 9 3" xfId="32027"/>
    <cellStyle name="SAPBEXheaderText 9 3 2" xfId="32028"/>
    <cellStyle name="SAPBEXheaderText 9 4" xfId="32029"/>
    <cellStyle name="SAPBEXheaderText 9 4 2" xfId="32030"/>
    <cellStyle name="SAPBEXheaderText 9 5" xfId="32031"/>
    <cellStyle name="SAPBEXheaderText 9 5 2" xfId="32032"/>
    <cellStyle name="SAPBEXheaderText 9 6" xfId="32033"/>
    <cellStyle name="SAPBEXheaderText 9 6 2" xfId="32034"/>
    <cellStyle name="SAPBEXheaderText 9 7" xfId="32035"/>
    <cellStyle name="SAPBEXHLevel0" xfId="32036"/>
    <cellStyle name="SAPBEXHLevel0 10" xfId="32037"/>
    <cellStyle name="SAPBEXHLevel0 10 2" xfId="32038"/>
    <cellStyle name="SAPBEXHLevel0 10 2 2" xfId="32039"/>
    <cellStyle name="SAPBEXHLevel0 10 3" xfId="32040"/>
    <cellStyle name="SAPBEXHLevel0 10 3 2" xfId="32041"/>
    <cellStyle name="SAPBEXHLevel0 10 4" xfId="32042"/>
    <cellStyle name="SAPBEXHLevel0 10 4 2" xfId="32043"/>
    <cellStyle name="SAPBEXHLevel0 10 5" xfId="32044"/>
    <cellStyle name="SAPBEXHLevel0 10 5 2" xfId="32045"/>
    <cellStyle name="SAPBEXHLevel0 10 6" xfId="32046"/>
    <cellStyle name="SAPBEXHLevel0 10 6 2" xfId="32047"/>
    <cellStyle name="SAPBEXHLevel0 10 7" xfId="32048"/>
    <cellStyle name="SAPBEXHLevel0 11" xfId="32049"/>
    <cellStyle name="SAPBEXHLevel0 11 2" xfId="32050"/>
    <cellStyle name="SAPBEXHLevel0 12" xfId="32051"/>
    <cellStyle name="SAPBEXHLevel0 12 2" xfId="32052"/>
    <cellStyle name="SAPBEXHLevel0 13" xfId="32053"/>
    <cellStyle name="SAPBEXHLevel0 13 2" xfId="32054"/>
    <cellStyle name="SAPBEXHLevel0 14" xfId="32055"/>
    <cellStyle name="SAPBEXHLevel0 14 2" xfId="32056"/>
    <cellStyle name="SAPBEXHLevel0 15" xfId="32057"/>
    <cellStyle name="SAPBEXHLevel0 15 2" xfId="32058"/>
    <cellStyle name="SAPBEXHLevel0 16" xfId="32059"/>
    <cellStyle name="SAPBEXHLevel0 2" xfId="32060"/>
    <cellStyle name="SAPBEXHLevel0 2 10" xfId="32061"/>
    <cellStyle name="SAPBEXHLevel0 2 10 2" xfId="32062"/>
    <cellStyle name="SAPBEXHLevel0 2 11" xfId="32063"/>
    <cellStyle name="SAPBEXHLevel0 2 11 2" xfId="32064"/>
    <cellStyle name="SAPBEXHLevel0 2 12" xfId="32065"/>
    <cellStyle name="SAPBEXHLevel0 2 12 2" xfId="32066"/>
    <cellStyle name="SAPBEXHLevel0 2 13" xfId="32067"/>
    <cellStyle name="SAPBEXHLevel0 2 13 2" xfId="32068"/>
    <cellStyle name="SAPBEXHLevel0 2 14" xfId="32069"/>
    <cellStyle name="SAPBEXHLevel0 2 14 2" xfId="32070"/>
    <cellStyle name="SAPBEXHLevel0 2 15" xfId="32071"/>
    <cellStyle name="SAPBEXHLevel0 2 2" xfId="32072"/>
    <cellStyle name="SAPBEXHLevel0 2 2 10" xfId="32073"/>
    <cellStyle name="SAPBEXHLevel0 2 2 10 2" xfId="32074"/>
    <cellStyle name="SAPBEXHLevel0 2 2 11" xfId="32075"/>
    <cellStyle name="SAPBEXHLevel0 2 2 11 2" xfId="32076"/>
    <cellStyle name="SAPBEXHLevel0 2 2 12" xfId="32077"/>
    <cellStyle name="SAPBEXHLevel0 2 2 2" xfId="32078"/>
    <cellStyle name="SAPBEXHLevel0 2 2 2 10" xfId="32079"/>
    <cellStyle name="SAPBEXHLevel0 2 2 2 2" xfId="32080"/>
    <cellStyle name="SAPBEXHLevel0 2 2 2 2 2" xfId="32081"/>
    <cellStyle name="SAPBEXHLevel0 2 2 2 2 2 2" xfId="32082"/>
    <cellStyle name="SAPBEXHLevel0 2 2 2 2 2 2 2" xfId="32083"/>
    <cellStyle name="SAPBEXHLevel0 2 2 2 2 2 2 2 2" xfId="32084"/>
    <cellStyle name="SAPBEXHLevel0 2 2 2 2 2 2 3" xfId="32085"/>
    <cellStyle name="SAPBEXHLevel0 2 2 2 2 2 2 3 2" xfId="32086"/>
    <cellStyle name="SAPBEXHLevel0 2 2 2 2 2 2 4" xfId="32087"/>
    <cellStyle name="SAPBEXHLevel0 2 2 2 2 2 2 4 2" xfId="32088"/>
    <cellStyle name="SAPBEXHLevel0 2 2 2 2 2 2 5" xfId="32089"/>
    <cellStyle name="SAPBEXHLevel0 2 2 2 2 2 2 5 2" xfId="32090"/>
    <cellStyle name="SAPBEXHLevel0 2 2 2 2 2 2 6" xfId="32091"/>
    <cellStyle name="SAPBEXHLevel0 2 2 2 2 2 2 6 2" xfId="32092"/>
    <cellStyle name="SAPBEXHLevel0 2 2 2 2 2 2 7" xfId="32093"/>
    <cellStyle name="SAPBEXHLevel0 2 2 2 2 2 3" xfId="32094"/>
    <cellStyle name="SAPBEXHLevel0 2 2 2 2 2 3 2" xfId="32095"/>
    <cellStyle name="SAPBEXHLevel0 2 2 2 2 2 4" xfId="32096"/>
    <cellStyle name="SAPBEXHLevel0 2 2 2 2 2 4 2" xfId="32097"/>
    <cellStyle name="SAPBEXHLevel0 2 2 2 2 2 5" xfId="32098"/>
    <cellStyle name="SAPBEXHLevel0 2 2 2 2 2 5 2" xfId="32099"/>
    <cellStyle name="SAPBEXHLevel0 2 2 2 2 2 6" xfId="32100"/>
    <cellStyle name="SAPBEXHLevel0 2 2 2 2 2 6 2" xfId="32101"/>
    <cellStyle name="SAPBEXHLevel0 2 2 2 2 2 7" xfId="32102"/>
    <cellStyle name="SAPBEXHLevel0 2 2 2 2 2 7 2" xfId="32103"/>
    <cellStyle name="SAPBEXHLevel0 2 2 2 2 2 8" xfId="32104"/>
    <cellStyle name="SAPBEXHLevel0 2 2 2 2 3" xfId="32105"/>
    <cellStyle name="SAPBEXHLevel0 2 2 2 2 3 2" xfId="32106"/>
    <cellStyle name="SAPBEXHLevel0 2 2 2 2 3 2 2" xfId="32107"/>
    <cellStyle name="SAPBEXHLevel0 2 2 2 2 3 3" xfId="32108"/>
    <cellStyle name="SAPBEXHLevel0 2 2 2 2 3 3 2" xfId="32109"/>
    <cellStyle name="SAPBEXHLevel0 2 2 2 2 3 4" xfId="32110"/>
    <cellStyle name="SAPBEXHLevel0 2 2 2 2 3 4 2" xfId="32111"/>
    <cellStyle name="SAPBEXHLevel0 2 2 2 2 3 5" xfId="32112"/>
    <cellStyle name="SAPBEXHLevel0 2 2 2 2 3 5 2" xfId="32113"/>
    <cellStyle name="SAPBEXHLevel0 2 2 2 2 3 6" xfId="32114"/>
    <cellStyle name="SAPBEXHLevel0 2 2 2 2 3 6 2" xfId="32115"/>
    <cellStyle name="SAPBEXHLevel0 2 2 2 2 3 7" xfId="32116"/>
    <cellStyle name="SAPBEXHLevel0 2 2 2 2 4" xfId="32117"/>
    <cellStyle name="SAPBEXHLevel0 2 2 2 2 4 2" xfId="32118"/>
    <cellStyle name="SAPBEXHLevel0 2 2 2 2 5" xfId="32119"/>
    <cellStyle name="SAPBEXHLevel0 2 2 2 2 5 2" xfId="32120"/>
    <cellStyle name="SAPBEXHLevel0 2 2 2 2 6" xfId="32121"/>
    <cellStyle name="SAPBEXHLevel0 2 2 2 2 6 2" xfId="32122"/>
    <cellStyle name="SAPBEXHLevel0 2 2 2 2 7" xfId="32123"/>
    <cellStyle name="SAPBEXHLevel0 2 2 2 2 7 2" xfId="32124"/>
    <cellStyle name="SAPBEXHLevel0 2 2 2 2 8" xfId="32125"/>
    <cellStyle name="SAPBEXHLevel0 2 2 2 2 8 2" xfId="32126"/>
    <cellStyle name="SAPBEXHLevel0 2 2 2 2 9" xfId="32127"/>
    <cellStyle name="SAPBEXHLevel0 2 2 2 3" xfId="32128"/>
    <cellStyle name="SAPBEXHLevel0 2 2 2 3 2" xfId="32129"/>
    <cellStyle name="SAPBEXHLevel0 2 2 2 3 2 2" xfId="32130"/>
    <cellStyle name="SAPBEXHLevel0 2 2 2 3 2 2 2" xfId="32131"/>
    <cellStyle name="SAPBEXHLevel0 2 2 2 3 2 3" xfId="32132"/>
    <cellStyle name="SAPBEXHLevel0 2 2 2 3 2 3 2" xfId="32133"/>
    <cellStyle name="SAPBEXHLevel0 2 2 2 3 2 4" xfId="32134"/>
    <cellStyle name="SAPBEXHLevel0 2 2 2 3 2 4 2" xfId="32135"/>
    <cellStyle name="SAPBEXHLevel0 2 2 2 3 2 5" xfId="32136"/>
    <cellStyle name="SAPBEXHLevel0 2 2 2 3 2 5 2" xfId="32137"/>
    <cellStyle name="SAPBEXHLevel0 2 2 2 3 2 6" xfId="32138"/>
    <cellStyle name="SAPBEXHLevel0 2 2 2 3 2 6 2" xfId="32139"/>
    <cellStyle name="SAPBEXHLevel0 2 2 2 3 2 7" xfId="32140"/>
    <cellStyle name="SAPBEXHLevel0 2 2 2 3 3" xfId="32141"/>
    <cellStyle name="SAPBEXHLevel0 2 2 2 3 3 2" xfId="32142"/>
    <cellStyle name="SAPBEXHLevel0 2 2 2 3 4" xfId="32143"/>
    <cellStyle name="SAPBEXHLevel0 2 2 2 3 4 2" xfId="32144"/>
    <cellStyle name="SAPBEXHLevel0 2 2 2 3 5" xfId="32145"/>
    <cellStyle name="SAPBEXHLevel0 2 2 2 3 5 2" xfId="32146"/>
    <cellStyle name="SAPBEXHLevel0 2 2 2 3 6" xfId="32147"/>
    <cellStyle name="SAPBEXHLevel0 2 2 2 3 6 2" xfId="32148"/>
    <cellStyle name="SAPBEXHLevel0 2 2 2 3 7" xfId="32149"/>
    <cellStyle name="SAPBEXHLevel0 2 2 2 3 7 2" xfId="32150"/>
    <cellStyle name="SAPBEXHLevel0 2 2 2 3 8" xfId="32151"/>
    <cellStyle name="SAPBEXHLevel0 2 2 2 4" xfId="32152"/>
    <cellStyle name="SAPBEXHLevel0 2 2 2 4 2" xfId="32153"/>
    <cellStyle name="SAPBEXHLevel0 2 2 2 4 2 2" xfId="32154"/>
    <cellStyle name="SAPBEXHLevel0 2 2 2 4 3" xfId="32155"/>
    <cellStyle name="SAPBEXHLevel0 2 2 2 4 3 2" xfId="32156"/>
    <cellStyle name="SAPBEXHLevel0 2 2 2 4 4" xfId="32157"/>
    <cellStyle name="SAPBEXHLevel0 2 2 2 4 4 2" xfId="32158"/>
    <cellStyle name="SAPBEXHLevel0 2 2 2 4 5" xfId="32159"/>
    <cellStyle name="SAPBEXHLevel0 2 2 2 4 5 2" xfId="32160"/>
    <cellStyle name="SAPBEXHLevel0 2 2 2 4 6" xfId="32161"/>
    <cellStyle name="SAPBEXHLevel0 2 2 2 4 6 2" xfId="32162"/>
    <cellStyle name="SAPBEXHLevel0 2 2 2 4 7" xfId="32163"/>
    <cellStyle name="SAPBEXHLevel0 2 2 2 5" xfId="32164"/>
    <cellStyle name="SAPBEXHLevel0 2 2 2 5 2" xfId="32165"/>
    <cellStyle name="SAPBEXHLevel0 2 2 2 6" xfId="32166"/>
    <cellStyle name="SAPBEXHLevel0 2 2 2 6 2" xfId="32167"/>
    <cellStyle name="SAPBEXHLevel0 2 2 2 7" xfId="32168"/>
    <cellStyle name="SAPBEXHLevel0 2 2 2 7 2" xfId="32169"/>
    <cellStyle name="SAPBEXHLevel0 2 2 2 8" xfId="32170"/>
    <cellStyle name="SAPBEXHLevel0 2 2 2 8 2" xfId="32171"/>
    <cellStyle name="SAPBEXHLevel0 2 2 2 9" xfId="32172"/>
    <cellStyle name="SAPBEXHLevel0 2 2 2 9 2" xfId="32173"/>
    <cellStyle name="SAPBEXHLevel0 2 2 3" xfId="32174"/>
    <cellStyle name="SAPBEXHLevel0 2 2 3 10" xfId="32175"/>
    <cellStyle name="SAPBEXHLevel0 2 2 3 2" xfId="32176"/>
    <cellStyle name="SAPBEXHLevel0 2 2 3 2 2" xfId="32177"/>
    <cellStyle name="SAPBEXHLevel0 2 2 3 2 2 2" xfId="32178"/>
    <cellStyle name="SAPBEXHLevel0 2 2 3 2 2 2 2" xfId="32179"/>
    <cellStyle name="SAPBEXHLevel0 2 2 3 2 2 2 2 2" xfId="32180"/>
    <cellStyle name="SAPBEXHLevel0 2 2 3 2 2 2 3" xfId="32181"/>
    <cellStyle name="SAPBEXHLevel0 2 2 3 2 2 2 3 2" xfId="32182"/>
    <cellStyle name="SAPBEXHLevel0 2 2 3 2 2 2 4" xfId="32183"/>
    <cellStyle name="SAPBEXHLevel0 2 2 3 2 2 2 4 2" xfId="32184"/>
    <cellStyle name="SAPBEXHLevel0 2 2 3 2 2 2 5" xfId="32185"/>
    <cellStyle name="SAPBEXHLevel0 2 2 3 2 2 2 5 2" xfId="32186"/>
    <cellStyle name="SAPBEXHLevel0 2 2 3 2 2 2 6" xfId="32187"/>
    <cellStyle name="SAPBEXHLevel0 2 2 3 2 2 2 6 2" xfId="32188"/>
    <cellStyle name="SAPBEXHLevel0 2 2 3 2 2 2 7" xfId="32189"/>
    <cellStyle name="SAPBEXHLevel0 2 2 3 2 2 3" xfId="32190"/>
    <cellStyle name="SAPBEXHLevel0 2 2 3 2 2 3 2" xfId="32191"/>
    <cellStyle name="SAPBEXHLevel0 2 2 3 2 2 4" xfId="32192"/>
    <cellStyle name="SAPBEXHLevel0 2 2 3 2 2 4 2" xfId="32193"/>
    <cellStyle name="SAPBEXHLevel0 2 2 3 2 2 5" xfId="32194"/>
    <cellStyle name="SAPBEXHLevel0 2 2 3 2 2 5 2" xfId="32195"/>
    <cellStyle name="SAPBEXHLevel0 2 2 3 2 2 6" xfId="32196"/>
    <cellStyle name="SAPBEXHLevel0 2 2 3 2 2 6 2" xfId="32197"/>
    <cellStyle name="SAPBEXHLevel0 2 2 3 2 2 7" xfId="32198"/>
    <cellStyle name="SAPBEXHLevel0 2 2 3 2 2 7 2" xfId="32199"/>
    <cellStyle name="SAPBEXHLevel0 2 2 3 2 2 8" xfId="32200"/>
    <cellStyle name="SAPBEXHLevel0 2 2 3 2 3" xfId="32201"/>
    <cellStyle name="SAPBEXHLevel0 2 2 3 2 3 2" xfId="32202"/>
    <cellStyle name="SAPBEXHLevel0 2 2 3 2 3 2 2" xfId="32203"/>
    <cellStyle name="SAPBEXHLevel0 2 2 3 2 3 3" xfId="32204"/>
    <cellStyle name="SAPBEXHLevel0 2 2 3 2 3 3 2" xfId="32205"/>
    <cellStyle name="SAPBEXHLevel0 2 2 3 2 3 4" xfId="32206"/>
    <cellStyle name="SAPBEXHLevel0 2 2 3 2 3 4 2" xfId="32207"/>
    <cellStyle name="SAPBEXHLevel0 2 2 3 2 3 5" xfId="32208"/>
    <cellStyle name="SAPBEXHLevel0 2 2 3 2 3 5 2" xfId="32209"/>
    <cellStyle name="SAPBEXHLevel0 2 2 3 2 3 6" xfId="32210"/>
    <cellStyle name="SAPBEXHLevel0 2 2 3 2 3 6 2" xfId="32211"/>
    <cellStyle name="SAPBEXHLevel0 2 2 3 2 3 7" xfId="32212"/>
    <cellStyle name="SAPBEXHLevel0 2 2 3 2 4" xfId="32213"/>
    <cellStyle name="SAPBEXHLevel0 2 2 3 2 4 2" xfId="32214"/>
    <cellStyle name="SAPBEXHLevel0 2 2 3 2 5" xfId="32215"/>
    <cellStyle name="SAPBEXHLevel0 2 2 3 2 5 2" xfId="32216"/>
    <cellStyle name="SAPBEXHLevel0 2 2 3 2 6" xfId="32217"/>
    <cellStyle name="SAPBEXHLevel0 2 2 3 2 6 2" xfId="32218"/>
    <cellStyle name="SAPBEXHLevel0 2 2 3 2 7" xfId="32219"/>
    <cellStyle name="SAPBEXHLevel0 2 2 3 2 7 2" xfId="32220"/>
    <cellStyle name="SAPBEXHLevel0 2 2 3 2 8" xfId="32221"/>
    <cellStyle name="SAPBEXHLevel0 2 2 3 2 8 2" xfId="32222"/>
    <cellStyle name="SAPBEXHLevel0 2 2 3 2 9" xfId="32223"/>
    <cellStyle name="SAPBEXHLevel0 2 2 3 3" xfId="32224"/>
    <cellStyle name="SAPBEXHLevel0 2 2 3 3 2" xfId="32225"/>
    <cellStyle name="SAPBEXHLevel0 2 2 3 3 2 2" xfId="32226"/>
    <cellStyle name="SAPBEXHLevel0 2 2 3 3 2 2 2" xfId="32227"/>
    <cellStyle name="SAPBEXHLevel0 2 2 3 3 2 3" xfId="32228"/>
    <cellStyle name="SAPBEXHLevel0 2 2 3 3 2 3 2" xfId="32229"/>
    <cellStyle name="SAPBEXHLevel0 2 2 3 3 2 4" xfId="32230"/>
    <cellStyle name="SAPBEXHLevel0 2 2 3 3 2 4 2" xfId="32231"/>
    <cellStyle name="SAPBEXHLevel0 2 2 3 3 2 5" xfId="32232"/>
    <cellStyle name="SAPBEXHLevel0 2 2 3 3 2 5 2" xfId="32233"/>
    <cellStyle name="SAPBEXHLevel0 2 2 3 3 2 6" xfId="32234"/>
    <cellStyle name="SAPBEXHLevel0 2 2 3 3 2 6 2" xfId="32235"/>
    <cellStyle name="SAPBEXHLevel0 2 2 3 3 2 7" xfId="32236"/>
    <cellStyle name="SAPBEXHLevel0 2 2 3 3 3" xfId="32237"/>
    <cellStyle name="SAPBEXHLevel0 2 2 3 3 3 2" xfId="32238"/>
    <cellStyle name="SAPBEXHLevel0 2 2 3 3 4" xfId="32239"/>
    <cellStyle name="SAPBEXHLevel0 2 2 3 3 4 2" xfId="32240"/>
    <cellStyle name="SAPBEXHLevel0 2 2 3 3 5" xfId="32241"/>
    <cellStyle name="SAPBEXHLevel0 2 2 3 3 5 2" xfId="32242"/>
    <cellStyle name="SAPBEXHLevel0 2 2 3 3 6" xfId="32243"/>
    <cellStyle name="SAPBEXHLevel0 2 2 3 3 6 2" xfId="32244"/>
    <cellStyle name="SAPBEXHLevel0 2 2 3 3 7" xfId="32245"/>
    <cellStyle name="SAPBEXHLevel0 2 2 3 3 7 2" xfId="32246"/>
    <cellStyle name="SAPBEXHLevel0 2 2 3 3 8" xfId="32247"/>
    <cellStyle name="SAPBEXHLevel0 2 2 3 4" xfId="32248"/>
    <cellStyle name="SAPBEXHLevel0 2 2 3 4 2" xfId="32249"/>
    <cellStyle name="SAPBEXHLevel0 2 2 3 4 2 2" xfId="32250"/>
    <cellStyle name="SAPBEXHLevel0 2 2 3 4 3" xfId="32251"/>
    <cellStyle name="SAPBEXHLevel0 2 2 3 4 3 2" xfId="32252"/>
    <cellStyle name="SAPBEXHLevel0 2 2 3 4 4" xfId="32253"/>
    <cellStyle name="SAPBEXHLevel0 2 2 3 4 4 2" xfId="32254"/>
    <cellStyle name="SAPBEXHLevel0 2 2 3 4 5" xfId="32255"/>
    <cellStyle name="SAPBEXHLevel0 2 2 3 4 5 2" xfId="32256"/>
    <cellStyle name="SAPBEXHLevel0 2 2 3 4 6" xfId="32257"/>
    <cellStyle name="SAPBEXHLevel0 2 2 3 4 6 2" xfId="32258"/>
    <cellStyle name="SAPBEXHLevel0 2 2 3 4 7" xfId="32259"/>
    <cellStyle name="SAPBEXHLevel0 2 2 3 5" xfId="32260"/>
    <cellStyle name="SAPBEXHLevel0 2 2 3 5 2" xfId="32261"/>
    <cellStyle name="SAPBEXHLevel0 2 2 3 6" xfId="32262"/>
    <cellStyle name="SAPBEXHLevel0 2 2 3 6 2" xfId="32263"/>
    <cellStyle name="SAPBEXHLevel0 2 2 3 7" xfId="32264"/>
    <cellStyle name="SAPBEXHLevel0 2 2 3 7 2" xfId="32265"/>
    <cellStyle name="SAPBEXHLevel0 2 2 3 8" xfId="32266"/>
    <cellStyle name="SAPBEXHLevel0 2 2 3 8 2" xfId="32267"/>
    <cellStyle name="SAPBEXHLevel0 2 2 3 9" xfId="32268"/>
    <cellStyle name="SAPBEXHLevel0 2 2 3 9 2" xfId="32269"/>
    <cellStyle name="SAPBEXHLevel0 2 2 4" xfId="32270"/>
    <cellStyle name="SAPBEXHLevel0 2 2 4 2" xfId="32271"/>
    <cellStyle name="SAPBEXHLevel0 2 2 4 2 2" xfId="32272"/>
    <cellStyle name="SAPBEXHLevel0 2 2 4 2 2 2" xfId="32273"/>
    <cellStyle name="SAPBEXHLevel0 2 2 4 2 2 2 2" xfId="32274"/>
    <cellStyle name="SAPBEXHLevel0 2 2 4 2 2 3" xfId="32275"/>
    <cellStyle name="SAPBEXHLevel0 2 2 4 2 2 3 2" xfId="32276"/>
    <cellStyle name="SAPBEXHLevel0 2 2 4 2 2 4" xfId="32277"/>
    <cellStyle name="SAPBEXHLevel0 2 2 4 2 2 4 2" xfId="32278"/>
    <cellStyle name="SAPBEXHLevel0 2 2 4 2 2 5" xfId="32279"/>
    <cellStyle name="SAPBEXHLevel0 2 2 4 2 2 5 2" xfId="32280"/>
    <cellStyle name="SAPBEXHLevel0 2 2 4 2 2 6" xfId="32281"/>
    <cellStyle name="SAPBEXHLevel0 2 2 4 2 2 6 2" xfId="32282"/>
    <cellStyle name="SAPBEXHLevel0 2 2 4 2 2 7" xfId="32283"/>
    <cellStyle name="SAPBEXHLevel0 2 2 4 2 3" xfId="32284"/>
    <cellStyle name="SAPBEXHLevel0 2 2 4 2 3 2" xfId="32285"/>
    <cellStyle name="SAPBEXHLevel0 2 2 4 2 4" xfId="32286"/>
    <cellStyle name="SAPBEXHLevel0 2 2 4 2 4 2" xfId="32287"/>
    <cellStyle name="SAPBEXHLevel0 2 2 4 2 5" xfId="32288"/>
    <cellStyle name="SAPBEXHLevel0 2 2 4 2 5 2" xfId="32289"/>
    <cellStyle name="SAPBEXHLevel0 2 2 4 2 6" xfId="32290"/>
    <cellStyle name="SAPBEXHLevel0 2 2 4 2 6 2" xfId="32291"/>
    <cellStyle name="SAPBEXHLevel0 2 2 4 2 7" xfId="32292"/>
    <cellStyle name="SAPBEXHLevel0 2 2 4 2 7 2" xfId="32293"/>
    <cellStyle name="SAPBEXHLevel0 2 2 4 2 8" xfId="32294"/>
    <cellStyle name="SAPBEXHLevel0 2 2 4 3" xfId="32295"/>
    <cellStyle name="SAPBEXHLevel0 2 2 4 3 2" xfId="32296"/>
    <cellStyle name="SAPBEXHLevel0 2 2 4 3 2 2" xfId="32297"/>
    <cellStyle name="SAPBEXHLevel0 2 2 4 3 3" xfId="32298"/>
    <cellStyle name="SAPBEXHLevel0 2 2 4 3 3 2" xfId="32299"/>
    <cellStyle name="SAPBEXHLevel0 2 2 4 3 4" xfId="32300"/>
    <cellStyle name="SAPBEXHLevel0 2 2 4 3 4 2" xfId="32301"/>
    <cellStyle name="SAPBEXHLevel0 2 2 4 3 5" xfId="32302"/>
    <cellStyle name="SAPBEXHLevel0 2 2 4 3 5 2" xfId="32303"/>
    <cellStyle name="SAPBEXHLevel0 2 2 4 3 6" xfId="32304"/>
    <cellStyle name="SAPBEXHLevel0 2 2 4 3 6 2" xfId="32305"/>
    <cellStyle name="SAPBEXHLevel0 2 2 4 3 7" xfId="32306"/>
    <cellStyle name="SAPBEXHLevel0 2 2 4 4" xfId="32307"/>
    <cellStyle name="SAPBEXHLevel0 2 2 4 4 2" xfId="32308"/>
    <cellStyle name="SAPBEXHLevel0 2 2 4 5" xfId="32309"/>
    <cellStyle name="SAPBEXHLevel0 2 2 4 5 2" xfId="32310"/>
    <cellStyle name="SAPBEXHLevel0 2 2 4 6" xfId="32311"/>
    <cellStyle name="SAPBEXHLevel0 2 2 4 6 2" xfId="32312"/>
    <cellStyle name="SAPBEXHLevel0 2 2 4 7" xfId="32313"/>
    <cellStyle name="SAPBEXHLevel0 2 2 4 7 2" xfId="32314"/>
    <cellStyle name="SAPBEXHLevel0 2 2 4 8" xfId="32315"/>
    <cellStyle name="SAPBEXHLevel0 2 2 4 8 2" xfId="32316"/>
    <cellStyle name="SAPBEXHLevel0 2 2 4 9" xfId="32317"/>
    <cellStyle name="SAPBEXHLevel0 2 2 5" xfId="32318"/>
    <cellStyle name="SAPBEXHLevel0 2 2 5 2" xfId="32319"/>
    <cellStyle name="SAPBEXHLevel0 2 2 5 2 2" xfId="32320"/>
    <cellStyle name="SAPBEXHLevel0 2 2 5 2 2 2" xfId="32321"/>
    <cellStyle name="SAPBEXHLevel0 2 2 5 2 3" xfId="32322"/>
    <cellStyle name="SAPBEXHLevel0 2 2 5 2 3 2" xfId="32323"/>
    <cellStyle name="SAPBEXHLevel0 2 2 5 2 4" xfId="32324"/>
    <cellStyle name="SAPBEXHLevel0 2 2 5 2 4 2" xfId="32325"/>
    <cellStyle name="SAPBEXHLevel0 2 2 5 2 5" xfId="32326"/>
    <cellStyle name="SAPBEXHLevel0 2 2 5 2 5 2" xfId="32327"/>
    <cellStyle name="SAPBEXHLevel0 2 2 5 2 6" xfId="32328"/>
    <cellStyle name="SAPBEXHLevel0 2 2 5 2 6 2" xfId="32329"/>
    <cellStyle name="SAPBEXHLevel0 2 2 5 2 7" xfId="32330"/>
    <cellStyle name="SAPBEXHLevel0 2 2 5 3" xfId="32331"/>
    <cellStyle name="SAPBEXHLevel0 2 2 5 3 2" xfId="32332"/>
    <cellStyle name="SAPBEXHLevel0 2 2 5 4" xfId="32333"/>
    <cellStyle name="SAPBEXHLevel0 2 2 5 4 2" xfId="32334"/>
    <cellStyle name="SAPBEXHLevel0 2 2 5 5" xfId="32335"/>
    <cellStyle name="SAPBEXHLevel0 2 2 5 5 2" xfId="32336"/>
    <cellStyle name="SAPBEXHLevel0 2 2 5 6" xfId="32337"/>
    <cellStyle name="SAPBEXHLevel0 2 2 5 6 2" xfId="32338"/>
    <cellStyle name="SAPBEXHLevel0 2 2 5 7" xfId="32339"/>
    <cellStyle name="SAPBEXHLevel0 2 2 5 7 2" xfId="32340"/>
    <cellStyle name="SAPBEXHLevel0 2 2 5 8" xfId="32341"/>
    <cellStyle name="SAPBEXHLevel0 2 2 6" xfId="32342"/>
    <cellStyle name="SAPBEXHLevel0 2 2 6 2" xfId="32343"/>
    <cellStyle name="SAPBEXHLevel0 2 2 6 2 2" xfId="32344"/>
    <cellStyle name="SAPBEXHLevel0 2 2 6 3" xfId="32345"/>
    <cellStyle name="SAPBEXHLevel0 2 2 6 3 2" xfId="32346"/>
    <cellStyle name="SAPBEXHLevel0 2 2 6 4" xfId="32347"/>
    <cellStyle name="SAPBEXHLevel0 2 2 6 4 2" xfId="32348"/>
    <cellStyle name="SAPBEXHLevel0 2 2 6 5" xfId="32349"/>
    <cellStyle name="SAPBEXHLevel0 2 2 6 5 2" xfId="32350"/>
    <cellStyle name="SAPBEXHLevel0 2 2 6 6" xfId="32351"/>
    <cellStyle name="SAPBEXHLevel0 2 2 6 6 2" xfId="32352"/>
    <cellStyle name="SAPBEXHLevel0 2 2 6 7" xfId="32353"/>
    <cellStyle name="SAPBEXHLevel0 2 2 7" xfId="32354"/>
    <cellStyle name="SAPBEXHLevel0 2 2 7 2" xfId="32355"/>
    <cellStyle name="SAPBEXHLevel0 2 2 8" xfId="32356"/>
    <cellStyle name="SAPBEXHLevel0 2 2 8 2" xfId="32357"/>
    <cellStyle name="SAPBEXHLevel0 2 2 9" xfId="32358"/>
    <cellStyle name="SAPBEXHLevel0 2 2 9 2" xfId="32359"/>
    <cellStyle name="SAPBEXHLevel0 2 3" xfId="32360"/>
    <cellStyle name="SAPBEXHLevel0 2 3 10" xfId="32361"/>
    <cellStyle name="SAPBEXHLevel0 2 3 2" xfId="32362"/>
    <cellStyle name="SAPBEXHLevel0 2 3 2 2" xfId="32363"/>
    <cellStyle name="SAPBEXHLevel0 2 3 2 2 2" xfId="32364"/>
    <cellStyle name="SAPBEXHLevel0 2 3 2 2 2 2" xfId="32365"/>
    <cellStyle name="SAPBEXHLevel0 2 3 2 2 2 2 2" xfId="32366"/>
    <cellStyle name="SAPBEXHLevel0 2 3 2 2 2 3" xfId="32367"/>
    <cellStyle name="SAPBEXHLevel0 2 3 2 2 2 3 2" xfId="32368"/>
    <cellStyle name="SAPBEXHLevel0 2 3 2 2 2 4" xfId="32369"/>
    <cellStyle name="SAPBEXHLevel0 2 3 2 2 2 4 2" xfId="32370"/>
    <cellStyle name="SAPBEXHLevel0 2 3 2 2 2 5" xfId="32371"/>
    <cellStyle name="SAPBEXHLevel0 2 3 2 2 2 5 2" xfId="32372"/>
    <cellStyle name="SAPBEXHLevel0 2 3 2 2 2 6" xfId="32373"/>
    <cellStyle name="SAPBEXHLevel0 2 3 2 2 2 6 2" xfId="32374"/>
    <cellStyle name="SAPBEXHLevel0 2 3 2 2 2 7" xfId="32375"/>
    <cellStyle name="SAPBEXHLevel0 2 3 2 2 3" xfId="32376"/>
    <cellStyle name="SAPBEXHLevel0 2 3 2 2 3 2" xfId="32377"/>
    <cellStyle name="SAPBEXHLevel0 2 3 2 2 4" xfId="32378"/>
    <cellStyle name="SAPBEXHLevel0 2 3 2 2 4 2" xfId="32379"/>
    <cellStyle name="SAPBEXHLevel0 2 3 2 2 5" xfId="32380"/>
    <cellStyle name="SAPBEXHLevel0 2 3 2 2 5 2" xfId="32381"/>
    <cellStyle name="SAPBEXHLevel0 2 3 2 2 6" xfId="32382"/>
    <cellStyle name="SAPBEXHLevel0 2 3 2 2 6 2" xfId="32383"/>
    <cellStyle name="SAPBEXHLevel0 2 3 2 2 7" xfId="32384"/>
    <cellStyle name="SAPBEXHLevel0 2 3 2 2 7 2" xfId="32385"/>
    <cellStyle name="SAPBEXHLevel0 2 3 2 2 8" xfId="32386"/>
    <cellStyle name="SAPBEXHLevel0 2 3 2 3" xfId="32387"/>
    <cellStyle name="SAPBEXHLevel0 2 3 2 3 2" xfId="32388"/>
    <cellStyle name="SAPBEXHLevel0 2 3 2 3 2 2" xfId="32389"/>
    <cellStyle name="SAPBEXHLevel0 2 3 2 3 3" xfId="32390"/>
    <cellStyle name="SAPBEXHLevel0 2 3 2 3 3 2" xfId="32391"/>
    <cellStyle name="SAPBEXHLevel0 2 3 2 3 4" xfId="32392"/>
    <cellStyle name="SAPBEXHLevel0 2 3 2 3 4 2" xfId="32393"/>
    <cellStyle name="SAPBEXHLevel0 2 3 2 3 5" xfId="32394"/>
    <cellStyle name="SAPBEXHLevel0 2 3 2 3 5 2" xfId="32395"/>
    <cellStyle name="SAPBEXHLevel0 2 3 2 3 6" xfId="32396"/>
    <cellStyle name="SAPBEXHLevel0 2 3 2 3 6 2" xfId="32397"/>
    <cellStyle name="SAPBEXHLevel0 2 3 2 3 7" xfId="32398"/>
    <cellStyle name="SAPBEXHLevel0 2 3 2 4" xfId="32399"/>
    <cellStyle name="SAPBEXHLevel0 2 3 2 4 2" xfId="32400"/>
    <cellStyle name="SAPBEXHLevel0 2 3 2 5" xfId="32401"/>
    <cellStyle name="SAPBEXHLevel0 2 3 2 5 2" xfId="32402"/>
    <cellStyle name="SAPBEXHLevel0 2 3 2 6" xfId="32403"/>
    <cellStyle name="SAPBEXHLevel0 2 3 2 6 2" xfId="32404"/>
    <cellStyle name="SAPBEXHLevel0 2 3 2 7" xfId="32405"/>
    <cellStyle name="SAPBEXHLevel0 2 3 2 7 2" xfId="32406"/>
    <cellStyle name="SAPBEXHLevel0 2 3 2 8" xfId="32407"/>
    <cellStyle name="SAPBEXHLevel0 2 3 2 8 2" xfId="32408"/>
    <cellStyle name="SAPBEXHLevel0 2 3 2 9" xfId="32409"/>
    <cellStyle name="SAPBEXHLevel0 2 3 3" xfId="32410"/>
    <cellStyle name="SAPBEXHLevel0 2 3 3 2" xfId="32411"/>
    <cellStyle name="SAPBEXHLevel0 2 3 3 2 2" xfId="32412"/>
    <cellStyle name="SAPBEXHLevel0 2 3 3 2 2 2" xfId="32413"/>
    <cellStyle name="SAPBEXHLevel0 2 3 3 2 3" xfId="32414"/>
    <cellStyle name="SAPBEXHLevel0 2 3 3 2 3 2" xfId="32415"/>
    <cellStyle name="SAPBEXHLevel0 2 3 3 2 4" xfId="32416"/>
    <cellStyle name="SAPBEXHLevel0 2 3 3 2 4 2" xfId="32417"/>
    <cellStyle name="SAPBEXHLevel0 2 3 3 2 5" xfId="32418"/>
    <cellStyle name="SAPBEXHLevel0 2 3 3 2 5 2" xfId="32419"/>
    <cellStyle name="SAPBEXHLevel0 2 3 3 2 6" xfId="32420"/>
    <cellStyle name="SAPBEXHLevel0 2 3 3 2 6 2" xfId="32421"/>
    <cellStyle name="SAPBEXHLevel0 2 3 3 2 7" xfId="32422"/>
    <cellStyle name="SAPBEXHLevel0 2 3 3 3" xfId="32423"/>
    <cellStyle name="SAPBEXHLevel0 2 3 3 3 2" xfId="32424"/>
    <cellStyle name="SAPBEXHLevel0 2 3 3 4" xfId="32425"/>
    <cellStyle name="SAPBEXHLevel0 2 3 3 4 2" xfId="32426"/>
    <cellStyle name="SAPBEXHLevel0 2 3 3 5" xfId="32427"/>
    <cellStyle name="SAPBEXHLevel0 2 3 3 5 2" xfId="32428"/>
    <cellStyle name="SAPBEXHLevel0 2 3 3 6" xfId="32429"/>
    <cellStyle name="SAPBEXHLevel0 2 3 3 6 2" xfId="32430"/>
    <cellStyle name="SAPBEXHLevel0 2 3 3 7" xfId="32431"/>
    <cellStyle name="SAPBEXHLevel0 2 3 3 7 2" xfId="32432"/>
    <cellStyle name="SAPBEXHLevel0 2 3 3 8" xfId="32433"/>
    <cellStyle name="SAPBEXHLevel0 2 3 4" xfId="32434"/>
    <cellStyle name="SAPBEXHLevel0 2 3 4 2" xfId="32435"/>
    <cellStyle name="SAPBEXHLevel0 2 3 4 2 2" xfId="32436"/>
    <cellStyle name="SAPBEXHLevel0 2 3 4 3" xfId="32437"/>
    <cellStyle name="SAPBEXHLevel0 2 3 4 3 2" xfId="32438"/>
    <cellStyle name="SAPBEXHLevel0 2 3 4 4" xfId="32439"/>
    <cellStyle name="SAPBEXHLevel0 2 3 4 4 2" xfId="32440"/>
    <cellStyle name="SAPBEXHLevel0 2 3 4 5" xfId="32441"/>
    <cellStyle name="SAPBEXHLevel0 2 3 4 5 2" xfId="32442"/>
    <cellStyle name="SAPBEXHLevel0 2 3 4 6" xfId="32443"/>
    <cellStyle name="SAPBEXHLevel0 2 3 4 6 2" xfId="32444"/>
    <cellStyle name="SAPBEXHLevel0 2 3 4 7" xfId="32445"/>
    <cellStyle name="SAPBEXHLevel0 2 3 5" xfId="32446"/>
    <cellStyle name="SAPBEXHLevel0 2 3 5 2" xfId="32447"/>
    <cellStyle name="SAPBEXHLevel0 2 3 6" xfId="32448"/>
    <cellStyle name="SAPBEXHLevel0 2 3 6 2" xfId="32449"/>
    <cellStyle name="SAPBEXHLevel0 2 3 7" xfId="32450"/>
    <cellStyle name="SAPBEXHLevel0 2 3 7 2" xfId="32451"/>
    <cellStyle name="SAPBEXHLevel0 2 3 8" xfId="32452"/>
    <cellStyle name="SAPBEXHLevel0 2 3 8 2" xfId="32453"/>
    <cellStyle name="SAPBEXHLevel0 2 3 9" xfId="32454"/>
    <cellStyle name="SAPBEXHLevel0 2 3 9 2" xfId="32455"/>
    <cellStyle name="SAPBEXHLevel0 2 4" xfId="32456"/>
    <cellStyle name="SAPBEXHLevel0 2 4 10" xfId="32457"/>
    <cellStyle name="SAPBEXHLevel0 2 4 2" xfId="32458"/>
    <cellStyle name="SAPBEXHLevel0 2 4 2 2" xfId="32459"/>
    <cellStyle name="SAPBEXHLevel0 2 4 2 2 2" xfId="32460"/>
    <cellStyle name="SAPBEXHLevel0 2 4 2 2 2 2" xfId="32461"/>
    <cellStyle name="SAPBEXHLevel0 2 4 2 2 2 2 2" xfId="32462"/>
    <cellStyle name="SAPBEXHLevel0 2 4 2 2 2 3" xfId="32463"/>
    <cellStyle name="SAPBEXHLevel0 2 4 2 2 2 3 2" xfId="32464"/>
    <cellStyle name="SAPBEXHLevel0 2 4 2 2 2 4" xfId="32465"/>
    <cellStyle name="SAPBEXHLevel0 2 4 2 2 2 4 2" xfId="32466"/>
    <cellStyle name="SAPBEXHLevel0 2 4 2 2 2 5" xfId="32467"/>
    <cellStyle name="SAPBEXHLevel0 2 4 2 2 2 5 2" xfId="32468"/>
    <cellStyle name="SAPBEXHLevel0 2 4 2 2 2 6" xfId="32469"/>
    <cellStyle name="SAPBEXHLevel0 2 4 2 2 2 6 2" xfId="32470"/>
    <cellStyle name="SAPBEXHLevel0 2 4 2 2 2 7" xfId="32471"/>
    <cellStyle name="SAPBEXHLevel0 2 4 2 2 3" xfId="32472"/>
    <cellStyle name="SAPBEXHLevel0 2 4 2 2 3 2" xfId="32473"/>
    <cellStyle name="SAPBEXHLevel0 2 4 2 2 4" xfId="32474"/>
    <cellStyle name="SAPBEXHLevel0 2 4 2 2 4 2" xfId="32475"/>
    <cellStyle name="SAPBEXHLevel0 2 4 2 2 5" xfId="32476"/>
    <cellStyle name="SAPBEXHLevel0 2 4 2 2 5 2" xfId="32477"/>
    <cellStyle name="SAPBEXHLevel0 2 4 2 2 6" xfId="32478"/>
    <cellStyle name="SAPBEXHLevel0 2 4 2 2 6 2" xfId="32479"/>
    <cellStyle name="SAPBEXHLevel0 2 4 2 2 7" xfId="32480"/>
    <cellStyle name="SAPBEXHLevel0 2 4 2 2 7 2" xfId="32481"/>
    <cellStyle name="SAPBEXHLevel0 2 4 2 2 8" xfId="32482"/>
    <cellStyle name="SAPBEXHLevel0 2 4 2 3" xfId="32483"/>
    <cellStyle name="SAPBEXHLevel0 2 4 2 3 2" xfId="32484"/>
    <cellStyle name="SAPBEXHLevel0 2 4 2 3 2 2" xfId="32485"/>
    <cellStyle name="SAPBEXHLevel0 2 4 2 3 3" xfId="32486"/>
    <cellStyle name="SAPBEXHLevel0 2 4 2 3 3 2" xfId="32487"/>
    <cellStyle name="SAPBEXHLevel0 2 4 2 3 4" xfId="32488"/>
    <cellStyle name="SAPBEXHLevel0 2 4 2 3 4 2" xfId="32489"/>
    <cellStyle name="SAPBEXHLevel0 2 4 2 3 5" xfId="32490"/>
    <cellStyle name="SAPBEXHLevel0 2 4 2 3 5 2" xfId="32491"/>
    <cellStyle name="SAPBEXHLevel0 2 4 2 3 6" xfId="32492"/>
    <cellStyle name="SAPBEXHLevel0 2 4 2 3 6 2" xfId="32493"/>
    <cellStyle name="SAPBEXHLevel0 2 4 2 3 7" xfId="32494"/>
    <cellStyle name="SAPBEXHLevel0 2 4 2 4" xfId="32495"/>
    <cellStyle name="SAPBEXHLevel0 2 4 2 4 2" xfId="32496"/>
    <cellStyle name="SAPBEXHLevel0 2 4 2 5" xfId="32497"/>
    <cellStyle name="SAPBEXHLevel0 2 4 2 5 2" xfId="32498"/>
    <cellStyle name="SAPBEXHLevel0 2 4 2 6" xfId="32499"/>
    <cellStyle name="SAPBEXHLevel0 2 4 2 6 2" xfId="32500"/>
    <cellStyle name="SAPBEXHLevel0 2 4 2 7" xfId="32501"/>
    <cellStyle name="SAPBEXHLevel0 2 4 2 7 2" xfId="32502"/>
    <cellStyle name="SAPBEXHLevel0 2 4 2 8" xfId="32503"/>
    <cellStyle name="SAPBEXHLevel0 2 4 2 8 2" xfId="32504"/>
    <cellStyle name="SAPBEXHLevel0 2 4 2 9" xfId="32505"/>
    <cellStyle name="SAPBEXHLevel0 2 4 3" xfId="32506"/>
    <cellStyle name="SAPBEXHLevel0 2 4 3 2" xfId="32507"/>
    <cellStyle name="SAPBEXHLevel0 2 4 3 2 2" xfId="32508"/>
    <cellStyle name="SAPBEXHLevel0 2 4 3 2 2 2" xfId="32509"/>
    <cellStyle name="SAPBEXHLevel0 2 4 3 2 3" xfId="32510"/>
    <cellStyle name="SAPBEXHLevel0 2 4 3 2 3 2" xfId="32511"/>
    <cellStyle name="SAPBEXHLevel0 2 4 3 2 4" xfId="32512"/>
    <cellStyle name="SAPBEXHLevel0 2 4 3 2 4 2" xfId="32513"/>
    <cellStyle name="SAPBEXHLevel0 2 4 3 2 5" xfId="32514"/>
    <cellStyle name="SAPBEXHLevel0 2 4 3 2 5 2" xfId="32515"/>
    <cellStyle name="SAPBEXHLevel0 2 4 3 2 6" xfId="32516"/>
    <cellStyle name="SAPBEXHLevel0 2 4 3 2 6 2" xfId="32517"/>
    <cellStyle name="SAPBEXHLevel0 2 4 3 2 7" xfId="32518"/>
    <cellStyle name="SAPBEXHLevel0 2 4 3 3" xfId="32519"/>
    <cellStyle name="SAPBEXHLevel0 2 4 3 3 2" xfId="32520"/>
    <cellStyle name="SAPBEXHLevel0 2 4 3 4" xfId="32521"/>
    <cellStyle name="SAPBEXHLevel0 2 4 3 4 2" xfId="32522"/>
    <cellStyle name="SAPBEXHLevel0 2 4 3 5" xfId="32523"/>
    <cellStyle name="SAPBEXHLevel0 2 4 3 5 2" xfId="32524"/>
    <cellStyle name="SAPBEXHLevel0 2 4 3 6" xfId="32525"/>
    <cellStyle name="SAPBEXHLevel0 2 4 3 6 2" xfId="32526"/>
    <cellStyle name="SAPBEXHLevel0 2 4 3 7" xfId="32527"/>
    <cellStyle name="SAPBEXHLevel0 2 4 3 7 2" xfId="32528"/>
    <cellStyle name="SAPBEXHLevel0 2 4 3 8" xfId="32529"/>
    <cellStyle name="SAPBEXHLevel0 2 4 4" xfId="32530"/>
    <cellStyle name="SAPBEXHLevel0 2 4 4 2" xfId="32531"/>
    <cellStyle name="SAPBEXHLevel0 2 4 4 2 2" xfId="32532"/>
    <cellStyle name="SAPBEXHLevel0 2 4 4 3" xfId="32533"/>
    <cellStyle name="SAPBEXHLevel0 2 4 4 3 2" xfId="32534"/>
    <cellStyle name="SAPBEXHLevel0 2 4 4 4" xfId="32535"/>
    <cellStyle name="SAPBEXHLevel0 2 4 4 4 2" xfId="32536"/>
    <cellStyle name="SAPBEXHLevel0 2 4 4 5" xfId="32537"/>
    <cellStyle name="SAPBEXHLevel0 2 4 4 5 2" xfId="32538"/>
    <cellStyle name="SAPBEXHLevel0 2 4 4 6" xfId="32539"/>
    <cellStyle name="SAPBEXHLevel0 2 4 4 6 2" xfId="32540"/>
    <cellStyle name="SAPBEXHLevel0 2 4 4 7" xfId="32541"/>
    <cellStyle name="SAPBEXHLevel0 2 4 5" xfId="32542"/>
    <cellStyle name="SAPBEXHLevel0 2 4 5 2" xfId="32543"/>
    <cellStyle name="SAPBEXHLevel0 2 4 6" xfId="32544"/>
    <cellStyle name="SAPBEXHLevel0 2 4 6 2" xfId="32545"/>
    <cellStyle name="SAPBEXHLevel0 2 4 7" xfId="32546"/>
    <cellStyle name="SAPBEXHLevel0 2 4 7 2" xfId="32547"/>
    <cellStyle name="SAPBEXHLevel0 2 4 8" xfId="32548"/>
    <cellStyle name="SAPBEXHLevel0 2 4 8 2" xfId="32549"/>
    <cellStyle name="SAPBEXHLevel0 2 4 9" xfId="32550"/>
    <cellStyle name="SAPBEXHLevel0 2 4 9 2" xfId="32551"/>
    <cellStyle name="SAPBEXHLevel0 2 5" xfId="32552"/>
    <cellStyle name="SAPBEXHLevel0 2 5 10" xfId="32553"/>
    <cellStyle name="SAPBEXHLevel0 2 5 2" xfId="32554"/>
    <cellStyle name="SAPBEXHLevel0 2 5 2 2" xfId="32555"/>
    <cellStyle name="SAPBEXHLevel0 2 5 2 2 2" xfId="32556"/>
    <cellStyle name="SAPBEXHLevel0 2 5 2 2 2 2" xfId="32557"/>
    <cellStyle name="SAPBEXHLevel0 2 5 2 2 2 2 2" xfId="32558"/>
    <cellStyle name="SAPBEXHLevel0 2 5 2 2 2 3" xfId="32559"/>
    <cellStyle name="SAPBEXHLevel0 2 5 2 2 2 3 2" xfId="32560"/>
    <cellStyle name="SAPBEXHLevel0 2 5 2 2 2 4" xfId="32561"/>
    <cellStyle name="SAPBEXHLevel0 2 5 2 2 2 4 2" xfId="32562"/>
    <cellStyle name="SAPBEXHLevel0 2 5 2 2 2 5" xfId="32563"/>
    <cellStyle name="SAPBEXHLevel0 2 5 2 2 2 5 2" xfId="32564"/>
    <cellStyle name="SAPBEXHLevel0 2 5 2 2 2 6" xfId="32565"/>
    <cellStyle name="SAPBEXHLevel0 2 5 2 2 2 6 2" xfId="32566"/>
    <cellStyle name="SAPBEXHLevel0 2 5 2 2 2 7" xfId="32567"/>
    <cellStyle name="SAPBEXHLevel0 2 5 2 2 3" xfId="32568"/>
    <cellStyle name="SAPBEXHLevel0 2 5 2 2 3 2" xfId="32569"/>
    <cellStyle name="SAPBEXHLevel0 2 5 2 2 4" xfId="32570"/>
    <cellStyle name="SAPBEXHLevel0 2 5 2 2 4 2" xfId="32571"/>
    <cellStyle name="SAPBEXHLevel0 2 5 2 2 5" xfId="32572"/>
    <cellStyle name="SAPBEXHLevel0 2 5 2 2 5 2" xfId="32573"/>
    <cellStyle name="SAPBEXHLevel0 2 5 2 2 6" xfId="32574"/>
    <cellStyle name="SAPBEXHLevel0 2 5 2 2 6 2" xfId="32575"/>
    <cellStyle name="SAPBEXHLevel0 2 5 2 2 7" xfId="32576"/>
    <cellStyle name="SAPBEXHLevel0 2 5 2 2 7 2" xfId="32577"/>
    <cellStyle name="SAPBEXHLevel0 2 5 2 2 8" xfId="32578"/>
    <cellStyle name="SAPBEXHLevel0 2 5 2 3" xfId="32579"/>
    <cellStyle name="SAPBEXHLevel0 2 5 2 3 2" xfId="32580"/>
    <cellStyle name="SAPBEXHLevel0 2 5 2 3 2 2" xfId="32581"/>
    <cellStyle name="SAPBEXHLevel0 2 5 2 3 3" xfId="32582"/>
    <cellStyle name="SAPBEXHLevel0 2 5 2 3 3 2" xfId="32583"/>
    <cellStyle name="SAPBEXHLevel0 2 5 2 3 4" xfId="32584"/>
    <cellStyle name="SAPBEXHLevel0 2 5 2 3 4 2" xfId="32585"/>
    <cellStyle name="SAPBEXHLevel0 2 5 2 3 5" xfId="32586"/>
    <cellStyle name="SAPBEXHLevel0 2 5 2 3 5 2" xfId="32587"/>
    <cellStyle name="SAPBEXHLevel0 2 5 2 3 6" xfId="32588"/>
    <cellStyle name="SAPBEXHLevel0 2 5 2 3 6 2" xfId="32589"/>
    <cellStyle name="SAPBEXHLevel0 2 5 2 3 7" xfId="32590"/>
    <cellStyle name="SAPBEXHLevel0 2 5 2 4" xfId="32591"/>
    <cellStyle name="SAPBEXHLevel0 2 5 2 4 2" xfId="32592"/>
    <cellStyle name="SAPBEXHLevel0 2 5 2 5" xfId="32593"/>
    <cellStyle name="SAPBEXHLevel0 2 5 2 5 2" xfId="32594"/>
    <cellStyle name="SAPBEXHLevel0 2 5 2 6" xfId="32595"/>
    <cellStyle name="SAPBEXHLevel0 2 5 2 6 2" xfId="32596"/>
    <cellStyle name="SAPBEXHLevel0 2 5 2 7" xfId="32597"/>
    <cellStyle name="SAPBEXHLevel0 2 5 2 7 2" xfId="32598"/>
    <cellStyle name="SAPBEXHLevel0 2 5 2 8" xfId="32599"/>
    <cellStyle name="SAPBEXHLevel0 2 5 2 8 2" xfId="32600"/>
    <cellStyle name="SAPBEXHLevel0 2 5 2 9" xfId="32601"/>
    <cellStyle name="SAPBEXHLevel0 2 5 3" xfId="32602"/>
    <cellStyle name="SAPBEXHLevel0 2 5 3 2" xfId="32603"/>
    <cellStyle name="SAPBEXHLevel0 2 5 3 2 2" xfId="32604"/>
    <cellStyle name="SAPBEXHLevel0 2 5 3 2 2 2" xfId="32605"/>
    <cellStyle name="SAPBEXHLevel0 2 5 3 2 3" xfId="32606"/>
    <cellStyle name="SAPBEXHLevel0 2 5 3 2 3 2" xfId="32607"/>
    <cellStyle name="SAPBEXHLevel0 2 5 3 2 4" xfId="32608"/>
    <cellStyle name="SAPBEXHLevel0 2 5 3 2 4 2" xfId="32609"/>
    <cellStyle name="SAPBEXHLevel0 2 5 3 2 5" xfId="32610"/>
    <cellStyle name="SAPBEXHLevel0 2 5 3 2 5 2" xfId="32611"/>
    <cellStyle name="SAPBEXHLevel0 2 5 3 2 6" xfId="32612"/>
    <cellStyle name="SAPBEXHLevel0 2 5 3 2 6 2" xfId="32613"/>
    <cellStyle name="SAPBEXHLevel0 2 5 3 2 7" xfId="32614"/>
    <cellStyle name="SAPBEXHLevel0 2 5 3 3" xfId="32615"/>
    <cellStyle name="SAPBEXHLevel0 2 5 3 3 2" xfId="32616"/>
    <cellStyle name="SAPBEXHLevel0 2 5 3 4" xfId="32617"/>
    <cellStyle name="SAPBEXHLevel0 2 5 3 4 2" xfId="32618"/>
    <cellStyle name="SAPBEXHLevel0 2 5 3 5" xfId="32619"/>
    <cellStyle name="SAPBEXHLevel0 2 5 3 5 2" xfId="32620"/>
    <cellStyle name="SAPBEXHLevel0 2 5 3 6" xfId="32621"/>
    <cellStyle name="SAPBEXHLevel0 2 5 3 6 2" xfId="32622"/>
    <cellStyle name="SAPBEXHLevel0 2 5 3 7" xfId="32623"/>
    <cellStyle name="SAPBEXHLevel0 2 5 3 7 2" xfId="32624"/>
    <cellStyle name="SAPBEXHLevel0 2 5 3 8" xfId="32625"/>
    <cellStyle name="SAPBEXHLevel0 2 5 4" xfId="32626"/>
    <cellStyle name="SAPBEXHLevel0 2 5 4 2" xfId="32627"/>
    <cellStyle name="SAPBEXHLevel0 2 5 4 2 2" xfId="32628"/>
    <cellStyle name="SAPBEXHLevel0 2 5 4 3" xfId="32629"/>
    <cellStyle name="SAPBEXHLevel0 2 5 4 3 2" xfId="32630"/>
    <cellStyle name="SAPBEXHLevel0 2 5 4 4" xfId="32631"/>
    <cellStyle name="SAPBEXHLevel0 2 5 4 4 2" xfId="32632"/>
    <cellStyle name="SAPBEXHLevel0 2 5 4 5" xfId="32633"/>
    <cellStyle name="SAPBEXHLevel0 2 5 4 5 2" xfId="32634"/>
    <cellStyle name="SAPBEXHLevel0 2 5 4 6" xfId="32635"/>
    <cellStyle name="SAPBEXHLevel0 2 5 4 6 2" xfId="32636"/>
    <cellStyle name="SAPBEXHLevel0 2 5 4 7" xfId="32637"/>
    <cellStyle name="SAPBEXHLevel0 2 5 5" xfId="32638"/>
    <cellStyle name="SAPBEXHLevel0 2 5 5 2" xfId="32639"/>
    <cellStyle name="SAPBEXHLevel0 2 5 6" xfId="32640"/>
    <cellStyle name="SAPBEXHLevel0 2 5 6 2" xfId="32641"/>
    <cellStyle name="SAPBEXHLevel0 2 5 7" xfId="32642"/>
    <cellStyle name="SAPBEXHLevel0 2 5 7 2" xfId="32643"/>
    <cellStyle name="SAPBEXHLevel0 2 5 8" xfId="32644"/>
    <cellStyle name="SAPBEXHLevel0 2 5 8 2" xfId="32645"/>
    <cellStyle name="SAPBEXHLevel0 2 5 9" xfId="32646"/>
    <cellStyle name="SAPBEXHLevel0 2 5 9 2" xfId="32647"/>
    <cellStyle name="SAPBEXHLevel0 2 6" xfId="32648"/>
    <cellStyle name="SAPBEXHLevel0 2 6 10" xfId="32649"/>
    <cellStyle name="SAPBEXHLevel0 2 6 2" xfId="32650"/>
    <cellStyle name="SAPBEXHLevel0 2 6 2 2" xfId="32651"/>
    <cellStyle name="SAPBEXHLevel0 2 6 2 2 2" xfId="32652"/>
    <cellStyle name="SAPBEXHLevel0 2 6 2 2 2 2" xfId="32653"/>
    <cellStyle name="SAPBEXHLevel0 2 6 2 2 2 2 2" xfId="32654"/>
    <cellStyle name="SAPBEXHLevel0 2 6 2 2 2 3" xfId="32655"/>
    <cellStyle name="SAPBEXHLevel0 2 6 2 2 2 3 2" xfId="32656"/>
    <cellStyle name="SAPBEXHLevel0 2 6 2 2 2 4" xfId="32657"/>
    <cellStyle name="SAPBEXHLevel0 2 6 2 2 2 4 2" xfId="32658"/>
    <cellStyle name="SAPBEXHLevel0 2 6 2 2 2 5" xfId="32659"/>
    <cellStyle name="SAPBEXHLevel0 2 6 2 2 2 5 2" xfId="32660"/>
    <cellStyle name="SAPBEXHLevel0 2 6 2 2 2 6" xfId="32661"/>
    <cellStyle name="SAPBEXHLevel0 2 6 2 2 2 6 2" xfId="32662"/>
    <cellStyle name="SAPBEXHLevel0 2 6 2 2 2 7" xfId="32663"/>
    <cellStyle name="SAPBEXHLevel0 2 6 2 2 3" xfId="32664"/>
    <cellStyle name="SAPBEXHLevel0 2 6 2 2 3 2" xfId="32665"/>
    <cellStyle name="SAPBEXHLevel0 2 6 2 2 4" xfId="32666"/>
    <cellStyle name="SAPBEXHLevel0 2 6 2 2 4 2" xfId="32667"/>
    <cellStyle name="SAPBEXHLevel0 2 6 2 2 5" xfId="32668"/>
    <cellStyle name="SAPBEXHLevel0 2 6 2 2 5 2" xfId="32669"/>
    <cellStyle name="SAPBEXHLevel0 2 6 2 2 6" xfId="32670"/>
    <cellStyle name="SAPBEXHLevel0 2 6 2 2 6 2" xfId="32671"/>
    <cellStyle name="SAPBEXHLevel0 2 6 2 2 7" xfId="32672"/>
    <cellStyle name="SAPBEXHLevel0 2 6 2 2 7 2" xfId="32673"/>
    <cellStyle name="SAPBEXHLevel0 2 6 2 2 8" xfId="32674"/>
    <cellStyle name="SAPBEXHLevel0 2 6 2 3" xfId="32675"/>
    <cellStyle name="SAPBEXHLevel0 2 6 2 3 2" xfId="32676"/>
    <cellStyle name="SAPBEXHLevel0 2 6 2 3 2 2" xfId="32677"/>
    <cellStyle name="SAPBEXHLevel0 2 6 2 3 3" xfId="32678"/>
    <cellStyle name="SAPBEXHLevel0 2 6 2 3 3 2" xfId="32679"/>
    <cellStyle name="SAPBEXHLevel0 2 6 2 3 4" xfId="32680"/>
    <cellStyle name="SAPBEXHLevel0 2 6 2 3 4 2" xfId="32681"/>
    <cellStyle name="SAPBEXHLevel0 2 6 2 3 5" xfId="32682"/>
    <cellStyle name="SAPBEXHLevel0 2 6 2 3 5 2" xfId="32683"/>
    <cellStyle name="SAPBEXHLevel0 2 6 2 3 6" xfId="32684"/>
    <cellStyle name="SAPBEXHLevel0 2 6 2 3 6 2" xfId="32685"/>
    <cellStyle name="SAPBEXHLevel0 2 6 2 3 7" xfId="32686"/>
    <cellStyle name="SAPBEXHLevel0 2 6 2 4" xfId="32687"/>
    <cellStyle name="SAPBEXHLevel0 2 6 2 4 2" xfId="32688"/>
    <cellStyle name="SAPBEXHLevel0 2 6 2 5" xfId="32689"/>
    <cellStyle name="SAPBEXHLevel0 2 6 2 5 2" xfId="32690"/>
    <cellStyle name="SAPBEXHLevel0 2 6 2 6" xfId="32691"/>
    <cellStyle name="SAPBEXHLevel0 2 6 2 6 2" xfId="32692"/>
    <cellStyle name="SAPBEXHLevel0 2 6 2 7" xfId="32693"/>
    <cellStyle name="SAPBEXHLevel0 2 6 2 7 2" xfId="32694"/>
    <cellStyle name="SAPBEXHLevel0 2 6 2 8" xfId="32695"/>
    <cellStyle name="SAPBEXHLevel0 2 6 2 8 2" xfId="32696"/>
    <cellStyle name="SAPBEXHLevel0 2 6 2 9" xfId="32697"/>
    <cellStyle name="SAPBEXHLevel0 2 6 3" xfId="32698"/>
    <cellStyle name="SAPBEXHLevel0 2 6 3 2" xfId="32699"/>
    <cellStyle name="SAPBEXHLevel0 2 6 3 2 2" xfId="32700"/>
    <cellStyle name="SAPBEXHLevel0 2 6 3 2 2 2" xfId="32701"/>
    <cellStyle name="SAPBEXHLevel0 2 6 3 2 3" xfId="32702"/>
    <cellStyle name="SAPBEXHLevel0 2 6 3 2 3 2" xfId="32703"/>
    <cellStyle name="SAPBEXHLevel0 2 6 3 2 4" xfId="32704"/>
    <cellStyle name="SAPBEXHLevel0 2 6 3 2 4 2" xfId="32705"/>
    <cellStyle name="SAPBEXHLevel0 2 6 3 2 5" xfId="32706"/>
    <cellStyle name="SAPBEXHLevel0 2 6 3 2 5 2" xfId="32707"/>
    <cellStyle name="SAPBEXHLevel0 2 6 3 2 6" xfId="32708"/>
    <cellStyle name="SAPBEXHLevel0 2 6 3 2 6 2" xfId="32709"/>
    <cellStyle name="SAPBEXHLevel0 2 6 3 2 7" xfId="32710"/>
    <cellStyle name="SAPBEXHLevel0 2 6 3 3" xfId="32711"/>
    <cellStyle name="SAPBEXHLevel0 2 6 3 3 2" xfId="32712"/>
    <cellStyle name="SAPBEXHLevel0 2 6 3 4" xfId="32713"/>
    <cellStyle name="SAPBEXHLevel0 2 6 3 4 2" xfId="32714"/>
    <cellStyle name="SAPBEXHLevel0 2 6 3 5" xfId="32715"/>
    <cellStyle name="SAPBEXHLevel0 2 6 3 5 2" xfId="32716"/>
    <cellStyle name="SAPBEXHLevel0 2 6 3 6" xfId="32717"/>
    <cellStyle name="SAPBEXHLevel0 2 6 3 6 2" xfId="32718"/>
    <cellStyle name="SAPBEXHLevel0 2 6 3 7" xfId="32719"/>
    <cellStyle name="SAPBEXHLevel0 2 6 3 7 2" xfId="32720"/>
    <cellStyle name="SAPBEXHLevel0 2 6 3 8" xfId="32721"/>
    <cellStyle name="SAPBEXHLevel0 2 6 4" xfId="32722"/>
    <cellStyle name="SAPBEXHLevel0 2 6 4 2" xfId="32723"/>
    <cellStyle name="SAPBEXHLevel0 2 6 4 2 2" xfId="32724"/>
    <cellStyle name="SAPBEXHLevel0 2 6 4 3" xfId="32725"/>
    <cellStyle name="SAPBEXHLevel0 2 6 4 3 2" xfId="32726"/>
    <cellStyle name="SAPBEXHLevel0 2 6 4 4" xfId="32727"/>
    <cellStyle name="SAPBEXHLevel0 2 6 4 4 2" xfId="32728"/>
    <cellStyle name="SAPBEXHLevel0 2 6 4 5" xfId="32729"/>
    <cellStyle name="SAPBEXHLevel0 2 6 4 5 2" xfId="32730"/>
    <cellStyle name="SAPBEXHLevel0 2 6 4 6" xfId="32731"/>
    <cellStyle name="SAPBEXHLevel0 2 6 4 6 2" xfId="32732"/>
    <cellStyle name="SAPBEXHLevel0 2 6 4 7" xfId="32733"/>
    <cellStyle name="SAPBEXHLevel0 2 6 5" xfId="32734"/>
    <cellStyle name="SAPBEXHLevel0 2 6 5 2" xfId="32735"/>
    <cellStyle name="SAPBEXHLevel0 2 6 6" xfId="32736"/>
    <cellStyle name="SAPBEXHLevel0 2 6 6 2" xfId="32737"/>
    <cellStyle name="SAPBEXHLevel0 2 6 7" xfId="32738"/>
    <cellStyle name="SAPBEXHLevel0 2 6 7 2" xfId="32739"/>
    <cellStyle name="SAPBEXHLevel0 2 6 8" xfId="32740"/>
    <cellStyle name="SAPBEXHLevel0 2 6 8 2" xfId="32741"/>
    <cellStyle name="SAPBEXHLevel0 2 6 9" xfId="32742"/>
    <cellStyle name="SAPBEXHLevel0 2 6 9 2" xfId="32743"/>
    <cellStyle name="SAPBEXHLevel0 2 7" xfId="32744"/>
    <cellStyle name="SAPBEXHLevel0 2 7 2" xfId="32745"/>
    <cellStyle name="SAPBEXHLevel0 2 7 2 2" xfId="32746"/>
    <cellStyle name="SAPBEXHLevel0 2 7 2 2 2" xfId="32747"/>
    <cellStyle name="SAPBEXHLevel0 2 7 2 2 2 2" xfId="32748"/>
    <cellStyle name="SAPBEXHLevel0 2 7 2 2 3" xfId="32749"/>
    <cellStyle name="SAPBEXHLevel0 2 7 2 2 3 2" xfId="32750"/>
    <cellStyle name="SAPBEXHLevel0 2 7 2 2 4" xfId="32751"/>
    <cellStyle name="SAPBEXHLevel0 2 7 2 2 4 2" xfId="32752"/>
    <cellStyle name="SAPBEXHLevel0 2 7 2 2 5" xfId="32753"/>
    <cellStyle name="SAPBEXHLevel0 2 7 2 2 5 2" xfId="32754"/>
    <cellStyle name="SAPBEXHLevel0 2 7 2 2 6" xfId="32755"/>
    <cellStyle name="SAPBEXHLevel0 2 7 2 2 6 2" xfId="32756"/>
    <cellStyle name="SAPBEXHLevel0 2 7 2 2 7" xfId="32757"/>
    <cellStyle name="SAPBEXHLevel0 2 7 2 3" xfId="32758"/>
    <cellStyle name="SAPBEXHLevel0 2 7 2 3 2" xfId="32759"/>
    <cellStyle name="SAPBEXHLevel0 2 7 2 4" xfId="32760"/>
    <cellStyle name="SAPBEXHLevel0 2 7 2 4 2" xfId="32761"/>
    <cellStyle name="SAPBEXHLevel0 2 7 2 5" xfId="32762"/>
    <cellStyle name="SAPBEXHLevel0 2 7 2 5 2" xfId="32763"/>
    <cellStyle name="SAPBEXHLevel0 2 7 2 6" xfId="32764"/>
    <cellStyle name="SAPBEXHLevel0 2 7 2 6 2" xfId="32765"/>
    <cellStyle name="SAPBEXHLevel0 2 7 2 7" xfId="32766"/>
    <cellStyle name="SAPBEXHLevel0 2 7 2 7 2" xfId="32767"/>
    <cellStyle name="SAPBEXHLevel0 2 7 2 8" xfId="32768"/>
    <cellStyle name="SAPBEXHLevel0 2 7 3" xfId="32769"/>
    <cellStyle name="SAPBEXHLevel0 2 7 3 2" xfId="32770"/>
    <cellStyle name="SAPBEXHLevel0 2 7 3 2 2" xfId="32771"/>
    <cellStyle name="SAPBEXHLevel0 2 7 3 3" xfId="32772"/>
    <cellStyle name="SAPBEXHLevel0 2 7 3 3 2" xfId="32773"/>
    <cellStyle name="SAPBEXHLevel0 2 7 3 4" xfId="32774"/>
    <cellStyle name="SAPBEXHLevel0 2 7 3 4 2" xfId="32775"/>
    <cellStyle name="SAPBEXHLevel0 2 7 3 5" xfId="32776"/>
    <cellStyle name="SAPBEXHLevel0 2 7 3 5 2" xfId="32777"/>
    <cellStyle name="SAPBEXHLevel0 2 7 3 6" xfId="32778"/>
    <cellStyle name="SAPBEXHLevel0 2 7 3 6 2" xfId="32779"/>
    <cellStyle name="SAPBEXHLevel0 2 7 3 7" xfId="32780"/>
    <cellStyle name="SAPBEXHLevel0 2 7 4" xfId="32781"/>
    <cellStyle name="SAPBEXHLevel0 2 7 4 2" xfId="32782"/>
    <cellStyle name="SAPBEXHLevel0 2 7 5" xfId="32783"/>
    <cellStyle name="SAPBEXHLevel0 2 7 5 2" xfId="32784"/>
    <cellStyle name="SAPBEXHLevel0 2 7 6" xfId="32785"/>
    <cellStyle name="SAPBEXHLevel0 2 7 6 2" xfId="32786"/>
    <cellStyle name="SAPBEXHLevel0 2 7 7" xfId="32787"/>
    <cellStyle name="SAPBEXHLevel0 2 7 7 2" xfId="32788"/>
    <cellStyle name="SAPBEXHLevel0 2 7 8" xfId="32789"/>
    <cellStyle name="SAPBEXHLevel0 2 7 8 2" xfId="32790"/>
    <cellStyle name="SAPBEXHLevel0 2 7 9" xfId="32791"/>
    <cellStyle name="SAPBEXHLevel0 2 8" xfId="32792"/>
    <cellStyle name="SAPBEXHLevel0 2 8 2" xfId="32793"/>
    <cellStyle name="SAPBEXHLevel0 2 8 2 2" xfId="32794"/>
    <cellStyle name="SAPBEXHLevel0 2 8 2 2 2" xfId="32795"/>
    <cellStyle name="SAPBEXHLevel0 2 8 2 3" xfId="32796"/>
    <cellStyle name="SAPBEXHLevel0 2 8 2 3 2" xfId="32797"/>
    <cellStyle name="SAPBEXHLevel0 2 8 2 4" xfId="32798"/>
    <cellStyle name="SAPBEXHLevel0 2 8 2 4 2" xfId="32799"/>
    <cellStyle name="SAPBEXHLevel0 2 8 2 5" xfId="32800"/>
    <cellStyle name="SAPBEXHLevel0 2 8 2 5 2" xfId="32801"/>
    <cellStyle name="SAPBEXHLevel0 2 8 2 6" xfId="32802"/>
    <cellStyle name="SAPBEXHLevel0 2 8 2 6 2" xfId="32803"/>
    <cellStyle name="SAPBEXHLevel0 2 8 2 7" xfId="32804"/>
    <cellStyle name="SAPBEXHLevel0 2 8 3" xfId="32805"/>
    <cellStyle name="SAPBEXHLevel0 2 8 3 2" xfId="32806"/>
    <cellStyle name="SAPBEXHLevel0 2 8 4" xfId="32807"/>
    <cellStyle name="SAPBEXHLevel0 2 8 4 2" xfId="32808"/>
    <cellStyle name="SAPBEXHLevel0 2 8 5" xfId="32809"/>
    <cellStyle name="SAPBEXHLevel0 2 8 5 2" xfId="32810"/>
    <cellStyle name="SAPBEXHLevel0 2 8 6" xfId="32811"/>
    <cellStyle name="SAPBEXHLevel0 2 8 6 2" xfId="32812"/>
    <cellStyle name="SAPBEXHLevel0 2 8 7" xfId="32813"/>
    <cellStyle name="SAPBEXHLevel0 2 8 7 2" xfId="32814"/>
    <cellStyle name="SAPBEXHLevel0 2 8 8" xfId="32815"/>
    <cellStyle name="SAPBEXHLevel0 2 9" xfId="32816"/>
    <cellStyle name="SAPBEXHLevel0 2 9 2" xfId="32817"/>
    <cellStyle name="SAPBEXHLevel0 2 9 2 2" xfId="32818"/>
    <cellStyle name="SAPBEXHLevel0 2 9 3" xfId="32819"/>
    <cellStyle name="SAPBEXHLevel0 2 9 3 2" xfId="32820"/>
    <cellStyle name="SAPBEXHLevel0 2 9 4" xfId="32821"/>
    <cellStyle name="SAPBEXHLevel0 2 9 4 2" xfId="32822"/>
    <cellStyle name="SAPBEXHLevel0 2 9 5" xfId="32823"/>
    <cellStyle name="SAPBEXHLevel0 2 9 5 2" xfId="32824"/>
    <cellStyle name="SAPBEXHLevel0 2 9 6" xfId="32825"/>
    <cellStyle name="SAPBEXHLevel0 2 9 6 2" xfId="32826"/>
    <cellStyle name="SAPBEXHLevel0 2 9 7" xfId="32827"/>
    <cellStyle name="SAPBEXHLevel0 3" xfId="32828"/>
    <cellStyle name="SAPBEXHLevel0 3 10" xfId="32829"/>
    <cellStyle name="SAPBEXHLevel0 3 10 2" xfId="32830"/>
    <cellStyle name="SAPBEXHLevel0 3 11" xfId="32831"/>
    <cellStyle name="SAPBEXHLevel0 3 11 2" xfId="32832"/>
    <cellStyle name="SAPBEXHLevel0 3 12" xfId="32833"/>
    <cellStyle name="SAPBEXHLevel0 3 2" xfId="32834"/>
    <cellStyle name="SAPBEXHLevel0 3 2 10" xfId="32835"/>
    <cellStyle name="SAPBEXHLevel0 3 2 10 2" xfId="32836"/>
    <cellStyle name="SAPBEXHLevel0 3 2 11" xfId="32837"/>
    <cellStyle name="SAPBEXHLevel0 3 2 2" xfId="32838"/>
    <cellStyle name="SAPBEXHLevel0 3 2 2 10" xfId="32839"/>
    <cellStyle name="SAPBEXHLevel0 3 2 2 2" xfId="32840"/>
    <cellStyle name="SAPBEXHLevel0 3 2 2 2 2" xfId="32841"/>
    <cellStyle name="SAPBEXHLevel0 3 2 2 2 2 2" xfId="32842"/>
    <cellStyle name="SAPBEXHLevel0 3 2 2 2 2 2 2" xfId="32843"/>
    <cellStyle name="SAPBEXHLevel0 3 2 2 2 2 2 2 2" xfId="32844"/>
    <cellStyle name="SAPBEXHLevel0 3 2 2 2 2 2 3" xfId="32845"/>
    <cellStyle name="SAPBEXHLevel0 3 2 2 2 2 2 3 2" xfId="32846"/>
    <cellStyle name="SAPBEXHLevel0 3 2 2 2 2 2 4" xfId="32847"/>
    <cellStyle name="SAPBEXHLevel0 3 2 2 2 2 2 4 2" xfId="32848"/>
    <cellStyle name="SAPBEXHLevel0 3 2 2 2 2 2 5" xfId="32849"/>
    <cellStyle name="SAPBEXHLevel0 3 2 2 2 2 2 5 2" xfId="32850"/>
    <cellStyle name="SAPBEXHLevel0 3 2 2 2 2 2 6" xfId="32851"/>
    <cellStyle name="SAPBEXHLevel0 3 2 2 2 2 2 6 2" xfId="32852"/>
    <cellStyle name="SAPBEXHLevel0 3 2 2 2 2 2 7" xfId="32853"/>
    <cellStyle name="SAPBEXHLevel0 3 2 2 2 2 3" xfId="32854"/>
    <cellStyle name="SAPBEXHLevel0 3 2 2 2 2 3 2" xfId="32855"/>
    <cellStyle name="SAPBEXHLevel0 3 2 2 2 2 4" xfId="32856"/>
    <cellStyle name="SAPBEXHLevel0 3 2 2 2 2 4 2" xfId="32857"/>
    <cellStyle name="SAPBEXHLevel0 3 2 2 2 2 5" xfId="32858"/>
    <cellStyle name="SAPBEXHLevel0 3 2 2 2 2 5 2" xfId="32859"/>
    <cellStyle name="SAPBEXHLevel0 3 2 2 2 2 6" xfId="32860"/>
    <cellStyle name="SAPBEXHLevel0 3 2 2 2 2 6 2" xfId="32861"/>
    <cellStyle name="SAPBEXHLevel0 3 2 2 2 2 7" xfId="32862"/>
    <cellStyle name="SAPBEXHLevel0 3 2 2 2 2 7 2" xfId="32863"/>
    <cellStyle name="SAPBEXHLevel0 3 2 2 2 2 8" xfId="32864"/>
    <cellStyle name="SAPBEXHLevel0 3 2 2 2 3" xfId="32865"/>
    <cellStyle name="SAPBEXHLevel0 3 2 2 2 3 2" xfId="32866"/>
    <cellStyle name="SAPBEXHLevel0 3 2 2 2 3 2 2" xfId="32867"/>
    <cellStyle name="SAPBEXHLevel0 3 2 2 2 3 3" xfId="32868"/>
    <cellStyle name="SAPBEXHLevel0 3 2 2 2 3 3 2" xfId="32869"/>
    <cellStyle name="SAPBEXHLevel0 3 2 2 2 3 4" xfId="32870"/>
    <cellStyle name="SAPBEXHLevel0 3 2 2 2 3 4 2" xfId="32871"/>
    <cellStyle name="SAPBEXHLevel0 3 2 2 2 3 5" xfId="32872"/>
    <cellStyle name="SAPBEXHLevel0 3 2 2 2 3 5 2" xfId="32873"/>
    <cellStyle name="SAPBEXHLevel0 3 2 2 2 3 6" xfId="32874"/>
    <cellStyle name="SAPBEXHLevel0 3 2 2 2 3 6 2" xfId="32875"/>
    <cellStyle name="SAPBEXHLevel0 3 2 2 2 3 7" xfId="32876"/>
    <cellStyle name="SAPBEXHLevel0 3 2 2 2 4" xfId="32877"/>
    <cellStyle name="SAPBEXHLevel0 3 2 2 2 4 2" xfId="32878"/>
    <cellStyle name="SAPBEXHLevel0 3 2 2 2 5" xfId="32879"/>
    <cellStyle name="SAPBEXHLevel0 3 2 2 2 5 2" xfId="32880"/>
    <cellStyle name="SAPBEXHLevel0 3 2 2 2 6" xfId="32881"/>
    <cellStyle name="SAPBEXHLevel0 3 2 2 2 6 2" xfId="32882"/>
    <cellStyle name="SAPBEXHLevel0 3 2 2 2 7" xfId="32883"/>
    <cellStyle name="SAPBEXHLevel0 3 2 2 2 7 2" xfId="32884"/>
    <cellStyle name="SAPBEXHLevel0 3 2 2 2 8" xfId="32885"/>
    <cellStyle name="SAPBEXHLevel0 3 2 2 2 8 2" xfId="32886"/>
    <cellStyle name="SAPBEXHLevel0 3 2 2 2 9" xfId="32887"/>
    <cellStyle name="SAPBEXHLevel0 3 2 2 3" xfId="32888"/>
    <cellStyle name="SAPBEXHLevel0 3 2 2 3 2" xfId="32889"/>
    <cellStyle name="SAPBEXHLevel0 3 2 2 3 2 2" xfId="32890"/>
    <cellStyle name="SAPBEXHLevel0 3 2 2 3 2 2 2" xfId="32891"/>
    <cellStyle name="SAPBEXHLevel0 3 2 2 3 2 3" xfId="32892"/>
    <cellStyle name="SAPBEXHLevel0 3 2 2 3 2 3 2" xfId="32893"/>
    <cellStyle name="SAPBEXHLevel0 3 2 2 3 2 4" xfId="32894"/>
    <cellStyle name="SAPBEXHLevel0 3 2 2 3 2 4 2" xfId="32895"/>
    <cellStyle name="SAPBEXHLevel0 3 2 2 3 2 5" xfId="32896"/>
    <cellStyle name="SAPBEXHLevel0 3 2 2 3 2 5 2" xfId="32897"/>
    <cellStyle name="SAPBEXHLevel0 3 2 2 3 2 6" xfId="32898"/>
    <cellStyle name="SAPBEXHLevel0 3 2 2 3 2 6 2" xfId="32899"/>
    <cellStyle name="SAPBEXHLevel0 3 2 2 3 2 7" xfId="32900"/>
    <cellStyle name="SAPBEXHLevel0 3 2 2 3 3" xfId="32901"/>
    <cellStyle name="SAPBEXHLevel0 3 2 2 3 3 2" xfId="32902"/>
    <cellStyle name="SAPBEXHLevel0 3 2 2 3 4" xfId="32903"/>
    <cellStyle name="SAPBEXHLevel0 3 2 2 3 4 2" xfId="32904"/>
    <cellStyle name="SAPBEXHLevel0 3 2 2 3 5" xfId="32905"/>
    <cellStyle name="SAPBEXHLevel0 3 2 2 3 5 2" xfId="32906"/>
    <cellStyle name="SAPBEXHLevel0 3 2 2 3 6" xfId="32907"/>
    <cellStyle name="SAPBEXHLevel0 3 2 2 3 6 2" xfId="32908"/>
    <cellStyle name="SAPBEXHLevel0 3 2 2 3 7" xfId="32909"/>
    <cellStyle name="SAPBEXHLevel0 3 2 2 3 7 2" xfId="32910"/>
    <cellStyle name="SAPBEXHLevel0 3 2 2 3 8" xfId="32911"/>
    <cellStyle name="SAPBEXHLevel0 3 2 2 4" xfId="32912"/>
    <cellStyle name="SAPBEXHLevel0 3 2 2 4 2" xfId="32913"/>
    <cellStyle name="SAPBEXHLevel0 3 2 2 4 2 2" xfId="32914"/>
    <cellStyle name="SAPBEXHLevel0 3 2 2 4 3" xfId="32915"/>
    <cellStyle name="SAPBEXHLevel0 3 2 2 4 3 2" xfId="32916"/>
    <cellStyle name="SAPBEXHLevel0 3 2 2 4 4" xfId="32917"/>
    <cellStyle name="SAPBEXHLevel0 3 2 2 4 4 2" xfId="32918"/>
    <cellStyle name="SAPBEXHLevel0 3 2 2 4 5" xfId="32919"/>
    <cellStyle name="SAPBEXHLevel0 3 2 2 4 5 2" xfId="32920"/>
    <cellStyle name="SAPBEXHLevel0 3 2 2 4 6" xfId="32921"/>
    <cellStyle name="SAPBEXHLevel0 3 2 2 4 6 2" xfId="32922"/>
    <cellStyle name="SAPBEXHLevel0 3 2 2 4 7" xfId="32923"/>
    <cellStyle name="SAPBEXHLevel0 3 2 2 5" xfId="32924"/>
    <cellStyle name="SAPBEXHLevel0 3 2 2 5 2" xfId="32925"/>
    <cellStyle name="SAPBEXHLevel0 3 2 2 6" xfId="32926"/>
    <cellStyle name="SAPBEXHLevel0 3 2 2 6 2" xfId="32927"/>
    <cellStyle name="SAPBEXHLevel0 3 2 2 7" xfId="32928"/>
    <cellStyle name="SAPBEXHLevel0 3 2 2 7 2" xfId="32929"/>
    <cellStyle name="SAPBEXHLevel0 3 2 2 8" xfId="32930"/>
    <cellStyle name="SAPBEXHLevel0 3 2 2 8 2" xfId="32931"/>
    <cellStyle name="SAPBEXHLevel0 3 2 2 9" xfId="32932"/>
    <cellStyle name="SAPBEXHLevel0 3 2 2 9 2" xfId="32933"/>
    <cellStyle name="SAPBEXHLevel0 3 2 3" xfId="32934"/>
    <cellStyle name="SAPBEXHLevel0 3 2 3 2" xfId="32935"/>
    <cellStyle name="SAPBEXHLevel0 3 2 3 2 2" xfId="32936"/>
    <cellStyle name="SAPBEXHLevel0 3 2 3 2 2 2" xfId="32937"/>
    <cellStyle name="SAPBEXHLevel0 3 2 3 2 2 2 2" xfId="32938"/>
    <cellStyle name="SAPBEXHLevel0 3 2 3 2 2 3" xfId="32939"/>
    <cellStyle name="SAPBEXHLevel0 3 2 3 2 2 3 2" xfId="32940"/>
    <cellStyle name="SAPBEXHLevel0 3 2 3 2 2 4" xfId="32941"/>
    <cellStyle name="SAPBEXHLevel0 3 2 3 2 2 4 2" xfId="32942"/>
    <cellStyle name="SAPBEXHLevel0 3 2 3 2 2 5" xfId="32943"/>
    <cellStyle name="SAPBEXHLevel0 3 2 3 2 2 5 2" xfId="32944"/>
    <cellStyle name="SAPBEXHLevel0 3 2 3 2 2 6" xfId="32945"/>
    <cellStyle name="SAPBEXHLevel0 3 2 3 2 2 6 2" xfId="32946"/>
    <cellStyle name="SAPBEXHLevel0 3 2 3 2 2 7" xfId="32947"/>
    <cellStyle name="SAPBEXHLevel0 3 2 3 2 3" xfId="32948"/>
    <cellStyle name="SAPBEXHLevel0 3 2 3 2 3 2" xfId="32949"/>
    <cellStyle name="SAPBEXHLevel0 3 2 3 2 4" xfId="32950"/>
    <cellStyle name="SAPBEXHLevel0 3 2 3 2 4 2" xfId="32951"/>
    <cellStyle name="SAPBEXHLevel0 3 2 3 2 5" xfId="32952"/>
    <cellStyle name="SAPBEXHLevel0 3 2 3 2 5 2" xfId="32953"/>
    <cellStyle name="SAPBEXHLevel0 3 2 3 2 6" xfId="32954"/>
    <cellStyle name="SAPBEXHLevel0 3 2 3 2 6 2" xfId="32955"/>
    <cellStyle name="SAPBEXHLevel0 3 2 3 2 7" xfId="32956"/>
    <cellStyle name="SAPBEXHLevel0 3 2 3 2 7 2" xfId="32957"/>
    <cellStyle name="SAPBEXHLevel0 3 2 3 2 8" xfId="32958"/>
    <cellStyle name="SAPBEXHLevel0 3 2 3 3" xfId="32959"/>
    <cellStyle name="SAPBEXHLevel0 3 2 3 3 2" xfId="32960"/>
    <cellStyle name="SAPBEXHLevel0 3 2 3 3 2 2" xfId="32961"/>
    <cellStyle name="SAPBEXHLevel0 3 2 3 3 3" xfId="32962"/>
    <cellStyle name="SAPBEXHLevel0 3 2 3 3 3 2" xfId="32963"/>
    <cellStyle name="SAPBEXHLevel0 3 2 3 3 4" xfId="32964"/>
    <cellStyle name="SAPBEXHLevel0 3 2 3 3 4 2" xfId="32965"/>
    <cellStyle name="SAPBEXHLevel0 3 2 3 3 5" xfId="32966"/>
    <cellStyle name="SAPBEXHLevel0 3 2 3 3 5 2" xfId="32967"/>
    <cellStyle name="SAPBEXHLevel0 3 2 3 3 6" xfId="32968"/>
    <cellStyle name="SAPBEXHLevel0 3 2 3 3 6 2" xfId="32969"/>
    <cellStyle name="SAPBEXHLevel0 3 2 3 3 7" xfId="32970"/>
    <cellStyle name="SAPBEXHLevel0 3 2 3 4" xfId="32971"/>
    <cellStyle name="SAPBEXHLevel0 3 2 3 4 2" xfId="32972"/>
    <cellStyle name="SAPBEXHLevel0 3 2 3 5" xfId="32973"/>
    <cellStyle name="SAPBEXHLevel0 3 2 3 5 2" xfId="32974"/>
    <cellStyle name="SAPBEXHLevel0 3 2 3 6" xfId="32975"/>
    <cellStyle name="SAPBEXHLevel0 3 2 3 6 2" xfId="32976"/>
    <cellStyle name="SAPBEXHLevel0 3 2 3 7" xfId="32977"/>
    <cellStyle name="SAPBEXHLevel0 3 2 3 7 2" xfId="32978"/>
    <cellStyle name="SAPBEXHLevel0 3 2 3 8" xfId="32979"/>
    <cellStyle name="SAPBEXHLevel0 3 2 3 8 2" xfId="32980"/>
    <cellStyle name="SAPBEXHLevel0 3 2 3 9" xfId="32981"/>
    <cellStyle name="SAPBEXHLevel0 3 2 4" xfId="32982"/>
    <cellStyle name="SAPBEXHLevel0 3 2 4 2" xfId="32983"/>
    <cellStyle name="SAPBEXHLevel0 3 2 4 2 2" xfId="32984"/>
    <cellStyle name="SAPBEXHLevel0 3 2 4 2 2 2" xfId="32985"/>
    <cellStyle name="SAPBEXHLevel0 3 2 4 2 3" xfId="32986"/>
    <cellStyle name="SAPBEXHLevel0 3 2 4 2 3 2" xfId="32987"/>
    <cellStyle name="SAPBEXHLevel0 3 2 4 2 4" xfId="32988"/>
    <cellStyle name="SAPBEXHLevel0 3 2 4 2 4 2" xfId="32989"/>
    <cellStyle name="SAPBEXHLevel0 3 2 4 2 5" xfId="32990"/>
    <cellStyle name="SAPBEXHLevel0 3 2 4 2 5 2" xfId="32991"/>
    <cellStyle name="SAPBEXHLevel0 3 2 4 2 6" xfId="32992"/>
    <cellStyle name="SAPBEXHLevel0 3 2 4 2 6 2" xfId="32993"/>
    <cellStyle name="SAPBEXHLevel0 3 2 4 2 7" xfId="32994"/>
    <cellStyle name="SAPBEXHLevel0 3 2 4 3" xfId="32995"/>
    <cellStyle name="SAPBEXHLevel0 3 2 4 3 2" xfId="32996"/>
    <cellStyle name="SAPBEXHLevel0 3 2 4 4" xfId="32997"/>
    <cellStyle name="SAPBEXHLevel0 3 2 4 4 2" xfId="32998"/>
    <cellStyle name="SAPBEXHLevel0 3 2 4 5" xfId="32999"/>
    <cellStyle name="SAPBEXHLevel0 3 2 4 5 2" xfId="33000"/>
    <cellStyle name="SAPBEXHLevel0 3 2 4 6" xfId="33001"/>
    <cellStyle name="SAPBEXHLevel0 3 2 4 6 2" xfId="33002"/>
    <cellStyle name="SAPBEXHLevel0 3 2 4 7" xfId="33003"/>
    <cellStyle name="SAPBEXHLevel0 3 2 4 7 2" xfId="33004"/>
    <cellStyle name="SAPBEXHLevel0 3 2 4 8" xfId="33005"/>
    <cellStyle name="SAPBEXHLevel0 3 2 5" xfId="33006"/>
    <cellStyle name="SAPBEXHLevel0 3 2 5 2" xfId="33007"/>
    <cellStyle name="SAPBEXHLevel0 3 2 5 2 2" xfId="33008"/>
    <cellStyle name="SAPBEXHLevel0 3 2 5 3" xfId="33009"/>
    <cellStyle name="SAPBEXHLevel0 3 2 5 3 2" xfId="33010"/>
    <cellStyle name="SAPBEXHLevel0 3 2 5 4" xfId="33011"/>
    <cellStyle name="SAPBEXHLevel0 3 2 5 4 2" xfId="33012"/>
    <cellStyle name="SAPBEXHLevel0 3 2 5 5" xfId="33013"/>
    <cellStyle name="SAPBEXHLevel0 3 2 5 5 2" xfId="33014"/>
    <cellStyle name="SAPBEXHLevel0 3 2 5 6" xfId="33015"/>
    <cellStyle name="SAPBEXHLevel0 3 2 5 6 2" xfId="33016"/>
    <cellStyle name="SAPBEXHLevel0 3 2 5 7" xfId="33017"/>
    <cellStyle name="SAPBEXHLevel0 3 2 6" xfId="33018"/>
    <cellStyle name="SAPBEXHLevel0 3 2 6 2" xfId="33019"/>
    <cellStyle name="SAPBEXHLevel0 3 2 7" xfId="33020"/>
    <cellStyle name="SAPBEXHLevel0 3 2 7 2" xfId="33021"/>
    <cellStyle name="SAPBEXHLevel0 3 2 8" xfId="33022"/>
    <cellStyle name="SAPBEXHLevel0 3 2 8 2" xfId="33023"/>
    <cellStyle name="SAPBEXHLevel0 3 2 9" xfId="33024"/>
    <cellStyle name="SAPBEXHLevel0 3 2 9 2" xfId="33025"/>
    <cellStyle name="SAPBEXHLevel0 3 3" xfId="33026"/>
    <cellStyle name="SAPBEXHLevel0 3 3 10" xfId="33027"/>
    <cellStyle name="SAPBEXHLevel0 3 3 2" xfId="33028"/>
    <cellStyle name="SAPBEXHLevel0 3 3 2 2" xfId="33029"/>
    <cellStyle name="SAPBEXHLevel0 3 3 2 2 2" xfId="33030"/>
    <cellStyle name="SAPBEXHLevel0 3 3 2 2 2 2" xfId="33031"/>
    <cellStyle name="SAPBEXHLevel0 3 3 2 2 2 2 2" xfId="33032"/>
    <cellStyle name="SAPBEXHLevel0 3 3 2 2 2 3" xfId="33033"/>
    <cellStyle name="SAPBEXHLevel0 3 3 2 2 2 3 2" xfId="33034"/>
    <cellStyle name="SAPBEXHLevel0 3 3 2 2 2 4" xfId="33035"/>
    <cellStyle name="SAPBEXHLevel0 3 3 2 2 2 4 2" xfId="33036"/>
    <cellStyle name="SAPBEXHLevel0 3 3 2 2 2 5" xfId="33037"/>
    <cellStyle name="SAPBEXHLevel0 3 3 2 2 2 5 2" xfId="33038"/>
    <cellStyle name="SAPBEXHLevel0 3 3 2 2 2 6" xfId="33039"/>
    <cellStyle name="SAPBEXHLevel0 3 3 2 2 2 6 2" xfId="33040"/>
    <cellStyle name="SAPBEXHLevel0 3 3 2 2 2 7" xfId="33041"/>
    <cellStyle name="SAPBEXHLevel0 3 3 2 2 3" xfId="33042"/>
    <cellStyle name="SAPBEXHLevel0 3 3 2 2 3 2" xfId="33043"/>
    <cellStyle name="SAPBEXHLevel0 3 3 2 2 4" xfId="33044"/>
    <cellStyle name="SAPBEXHLevel0 3 3 2 2 4 2" xfId="33045"/>
    <cellStyle name="SAPBEXHLevel0 3 3 2 2 5" xfId="33046"/>
    <cellStyle name="SAPBEXHLevel0 3 3 2 2 5 2" xfId="33047"/>
    <cellStyle name="SAPBEXHLevel0 3 3 2 2 6" xfId="33048"/>
    <cellStyle name="SAPBEXHLevel0 3 3 2 2 6 2" xfId="33049"/>
    <cellStyle name="SAPBEXHLevel0 3 3 2 2 7" xfId="33050"/>
    <cellStyle name="SAPBEXHLevel0 3 3 2 2 7 2" xfId="33051"/>
    <cellStyle name="SAPBEXHLevel0 3 3 2 2 8" xfId="33052"/>
    <cellStyle name="SAPBEXHLevel0 3 3 2 3" xfId="33053"/>
    <cellStyle name="SAPBEXHLevel0 3 3 2 3 2" xfId="33054"/>
    <cellStyle name="SAPBEXHLevel0 3 3 2 3 2 2" xfId="33055"/>
    <cellStyle name="SAPBEXHLevel0 3 3 2 3 3" xfId="33056"/>
    <cellStyle name="SAPBEXHLevel0 3 3 2 3 3 2" xfId="33057"/>
    <cellStyle name="SAPBEXHLevel0 3 3 2 3 4" xfId="33058"/>
    <cellStyle name="SAPBEXHLevel0 3 3 2 3 4 2" xfId="33059"/>
    <cellStyle name="SAPBEXHLevel0 3 3 2 3 5" xfId="33060"/>
    <cellStyle name="SAPBEXHLevel0 3 3 2 3 5 2" xfId="33061"/>
    <cellStyle name="SAPBEXHLevel0 3 3 2 3 6" xfId="33062"/>
    <cellStyle name="SAPBEXHLevel0 3 3 2 3 6 2" xfId="33063"/>
    <cellStyle name="SAPBEXHLevel0 3 3 2 3 7" xfId="33064"/>
    <cellStyle name="SAPBEXHLevel0 3 3 2 4" xfId="33065"/>
    <cellStyle name="SAPBEXHLevel0 3 3 2 4 2" xfId="33066"/>
    <cellStyle name="SAPBEXHLevel0 3 3 2 5" xfId="33067"/>
    <cellStyle name="SAPBEXHLevel0 3 3 2 5 2" xfId="33068"/>
    <cellStyle name="SAPBEXHLevel0 3 3 2 6" xfId="33069"/>
    <cellStyle name="SAPBEXHLevel0 3 3 2 6 2" xfId="33070"/>
    <cellStyle name="SAPBEXHLevel0 3 3 2 7" xfId="33071"/>
    <cellStyle name="SAPBEXHLevel0 3 3 2 7 2" xfId="33072"/>
    <cellStyle name="SAPBEXHLevel0 3 3 2 8" xfId="33073"/>
    <cellStyle name="SAPBEXHLevel0 3 3 2 8 2" xfId="33074"/>
    <cellStyle name="SAPBEXHLevel0 3 3 2 9" xfId="33075"/>
    <cellStyle name="SAPBEXHLevel0 3 3 3" xfId="33076"/>
    <cellStyle name="SAPBEXHLevel0 3 3 3 2" xfId="33077"/>
    <cellStyle name="SAPBEXHLevel0 3 3 3 2 2" xfId="33078"/>
    <cellStyle name="SAPBEXHLevel0 3 3 3 2 2 2" xfId="33079"/>
    <cellStyle name="SAPBEXHLevel0 3 3 3 2 3" xfId="33080"/>
    <cellStyle name="SAPBEXHLevel0 3 3 3 2 3 2" xfId="33081"/>
    <cellStyle name="SAPBEXHLevel0 3 3 3 2 4" xfId="33082"/>
    <cellStyle name="SAPBEXHLevel0 3 3 3 2 4 2" xfId="33083"/>
    <cellStyle name="SAPBEXHLevel0 3 3 3 2 5" xfId="33084"/>
    <cellStyle name="SAPBEXHLevel0 3 3 3 2 5 2" xfId="33085"/>
    <cellStyle name="SAPBEXHLevel0 3 3 3 2 6" xfId="33086"/>
    <cellStyle name="SAPBEXHLevel0 3 3 3 2 6 2" xfId="33087"/>
    <cellStyle name="SAPBEXHLevel0 3 3 3 2 7" xfId="33088"/>
    <cellStyle name="SAPBEXHLevel0 3 3 3 3" xfId="33089"/>
    <cellStyle name="SAPBEXHLevel0 3 3 3 3 2" xfId="33090"/>
    <cellStyle name="SAPBEXHLevel0 3 3 3 4" xfId="33091"/>
    <cellStyle name="SAPBEXHLevel0 3 3 3 4 2" xfId="33092"/>
    <cellStyle name="SAPBEXHLevel0 3 3 3 5" xfId="33093"/>
    <cellStyle name="SAPBEXHLevel0 3 3 3 5 2" xfId="33094"/>
    <cellStyle name="SAPBEXHLevel0 3 3 3 6" xfId="33095"/>
    <cellStyle name="SAPBEXHLevel0 3 3 3 6 2" xfId="33096"/>
    <cellStyle name="SAPBEXHLevel0 3 3 3 7" xfId="33097"/>
    <cellStyle name="SAPBEXHLevel0 3 3 3 7 2" xfId="33098"/>
    <cellStyle name="SAPBEXHLevel0 3 3 3 8" xfId="33099"/>
    <cellStyle name="SAPBEXHLevel0 3 3 4" xfId="33100"/>
    <cellStyle name="SAPBEXHLevel0 3 3 4 2" xfId="33101"/>
    <cellStyle name="SAPBEXHLevel0 3 3 4 2 2" xfId="33102"/>
    <cellStyle name="SAPBEXHLevel0 3 3 4 3" xfId="33103"/>
    <cellStyle name="SAPBEXHLevel0 3 3 4 3 2" xfId="33104"/>
    <cellStyle name="SAPBEXHLevel0 3 3 4 4" xfId="33105"/>
    <cellStyle name="SAPBEXHLevel0 3 3 4 4 2" xfId="33106"/>
    <cellStyle name="SAPBEXHLevel0 3 3 4 5" xfId="33107"/>
    <cellStyle name="SAPBEXHLevel0 3 3 4 5 2" xfId="33108"/>
    <cellStyle name="SAPBEXHLevel0 3 3 4 6" xfId="33109"/>
    <cellStyle name="SAPBEXHLevel0 3 3 4 6 2" xfId="33110"/>
    <cellStyle name="SAPBEXHLevel0 3 3 4 7" xfId="33111"/>
    <cellStyle name="SAPBEXHLevel0 3 3 5" xfId="33112"/>
    <cellStyle name="SAPBEXHLevel0 3 3 5 2" xfId="33113"/>
    <cellStyle name="SAPBEXHLevel0 3 3 6" xfId="33114"/>
    <cellStyle name="SAPBEXHLevel0 3 3 6 2" xfId="33115"/>
    <cellStyle name="SAPBEXHLevel0 3 3 7" xfId="33116"/>
    <cellStyle name="SAPBEXHLevel0 3 3 7 2" xfId="33117"/>
    <cellStyle name="SAPBEXHLevel0 3 3 8" xfId="33118"/>
    <cellStyle name="SAPBEXHLevel0 3 3 8 2" xfId="33119"/>
    <cellStyle name="SAPBEXHLevel0 3 3 9" xfId="33120"/>
    <cellStyle name="SAPBEXHLevel0 3 3 9 2" xfId="33121"/>
    <cellStyle name="SAPBEXHLevel0 3 4" xfId="33122"/>
    <cellStyle name="SAPBEXHLevel0 3 4 2" xfId="33123"/>
    <cellStyle name="SAPBEXHLevel0 3 4 2 2" xfId="33124"/>
    <cellStyle name="SAPBEXHLevel0 3 4 2 2 2" xfId="33125"/>
    <cellStyle name="SAPBEXHLevel0 3 4 2 2 2 2" xfId="33126"/>
    <cellStyle name="SAPBEXHLevel0 3 4 2 2 3" xfId="33127"/>
    <cellStyle name="SAPBEXHLevel0 3 4 2 2 3 2" xfId="33128"/>
    <cellStyle name="SAPBEXHLevel0 3 4 2 2 4" xfId="33129"/>
    <cellStyle name="SAPBEXHLevel0 3 4 2 2 4 2" xfId="33130"/>
    <cellStyle name="SAPBEXHLevel0 3 4 2 2 5" xfId="33131"/>
    <cellStyle name="SAPBEXHLevel0 3 4 2 2 5 2" xfId="33132"/>
    <cellStyle name="SAPBEXHLevel0 3 4 2 2 6" xfId="33133"/>
    <cellStyle name="SAPBEXHLevel0 3 4 2 2 6 2" xfId="33134"/>
    <cellStyle name="SAPBEXHLevel0 3 4 2 2 7" xfId="33135"/>
    <cellStyle name="SAPBEXHLevel0 3 4 2 3" xfId="33136"/>
    <cellStyle name="SAPBEXHLevel0 3 4 2 3 2" xfId="33137"/>
    <cellStyle name="SAPBEXHLevel0 3 4 2 4" xfId="33138"/>
    <cellStyle name="SAPBEXHLevel0 3 4 2 4 2" xfId="33139"/>
    <cellStyle name="SAPBEXHLevel0 3 4 2 5" xfId="33140"/>
    <cellStyle name="SAPBEXHLevel0 3 4 2 5 2" xfId="33141"/>
    <cellStyle name="SAPBEXHLevel0 3 4 2 6" xfId="33142"/>
    <cellStyle name="SAPBEXHLevel0 3 4 2 6 2" xfId="33143"/>
    <cellStyle name="SAPBEXHLevel0 3 4 2 7" xfId="33144"/>
    <cellStyle name="SAPBEXHLevel0 3 4 2 7 2" xfId="33145"/>
    <cellStyle name="SAPBEXHLevel0 3 4 2 8" xfId="33146"/>
    <cellStyle name="SAPBEXHLevel0 3 4 3" xfId="33147"/>
    <cellStyle name="SAPBEXHLevel0 3 4 3 2" xfId="33148"/>
    <cellStyle name="SAPBEXHLevel0 3 4 3 2 2" xfId="33149"/>
    <cellStyle name="SAPBEXHLevel0 3 4 3 3" xfId="33150"/>
    <cellStyle name="SAPBEXHLevel0 3 4 3 3 2" xfId="33151"/>
    <cellStyle name="SAPBEXHLevel0 3 4 3 4" xfId="33152"/>
    <cellStyle name="SAPBEXHLevel0 3 4 3 4 2" xfId="33153"/>
    <cellStyle name="SAPBEXHLevel0 3 4 3 5" xfId="33154"/>
    <cellStyle name="SAPBEXHLevel0 3 4 3 5 2" xfId="33155"/>
    <cellStyle name="SAPBEXHLevel0 3 4 3 6" xfId="33156"/>
    <cellStyle name="SAPBEXHLevel0 3 4 3 6 2" xfId="33157"/>
    <cellStyle name="SAPBEXHLevel0 3 4 3 7" xfId="33158"/>
    <cellStyle name="SAPBEXHLevel0 3 4 4" xfId="33159"/>
    <cellStyle name="SAPBEXHLevel0 3 4 4 2" xfId="33160"/>
    <cellStyle name="SAPBEXHLevel0 3 4 5" xfId="33161"/>
    <cellStyle name="SAPBEXHLevel0 3 4 5 2" xfId="33162"/>
    <cellStyle name="SAPBEXHLevel0 3 4 6" xfId="33163"/>
    <cellStyle name="SAPBEXHLevel0 3 4 6 2" xfId="33164"/>
    <cellStyle name="SAPBEXHLevel0 3 4 7" xfId="33165"/>
    <cellStyle name="SAPBEXHLevel0 3 4 7 2" xfId="33166"/>
    <cellStyle name="SAPBEXHLevel0 3 4 8" xfId="33167"/>
    <cellStyle name="SAPBEXHLevel0 3 4 8 2" xfId="33168"/>
    <cellStyle name="SAPBEXHLevel0 3 4 9" xfId="33169"/>
    <cellStyle name="SAPBEXHLevel0 3 5" xfId="33170"/>
    <cellStyle name="SAPBEXHLevel0 3 5 2" xfId="33171"/>
    <cellStyle name="SAPBEXHLevel0 3 5 2 2" xfId="33172"/>
    <cellStyle name="SAPBEXHLevel0 3 5 2 2 2" xfId="33173"/>
    <cellStyle name="SAPBEXHLevel0 3 5 2 3" xfId="33174"/>
    <cellStyle name="SAPBEXHLevel0 3 5 2 3 2" xfId="33175"/>
    <cellStyle name="SAPBEXHLevel0 3 5 2 4" xfId="33176"/>
    <cellStyle name="SAPBEXHLevel0 3 5 2 4 2" xfId="33177"/>
    <cellStyle name="SAPBEXHLevel0 3 5 2 5" xfId="33178"/>
    <cellStyle name="SAPBEXHLevel0 3 5 2 5 2" xfId="33179"/>
    <cellStyle name="SAPBEXHLevel0 3 5 2 6" xfId="33180"/>
    <cellStyle name="SAPBEXHLevel0 3 5 2 6 2" xfId="33181"/>
    <cellStyle name="SAPBEXHLevel0 3 5 2 7" xfId="33182"/>
    <cellStyle name="SAPBEXHLevel0 3 5 3" xfId="33183"/>
    <cellStyle name="SAPBEXHLevel0 3 5 3 2" xfId="33184"/>
    <cellStyle name="SAPBEXHLevel0 3 5 4" xfId="33185"/>
    <cellStyle name="SAPBEXHLevel0 3 5 4 2" xfId="33186"/>
    <cellStyle name="SAPBEXHLevel0 3 5 5" xfId="33187"/>
    <cellStyle name="SAPBEXHLevel0 3 5 5 2" xfId="33188"/>
    <cellStyle name="SAPBEXHLevel0 3 5 6" xfId="33189"/>
    <cellStyle name="SAPBEXHLevel0 3 5 6 2" xfId="33190"/>
    <cellStyle name="SAPBEXHLevel0 3 5 7" xfId="33191"/>
    <cellStyle name="SAPBEXHLevel0 3 5 7 2" xfId="33192"/>
    <cellStyle name="SAPBEXHLevel0 3 5 8" xfId="33193"/>
    <cellStyle name="SAPBEXHLevel0 3 6" xfId="33194"/>
    <cellStyle name="SAPBEXHLevel0 3 6 2" xfId="33195"/>
    <cellStyle name="SAPBEXHLevel0 3 6 2 2" xfId="33196"/>
    <cellStyle name="SAPBEXHLevel0 3 6 3" xfId="33197"/>
    <cellStyle name="SAPBEXHLevel0 3 6 3 2" xfId="33198"/>
    <cellStyle name="SAPBEXHLevel0 3 6 4" xfId="33199"/>
    <cellStyle name="SAPBEXHLevel0 3 6 4 2" xfId="33200"/>
    <cellStyle name="SAPBEXHLevel0 3 6 5" xfId="33201"/>
    <cellStyle name="SAPBEXHLevel0 3 6 5 2" xfId="33202"/>
    <cellStyle name="SAPBEXHLevel0 3 6 6" xfId="33203"/>
    <cellStyle name="SAPBEXHLevel0 3 6 6 2" xfId="33204"/>
    <cellStyle name="SAPBEXHLevel0 3 6 7" xfId="33205"/>
    <cellStyle name="SAPBEXHLevel0 3 7" xfId="33206"/>
    <cellStyle name="SAPBEXHLevel0 3 7 2" xfId="33207"/>
    <cellStyle name="SAPBEXHLevel0 3 8" xfId="33208"/>
    <cellStyle name="SAPBEXHLevel0 3 8 2" xfId="33209"/>
    <cellStyle name="SAPBEXHLevel0 3 9" xfId="33210"/>
    <cellStyle name="SAPBEXHLevel0 3 9 2" xfId="33211"/>
    <cellStyle name="SAPBEXHLevel0 4" xfId="33212"/>
    <cellStyle name="SAPBEXHLevel0 4 10" xfId="33213"/>
    <cellStyle name="SAPBEXHLevel0 4 10 2" xfId="33214"/>
    <cellStyle name="SAPBEXHLevel0 4 11" xfId="33215"/>
    <cellStyle name="SAPBEXHLevel0 4 2" xfId="33216"/>
    <cellStyle name="SAPBEXHLevel0 4 2 10" xfId="33217"/>
    <cellStyle name="SAPBEXHLevel0 4 2 2" xfId="33218"/>
    <cellStyle name="SAPBEXHLevel0 4 2 2 2" xfId="33219"/>
    <cellStyle name="SAPBEXHLevel0 4 2 2 2 2" xfId="33220"/>
    <cellStyle name="SAPBEXHLevel0 4 2 2 2 2 2" xfId="33221"/>
    <cellStyle name="SAPBEXHLevel0 4 2 2 2 2 2 2" xfId="33222"/>
    <cellStyle name="SAPBEXHLevel0 4 2 2 2 2 3" xfId="33223"/>
    <cellStyle name="SAPBEXHLevel0 4 2 2 2 2 3 2" xfId="33224"/>
    <cellStyle name="SAPBEXHLevel0 4 2 2 2 2 4" xfId="33225"/>
    <cellStyle name="SAPBEXHLevel0 4 2 2 2 2 4 2" xfId="33226"/>
    <cellStyle name="SAPBEXHLevel0 4 2 2 2 2 5" xfId="33227"/>
    <cellStyle name="SAPBEXHLevel0 4 2 2 2 2 5 2" xfId="33228"/>
    <cellStyle name="SAPBEXHLevel0 4 2 2 2 2 6" xfId="33229"/>
    <cellStyle name="SAPBEXHLevel0 4 2 2 2 2 6 2" xfId="33230"/>
    <cellStyle name="SAPBEXHLevel0 4 2 2 2 2 7" xfId="33231"/>
    <cellStyle name="SAPBEXHLevel0 4 2 2 2 3" xfId="33232"/>
    <cellStyle name="SAPBEXHLevel0 4 2 2 2 3 2" xfId="33233"/>
    <cellStyle name="SAPBEXHLevel0 4 2 2 2 4" xfId="33234"/>
    <cellStyle name="SAPBEXHLevel0 4 2 2 2 4 2" xfId="33235"/>
    <cellStyle name="SAPBEXHLevel0 4 2 2 2 5" xfId="33236"/>
    <cellStyle name="SAPBEXHLevel0 4 2 2 2 5 2" xfId="33237"/>
    <cellStyle name="SAPBEXHLevel0 4 2 2 2 6" xfId="33238"/>
    <cellStyle name="SAPBEXHLevel0 4 2 2 2 6 2" xfId="33239"/>
    <cellStyle name="SAPBEXHLevel0 4 2 2 2 7" xfId="33240"/>
    <cellStyle name="SAPBEXHLevel0 4 2 2 2 7 2" xfId="33241"/>
    <cellStyle name="SAPBEXHLevel0 4 2 2 2 8" xfId="33242"/>
    <cellStyle name="SAPBEXHLevel0 4 2 2 3" xfId="33243"/>
    <cellStyle name="SAPBEXHLevel0 4 2 2 3 2" xfId="33244"/>
    <cellStyle name="SAPBEXHLevel0 4 2 2 3 2 2" xfId="33245"/>
    <cellStyle name="SAPBEXHLevel0 4 2 2 3 3" xfId="33246"/>
    <cellStyle name="SAPBEXHLevel0 4 2 2 3 3 2" xfId="33247"/>
    <cellStyle name="SAPBEXHLevel0 4 2 2 3 4" xfId="33248"/>
    <cellStyle name="SAPBEXHLevel0 4 2 2 3 4 2" xfId="33249"/>
    <cellStyle name="SAPBEXHLevel0 4 2 2 3 5" xfId="33250"/>
    <cellStyle name="SAPBEXHLevel0 4 2 2 3 5 2" xfId="33251"/>
    <cellStyle name="SAPBEXHLevel0 4 2 2 3 6" xfId="33252"/>
    <cellStyle name="SAPBEXHLevel0 4 2 2 3 6 2" xfId="33253"/>
    <cellStyle name="SAPBEXHLevel0 4 2 2 3 7" xfId="33254"/>
    <cellStyle name="SAPBEXHLevel0 4 2 2 4" xfId="33255"/>
    <cellStyle name="SAPBEXHLevel0 4 2 2 4 2" xfId="33256"/>
    <cellStyle name="SAPBEXHLevel0 4 2 2 5" xfId="33257"/>
    <cellStyle name="SAPBEXHLevel0 4 2 2 5 2" xfId="33258"/>
    <cellStyle name="SAPBEXHLevel0 4 2 2 6" xfId="33259"/>
    <cellStyle name="SAPBEXHLevel0 4 2 2 6 2" xfId="33260"/>
    <cellStyle name="SAPBEXHLevel0 4 2 2 7" xfId="33261"/>
    <cellStyle name="SAPBEXHLevel0 4 2 2 7 2" xfId="33262"/>
    <cellStyle name="SAPBEXHLevel0 4 2 2 8" xfId="33263"/>
    <cellStyle name="SAPBEXHLevel0 4 2 2 8 2" xfId="33264"/>
    <cellStyle name="SAPBEXHLevel0 4 2 2 9" xfId="33265"/>
    <cellStyle name="SAPBEXHLevel0 4 2 3" xfId="33266"/>
    <cellStyle name="SAPBEXHLevel0 4 2 3 2" xfId="33267"/>
    <cellStyle name="SAPBEXHLevel0 4 2 3 2 2" xfId="33268"/>
    <cellStyle name="SAPBEXHLevel0 4 2 3 2 2 2" xfId="33269"/>
    <cellStyle name="SAPBEXHLevel0 4 2 3 2 3" xfId="33270"/>
    <cellStyle name="SAPBEXHLevel0 4 2 3 2 3 2" xfId="33271"/>
    <cellStyle name="SAPBEXHLevel0 4 2 3 2 4" xfId="33272"/>
    <cellStyle name="SAPBEXHLevel0 4 2 3 2 4 2" xfId="33273"/>
    <cellStyle name="SAPBEXHLevel0 4 2 3 2 5" xfId="33274"/>
    <cellStyle name="SAPBEXHLevel0 4 2 3 2 5 2" xfId="33275"/>
    <cellStyle name="SAPBEXHLevel0 4 2 3 2 6" xfId="33276"/>
    <cellStyle name="SAPBEXHLevel0 4 2 3 2 6 2" xfId="33277"/>
    <cellStyle name="SAPBEXHLevel0 4 2 3 2 7" xfId="33278"/>
    <cellStyle name="SAPBEXHLevel0 4 2 3 3" xfId="33279"/>
    <cellStyle name="SAPBEXHLevel0 4 2 3 3 2" xfId="33280"/>
    <cellStyle name="SAPBEXHLevel0 4 2 3 4" xfId="33281"/>
    <cellStyle name="SAPBEXHLevel0 4 2 3 4 2" xfId="33282"/>
    <cellStyle name="SAPBEXHLevel0 4 2 3 5" xfId="33283"/>
    <cellStyle name="SAPBEXHLevel0 4 2 3 5 2" xfId="33284"/>
    <cellStyle name="SAPBEXHLevel0 4 2 3 6" xfId="33285"/>
    <cellStyle name="SAPBEXHLevel0 4 2 3 6 2" xfId="33286"/>
    <cellStyle name="SAPBEXHLevel0 4 2 3 7" xfId="33287"/>
    <cellStyle name="SAPBEXHLevel0 4 2 3 7 2" xfId="33288"/>
    <cellStyle name="SAPBEXHLevel0 4 2 3 8" xfId="33289"/>
    <cellStyle name="SAPBEXHLevel0 4 2 4" xfId="33290"/>
    <cellStyle name="SAPBEXHLevel0 4 2 4 2" xfId="33291"/>
    <cellStyle name="SAPBEXHLevel0 4 2 4 2 2" xfId="33292"/>
    <cellStyle name="SAPBEXHLevel0 4 2 4 3" xfId="33293"/>
    <cellStyle name="SAPBEXHLevel0 4 2 4 3 2" xfId="33294"/>
    <cellStyle name="SAPBEXHLevel0 4 2 4 4" xfId="33295"/>
    <cellStyle name="SAPBEXHLevel0 4 2 4 4 2" xfId="33296"/>
    <cellStyle name="SAPBEXHLevel0 4 2 4 5" xfId="33297"/>
    <cellStyle name="SAPBEXHLevel0 4 2 4 5 2" xfId="33298"/>
    <cellStyle name="SAPBEXHLevel0 4 2 4 6" xfId="33299"/>
    <cellStyle name="SAPBEXHLevel0 4 2 4 6 2" xfId="33300"/>
    <cellStyle name="SAPBEXHLevel0 4 2 4 7" xfId="33301"/>
    <cellStyle name="SAPBEXHLevel0 4 2 5" xfId="33302"/>
    <cellStyle name="SAPBEXHLevel0 4 2 5 2" xfId="33303"/>
    <cellStyle name="SAPBEXHLevel0 4 2 6" xfId="33304"/>
    <cellStyle name="SAPBEXHLevel0 4 2 6 2" xfId="33305"/>
    <cellStyle name="SAPBEXHLevel0 4 2 7" xfId="33306"/>
    <cellStyle name="SAPBEXHLevel0 4 2 7 2" xfId="33307"/>
    <cellStyle name="SAPBEXHLevel0 4 2 8" xfId="33308"/>
    <cellStyle name="SAPBEXHLevel0 4 2 8 2" xfId="33309"/>
    <cellStyle name="SAPBEXHLevel0 4 2 9" xfId="33310"/>
    <cellStyle name="SAPBEXHLevel0 4 2 9 2" xfId="33311"/>
    <cellStyle name="SAPBEXHLevel0 4 3" xfId="33312"/>
    <cellStyle name="SAPBEXHLevel0 4 3 2" xfId="33313"/>
    <cellStyle name="SAPBEXHLevel0 4 3 2 2" xfId="33314"/>
    <cellStyle name="SAPBEXHLevel0 4 3 2 2 2" xfId="33315"/>
    <cellStyle name="SAPBEXHLevel0 4 3 2 2 2 2" xfId="33316"/>
    <cellStyle name="SAPBEXHLevel0 4 3 2 2 3" xfId="33317"/>
    <cellStyle name="SAPBEXHLevel0 4 3 2 2 3 2" xfId="33318"/>
    <cellStyle name="SAPBEXHLevel0 4 3 2 2 4" xfId="33319"/>
    <cellStyle name="SAPBEXHLevel0 4 3 2 2 4 2" xfId="33320"/>
    <cellStyle name="SAPBEXHLevel0 4 3 2 2 5" xfId="33321"/>
    <cellStyle name="SAPBEXHLevel0 4 3 2 2 5 2" xfId="33322"/>
    <cellStyle name="SAPBEXHLevel0 4 3 2 2 6" xfId="33323"/>
    <cellStyle name="SAPBEXHLevel0 4 3 2 2 6 2" xfId="33324"/>
    <cellStyle name="SAPBEXHLevel0 4 3 2 2 7" xfId="33325"/>
    <cellStyle name="SAPBEXHLevel0 4 3 2 3" xfId="33326"/>
    <cellStyle name="SAPBEXHLevel0 4 3 2 3 2" xfId="33327"/>
    <cellStyle name="SAPBEXHLevel0 4 3 2 4" xfId="33328"/>
    <cellStyle name="SAPBEXHLevel0 4 3 2 4 2" xfId="33329"/>
    <cellStyle name="SAPBEXHLevel0 4 3 2 5" xfId="33330"/>
    <cellStyle name="SAPBEXHLevel0 4 3 2 5 2" xfId="33331"/>
    <cellStyle name="SAPBEXHLevel0 4 3 2 6" xfId="33332"/>
    <cellStyle name="SAPBEXHLevel0 4 3 2 6 2" xfId="33333"/>
    <cellStyle name="SAPBEXHLevel0 4 3 2 7" xfId="33334"/>
    <cellStyle name="SAPBEXHLevel0 4 3 2 7 2" xfId="33335"/>
    <cellStyle name="SAPBEXHLevel0 4 3 2 8" xfId="33336"/>
    <cellStyle name="SAPBEXHLevel0 4 3 3" xfId="33337"/>
    <cellStyle name="SAPBEXHLevel0 4 3 3 2" xfId="33338"/>
    <cellStyle name="SAPBEXHLevel0 4 3 3 2 2" xfId="33339"/>
    <cellStyle name="SAPBEXHLevel0 4 3 3 3" xfId="33340"/>
    <cellStyle name="SAPBEXHLevel0 4 3 3 3 2" xfId="33341"/>
    <cellStyle name="SAPBEXHLevel0 4 3 3 4" xfId="33342"/>
    <cellStyle name="SAPBEXHLevel0 4 3 3 4 2" xfId="33343"/>
    <cellStyle name="SAPBEXHLevel0 4 3 3 5" xfId="33344"/>
    <cellStyle name="SAPBEXHLevel0 4 3 3 5 2" xfId="33345"/>
    <cellStyle name="SAPBEXHLevel0 4 3 3 6" xfId="33346"/>
    <cellStyle name="SAPBEXHLevel0 4 3 3 6 2" xfId="33347"/>
    <cellStyle name="SAPBEXHLevel0 4 3 3 7" xfId="33348"/>
    <cellStyle name="SAPBEXHLevel0 4 3 4" xfId="33349"/>
    <cellStyle name="SAPBEXHLevel0 4 3 4 2" xfId="33350"/>
    <cellStyle name="SAPBEXHLevel0 4 3 5" xfId="33351"/>
    <cellStyle name="SAPBEXHLevel0 4 3 5 2" xfId="33352"/>
    <cellStyle name="SAPBEXHLevel0 4 3 6" xfId="33353"/>
    <cellStyle name="SAPBEXHLevel0 4 3 6 2" xfId="33354"/>
    <cellStyle name="SAPBEXHLevel0 4 3 7" xfId="33355"/>
    <cellStyle name="SAPBEXHLevel0 4 3 7 2" xfId="33356"/>
    <cellStyle name="SAPBEXHLevel0 4 3 8" xfId="33357"/>
    <cellStyle name="SAPBEXHLevel0 4 3 8 2" xfId="33358"/>
    <cellStyle name="SAPBEXHLevel0 4 3 9" xfId="33359"/>
    <cellStyle name="SAPBEXHLevel0 4 4" xfId="33360"/>
    <cellStyle name="SAPBEXHLevel0 4 4 2" xfId="33361"/>
    <cellStyle name="SAPBEXHLevel0 4 4 2 2" xfId="33362"/>
    <cellStyle name="SAPBEXHLevel0 4 4 2 2 2" xfId="33363"/>
    <cellStyle name="SAPBEXHLevel0 4 4 2 3" xfId="33364"/>
    <cellStyle name="SAPBEXHLevel0 4 4 2 3 2" xfId="33365"/>
    <cellStyle name="SAPBEXHLevel0 4 4 2 4" xfId="33366"/>
    <cellStyle name="SAPBEXHLevel0 4 4 2 4 2" xfId="33367"/>
    <cellStyle name="SAPBEXHLevel0 4 4 2 5" xfId="33368"/>
    <cellStyle name="SAPBEXHLevel0 4 4 2 5 2" xfId="33369"/>
    <cellStyle name="SAPBEXHLevel0 4 4 2 6" xfId="33370"/>
    <cellStyle name="SAPBEXHLevel0 4 4 2 6 2" xfId="33371"/>
    <cellStyle name="SAPBEXHLevel0 4 4 2 7" xfId="33372"/>
    <cellStyle name="SAPBEXHLevel0 4 4 3" xfId="33373"/>
    <cellStyle name="SAPBEXHLevel0 4 4 3 2" xfId="33374"/>
    <cellStyle name="SAPBEXHLevel0 4 4 4" xfId="33375"/>
    <cellStyle name="SAPBEXHLevel0 4 4 4 2" xfId="33376"/>
    <cellStyle name="SAPBEXHLevel0 4 4 5" xfId="33377"/>
    <cellStyle name="SAPBEXHLevel0 4 4 5 2" xfId="33378"/>
    <cellStyle name="SAPBEXHLevel0 4 4 6" xfId="33379"/>
    <cellStyle name="SAPBEXHLevel0 4 4 6 2" xfId="33380"/>
    <cellStyle name="SAPBEXHLevel0 4 4 7" xfId="33381"/>
    <cellStyle name="SAPBEXHLevel0 4 4 7 2" xfId="33382"/>
    <cellStyle name="SAPBEXHLevel0 4 4 8" xfId="33383"/>
    <cellStyle name="SAPBEXHLevel0 4 5" xfId="33384"/>
    <cellStyle name="SAPBEXHLevel0 4 5 2" xfId="33385"/>
    <cellStyle name="SAPBEXHLevel0 4 5 2 2" xfId="33386"/>
    <cellStyle name="SAPBEXHLevel0 4 5 3" xfId="33387"/>
    <cellStyle name="SAPBEXHLevel0 4 5 3 2" xfId="33388"/>
    <cellStyle name="SAPBEXHLevel0 4 5 4" xfId="33389"/>
    <cellStyle name="SAPBEXHLevel0 4 5 4 2" xfId="33390"/>
    <cellStyle name="SAPBEXHLevel0 4 5 5" xfId="33391"/>
    <cellStyle name="SAPBEXHLevel0 4 5 5 2" xfId="33392"/>
    <cellStyle name="SAPBEXHLevel0 4 5 6" xfId="33393"/>
    <cellStyle name="SAPBEXHLevel0 4 5 6 2" xfId="33394"/>
    <cellStyle name="SAPBEXHLevel0 4 5 7" xfId="33395"/>
    <cellStyle name="SAPBEXHLevel0 4 6" xfId="33396"/>
    <cellStyle name="SAPBEXHLevel0 4 6 2" xfId="33397"/>
    <cellStyle name="SAPBEXHLevel0 4 7" xfId="33398"/>
    <cellStyle name="SAPBEXHLevel0 4 7 2" xfId="33399"/>
    <cellStyle name="SAPBEXHLevel0 4 8" xfId="33400"/>
    <cellStyle name="SAPBEXHLevel0 4 8 2" xfId="33401"/>
    <cellStyle name="SAPBEXHLevel0 4 9" xfId="33402"/>
    <cellStyle name="SAPBEXHLevel0 4 9 2" xfId="33403"/>
    <cellStyle name="SAPBEXHLevel0 5" xfId="33404"/>
    <cellStyle name="SAPBEXHLevel0 5 10" xfId="33405"/>
    <cellStyle name="SAPBEXHLevel0 5 2" xfId="33406"/>
    <cellStyle name="SAPBEXHLevel0 5 2 2" xfId="33407"/>
    <cellStyle name="SAPBEXHLevel0 5 2 2 2" xfId="33408"/>
    <cellStyle name="SAPBEXHLevel0 5 2 2 2 2" xfId="33409"/>
    <cellStyle name="SAPBEXHLevel0 5 2 2 2 2 2" xfId="33410"/>
    <cellStyle name="SAPBEXHLevel0 5 2 2 2 3" xfId="33411"/>
    <cellStyle name="SAPBEXHLevel0 5 2 2 2 3 2" xfId="33412"/>
    <cellStyle name="SAPBEXHLevel0 5 2 2 2 4" xfId="33413"/>
    <cellStyle name="SAPBEXHLevel0 5 2 2 2 4 2" xfId="33414"/>
    <cellStyle name="SAPBEXHLevel0 5 2 2 2 5" xfId="33415"/>
    <cellStyle name="SAPBEXHLevel0 5 2 2 2 5 2" xfId="33416"/>
    <cellStyle name="SAPBEXHLevel0 5 2 2 2 6" xfId="33417"/>
    <cellStyle name="SAPBEXHLevel0 5 2 2 2 6 2" xfId="33418"/>
    <cellStyle name="SAPBEXHLevel0 5 2 2 2 7" xfId="33419"/>
    <cellStyle name="SAPBEXHLevel0 5 2 2 3" xfId="33420"/>
    <cellStyle name="SAPBEXHLevel0 5 2 2 3 2" xfId="33421"/>
    <cellStyle name="SAPBEXHLevel0 5 2 2 4" xfId="33422"/>
    <cellStyle name="SAPBEXHLevel0 5 2 2 4 2" xfId="33423"/>
    <cellStyle name="SAPBEXHLevel0 5 2 2 5" xfId="33424"/>
    <cellStyle name="SAPBEXHLevel0 5 2 2 5 2" xfId="33425"/>
    <cellStyle name="SAPBEXHLevel0 5 2 2 6" xfId="33426"/>
    <cellStyle name="SAPBEXHLevel0 5 2 2 6 2" xfId="33427"/>
    <cellStyle name="SAPBEXHLevel0 5 2 2 7" xfId="33428"/>
    <cellStyle name="SAPBEXHLevel0 5 2 2 7 2" xfId="33429"/>
    <cellStyle name="SAPBEXHLevel0 5 2 2 8" xfId="33430"/>
    <cellStyle name="SAPBEXHLevel0 5 2 3" xfId="33431"/>
    <cellStyle name="SAPBEXHLevel0 5 2 3 2" xfId="33432"/>
    <cellStyle name="SAPBEXHLevel0 5 2 3 2 2" xfId="33433"/>
    <cellStyle name="SAPBEXHLevel0 5 2 3 3" xfId="33434"/>
    <cellStyle name="SAPBEXHLevel0 5 2 3 3 2" xfId="33435"/>
    <cellStyle name="SAPBEXHLevel0 5 2 3 4" xfId="33436"/>
    <cellStyle name="SAPBEXHLevel0 5 2 3 4 2" xfId="33437"/>
    <cellStyle name="SAPBEXHLevel0 5 2 3 5" xfId="33438"/>
    <cellStyle name="SAPBEXHLevel0 5 2 3 5 2" xfId="33439"/>
    <cellStyle name="SAPBEXHLevel0 5 2 3 6" xfId="33440"/>
    <cellStyle name="SAPBEXHLevel0 5 2 3 6 2" xfId="33441"/>
    <cellStyle name="SAPBEXHLevel0 5 2 3 7" xfId="33442"/>
    <cellStyle name="SAPBEXHLevel0 5 2 4" xfId="33443"/>
    <cellStyle name="SAPBEXHLevel0 5 2 4 2" xfId="33444"/>
    <cellStyle name="SAPBEXHLevel0 5 2 5" xfId="33445"/>
    <cellStyle name="SAPBEXHLevel0 5 2 5 2" xfId="33446"/>
    <cellStyle name="SAPBEXHLevel0 5 2 6" xfId="33447"/>
    <cellStyle name="SAPBEXHLevel0 5 2 6 2" xfId="33448"/>
    <cellStyle name="SAPBEXHLevel0 5 2 7" xfId="33449"/>
    <cellStyle name="SAPBEXHLevel0 5 2 7 2" xfId="33450"/>
    <cellStyle name="SAPBEXHLevel0 5 2 8" xfId="33451"/>
    <cellStyle name="SAPBEXHLevel0 5 2 8 2" xfId="33452"/>
    <cellStyle name="SAPBEXHLevel0 5 2 9" xfId="33453"/>
    <cellStyle name="SAPBEXHLevel0 5 3" xfId="33454"/>
    <cellStyle name="SAPBEXHLevel0 5 3 2" xfId="33455"/>
    <cellStyle name="SAPBEXHLevel0 5 3 2 2" xfId="33456"/>
    <cellStyle name="SAPBEXHLevel0 5 3 2 2 2" xfId="33457"/>
    <cellStyle name="SAPBEXHLevel0 5 3 2 3" xfId="33458"/>
    <cellStyle name="SAPBEXHLevel0 5 3 2 3 2" xfId="33459"/>
    <cellStyle name="SAPBEXHLevel0 5 3 2 4" xfId="33460"/>
    <cellStyle name="SAPBEXHLevel0 5 3 2 4 2" xfId="33461"/>
    <cellStyle name="SAPBEXHLevel0 5 3 2 5" xfId="33462"/>
    <cellStyle name="SAPBEXHLevel0 5 3 2 5 2" xfId="33463"/>
    <cellStyle name="SAPBEXHLevel0 5 3 2 6" xfId="33464"/>
    <cellStyle name="SAPBEXHLevel0 5 3 2 6 2" xfId="33465"/>
    <cellStyle name="SAPBEXHLevel0 5 3 2 7" xfId="33466"/>
    <cellStyle name="SAPBEXHLevel0 5 3 3" xfId="33467"/>
    <cellStyle name="SAPBEXHLevel0 5 3 3 2" xfId="33468"/>
    <cellStyle name="SAPBEXHLevel0 5 3 4" xfId="33469"/>
    <cellStyle name="SAPBEXHLevel0 5 3 4 2" xfId="33470"/>
    <cellStyle name="SAPBEXHLevel0 5 3 5" xfId="33471"/>
    <cellStyle name="SAPBEXHLevel0 5 3 5 2" xfId="33472"/>
    <cellStyle name="SAPBEXHLevel0 5 3 6" xfId="33473"/>
    <cellStyle name="SAPBEXHLevel0 5 3 6 2" xfId="33474"/>
    <cellStyle name="SAPBEXHLevel0 5 3 7" xfId="33475"/>
    <cellStyle name="SAPBEXHLevel0 5 3 7 2" xfId="33476"/>
    <cellStyle name="SAPBEXHLevel0 5 3 8" xfId="33477"/>
    <cellStyle name="SAPBEXHLevel0 5 4" xfId="33478"/>
    <cellStyle name="SAPBEXHLevel0 5 4 2" xfId="33479"/>
    <cellStyle name="SAPBEXHLevel0 5 4 2 2" xfId="33480"/>
    <cellStyle name="SAPBEXHLevel0 5 4 3" xfId="33481"/>
    <cellStyle name="SAPBEXHLevel0 5 4 3 2" xfId="33482"/>
    <cellStyle name="SAPBEXHLevel0 5 4 4" xfId="33483"/>
    <cellStyle name="SAPBEXHLevel0 5 4 4 2" xfId="33484"/>
    <cellStyle name="SAPBEXHLevel0 5 4 5" xfId="33485"/>
    <cellStyle name="SAPBEXHLevel0 5 4 5 2" xfId="33486"/>
    <cellStyle name="SAPBEXHLevel0 5 4 6" xfId="33487"/>
    <cellStyle name="SAPBEXHLevel0 5 4 6 2" xfId="33488"/>
    <cellStyle name="SAPBEXHLevel0 5 4 7" xfId="33489"/>
    <cellStyle name="SAPBEXHLevel0 5 5" xfId="33490"/>
    <cellStyle name="SAPBEXHLevel0 5 5 2" xfId="33491"/>
    <cellStyle name="SAPBEXHLevel0 5 6" xfId="33492"/>
    <cellStyle name="SAPBEXHLevel0 5 6 2" xfId="33493"/>
    <cellStyle name="SAPBEXHLevel0 5 7" xfId="33494"/>
    <cellStyle name="SAPBEXHLevel0 5 7 2" xfId="33495"/>
    <cellStyle name="SAPBEXHLevel0 5 8" xfId="33496"/>
    <cellStyle name="SAPBEXHLevel0 5 8 2" xfId="33497"/>
    <cellStyle name="SAPBEXHLevel0 5 9" xfId="33498"/>
    <cellStyle name="SAPBEXHLevel0 5 9 2" xfId="33499"/>
    <cellStyle name="SAPBEXHLevel0 6" xfId="33500"/>
    <cellStyle name="SAPBEXHLevel0 6 10" xfId="33501"/>
    <cellStyle name="SAPBEXHLevel0 6 2" xfId="33502"/>
    <cellStyle name="SAPBEXHLevel0 6 2 2" xfId="33503"/>
    <cellStyle name="SAPBEXHLevel0 6 2 2 2" xfId="33504"/>
    <cellStyle name="SAPBEXHLevel0 6 2 2 2 2" xfId="33505"/>
    <cellStyle name="SAPBEXHLevel0 6 2 2 2 2 2" xfId="33506"/>
    <cellStyle name="SAPBEXHLevel0 6 2 2 2 3" xfId="33507"/>
    <cellStyle name="SAPBEXHLevel0 6 2 2 2 3 2" xfId="33508"/>
    <cellStyle name="SAPBEXHLevel0 6 2 2 2 4" xfId="33509"/>
    <cellStyle name="SAPBEXHLevel0 6 2 2 2 4 2" xfId="33510"/>
    <cellStyle name="SAPBEXHLevel0 6 2 2 2 5" xfId="33511"/>
    <cellStyle name="SAPBEXHLevel0 6 2 2 2 5 2" xfId="33512"/>
    <cellStyle name="SAPBEXHLevel0 6 2 2 2 6" xfId="33513"/>
    <cellStyle name="SAPBEXHLevel0 6 2 2 2 6 2" xfId="33514"/>
    <cellStyle name="SAPBEXHLevel0 6 2 2 2 7" xfId="33515"/>
    <cellStyle name="SAPBEXHLevel0 6 2 2 3" xfId="33516"/>
    <cellStyle name="SAPBEXHLevel0 6 2 2 3 2" xfId="33517"/>
    <cellStyle name="SAPBEXHLevel0 6 2 2 4" xfId="33518"/>
    <cellStyle name="SAPBEXHLevel0 6 2 2 4 2" xfId="33519"/>
    <cellStyle name="SAPBEXHLevel0 6 2 2 5" xfId="33520"/>
    <cellStyle name="SAPBEXHLevel0 6 2 2 5 2" xfId="33521"/>
    <cellStyle name="SAPBEXHLevel0 6 2 2 6" xfId="33522"/>
    <cellStyle name="SAPBEXHLevel0 6 2 2 6 2" xfId="33523"/>
    <cellStyle name="SAPBEXHLevel0 6 2 2 7" xfId="33524"/>
    <cellStyle name="SAPBEXHLevel0 6 2 2 7 2" xfId="33525"/>
    <cellStyle name="SAPBEXHLevel0 6 2 2 8" xfId="33526"/>
    <cellStyle name="SAPBEXHLevel0 6 2 3" xfId="33527"/>
    <cellStyle name="SAPBEXHLevel0 6 2 3 2" xfId="33528"/>
    <cellStyle name="SAPBEXHLevel0 6 2 3 2 2" xfId="33529"/>
    <cellStyle name="SAPBEXHLevel0 6 2 3 3" xfId="33530"/>
    <cellStyle name="SAPBEXHLevel0 6 2 3 3 2" xfId="33531"/>
    <cellStyle name="SAPBEXHLevel0 6 2 3 4" xfId="33532"/>
    <cellStyle name="SAPBEXHLevel0 6 2 3 4 2" xfId="33533"/>
    <cellStyle name="SAPBEXHLevel0 6 2 3 5" xfId="33534"/>
    <cellStyle name="SAPBEXHLevel0 6 2 3 5 2" xfId="33535"/>
    <cellStyle name="SAPBEXHLevel0 6 2 3 6" xfId="33536"/>
    <cellStyle name="SAPBEXHLevel0 6 2 3 6 2" xfId="33537"/>
    <cellStyle name="SAPBEXHLevel0 6 2 3 7" xfId="33538"/>
    <cellStyle name="SAPBEXHLevel0 6 2 4" xfId="33539"/>
    <cellStyle name="SAPBEXHLevel0 6 2 4 2" xfId="33540"/>
    <cellStyle name="SAPBEXHLevel0 6 2 5" xfId="33541"/>
    <cellStyle name="SAPBEXHLevel0 6 2 5 2" xfId="33542"/>
    <cellStyle name="SAPBEXHLevel0 6 2 6" xfId="33543"/>
    <cellStyle name="SAPBEXHLevel0 6 2 6 2" xfId="33544"/>
    <cellStyle name="SAPBEXHLevel0 6 2 7" xfId="33545"/>
    <cellStyle name="SAPBEXHLevel0 6 2 7 2" xfId="33546"/>
    <cellStyle name="SAPBEXHLevel0 6 2 8" xfId="33547"/>
    <cellStyle name="SAPBEXHLevel0 6 2 8 2" xfId="33548"/>
    <cellStyle name="SAPBEXHLevel0 6 2 9" xfId="33549"/>
    <cellStyle name="SAPBEXHLevel0 6 3" xfId="33550"/>
    <cellStyle name="SAPBEXHLevel0 6 3 2" xfId="33551"/>
    <cellStyle name="SAPBEXHLevel0 6 3 2 2" xfId="33552"/>
    <cellStyle name="SAPBEXHLevel0 6 3 2 2 2" xfId="33553"/>
    <cellStyle name="SAPBEXHLevel0 6 3 2 3" xfId="33554"/>
    <cellStyle name="SAPBEXHLevel0 6 3 2 3 2" xfId="33555"/>
    <cellStyle name="SAPBEXHLevel0 6 3 2 4" xfId="33556"/>
    <cellStyle name="SAPBEXHLevel0 6 3 2 4 2" xfId="33557"/>
    <cellStyle name="SAPBEXHLevel0 6 3 2 5" xfId="33558"/>
    <cellStyle name="SAPBEXHLevel0 6 3 2 5 2" xfId="33559"/>
    <cellStyle name="SAPBEXHLevel0 6 3 2 6" xfId="33560"/>
    <cellStyle name="SAPBEXHLevel0 6 3 2 6 2" xfId="33561"/>
    <cellStyle name="SAPBEXHLevel0 6 3 2 7" xfId="33562"/>
    <cellStyle name="SAPBEXHLevel0 6 3 3" xfId="33563"/>
    <cellStyle name="SAPBEXHLevel0 6 3 3 2" xfId="33564"/>
    <cellStyle name="SAPBEXHLevel0 6 3 4" xfId="33565"/>
    <cellStyle name="SAPBEXHLevel0 6 3 4 2" xfId="33566"/>
    <cellStyle name="SAPBEXHLevel0 6 3 5" xfId="33567"/>
    <cellStyle name="SAPBEXHLevel0 6 3 5 2" xfId="33568"/>
    <cellStyle name="SAPBEXHLevel0 6 3 6" xfId="33569"/>
    <cellStyle name="SAPBEXHLevel0 6 3 6 2" xfId="33570"/>
    <cellStyle name="SAPBEXHLevel0 6 3 7" xfId="33571"/>
    <cellStyle name="SAPBEXHLevel0 6 3 7 2" xfId="33572"/>
    <cellStyle name="SAPBEXHLevel0 6 3 8" xfId="33573"/>
    <cellStyle name="SAPBEXHLevel0 6 4" xfId="33574"/>
    <cellStyle name="SAPBEXHLevel0 6 4 2" xfId="33575"/>
    <cellStyle name="SAPBEXHLevel0 6 4 2 2" xfId="33576"/>
    <cellStyle name="SAPBEXHLevel0 6 4 3" xfId="33577"/>
    <cellStyle name="SAPBEXHLevel0 6 4 3 2" xfId="33578"/>
    <cellStyle name="SAPBEXHLevel0 6 4 4" xfId="33579"/>
    <cellStyle name="SAPBEXHLevel0 6 4 4 2" xfId="33580"/>
    <cellStyle name="SAPBEXHLevel0 6 4 5" xfId="33581"/>
    <cellStyle name="SAPBEXHLevel0 6 4 5 2" xfId="33582"/>
    <cellStyle name="SAPBEXHLevel0 6 4 6" xfId="33583"/>
    <cellStyle name="SAPBEXHLevel0 6 4 6 2" xfId="33584"/>
    <cellStyle name="SAPBEXHLevel0 6 4 7" xfId="33585"/>
    <cellStyle name="SAPBEXHLevel0 6 5" xfId="33586"/>
    <cellStyle name="SAPBEXHLevel0 6 5 2" xfId="33587"/>
    <cellStyle name="SAPBEXHLevel0 6 6" xfId="33588"/>
    <cellStyle name="SAPBEXHLevel0 6 6 2" xfId="33589"/>
    <cellStyle name="SAPBEXHLevel0 6 7" xfId="33590"/>
    <cellStyle name="SAPBEXHLevel0 6 7 2" xfId="33591"/>
    <cellStyle name="SAPBEXHLevel0 6 8" xfId="33592"/>
    <cellStyle name="SAPBEXHLevel0 6 8 2" xfId="33593"/>
    <cellStyle name="SAPBEXHLevel0 6 9" xfId="33594"/>
    <cellStyle name="SAPBEXHLevel0 6 9 2" xfId="33595"/>
    <cellStyle name="SAPBEXHLevel0 7" xfId="33596"/>
    <cellStyle name="SAPBEXHLevel0 7 10" xfId="33597"/>
    <cellStyle name="SAPBEXHLevel0 7 2" xfId="33598"/>
    <cellStyle name="SAPBEXHLevel0 7 2 2" xfId="33599"/>
    <cellStyle name="SAPBEXHLevel0 7 2 2 2" xfId="33600"/>
    <cellStyle name="SAPBEXHLevel0 7 2 2 2 2" xfId="33601"/>
    <cellStyle name="SAPBEXHLevel0 7 2 2 2 2 2" xfId="33602"/>
    <cellStyle name="SAPBEXHLevel0 7 2 2 2 3" xfId="33603"/>
    <cellStyle name="SAPBEXHLevel0 7 2 2 2 3 2" xfId="33604"/>
    <cellStyle name="SAPBEXHLevel0 7 2 2 2 4" xfId="33605"/>
    <cellStyle name="SAPBEXHLevel0 7 2 2 2 4 2" xfId="33606"/>
    <cellStyle name="SAPBEXHLevel0 7 2 2 2 5" xfId="33607"/>
    <cellStyle name="SAPBEXHLevel0 7 2 2 2 5 2" xfId="33608"/>
    <cellStyle name="SAPBEXHLevel0 7 2 2 2 6" xfId="33609"/>
    <cellStyle name="SAPBEXHLevel0 7 2 2 2 6 2" xfId="33610"/>
    <cellStyle name="SAPBEXHLevel0 7 2 2 2 7" xfId="33611"/>
    <cellStyle name="SAPBEXHLevel0 7 2 2 3" xfId="33612"/>
    <cellStyle name="SAPBEXHLevel0 7 2 2 3 2" xfId="33613"/>
    <cellStyle name="SAPBEXHLevel0 7 2 2 4" xfId="33614"/>
    <cellStyle name="SAPBEXHLevel0 7 2 2 4 2" xfId="33615"/>
    <cellStyle name="SAPBEXHLevel0 7 2 2 5" xfId="33616"/>
    <cellStyle name="SAPBEXHLevel0 7 2 2 5 2" xfId="33617"/>
    <cellStyle name="SAPBEXHLevel0 7 2 2 6" xfId="33618"/>
    <cellStyle name="SAPBEXHLevel0 7 2 2 6 2" xfId="33619"/>
    <cellStyle name="SAPBEXHLevel0 7 2 2 7" xfId="33620"/>
    <cellStyle name="SAPBEXHLevel0 7 2 2 7 2" xfId="33621"/>
    <cellStyle name="SAPBEXHLevel0 7 2 2 8" xfId="33622"/>
    <cellStyle name="SAPBEXHLevel0 7 2 3" xfId="33623"/>
    <cellStyle name="SAPBEXHLevel0 7 2 3 2" xfId="33624"/>
    <cellStyle name="SAPBEXHLevel0 7 2 3 2 2" xfId="33625"/>
    <cellStyle name="SAPBEXHLevel0 7 2 3 3" xfId="33626"/>
    <cellStyle name="SAPBEXHLevel0 7 2 3 3 2" xfId="33627"/>
    <cellStyle name="SAPBEXHLevel0 7 2 3 4" xfId="33628"/>
    <cellStyle name="SAPBEXHLevel0 7 2 3 4 2" xfId="33629"/>
    <cellStyle name="SAPBEXHLevel0 7 2 3 5" xfId="33630"/>
    <cellStyle name="SAPBEXHLevel0 7 2 3 5 2" xfId="33631"/>
    <cellStyle name="SAPBEXHLevel0 7 2 3 6" xfId="33632"/>
    <cellStyle name="SAPBEXHLevel0 7 2 3 6 2" xfId="33633"/>
    <cellStyle name="SAPBEXHLevel0 7 2 3 7" xfId="33634"/>
    <cellStyle name="SAPBEXHLevel0 7 2 4" xfId="33635"/>
    <cellStyle name="SAPBEXHLevel0 7 2 4 2" xfId="33636"/>
    <cellStyle name="SAPBEXHLevel0 7 2 5" xfId="33637"/>
    <cellStyle name="SAPBEXHLevel0 7 2 5 2" xfId="33638"/>
    <cellStyle name="SAPBEXHLevel0 7 2 6" xfId="33639"/>
    <cellStyle name="SAPBEXHLevel0 7 2 6 2" xfId="33640"/>
    <cellStyle name="SAPBEXHLevel0 7 2 7" xfId="33641"/>
    <cellStyle name="SAPBEXHLevel0 7 2 7 2" xfId="33642"/>
    <cellStyle name="SAPBEXHLevel0 7 2 8" xfId="33643"/>
    <cellStyle name="SAPBEXHLevel0 7 2 8 2" xfId="33644"/>
    <cellStyle name="SAPBEXHLevel0 7 2 9" xfId="33645"/>
    <cellStyle name="SAPBEXHLevel0 7 3" xfId="33646"/>
    <cellStyle name="SAPBEXHLevel0 7 3 2" xfId="33647"/>
    <cellStyle name="SAPBEXHLevel0 7 3 2 2" xfId="33648"/>
    <cellStyle name="SAPBEXHLevel0 7 3 2 2 2" xfId="33649"/>
    <cellStyle name="SAPBEXHLevel0 7 3 2 3" xfId="33650"/>
    <cellStyle name="SAPBEXHLevel0 7 3 2 3 2" xfId="33651"/>
    <cellStyle name="SAPBEXHLevel0 7 3 2 4" xfId="33652"/>
    <cellStyle name="SAPBEXHLevel0 7 3 2 4 2" xfId="33653"/>
    <cellStyle name="SAPBEXHLevel0 7 3 2 5" xfId="33654"/>
    <cellStyle name="SAPBEXHLevel0 7 3 2 5 2" xfId="33655"/>
    <cellStyle name="SAPBEXHLevel0 7 3 2 6" xfId="33656"/>
    <cellStyle name="SAPBEXHLevel0 7 3 2 6 2" xfId="33657"/>
    <cellStyle name="SAPBEXHLevel0 7 3 2 7" xfId="33658"/>
    <cellStyle name="SAPBEXHLevel0 7 3 3" xfId="33659"/>
    <cellStyle name="SAPBEXHLevel0 7 3 3 2" xfId="33660"/>
    <cellStyle name="SAPBEXHLevel0 7 3 4" xfId="33661"/>
    <cellStyle name="SAPBEXHLevel0 7 3 4 2" xfId="33662"/>
    <cellStyle name="SAPBEXHLevel0 7 3 5" xfId="33663"/>
    <cellStyle name="SAPBEXHLevel0 7 3 5 2" xfId="33664"/>
    <cellStyle name="SAPBEXHLevel0 7 3 6" xfId="33665"/>
    <cellStyle name="SAPBEXHLevel0 7 3 6 2" xfId="33666"/>
    <cellStyle name="SAPBEXHLevel0 7 3 7" xfId="33667"/>
    <cellStyle name="SAPBEXHLevel0 7 3 7 2" xfId="33668"/>
    <cellStyle name="SAPBEXHLevel0 7 3 8" xfId="33669"/>
    <cellStyle name="SAPBEXHLevel0 7 4" xfId="33670"/>
    <cellStyle name="SAPBEXHLevel0 7 4 2" xfId="33671"/>
    <cellStyle name="SAPBEXHLevel0 7 4 2 2" xfId="33672"/>
    <cellStyle name="SAPBEXHLevel0 7 4 3" xfId="33673"/>
    <cellStyle name="SAPBEXHLevel0 7 4 3 2" xfId="33674"/>
    <cellStyle name="SAPBEXHLevel0 7 4 4" xfId="33675"/>
    <cellStyle name="SAPBEXHLevel0 7 4 4 2" xfId="33676"/>
    <cellStyle name="SAPBEXHLevel0 7 4 5" xfId="33677"/>
    <cellStyle name="SAPBEXHLevel0 7 4 5 2" xfId="33678"/>
    <cellStyle name="SAPBEXHLevel0 7 4 6" xfId="33679"/>
    <cellStyle name="SAPBEXHLevel0 7 4 6 2" xfId="33680"/>
    <cellStyle name="SAPBEXHLevel0 7 4 7" xfId="33681"/>
    <cellStyle name="SAPBEXHLevel0 7 5" xfId="33682"/>
    <cellStyle name="SAPBEXHLevel0 7 5 2" xfId="33683"/>
    <cellStyle name="SAPBEXHLevel0 7 6" xfId="33684"/>
    <cellStyle name="SAPBEXHLevel0 7 6 2" xfId="33685"/>
    <cellStyle name="SAPBEXHLevel0 7 7" xfId="33686"/>
    <cellStyle name="SAPBEXHLevel0 7 7 2" xfId="33687"/>
    <cellStyle name="SAPBEXHLevel0 7 8" xfId="33688"/>
    <cellStyle name="SAPBEXHLevel0 7 8 2" xfId="33689"/>
    <cellStyle name="SAPBEXHLevel0 7 9" xfId="33690"/>
    <cellStyle name="SAPBEXHLevel0 7 9 2" xfId="33691"/>
    <cellStyle name="SAPBEXHLevel0 8" xfId="33692"/>
    <cellStyle name="SAPBEXHLevel0 8 2" xfId="33693"/>
    <cellStyle name="SAPBEXHLevel0 8 2 2" xfId="33694"/>
    <cellStyle name="SAPBEXHLevel0 8 2 2 2" xfId="33695"/>
    <cellStyle name="SAPBEXHLevel0 8 2 2 2 2" xfId="33696"/>
    <cellStyle name="SAPBEXHLevel0 8 2 2 3" xfId="33697"/>
    <cellStyle name="SAPBEXHLevel0 8 2 2 3 2" xfId="33698"/>
    <cellStyle name="SAPBEXHLevel0 8 2 2 4" xfId="33699"/>
    <cellStyle name="SAPBEXHLevel0 8 2 2 4 2" xfId="33700"/>
    <cellStyle name="SAPBEXHLevel0 8 2 2 5" xfId="33701"/>
    <cellStyle name="SAPBEXHLevel0 8 2 2 5 2" xfId="33702"/>
    <cellStyle name="SAPBEXHLevel0 8 2 2 6" xfId="33703"/>
    <cellStyle name="SAPBEXHLevel0 8 2 2 6 2" xfId="33704"/>
    <cellStyle name="SAPBEXHLevel0 8 2 2 7" xfId="33705"/>
    <cellStyle name="SAPBEXHLevel0 8 2 3" xfId="33706"/>
    <cellStyle name="SAPBEXHLevel0 8 2 3 2" xfId="33707"/>
    <cellStyle name="SAPBEXHLevel0 8 2 4" xfId="33708"/>
    <cellStyle name="SAPBEXHLevel0 8 2 4 2" xfId="33709"/>
    <cellStyle name="SAPBEXHLevel0 8 2 5" xfId="33710"/>
    <cellStyle name="SAPBEXHLevel0 8 2 5 2" xfId="33711"/>
    <cellStyle name="SAPBEXHLevel0 8 2 6" xfId="33712"/>
    <cellStyle name="SAPBEXHLevel0 8 2 6 2" xfId="33713"/>
    <cellStyle name="SAPBEXHLevel0 8 2 7" xfId="33714"/>
    <cellStyle name="SAPBEXHLevel0 8 2 7 2" xfId="33715"/>
    <cellStyle name="SAPBEXHLevel0 8 2 8" xfId="33716"/>
    <cellStyle name="SAPBEXHLevel0 8 3" xfId="33717"/>
    <cellStyle name="SAPBEXHLevel0 8 3 2" xfId="33718"/>
    <cellStyle name="SAPBEXHLevel0 8 3 2 2" xfId="33719"/>
    <cellStyle name="SAPBEXHLevel0 8 3 3" xfId="33720"/>
    <cellStyle name="SAPBEXHLevel0 8 3 3 2" xfId="33721"/>
    <cellStyle name="SAPBEXHLevel0 8 3 4" xfId="33722"/>
    <cellStyle name="SAPBEXHLevel0 8 3 4 2" xfId="33723"/>
    <cellStyle name="SAPBEXHLevel0 8 3 5" xfId="33724"/>
    <cellStyle name="SAPBEXHLevel0 8 3 5 2" xfId="33725"/>
    <cellStyle name="SAPBEXHLevel0 8 3 6" xfId="33726"/>
    <cellStyle name="SAPBEXHLevel0 8 3 6 2" xfId="33727"/>
    <cellStyle name="SAPBEXHLevel0 8 3 7" xfId="33728"/>
    <cellStyle name="SAPBEXHLevel0 8 4" xfId="33729"/>
    <cellStyle name="SAPBEXHLevel0 8 4 2" xfId="33730"/>
    <cellStyle name="SAPBEXHLevel0 8 5" xfId="33731"/>
    <cellStyle name="SAPBEXHLevel0 8 5 2" xfId="33732"/>
    <cellStyle name="SAPBEXHLevel0 8 6" xfId="33733"/>
    <cellStyle name="SAPBEXHLevel0 8 6 2" xfId="33734"/>
    <cellStyle name="SAPBEXHLevel0 8 7" xfId="33735"/>
    <cellStyle name="SAPBEXHLevel0 8 7 2" xfId="33736"/>
    <cellStyle name="SAPBEXHLevel0 8 8" xfId="33737"/>
    <cellStyle name="SAPBEXHLevel0 8 8 2" xfId="33738"/>
    <cellStyle name="SAPBEXHLevel0 8 9" xfId="33739"/>
    <cellStyle name="SAPBEXHLevel0 9" xfId="33740"/>
    <cellStyle name="SAPBEXHLevel0 9 2" xfId="33741"/>
    <cellStyle name="SAPBEXHLevel0 9 2 2" xfId="33742"/>
    <cellStyle name="SAPBEXHLevel0 9 2 2 2" xfId="33743"/>
    <cellStyle name="SAPBEXHLevel0 9 2 3" xfId="33744"/>
    <cellStyle name="SAPBEXHLevel0 9 2 3 2" xfId="33745"/>
    <cellStyle name="SAPBEXHLevel0 9 2 4" xfId="33746"/>
    <cellStyle name="SAPBEXHLevel0 9 2 4 2" xfId="33747"/>
    <cellStyle name="SAPBEXHLevel0 9 2 5" xfId="33748"/>
    <cellStyle name="SAPBEXHLevel0 9 2 5 2" xfId="33749"/>
    <cellStyle name="SAPBEXHLevel0 9 2 6" xfId="33750"/>
    <cellStyle name="SAPBEXHLevel0 9 2 6 2" xfId="33751"/>
    <cellStyle name="SAPBEXHLevel0 9 2 7" xfId="33752"/>
    <cellStyle name="SAPBEXHLevel0 9 3" xfId="33753"/>
    <cellStyle name="SAPBEXHLevel0 9 3 2" xfId="33754"/>
    <cellStyle name="SAPBEXHLevel0 9 4" xfId="33755"/>
    <cellStyle name="SAPBEXHLevel0 9 4 2" xfId="33756"/>
    <cellStyle name="SAPBEXHLevel0 9 5" xfId="33757"/>
    <cellStyle name="SAPBEXHLevel0 9 5 2" xfId="33758"/>
    <cellStyle name="SAPBEXHLevel0 9 6" xfId="33759"/>
    <cellStyle name="SAPBEXHLevel0 9 6 2" xfId="33760"/>
    <cellStyle name="SAPBEXHLevel0 9 7" xfId="33761"/>
    <cellStyle name="SAPBEXHLevel0 9 7 2" xfId="33762"/>
    <cellStyle name="SAPBEXHLevel0 9 8" xfId="33763"/>
    <cellStyle name="SAPBEXHLevel0X" xfId="33764"/>
    <cellStyle name="SAPBEXHLevel0X 10" xfId="33765"/>
    <cellStyle name="SAPBEXHLevel0X 10 2" xfId="33766"/>
    <cellStyle name="SAPBEXHLevel0X 11" xfId="33767"/>
    <cellStyle name="SAPBEXHLevel0X 11 2" xfId="33768"/>
    <cellStyle name="SAPBEXHLevel0X 12" xfId="33769"/>
    <cellStyle name="SAPBEXHLevel0X 12 2" xfId="33770"/>
    <cellStyle name="SAPBEXHLevel0X 13" xfId="33771"/>
    <cellStyle name="SAPBEXHLevel0X 2" xfId="33772"/>
    <cellStyle name="SAPBEXHLevel0X 2 10" xfId="33773"/>
    <cellStyle name="SAPBEXHLevel0X 2 10 2" xfId="33774"/>
    <cellStyle name="SAPBEXHLevel0X 2 11" xfId="33775"/>
    <cellStyle name="SAPBEXHLevel0X 2 2" xfId="33776"/>
    <cellStyle name="SAPBEXHLevel0X 2 2 10" xfId="33777"/>
    <cellStyle name="SAPBEXHLevel0X 2 2 2" xfId="33778"/>
    <cellStyle name="SAPBEXHLevel0X 2 2 2 2" xfId="33779"/>
    <cellStyle name="SAPBEXHLevel0X 2 2 2 2 2" xfId="33780"/>
    <cellStyle name="SAPBEXHLevel0X 2 2 2 2 2 2" xfId="33781"/>
    <cellStyle name="SAPBEXHLevel0X 2 2 2 2 2 2 2" xfId="33782"/>
    <cellStyle name="SAPBEXHLevel0X 2 2 2 2 2 3" xfId="33783"/>
    <cellStyle name="SAPBEXHLevel0X 2 2 2 2 2 3 2" xfId="33784"/>
    <cellStyle name="SAPBEXHLevel0X 2 2 2 2 2 4" xfId="33785"/>
    <cellStyle name="SAPBEXHLevel0X 2 2 2 2 2 4 2" xfId="33786"/>
    <cellStyle name="SAPBEXHLevel0X 2 2 2 2 2 5" xfId="33787"/>
    <cellStyle name="SAPBEXHLevel0X 2 2 2 2 2 5 2" xfId="33788"/>
    <cellStyle name="SAPBEXHLevel0X 2 2 2 2 2 6" xfId="33789"/>
    <cellStyle name="SAPBEXHLevel0X 2 2 2 2 2 6 2" xfId="33790"/>
    <cellStyle name="SAPBEXHLevel0X 2 2 2 2 2 7" xfId="33791"/>
    <cellStyle name="SAPBEXHLevel0X 2 2 2 2 3" xfId="33792"/>
    <cellStyle name="SAPBEXHLevel0X 2 2 2 2 3 2" xfId="33793"/>
    <cellStyle name="SAPBEXHLevel0X 2 2 2 2 4" xfId="33794"/>
    <cellStyle name="SAPBEXHLevel0X 2 2 2 2 4 2" xfId="33795"/>
    <cellStyle name="SAPBEXHLevel0X 2 2 2 2 5" xfId="33796"/>
    <cellStyle name="SAPBEXHLevel0X 2 2 2 2 5 2" xfId="33797"/>
    <cellStyle name="SAPBEXHLevel0X 2 2 2 2 6" xfId="33798"/>
    <cellStyle name="SAPBEXHLevel0X 2 2 2 2 6 2" xfId="33799"/>
    <cellStyle name="SAPBEXHLevel0X 2 2 2 2 7" xfId="33800"/>
    <cellStyle name="SAPBEXHLevel0X 2 2 2 2 7 2" xfId="33801"/>
    <cellStyle name="SAPBEXHLevel0X 2 2 2 2 8" xfId="33802"/>
    <cellStyle name="SAPBEXHLevel0X 2 2 2 3" xfId="33803"/>
    <cellStyle name="SAPBEXHLevel0X 2 2 2 3 2" xfId="33804"/>
    <cellStyle name="SAPBEXHLevel0X 2 2 2 3 2 2" xfId="33805"/>
    <cellStyle name="SAPBEXHLevel0X 2 2 2 3 3" xfId="33806"/>
    <cellStyle name="SAPBEXHLevel0X 2 2 2 3 3 2" xfId="33807"/>
    <cellStyle name="SAPBEXHLevel0X 2 2 2 3 4" xfId="33808"/>
    <cellStyle name="SAPBEXHLevel0X 2 2 2 3 4 2" xfId="33809"/>
    <cellStyle name="SAPBEXHLevel0X 2 2 2 3 5" xfId="33810"/>
    <cellStyle name="SAPBEXHLevel0X 2 2 2 3 5 2" xfId="33811"/>
    <cellStyle name="SAPBEXHLevel0X 2 2 2 3 6" xfId="33812"/>
    <cellStyle name="SAPBEXHLevel0X 2 2 2 3 6 2" xfId="33813"/>
    <cellStyle name="SAPBEXHLevel0X 2 2 2 3 7" xfId="33814"/>
    <cellStyle name="SAPBEXHLevel0X 2 2 2 4" xfId="33815"/>
    <cellStyle name="SAPBEXHLevel0X 2 2 2 4 2" xfId="33816"/>
    <cellStyle name="SAPBEXHLevel0X 2 2 2 5" xfId="33817"/>
    <cellStyle name="SAPBEXHLevel0X 2 2 2 5 2" xfId="33818"/>
    <cellStyle name="SAPBEXHLevel0X 2 2 2 6" xfId="33819"/>
    <cellStyle name="SAPBEXHLevel0X 2 2 2 6 2" xfId="33820"/>
    <cellStyle name="SAPBEXHLevel0X 2 2 2 7" xfId="33821"/>
    <cellStyle name="SAPBEXHLevel0X 2 2 2 7 2" xfId="33822"/>
    <cellStyle name="SAPBEXHLevel0X 2 2 2 8" xfId="33823"/>
    <cellStyle name="SAPBEXHLevel0X 2 2 2 8 2" xfId="33824"/>
    <cellStyle name="SAPBEXHLevel0X 2 2 2 9" xfId="33825"/>
    <cellStyle name="SAPBEXHLevel0X 2 2 3" xfId="33826"/>
    <cellStyle name="SAPBEXHLevel0X 2 2 3 2" xfId="33827"/>
    <cellStyle name="SAPBEXHLevel0X 2 2 3 2 2" xfId="33828"/>
    <cellStyle name="SAPBEXHLevel0X 2 2 3 2 2 2" xfId="33829"/>
    <cellStyle name="SAPBEXHLevel0X 2 2 3 2 3" xfId="33830"/>
    <cellStyle name="SAPBEXHLevel0X 2 2 3 2 3 2" xfId="33831"/>
    <cellStyle name="SAPBEXHLevel0X 2 2 3 2 4" xfId="33832"/>
    <cellStyle name="SAPBEXHLevel0X 2 2 3 2 4 2" xfId="33833"/>
    <cellStyle name="SAPBEXHLevel0X 2 2 3 2 5" xfId="33834"/>
    <cellStyle name="SAPBEXHLevel0X 2 2 3 2 5 2" xfId="33835"/>
    <cellStyle name="SAPBEXHLevel0X 2 2 3 2 6" xfId="33836"/>
    <cellStyle name="SAPBEXHLevel0X 2 2 3 2 6 2" xfId="33837"/>
    <cellStyle name="SAPBEXHLevel0X 2 2 3 2 7" xfId="33838"/>
    <cellStyle name="SAPBEXHLevel0X 2 2 3 3" xfId="33839"/>
    <cellStyle name="SAPBEXHLevel0X 2 2 3 3 2" xfId="33840"/>
    <cellStyle name="SAPBEXHLevel0X 2 2 3 4" xfId="33841"/>
    <cellStyle name="SAPBEXHLevel0X 2 2 3 4 2" xfId="33842"/>
    <cellStyle name="SAPBEXHLevel0X 2 2 3 5" xfId="33843"/>
    <cellStyle name="SAPBEXHLevel0X 2 2 3 5 2" xfId="33844"/>
    <cellStyle name="SAPBEXHLevel0X 2 2 3 6" xfId="33845"/>
    <cellStyle name="SAPBEXHLevel0X 2 2 3 6 2" xfId="33846"/>
    <cellStyle name="SAPBEXHLevel0X 2 2 3 7" xfId="33847"/>
    <cellStyle name="SAPBEXHLevel0X 2 2 3 7 2" xfId="33848"/>
    <cellStyle name="SAPBEXHLevel0X 2 2 3 8" xfId="33849"/>
    <cellStyle name="SAPBEXHLevel0X 2 2 4" xfId="33850"/>
    <cellStyle name="SAPBEXHLevel0X 2 2 4 2" xfId="33851"/>
    <cellStyle name="SAPBEXHLevel0X 2 2 4 2 2" xfId="33852"/>
    <cellStyle name="SAPBEXHLevel0X 2 2 4 3" xfId="33853"/>
    <cellStyle name="SAPBEXHLevel0X 2 2 4 3 2" xfId="33854"/>
    <cellStyle name="SAPBEXHLevel0X 2 2 4 4" xfId="33855"/>
    <cellStyle name="SAPBEXHLevel0X 2 2 4 4 2" xfId="33856"/>
    <cellStyle name="SAPBEXHLevel0X 2 2 4 5" xfId="33857"/>
    <cellStyle name="SAPBEXHLevel0X 2 2 4 5 2" xfId="33858"/>
    <cellStyle name="SAPBEXHLevel0X 2 2 4 6" xfId="33859"/>
    <cellStyle name="SAPBEXHLevel0X 2 2 4 6 2" xfId="33860"/>
    <cellStyle name="SAPBEXHLevel0X 2 2 4 7" xfId="33861"/>
    <cellStyle name="SAPBEXHLevel0X 2 2 5" xfId="33862"/>
    <cellStyle name="SAPBEXHLevel0X 2 2 5 2" xfId="33863"/>
    <cellStyle name="SAPBEXHLevel0X 2 2 6" xfId="33864"/>
    <cellStyle name="SAPBEXHLevel0X 2 2 6 2" xfId="33865"/>
    <cellStyle name="SAPBEXHLevel0X 2 2 7" xfId="33866"/>
    <cellStyle name="SAPBEXHLevel0X 2 2 7 2" xfId="33867"/>
    <cellStyle name="SAPBEXHLevel0X 2 2 8" xfId="33868"/>
    <cellStyle name="SAPBEXHLevel0X 2 2 8 2" xfId="33869"/>
    <cellStyle name="SAPBEXHLevel0X 2 2 9" xfId="33870"/>
    <cellStyle name="SAPBEXHLevel0X 2 2 9 2" xfId="33871"/>
    <cellStyle name="SAPBEXHLevel0X 2 3" xfId="33872"/>
    <cellStyle name="SAPBEXHLevel0X 2 3 2" xfId="33873"/>
    <cellStyle name="SAPBEXHLevel0X 2 3 2 2" xfId="33874"/>
    <cellStyle name="SAPBEXHLevel0X 2 3 2 2 2" xfId="33875"/>
    <cellStyle name="SAPBEXHLevel0X 2 3 2 2 2 2" xfId="33876"/>
    <cellStyle name="SAPBEXHLevel0X 2 3 2 2 3" xfId="33877"/>
    <cellStyle name="SAPBEXHLevel0X 2 3 2 2 3 2" xfId="33878"/>
    <cellStyle name="SAPBEXHLevel0X 2 3 2 2 4" xfId="33879"/>
    <cellStyle name="SAPBEXHLevel0X 2 3 2 2 4 2" xfId="33880"/>
    <cellStyle name="SAPBEXHLevel0X 2 3 2 2 5" xfId="33881"/>
    <cellStyle name="SAPBEXHLevel0X 2 3 2 2 5 2" xfId="33882"/>
    <cellStyle name="SAPBEXHLevel0X 2 3 2 2 6" xfId="33883"/>
    <cellStyle name="SAPBEXHLevel0X 2 3 2 2 6 2" xfId="33884"/>
    <cellStyle name="SAPBEXHLevel0X 2 3 2 2 7" xfId="33885"/>
    <cellStyle name="SAPBEXHLevel0X 2 3 2 3" xfId="33886"/>
    <cellStyle name="SAPBEXHLevel0X 2 3 2 3 2" xfId="33887"/>
    <cellStyle name="SAPBEXHLevel0X 2 3 2 4" xfId="33888"/>
    <cellStyle name="SAPBEXHLevel0X 2 3 2 4 2" xfId="33889"/>
    <cellStyle name="SAPBEXHLevel0X 2 3 2 5" xfId="33890"/>
    <cellStyle name="SAPBEXHLevel0X 2 3 2 5 2" xfId="33891"/>
    <cellStyle name="SAPBEXHLevel0X 2 3 2 6" xfId="33892"/>
    <cellStyle name="SAPBEXHLevel0X 2 3 2 6 2" xfId="33893"/>
    <cellStyle name="SAPBEXHLevel0X 2 3 2 7" xfId="33894"/>
    <cellStyle name="SAPBEXHLevel0X 2 3 2 7 2" xfId="33895"/>
    <cellStyle name="SAPBEXHLevel0X 2 3 2 8" xfId="33896"/>
    <cellStyle name="SAPBEXHLevel0X 2 3 3" xfId="33897"/>
    <cellStyle name="SAPBEXHLevel0X 2 3 3 2" xfId="33898"/>
    <cellStyle name="SAPBEXHLevel0X 2 3 3 2 2" xfId="33899"/>
    <cellStyle name="SAPBEXHLevel0X 2 3 3 3" xfId="33900"/>
    <cellStyle name="SAPBEXHLevel0X 2 3 3 3 2" xfId="33901"/>
    <cellStyle name="SAPBEXHLevel0X 2 3 3 4" xfId="33902"/>
    <cellStyle name="SAPBEXHLevel0X 2 3 3 4 2" xfId="33903"/>
    <cellStyle name="SAPBEXHLevel0X 2 3 3 5" xfId="33904"/>
    <cellStyle name="SAPBEXHLevel0X 2 3 3 5 2" xfId="33905"/>
    <cellStyle name="SAPBEXHLevel0X 2 3 3 6" xfId="33906"/>
    <cellStyle name="SAPBEXHLevel0X 2 3 3 6 2" xfId="33907"/>
    <cellStyle name="SAPBEXHLevel0X 2 3 3 7" xfId="33908"/>
    <cellStyle name="SAPBEXHLevel0X 2 3 4" xfId="33909"/>
    <cellStyle name="SAPBEXHLevel0X 2 3 4 2" xfId="33910"/>
    <cellStyle name="SAPBEXHLevel0X 2 3 5" xfId="33911"/>
    <cellStyle name="SAPBEXHLevel0X 2 3 5 2" xfId="33912"/>
    <cellStyle name="SAPBEXHLevel0X 2 3 6" xfId="33913"/>
    <cellStyle name="SAPBEXHLevel0X 2 3 6 2" xfId="33914"/>
    <cellStyle name="SAPBEXHLevel0X 2 3 7" xfId="33915"/>
    <cellStyle name="SAPBEXHLevel0X 2 3 7 2" xfId="33916"/>
    <cellStyle name="SAPBEXHLevel0X 2 3 8" xfId="33917"/>
    <cellStyle name="SAPBEXHLevel0X 2 3 8 2" xfId="33918"/>
    <cellStyle name="SAPBEXHLevel0X 2 3 9" xfId="33919"/>
    <cellStyle name="SAPBEXHLevel0X 2 4" xfId="33920"/>
    <cellStyle name="SAPBEXHLevel0X 2 4 2" xfId="33921"/>
    <cellStyle name="SAPBEXHLevel0X 2 4 2 2" xfId="33922"/>
    <cellStyle name="SAPBEXHLevel0X 2 4 2 2 2" xfId="33923"/>
    <cellStyle name="SAPBEXHLevel0X 2 4 2 3" xfId="33924"/>
    <cellStyle name="SAPBEXHLevel0X 2 4 2 3 2" xfId="33925"/>
    <cellStyle name="SAPBEXHLevel0X 2 4 2 4" xfId="33926"/>
    <cellStyle name="SAPBEXHLevel0X 2 4 2 4 2" xfId="33927"/>
    <cellStyle name="SAPBEXHLevel0X 2 4 2 5" xfId="33928"/>
    <cellStyle name="SAPBEXHLevel0X 2 4 2 5 2" xfId="33929"/>
    <cellStyle name="SAPBEXHLevel0X 2 4 2 6" xfId="33930"/>
    <cellStyle name="SAPBEXHLevel0X 2 4 2 6 2" xfId="33931"/>
    <cellStyle name="SAPBEXHLevel0X 2 4 2 7" xfId="33932"/>
    <cellStyle name="SAPBEXHLevel0X 2 4 3" xfId="33933"/>
    <cellStyle name="SAPBEXHLevel0X 2 4 3 2" xfId="33934"/>
    <cellStyle name="SAPBEXHLevel0X 2 4 4" xfId="33935"/>
    <cellStyle name="SAPBEXHLevel0X 2 4 4 2" xfId="33936"/>
    <cellStyle name="SAPBEXHLevel0X 2 4 5" xfId="33937"/>
    <cellStyle name="SAPBEXHLevel0X 2 4 5 2" xfId="33938"/>
    <cellStyle name="SAPBEXHLevel0X 2 4 6" xfId="33939"/>
    <cellStyle name="SAPBEXHLevel0X 2 4 6 2" xfId="33940"/>
    <cellStyle name="SAPBEXHLevel0X 2 4 7" xfId="33941"/>
    <cellStyle name="SAPBEXHLevel0X 2 4 7 2" xfId="33942"/>
    <cellStyle name="SAPBEXHLevel0X 2 4 8" xfId="33943"/>
    <cellStyle name="SAPBEXHLevel0X 2 5" xfId="33944"/>
    <cellStyle name="SAPBEXHLevel0X 2 5 2" xfId="33945"/>
    <cellStyle name="SAPBEXHLevel0X 2 5 2 2" xfId="33946"/>
    <cellStyle name="SAPBEXHLevel0X 2 5 3" xfId="33947"/>
    <cellStyle name="SAPBEXHLevel0X 2 5 3 2" xfId="33948"/>
    <cellStyle name="SAPBEXHLevel0X 2 5 4" xfId="33949"/>
    <cellStyle name="SAPBEXHLevel0X 2 5 4 2" xfId="33950"/>
    <cellStyle name="SAPBEXHLevel0X 2 5 5" xfId="33951"/>
    <cellStyle name="SAPBEXHLevel0X 2 5 5 2" xfId="33952"/>
    <cellStyle name="SAPBEXHLevel0X 2 5 6" xfId="33953"/>
    <cellStyle name="SAPBEXHLevel0X 2 5 6 2" xfId="33954"/>
    <cellStyle name="SAPBEXHLevel0X 2 5 7" xfId="33955"/>
    <cellStyle name="SAPBEXHLevel0X 2 6" xfId="33956"/>
    <cellStyle name="SAPBEXHLevel0X 2 6 2" xfId="33957"/>
    <cellStyle name="SAPBEXHLevel0X 2 7" xfId="33958"/>
    <cellStyle name="SAPBEXHLevel0X 2 7 2" xfId="33959"/>
    <cellStyle name="SAPBEXHLevel0X 2 8" xfId="33960"/>
    <cellStyle name="SAPBEXHLevel0X 2 8 2" xfId="33961"/>
    <cellStyle name="SAPBEXHLevel0X 2 9" xfId="33962"/>
    <cellStyle name="SAPBEXHLevel0X 2 9 2" xfId="33963"/>
    <cellStyle name="SAPBEXHLevel0X 3" xfId="33964"/>
    <cellStyle name="SAPBEXHLevel0X 3 10" xfId="33965"/>
    <cellStyle name="SAPBEXHLevel0X 3 2" xfId="33966"/>
    <cellStyle name="SAPBEXHLevel0X 3 2 2" xfId="33967"/>
    <cellStyle name="SAPBEXHLevel0X 3 2 2 2" xfId="33968"/>
    <cellStyle name="SAPBEXHLevel0X 3 2 2 2 2" xfId="33969"/>
    <cellStyle name="SAPBEXHLevel0X 3 2 2 2 2 2" xfId="33970"/>
    <cellStyle name="SAPBEXHLevel0X 3 2 2 2 3" xfId="33971"/>
    <cellStyle name="SAPBEXHLevel0X 3 2 2 2 3 2" xfId="33972"/>
    <cellStyle name="SAPBEXHLevel0X 3 2 2 2 4" xfId="33973"/>
    <cellStyle name="SAPBEXHLevel0X 3 2 2 2 4 2" xfId="33974"/>
    <cellStyle name="SAPBEXHLevel0X 3 2 2 2 5" xfId="33975"/>
    <cellStyle name="SAPBEXHLevel0X 3 2 2 2 5 2" xfId="33976"/>
    <cellStyle name="SAPBEXHLevel0X 3 2 2 2 6" xfId="33977"/>
    <cellStyle name="SAPBEXHLevel0X 3 2 2 2 6 2" xfId="33978"/>
    <cellStyle name="SAPBEXHLevel0X 3 2 2 2 7" xfId="33979"/>
    <cellStyle name="SAPBEXHLevel0X 3 2 2 3" xfId="33980"/>
    <cellStyle name="SAPBEXHLevel0X 3 2 2 3 2" xfId="33981"/>
    <cellStyle name="SAPBEXHLevel0X 3 2 2 4" xfId="33982"/>
    <cellStyle name="SAPBEXHLevel0X 3 2 2 4 2" xfId="33983"/>
    <cellStyle name="SAPBEXHLevel0X 3 2 2 5" xfId="33984"/>
    <cellStyle name="SAPBEXHLevel0X 3 2 2 5 2" xfId="33985"/>
    <cellStyle name="SAPBEXHLevel0X 3 2 2 6" xfId="33986"/>
    <cellStyle name="SAPBEXHLevel0X 3 2 2 6 2" xfId="33987"/>
    <cellStyle name="SAPBEXHLevel0X 3 2 2 7" xfId="33988"/>
    <cellStyle name="SAPBEXHLevel0X 3 2 2 7 2" xfId="33989"/>
    <cellStyle name="SAPBEXHLevel0X 3 2 2 8" xfId="33990"/>
    <cellStyle name="SAPBEXHLevel0X 3 2 3" xfId="33991"/>
    <cellStyle name="SAPBEXHLevel0X 3 2 3 2" xfId="33992"/>
    <cellStyle name="SAPBEXHLevel0X 3 2 3 2 2" xfId="33993"/>
    <cellStyle name="SAPBEXHLevel0X 3 2 3 3" xfId="33994"/>
    <cellStyle name="SAPBEXHLevel0X 3 2 3 3 2" xfId="33995"/>
    <cellStyle name="SAPBEXHLevel0X 3 2 3 4" xfId="33996"/>
    <cellStyle name="SAPBEXHLevel0X 3 2 3 4 2" xfId="33997"/>
    <cellStyle name="SAPBEXHLevel0X 3 2 3 5" xfId="33998"/>
    <cellStyle name="SAPBEXHLevel0X 3 2 3 5 2" xfId="33999"/>
    <cellStyle name="SAPBEXHLevel0X 3 2 3 6" xfId="34000"/>
    <cellStyle name="SAPBEXHLevel0X 3 2 3 6 2" xfId="34001"/>
    <cellStyle name="SAPBEXHLevel0X 3 2 3 7" xfId="34002"/>
    <cellStyle name="SAPBEXHLevel0X 3 2 4" xfId="34003"/>
    <cellStyle name="SAPBEXHLevel0X 3 2 4 2" xfId="34004"/>
    <cellStyle name="SAPBEXHLevel0X 3 2 5" xfId="34005"/>
    <cellStyle name="SAPBEXHLevel0X 3 2 5 2" xfId="34006"/>
    <cellStyle name="SAPBEXHLevel0X 3 2 6" xfId="34007"/>
    <cellStyle name="SAPBEXHLevel0X 3 2 6 2" xfId="34008"/>
    <cellStyle name="SAPBEXHLevel0X 3 2 7" xfId="34009"/>
    <cellStyle name="SAPBEXHLevel0X 3 2 7 2" xfId="34010"/>
    <cellStyle name="SAPBEXHLevel0X 3 2 8" xfId="34011"/>
    <cellStyle name="SAPBEXHLevel0X 3 2 8 2" xfId="34012"/>
    <cellStyle name="SAPBEXHLevel0X 3 2 9" xfId="34013"/>
    <cellStyle name="SAPBEXHLevel0X 3 3" xfId="34014"/>
    <cellStyle name="SAPBEXHLevel0X 3 3 2" xfId="34015"/>
    <cellStyle name="SAPBEXHLevel0X 3 3 2 2" xfId="34016"/>
    <cellStyle name="SAPBEXHLevel0X 3 3 2 2 2" xfId="34017"/>
    <cellStyle name="SAPBEXHLevel0X 3 3 2 3" xfId="34018"/>
    <cellStyle name="SAPBEXHLevel0X 3 3 2 3 2" xfId="34019"/>
    <cellStyle name="SAPBEXHLevel0X 3 3 2 4" xfId="34020"/>
    <cellStyle name="SAPBEXHLevel0X 3 3 2 4 2" xfId="34021"/>
    <cellStyle name="SAPBEXHLevel0X 3 3 2 5" xfId="34022"/>
    <cellStyle name="SAPBEXHLevel0X 3 3 2 5 2" xfId="34023"/>
    <cellStyle name="SAPBEXHLevel0X 3 3 2 6" xfId="34024"/>
    <cellStyle name="SAPBEXHLevel0X 3 3 2 6 2" xfId="34025"/>
    <cellStyle name="SAPBEXHLevel0X 3 3 2 7" xfId="34026"/>
    <cellStyle name="SAPBEXHLevel0X 3 3 3" xfId="34027"/>
    <cellStyle name="SAPBEXHLevel0X 3 3 3 2" xfId="34028"/>
    <cellStyle name="SAPBEXHLevel0X 3 3 4" xfId="34029"/>
    <cellStyle name="SAPBEXHLevel0X 3 3 4 2" xfId="34030"/>
    <cellStyle name="SAPBEXHLevel0X 3 3 5" xfId="34031"/>
    <cellStyle name="SAPBEXHLevel0X 3 3 5 2" xfId="34032"/>
    <cellStyle name="SAPBEXHLevel0X 3 3 6" xfId="34033"/>
    <cellStyle name="SAPBEXHLevel0X 3 3 6 2" xfId="34034"/>
    <cellStyle name="SAPBEXHLevel0X 3 3 7" xfId="34035"/>
    <cellStyle name="SAPBEXHLevel0X 3 3 7 2" xfId="34036"/>
    <cellStyle name="SAPBEXHLevel0X 3 3 8" xfId="34037"/>
    <cellStyle name="SAPBEXHLevel0X 3 4" xfId="34038"/>
    <cellStyle name="SAPBEXHLevel0X 3 4 2" xfId="34039"/>
    <cellStyle name="SAPBEXHLevel0X 3 4 2 2" xfId="34040"/>
    <cellStyle name="SAPBEXHLevel0X 3 4 3" xfId="34041"/>
    <cellStyle name="SAPBEXHLevel0X 3 4 3 2" xfId="34042"/>
    <cellStyle name="SAPBEXHLevel0X 3 4 4" xfId="34043"/>
    <cellStyle name="SAPBEXHLevel0X 3 4 4 2" xfId="34044"/>
    <cellStyle name="SAPBEXHLevel0X 3 4 5" xfId="34045"/>
    <cellStyle name="SAPBEXHLevel0X 3 4 5 2" xfId="34046"/>
    <cellStyle name="SAPBEXHLevel0X 3 4 6" xfId="34047"/>
    <cellStyle name="SAPBEXHLevel0X 3 4 6 2" xfId="34048"/>
    <cellStyle name="SAPBEXHLevel0X 3 4 7" xfId="34049"/>
    <cellStyle name="SAPBEXHLevel0X 3 5" xfId="34050"/>
    <cellStyle name="SAPBEXHLevel0X 3 5 2" xfId="34051"/>
    <cellStyle name="SAPBEXHLevel0X 3 6" xfId="34052"/>
    <cellStyle name="SAPBEXHLevel0X 3 6 2" xfId="34053"/>
    <cellStyle name="SAPBEXHLevel0X 3 7" xfId="34054"/>
    <cellStyle name="SAPBEXHLevel0X 3 7 2" xfId="34055"/>
    <cellStyle name="SAPBEXHLevel0X 3 8" xfId="34056"/>
    <cellStyle name="SAPBEXHLevel0X 3 8 2" xfId="34057"/>
    <cellStyle name="SAPBEXHLevel0X 3 9" xfId="34058"/>
    <cellStyle name="SAPBEXHLevel0X 3 9 2" xfId="34059"/>
    <cellStyle name="SAPBEXHLevel0X 4" xfId="34060"/>
    <cellStyle name="SAPBEXHLevel0X 4 2" xfId="34061"/>
    <cellStyle name="SAPBEXHLevel0X 4 2 2" xfId="34062"/>
    <cellStyle name="SAPBEXHLevel0X 4 2 2 2" xfId="34063"/>
    <cellStyle name="SAPBEXHLevel0X 4 2 2 2 2" xfId="34064"/>
    <cellStyle name="SAPBEXHLevel0X 4 2 2 3" xfId="34065"/>
    <cellStyle name="SAPBEXHLevel0X 4 2 2 3 2" xfId="34066"/>
    <cellStyle name="SAPBEXHLevel0X 4 2 2 4" xfId="34067"/>
    <cellStyle name="SAPBEXHLevel0X 4 2 2 4 2" xfId="34068"/>
    <cellStyle name="SAPBEXHLevel0X 4 2 2 5" xfId="34069"/>
    <cellStyle name="SAPBEXHLevel0X 4 2 2 5 2" xfId="34070"/>
    <cellStyle name="SAPBEXHLevel0X 4 2 2 6" xfId="34071"/>
    <cellStyle name="SAPBEXHLevel0X 4 2 2 6 2" xfId="34072"/>
    <cellStyle name="SAPBEXHLevel0X 4 2 2 7" xfId="34073"/>
    <cellStyle name="SAPBEXHLevel0X 4 2 3" xfId="34074"/>
    <cellStyle name="SAPBEXHLevel0X 4 2 3 2" xfId="34075"/>
    <cellStyle name="SAPBEXHLevel0X 4 2 4" xfId="34076"/>
    <cellStyle name="SAPBEXHLevel0X 4 2 4 2" xfId="34077"/>
    <cellStyle name="SAPBEXHLevel0X 4 2 5" xfId="34078"/>
    <cellStyle name="SAPBEXHLevel0X 4 2 5 2" xfId="34079"/>
    <cellStyle name="SAPBEXHLevel0X 4 2 6" xfId="34080"/>
    <cellStyle name="SAPBEXHLevel0X 4 2 6 2" xfId="34081"/>
    <cellStyle name="SAPBEXHLevel0X 4 2 7" xfId="34082"/>
    <cellStyle name="SAPBEXHLevel0X 4 2 7 2" xfId="34083"/>
    <cellStyle name="SAPBEXHLevel0X 4 2 8" xfId="34084"/>
    <cellStyle name="SAPBEXHLevel0X 4 3" xfId="34085"/>
    <cellStyle name="SAPBEXHLevel0X 4 3 2" xfId="34086"/>
    <cellStyle name="SAPBEXHLevel0X 4 3 2 2" xfId="34087"/>
    <cellStyle name="SAPBEXHLevel0X 4 3 3" xfId="34088"/>
    <cellStyle name="SAPBEXHLevel0X 4 3 3 2" xfId="34089"/>
    <cellStyle name="SAPBEXHLevel0X 4 3 4" xfId="34090"/>
    <cellStyle name="SAPBEXHLevel0X 4 3 4 2" xfId="34091"/>
    <cellStyle name="SAPBEXHLevel0X 4 3 5" xfId="34092"/>
    <cellStyle name="SAPBEXHLevel0X 4 3 5 2" xfId="34093"/>
    <cellStyle name="SAPBEXHLevel0X 4 3 6" xfId="34094"/>
    <cellStyle name="SAPBEXHLevel0X 4 3 6 2" xfId="34095"/>
    <cellStyle name="SAPBEXHLevel0X 4 3 7" xfId="34096"/>
    <cellStyle name="SAPBEXHLevel0X 4 4" xfId="34097"/>
    <cellStyle name="SAPBEXHLevel0X 4 4 2" xfId="34098"/>
    <cellStyle name="SAPBEXHLevel0X 4 5" xfId="34099"/>
    <cellStyle name="SAPBEXHLevel0X 4 5 2" xfId="34100"/>
    <cellStyle name="SAPBEXHLevel0X 4 6" xfId="34101"/>
    <cellStyle name="SAPBEXHLevel0X 4 6 2" xfId="34102"/>
    <cellStyle name="SAPBEXHLevel0X 4 7" xfId="34103"/>
    <cellStyle name="SAPBEXHLevel0X 4 7 2" xfId="34104"/>
    <cellStyle name="SAPBEXHLevel0X 4 8" xfId="34105"/>
    <cellStyle name="SAPBEXHLevel0X 4 8 2" xfId="34106"/>
    <cellStyle name="SAPBEXHLevel0X 4 9" xfId="34107"/>
    <cellStyle name="SAPBEXHLevel0X 5" xfId="34108"/>
    <cellStyle name="SAPBEXHLevel0X 5 2" xfId="34109"/>
    <cellStyle name="SAPBEXHLevel0X 5 2 2" xfId="34110"/>
    <cellStyle name="SAPBEXHLevel0X 5 2 2 2" xfId="34111"/>
    <cellStyle name="SAPBEXHLevel0X 5 2 2 2 2" xfId="34112"/>
    <cellStyle name="SAPBEXHLevel0X 5 2 2 3" xfId="34113"/>
    <cellStyle name="SAPBEXHLevel0X 5 2 2 3 2" xfId="34114"/>
    <cellStyle name="SAPBEXHLevel0X 5 2 2 4" xfId="34115"/>
    <cellStyle name="SAPBEXHLevel0X 5 2 2 4 2" xfId="34116"/>
    <cellStyle name="SAPBEXHLevel0X 5 2 2 5" xfId="34117"/>
    <cellStyle name="SAPBEXHLevel0X 5 2 2 5 2" xfId="34118"/>
    <cellStyle name="SAPBEXHLevel0X 5 2 2 6" xfId="34119"/>
    <cellStyle name="SAPBEXHLevel0X 5 2 2 6 2" xfId="34120"/>
    <cellStyle name="SAPBEXHLevel0X 5 2 2 7" xfId="34121"/>
    <cellStyle name="SAPBEXHLevel0X 5 2 3" xfId="34122"/>
    <cellStyle name="SAPBEXHLevel0X 5 2 3 2" xfId="34123"/>
    <cellStyle name="SAPBEXHLevel0X 5 2 4" xfId="34124"/>
    <cellStyle name="SAPBEXHLevel0X 5 2 4 2" xfId="34125"/>
    <cellStyle name="SAPBEXHLevel0X 5 2 5" xfId="34126"/>
    <cellStyle name="SAPBEXHLevel0X 5 2 5 2" xfId="34127"/>
    <cellStyle name="SAPBEXHLevel0X 5 2 6" xfId="34128"/>
    <cellStyle name="SAPBEXHLevel0X 5 2 6 2" xfId="34129"/>
    <cellStyle name="SAPBEXHLevel0X 5 2 7" xfId="34130"/>
    <cellStyle name="SAPBEXHLevel0X 5 2 7 2" xfId="34131"/>
    <cellStyle name="SAPBEXHLevel0X 5 2 8" xfId="34132"/>
    <cellStyle name="SAPBEXHLevel0X 5 3" xfId="34133"/>
    <cellStyle name="SAPBEXHLevel0X 5 3 2" xfId="34134"/>
    <cellStyle name="SAPBEXHLevel0X 5 3 2 2" xfId="34135"/>
    <cellStyle name="SAPBEXHLevel0X 5 3 3" xfId="34136"/>
    <cellStyle name="SAPBEXHLevel0X 5 3 3 2" xfId="34137"/>
    <cellStyle name="SAPBEXHLevel0X 5 3 4" xfId="34138"/>
    <cellStyle name="SAPBEXHLevel0X 5 3 4 2" xfId="34139"/>
    <cellStyle name="SAPBEXHLevel0X 5 3 5" xfId="34140"/>
    <cellStyle name="SAPBEXHLevel0X 5 3 5 2" xfId="34141"/>
    <cellStyle name="SAPBEXHLevel0X 5 3 6" xfId="34142"/>
    <cellStyle name="SAPBEXHLevel0X 5 3 6 2" xfId="34143"/>
    <cellStyle name="SAPBEXHLevel0X 5 3 7" xfId="34144"/>
    <cellStyle name="SAPBEXHLevel0X 5 4" xfId="34145"/>
    <cellStyle name="SAPBEXHLevel0X 5 4 2" xfId="34146"/>
    <cellStyle name="SAPBEXHLevel0X 5 5" xfId="34147"/>
    <cellStyle name="SAPBEXHLevel0X 5 5 2" xfId="34148"/>
    <cellStyle name="SAPBEXHLevel0X 5 6" xfId="34149"/>
    <cellStyle name="SAPBEXHLevel0X 5 6 2" xfId="34150"/>
    <cellStyle name="SAPBEXHLevel0X 5 7" xfId="34151"/>
    <cellStyle name="SAPBEXHLevel0X 5 7 2" xfId="34152"/>
    <cellStyle name="SAPBEXHLevel0X 5 8" xfId="34153"/>
    <cellStyle name="SAPBEXHLevel0X 5 8 2" xfId="34154"/>
    <cellStyle name="SAPBEXHLevel0X 5 9" xfId="34155"/>
    <cellStyle name="SAPBEXHLevel0X 6" xfId="34156"/>
    <cellStyle name="SAPBEXHLevel0X 6 2" xfId="34157"/>
    <cellStyle name="SAPBEXHLevel0X 6 2 2" xfId="34158"/>
    <cellStyle name="SAPBEXHLevel0X 6 2 2 2" xfId="34159"/>
    <cellStyle name="SAPBEXHLevel0X 6 2 3" xfId="34160"/>
    <cellStyle name="SAPBEXHLevel0X 6 2 3 2" xfId="34161"/>
    <cellStyle name="SAPBEXHLevel0X 6 2 4" xfId="34162"/>
    <cellStyle name="SAPBEXHLevel0X 6 2 4 2" xfId="34163"/>
    <cellStyle name="SAPBEXHLevel0X 6 2 5" xfId="34164"/>
    <cellStyle name="SAPBEXHLevel0X 6 2 5 2" xfId="34165"/>
    <cellStyle name="SAPBEXHLevel0X 6 2 6" xfId="34166"/>
    <cellStyle name="SAPBEXHLevel0X 6 2 6 2" xfId="34167"/>
    <cellStyle name="SAPBEXHLevel0X 6 2 7" xfId="34168"/>
    <cellStyle name="SAPBEXHLevel0X 6 3" xfId="34169"/>
    <cellStyle name="SAPBEXHLevel0X 6 3 2" xfId="34170"/>
    <cellStyle name="SAPBEXHLevel0X 6 4" xfId="34171"/>
    <cellStyle name="SAPBEXHLevel0X 6 4 2" xfId="34172"/>
    <cellStyle name="SAPBEXHLevel0X 6 5" xfId="34173"/>
    <cellStyle name="SAPBEXHLevel0X 6 5 2" xfId="34174"/>
    <cellStyle name="SAPBEXHLevel0X 6 6" xfId="34175"/>
    <cellStyle name="SAPBEXHLevel0X 6 6 2" xfId="34176"/>
    <cellStyle name="SAPBEXHLevel0X 6 7" xfId="34177"/>
    <cellStyle name="SAPBEXHLevel0X 6 7 2" xfId="34178"/>
    <cellStyle name="SAPBEXHLevel0X 6 8" xfId="34179"/>
    <cellStyle name="SAPBEXHLevel0X 7" xfId="34180"/>
    <cellStyle name="SAPBEXHLevel0X 7 2" xfId="34181"/>
    <cellStyle name="SAPBEXHLevel0X 7 2 2" xfId="34182"/>
    <cellStyle name="SAPBEXHLevel0X 7 3" xfId="34183"/>
    <cellStyle name="SAPBEXHLevel0X 7 3 2" xfId="34184"/>
    <cellStyle name="SAPBEXHLevel0X 7 4" xfId="34185"/>
    <cellStyle name="SAPBEXHLevel0X 7 4 2" xfId="34186"/>
    <cellStyle name="SAPBEXHLevel0X 7 5" xfId="34187"/>
    <cellStyle name="SAPBEXHLevel0X 7 5 2" xfId="34188"/>
    <cellStyle name="SAPBEXHLevel0X 7 6" xfId="34189"/>
    <cellStyle name="SAPBEXHLevel0X 7 6 2" xfId="34190"/>
    <cellStyle name="SAPBEXHLevel0X 7 7" xfId="34191"/>
    <cellStyle name="SAPBEXHLevel0X 8" xfId="34192"/>
    <cellStyle name="SAPBEXHLevel0X 8 2" xfId="34193"/>
    <cellStyle name="SAPBEXHLevel0X 9" xfId="34194"/>
    <cellStyle name="SAPBEXHLevel0X 9 2" xfId="34195"/>
    <cellStyle name="SAPBEXHLevel1" xfId="34196"/>
    <cellStyle name="SAPBEXHLevel1 10" xfId="34197"/>
    <cellStyle name="SAPBEXHLevel1 10 2" xfId="34198"/>
    <cellStyle name="SAPBEXHLevel1 10 2 2" xfId="34199"/>
    <cellStyle name="SAPBEXHLevel1 10 3" xfId="34200"/>
    <cellStyle name="SAPBEXHLevel1 10 3 2" xfId="34201"/>
    <cellStyle name="SAPBEXHLevel1 10 4" xfId="34202"/>
    <cellStyle name="SAPBEXHLevel1 10 4 2" xfId="34203"/>
    <cellStyle name="SAPBEXHLevel1 10 5" xfId="34204"/>
    <cellStyle name="SAPBEXHLevel1 10 5 2" xfId="34205"/>
    <cellStyle name="SAPBEXHLevel1 10 6" xfId="34206"/>
    <cellStyle name="SAPBEXHLevel1 10 6 2" xfId="34207"/>
    <cellStyle name="SAPBEXHLevel1 10 7" xfId="34208"/>
    <cellStyle name="SAPBEXHLevel1 11" xfId="34209"/>
    <cellStyle name="SAPBEXHLevel1 11 2" xfId="34210"/>
    <cellStyle name="SAPBEXHLevel1 12" xfId="34211"/>
    <cellStyle name="SAPBEXHLevel1 12 2" xfId="34212"/>
    <cellStyle name="SAPBEXHLevel1 13" xfId="34213"/>
    <cellStyle name="SAPBEXHLevel1 13 2" xfId="34214"/>
    <cellStyle name="SAPBEXHLevel1 14" xfId="34215"/>
    <cellStyle name="SAPBEXHLevel1 14 2" xfId="34216"/>
    <cellStyle name="SAPBEXHLevel1 15" xfId="34217"/>
    <cellStyle name="SAPBEXHLevel1 15 2" xfId="34218"/>
    <cellStyle name="SAPBEXHLevel1 16" xfId="34219"/>
    <cellStyle name="SAPBEXHLevel1 2" xfId="34220"/>
    <cellStyle name="SAPBEXHLevel1 2 10" xfId="34221"/>
    <cellStyle name="SAPBEXHLevel1 2 10 2" xfId="34222"/>
    <cellStyle name="SAPBEXHLevel1 2 11" xfId="34223"/>
    <cellStyle name="SAPBEXHLevel1 2 11 2" xfId="34224"/>
    <cellStyle name="SAPBEXHLevel1 2 12" xfId="34225"/>
    <cellStyle name="SAPBEXHLevel1 2 2" xfId="34226"/>
    <cellStyle name="SAPBEXHLevel1 2 2 10" xfId="34227"/>
    <cellStyle name="SAPBEXHLevel1 2 2 10 2" xfId="34228"/>
    <cellStyle name="SAPBEXHLevel1 2 2 11" xfId="34229"/>
    <cellStyle name="SAPBEXHLevel1 2 2 2" xfId="34230"/>
    <cellStyle name="SAPBEXHLevel1 2 2 2 10" xfId="34231"/>
    <cellStyle name="SAPBEXHLevel1 2 2 2 2" xfId="34232"/>
    <cellStyle name="SAPBEXHLevel1 2 2 2 2 2" xfId="34233"/>
    <cellStyle name="SAPBEXHLevel1 2 2 2 2 2 2" xfId="34234"/>
    <cellStyle name="SAPBEXHLevel1 2 2 2 2 2 2 2" xfId="34235"/>
    <cellStyle name="SAPBEXHLevel1 2 2 2 2 2 2 2 2" xfId="34236"/>
    <cellStyle name="SAPBEXHLevel1 2 2 2 2 2 2 3" xfId="34237"/>
    <cellStyle name="SAPBEXHLevel1 2 2 2 2 2 2 3 2" xfId="34238"/>
    <cellStyle name="SAPBEXHLevel1 2 2 2 2 2 2 4" xfId="34239"/>
    <cellStyle name="SAPBEXHLevel1 2 2 2 2 2 2 4 2" xfId="34240"/>
    <cellStyle name="SAPBEXHLevel1 2 2 2 2 2 2 5" xfId="34241"/>
    <cellStyle name="SAPBEXHLevel1 2 2 2 2 2 2 5 2" xfId="34242"/>
    <cellStyle name="SAPBEXHLevel1 2 2 2 2 2 2 6" xfId="34243"/>
    <cellStyle name="SAPBEXHLevel1 2 2 2 2 2 2 6 2" xfId="34244"/>
    <cellStyle name="SAPBEXHLevel1 2 2 2 2 2 2 7" xfId="34245"/>
    <cellStyle name="SAPBEXHLevel1 2 2 2 2 2 3" xfId="34246"/>
    <cellStyle name="SAPBEXHLevel1 2 2 2 2 2 3 2" xfId="34247"/>
    <cellStyle name="SAPBEXHLevel1 2 2 2 2 2 4" xfId="34248"/>
    <cellStyle name="SAPBEXHLevel1 2 2 2 2 2 4 2" xfId="34249"/>
    <cellStyle name="SAPBEXHLevel1 2 2 2 2 2 5" xfId="34250"/>
    <cellStyle name="SAPBEXHLevel1 2 2 2 2 2 5 2" xfId="34251"/>
    <cellStyle name="SAPBEXHLevel1 2 2 2 2 2 6" xfId="34252"/>
    <cellStyle name="SAPBEXHLevel1 2 2 2 2 2 6 2" xfId="34253"/>
    <cellStyle name="SAPBEXHLevel1 2 2 2 2 2 7" xfId="34254"/>
    <cellStyle name="SAPBEXHLevel1 2 2 2 2 2 7 2" xfId="34255"/>
    <cellStyle name="SAPBEXHLevel1 2 2 2 2 2 8" xfId="34256"/>
    <cellStyle name="SAPBEXHLevel1 2 2 2 2 3" xfId="34257"/>
    <cellStyle name="SAPBEXHLevel1 2 2 2 2 3 2" xfId="34258"/>
    <cellStyle name="SAPBEXHLevel1 2 2 2 2 3 2 2" xfId="34259"/>
    <cellStyle name="SAPBEXHLevel1 2 2 2 2 3 3" xfId="34260"/>
    <cellStyle name="SAPBEXHLevel1 2 2 2 2 3 3 2" xfId="34261"/>
    <cellStyle name="SAPBEXHLevel1 2 2 2 2 3 4" xfId="34262"/>
    <cellStyle name="SAPBEXHLevel1 2 2 2 2 3 4 2" xfId="34263"/>
    <cellStyle name="SAPBEXHLevel1 2 2 2 2 3 5" xfId="34264"/>
    <cellStyle name="SAPBEXHLevel1 2 2 2 2 3 5 2" xfId="34265"/>
    <cellStyle name="SAPBEXHLevel1 2 2 2 2 3 6" xfId="34266"/>
    <cellStyle name="SAPBEXHLevel1 2 2 2 2 3 6 2" xfId="34267"/>
    <cellStyle name="SAPBEXHLevel1 2 2 2 2 3 7" xfId="34268"/>
    <cellStyle name="SAPBEXHLevel1 2 2 2 2 4" xfId="34269"/>
    <cellStyle name="SAPBEXHLevel1 2 2 2 2 4 2" xfId="34270"/>
    <cellStyle name="SAPBEXHLevel1 2 2 2 2 5" xfId="34271"/>
    <cellStyle name="SAPBEXHLevel1 2 2 2 2 5 2" xfId="34272"/>
    <cellStyle name="SAPBEXHLevel1 2 2 2 2 6" xfId="34273"/>
    <cellStyle name="SAPBEXHLevel1 2 2 2 2 6 2" xfId="34274"/>
    <cellStyle name="SAPBEXHLevel1 2 2 2 2 7" xfId="34275"/>
    <cellStyle name="SAPBEXHLevel1 2 2 2 2 7 2" xfId="34276"/>
    <cellStyle name="SAPBEXHLevel1 2 2 2 2 8" xfId="34277"/>
    <cellStyle name="SAPBEXHLevel1 2 2 2 2 8 2" xfId="34278"/>
    <cellStyle name="SAPBEXHLevel1 2 2 2 2 9" xfId="34279"/>
    <cellStyle name="SAPBEXHLevel1 2 2 2 3" xfId="34280"/>
    <cellStyle name="SAPBEXHLevel1 2 2 2 3 2" xfId="34281"/>
    <cellStyle name="SAPBEXHLevel1 2 2 2 3 2 2" xfId="34282"/>
    <cellStyle name="SAPBEXHLevel1 2 2 2 3 2 2 2" xfId="34283"/>
    <cellStyle name="SAPBEXHLevel1 2 2 2 3 2 3" xfId="34284"/>
    <cellStyle name="SAPBEXHLevel1 2 2 2 3 2 3 2" xfId="34285"/>
    <cellStyle name="SAPBEXHLevel1 2 2 2 3 2 4" xfId="34286"/>
    <cellStyle name="SAPBEXHLevel1 2 2 2 3 2 4 2" xfId="34287"/>
    <cellStyle name="SAPBEXHLevel1 2 2 2 3 2 5" xfId="34288"/>
    <cellStyle name="SAPBEXHLevel1 2 2 2 3 2 5 2" xfId="34289"/>
    <cellStyle name="SAPBEXHLevel1 2 2 2 3 2 6" xfId="34290"/>
    <cellStyle name="SAPBEXHLevel1 2 2 2 3 2 6 2" xfId="34291"/>
    <cellStyle name="SAPBEXHLevel1 2 2 2 3 2 7" xfId="34292"/>
    <cellStyle name="SAPBEXHLevel1 2 2 2 3 3" xfId="34293"/>
    <cellStyle name="SAPBEXHLevel1 2 2 2 3 3 2" xfId="34294"/>
    <cellStyle name="SAPBEXHLevel1 2 2 2 3 4" xfId="34295"/>
    <cellStyle name="SAPBEXHLevel1 2 2 2 3 4 2" xfId="34296"/>
    <cellStyle name="SAPBEXHLevel1 2 2 2 3 5" xfId="34297"/>
    <cellStyle name="SAPBEXHLevel1 2 2 2 3 5 2" xfId="34298"/>
    <cellStyle name="SAPBEXHLevel1 2 2 2 3 6" xfId="34299"/>
    <cellStyle name="SAPBEXHLevel1 2 2 2 3 6 2" xfId="34300"/>
    <cellStyle name="SAPBEXHLevel1 2 2 2 3 7" xfId="34301"/>
    <cellStyle name="SAPBEXHLevel1 2 2 2 3 7 2" xfId="34302"/>
    <cellStyle name="SAPBEXHLevel1 2 2 2 3 8" xfId="34303"/>
    <cellStyle name="SAPBEXHLevel1 2 2 2 4" xfId="34304"/>
    <cellStyle name="SAPBEXHLevel1 2 2 2 4 2" xfId="34305"/>
    <cellStyle name="SAPBEXHLevel1 2 2 2 4 2 2" xfId="34306"/>
    <cellStyle name="SAPBEXHLevel1 2 2 2 4 3" xfId="34307"/>
    <cellStyle name="SAPBEXHLevel1 2 2 2 4 3 2" xfId="34308"/>
    <cellStyle name="SAPBEXHLevel1 2 2 2 4 4" xfId="34309"/>
    <cellStyle name="SAPBEXHLevel1 2 2 2 4 4 2" xfId="34310"/>
    <cellStyle name="SAPBEXHLevel1 2 2 2 4 5" xfId="34311"/>
    <cellStyle name="SAPBEXHLevel1 2 2 2 4 5 2" xfId="34312"/>
    <cellStyle name="SAPBEXHLevel1 2 2 2 4 6" xfId="34313"/>
    <cellStyle name="SAPBEXHLevel1 2 2 2 4 6 2" xfId="34314"/>
    <cellStyle name="SAPBEXHLevel1 2 2 2 4 7" xfId="34315"/>
    <cellStyle name="SAPBEXHLevel1 2 2 2 5" xfId="34316"/>
    <cellStyle name="SAPBEXHLevel1 2 2 2 5 2" xfId="34317"/>
    <cellStyle name="SAPBEXHLevel1 2 2 2 6" xfId="34318"/>
    <cellStyle name="SAPBEXHLevel1 2 2 2 6 2" xfId="34319"/>
    <cellStyle name="SAPBEXHLevel1 2 2 2 7" xfId="34320"/>
    <cellStyle name="SAPBEXHLevel1 2 2 2 7 2" xfId="34321"/>
    <cellStyle name="SAPBEXHLevel1 2 2 2 8" xfId="34322"/>
    <cellStyle name="SAPBEXHLevel1 2 2 2 8 2" xfId="34323"/>
    <cellStyle name="SAPBEXHLevel1 2 2 2 9" xfId="34324"/>
    <cellStyle name="SAPBEXHLevel1 2 2 2 9 2" xfId="34325"/>
    <cellStyle name="SAPBEXHLevel1 2 2 3" xfId="34326"/>
    <cellStyle name="SAPBEXHLevel1 2 2 3 2" xfId="34327"/>
    <cellStyle name="SAPBEXHLevel1 2 2 3 2 2" xfId="34328"/>
    <cellStyle name="SAPBEXHLevel1 2 2 3 2 2 2" xfId="34329"/>
    <cellStyle name="SAPBEXHLevel1 2 2 3 2 2 2 2" xfId="34330"/>
    <cellStyle name="SAPBEXHLevel1 2 2 3 2 2 3" xfId="34331"/>
    <cellStyle name="SAPBEXHLevel1 2 2 3 2 2 3 2" xfId="34332"/>
    <cellStyle name="SAPBEXHLevel1 2 2 3 2 2 4" xfId="34333"/>
    <cellStyle name="SAPBEXHLevel1 2 2 3 2 2 4 2" xfId="34334"/>
    <cellStyle name="SAPBEXHLevel1 2 2 3 2 2 5" xfId="34335"/>
    <cellStyle name="SAPBEXHLevel1 2 2 3 2 2 5 2" xfId="34336"/>
    <cellStyle name="SAPBEXHLevel1 2 2 3 2 2 6" xfId="34337"/>
    <cellStyle name="SAPBEXHLevel1 2 2 3 2 2 6 2" xfId="34338"/>
    <cellStyle name="SAPBEXHLevel1 2 2 3 2 2 7" xfId="34339"/>
    <cellStyle name="SAPBEXHLevel1 2 2 3 2 3" xfId="34340"/>
    <cellStyle name="SAPBEXHLevel1 2 2 3 2 3 2" xfId="34341"/>
    <cellStyle name="SAPBEXHLevel1 2 2 3 2 4" xfId="34342"/>
    <cellStyle name="SAPBEXHLevel1 2 2 3 2 4 2" xfId="34343"/>
    <cellStyle name="SAPBEXHLevel1 2 2 3 2 5" xfId="34344"/>
    <cellStyle name="SAPBEXHLevel1 2 2 3 2 5 2" xfId="34345"/>
    <cellStyle name="SAPBEXHLevel1 2 2 3 2 6" xfId="34346"/>
    <cellStyle name="SAPBEXHLevel1 2 2 3 2 6 2" xfId="34347"/>
    <cellStyle name="SAPBEXHLevel1 2 2 3 2 7" xfId="34348"/>
    <cellStyle name="SAPBEXHLevel1 2 2 3 2 7 2" xfId="34349"/>
    <cellStyle name="SAPBEXHLevel1 2 2 3 2 8" xfId="34350"/>
    <cellStyle name="SAPBEXHLevel1 2 2 3 3" xfId="34351"/>
    <cellStyle name="SAPBEXHLevel1 2 2 3 3 2" xfId="34352"/>
    <cellStyle name="SAPBEXHLevel1 2 2 3 3 2 2" xfId="34353"/>
    <cellStyle name="SAPBEXHLevel1 2 2 3 3 3" xfId="34354"/>
    <cellStyle name="SAPBEXHLevel1 2 2 3 3 3 2" xfId="34355"/>
    <cellStyle name="SAPBEXHLevel1 2 2 3 3 4" xfId="34356"/>
    <cellStyle name="SAPBEXHLevel1 2 2 3 3 4 2" xfId="34357"/>
    <cellStyle name="SAPBEXHLevel1 2 2 3 3 5" xfId="34358"/>
    <cellStyle name="SAPBEXHLevel1 2 2 3 3 5 2" xfId="34359"/>
    <cellStyle name="SAPBEXHLevel1 2 2 3 3 6" xfId="34360"/>
    <cellStyle name="SAPBEXHLevel1 2 2 3 3 6 2" xfId="34361"/>
    <cellStyle name="SAPBEXHLevel1 2 2 3 3 7" xfId="34362"/>
    <cellStyle name="SAPBEXHLevel1 2 2 3 4" xfId="34363"/>
    <cellStyle name="SAPBEXHLevel1 2 2 3 4 2" xfId="34364"/>
    <cellStyle name="SAPBEXHLevel1 2 2 3 5" xfId="34365"/>
    <cellStyle name="SAPBEXHLevel1 2 2 3 5 2" xfId="34366"/>
    <cellStyle name="SAPBEXHLevel1 2 2 3 6" xfId="34367"/>
    <cellStyle name="SAPBEXHLevel1 2 2 3 6 2" xfId="34368"/>
    <cellStyle name="SAPBEXHLevel1 2 2 3 7" xfId="34369"/>
    <cellStyle name="SAPBEXHLevel1 2 2 3 7 2" xfId="34370"/>
    <cellStyle name="SAPBEXHLevel1 2 2 3 8" xfId="34371"/>
    <cellStyle name="SAPBEXHLevel1 2 2 3 8 2" xfId="34372"/>
    <cellStyle name="SAPBEXHLevel1 2 2 3 9" xfId="34373"/>
    <cellStyle name="SAPBEXHLevel1 2 2 4" xfId="34374"/>
    <cellStyle name="SAPBEXHLevel1 2 2 4 2" xfId="34375"/>
    <cellStyle name="SAPBEXHLevel1 2 2 4 2 2" xfId="34376"/>
    <cellStyle name="SAPBEXHLevel1 2 2 4 2 2 2" xfId="34377"/>
    <cellStyle name="SAPBEXHLevel1 2 2 4 2 3" xfId="34378"/>
    <cellStyle name="SAPBEXHLevel1 2 2 4 2 3 2" xfId="34379"/>
    <cellStyle name="SAPBEXHLevel1 2 2 4 2 4" xfId="34380"/>
    <cellStyle name="SAPBEXHLevel1 2 2 4 2 4 2" xfId="34381"/>
    <cellStyle name="SAPBEXHLevel1 2 2 4 2 5" xfId="34382"/>
    <cellStyle name="SAPBEXHLevel1 2 2 4 2 5 2" xfId="34383"/>
    <cellStyle name="SAPBEXHLevel1 2 2 4 2 6" xfId="34384"/>
    <cellStyle name="SAPBEXHLevel1 2 2 4 2 6 2" xfId="34385"/>
    <cellStyle name="SAPBEXHLevel1 2 2 4 2 7" xfId="34386"/>
    <cellStyle name="SAPBEXHLevel1 2 2 4 3" xfId="34387"/>
    <cellStyle name="SAPBEXHLevel1 2 2 4 3 2" xfId="34388"/>
    <cellStyle name="SAPBEXHLevel1 2 2 4 4" xfId="34389"/>
    <cellStyle name="SAPBEXHLevel1 2 2 4 4 2" xfId="34390"/>
    <cellStyle name="SAPBEXHLevel1 2 2 4 5" xfId="34391"/>
    <cellStyle name="SAPBEXHLevel1 2 2 4 5 2" xfId="34392"/>
    <cellStyle name="SAPBEXHLevel1 2 2 4 6" xfId="34393"/>
    <cellStyle name="SAPBEXHLevel1 2 2 4 6 2" xfId="34394"/>
    <cellStyle name="SAPBEXHLevel1 2 2 4 7" xfId="34395"/>
    <cellStyle name="SAPBEXHLevel1 2 2 4 7 2" xfId="34396"/>
    <cellStyle name="SAPBEXHLevel1 2 2 4 8" xfId="34397"/>
    <cellStyle name="SAPBEXHLevel1 2 2 5" xfId="34398"/>
    <cellStyle name="SAPBEXHLevel1 2 2 5 2" xfId="34399"/>
    <cellStyle name="SAPBEXHLevel1 2 2 5 2 2" xfId="34400"/>
    <cellStyle name="SAPBEXHLevel1 2 2 5 3" xfId="34401"/>
    <cellStyle name="SAPBEXHLevel1 2 2 5 3 2" xfId="34402"/>
    <cellStyle name="SAPBEXHLevel1 2 2 5 4" xfId="34403"/>
    <cellStyle name="SAPBEXHLevel1 2 2 5 4 2" xfId="34404"/>
    <cellStyle name="SAPBEXHLevel1 2 2 5 5" xfId="34405"/>
    <cellStyle name="SAPBEXHLevel1 2 2 5 5 2" xfId="34406"/>
    <cellStyle name="SAPBEXHLevel1 2 2 5 6" xfId="34407"/>
    <cellStyle name="SAPBEXHLevel1 2 2 5 6 2" xfId="34408"/>
    <cellStyle name="SAPBEXHLevel1 2 2 5 7" xfId="34409"/>
    <cellStyle name="SAPBEXHLevel1 2 2 6" xfId="34410"/>
    <cellStyle name="SAPBEXHLevel1 2 2 6 2" xfId="34411"/>
    <cellStyle name="SAPBEXHLevel1 2 2 7" xfId="34412"/>
    <cellStyle name="SAPBEXHLevel1 2 2 7 2" xfId="34413"/>
    <cellStyle name="SAPBEXHLevel1 2 2 8" xfId="34414"/>
    <cellStyle name="SAPBEXHLevel1 2 2 8 2" xfId="34415"/>
    <cellStyle name="SAPBEXHLevel1 2 2 9" xfId="34416"/>
    <cellStyle name="SAPBEXHLevel1 2 2 9 2" xfId="34417"/>
    <cellStyle name="SAPBEXHLevel1 2 3" xfId="34418"/>
    <cellStyle name="SAPBEXHLevel1 2 3 10" xfId="34419"/>
    <cellStyle name="SAPBEXHLevel1 2 3 2" xfId="34420"/>
    <cellStyle name="SAPBEXHLevel1 2 3 2 2" xfId="34421"/>
    <cellStyle name="SAPBEXHLevel1 2 3 2 2 2" xfId="34422"/>
    <cellStyle name="SAPBEXHLevel1 2 3 2 2 2 2" xfId="34423"/>
    <cellStyle name="SAPBEXHLevel1 2 3 2 2 2 2 2" xfId="34424"/>
    <cellStyle name="SAPBEXHLevel1 2 3 2 2 2 3" xfId="34425"/>
    <cellStyle name="SAPBEXHLevel1 2 3 2 2 2 3 2" xfId="34426"/>
    <cellStyle name="SAPBEXHLevel1 2 3 2 2 2 4" xfId="34427"/>
    <cellStyle name="SAPBEXHLevel1 2 3 2 2 2 4 2" xfId="34428"/>
    <cellStyle name="SAPBEXHLevel1 2 3 2 2 2 5" xfId="34429"/>
    <cellStyle name="SAPBEXHLevel1 2 3 2 2 2 5 2" xfId="34430"/>
    <cellStyle name="SAPBEXHLevel1 2 3 2 2 2 6" xfId="34431"/>
    <cellStyle name="SAPBEXHLevel1 2 3 2 2 2 6 2" xfId="34432"/>
    <cellStyle name="SAPBEXHLevel1 2 3 2 2 2 7" xfId="34433"/>
    <cellStyle name="SAPBEXHLevel1 2 3 2 2 3" xfId="34434"/>
    <cellStyle name="SAPBEXHLevel1 2 3 2 2 3 2" xfId="34435"/>
    <cellStyle name="SAPBEXHLevel1 2 3 2 2 4" xfId="34436"/>
    <cellStyle name="SAPBEXHLevel1 2 3 2 2 4 2" xfId="34437"/>
    <cellStyle name="SAPBEXHLevel1 2 3 2 2 5" xfId="34438"/>
    <cellStyle name="SAPBEXHLevel1 2 3 2 2 5 2" xfId="34439"/>
    <cellStyle name="SAPBEXHLevel1 2 3 2 2 6" xfId="34440"/>
    <cellStyle name="SAPBEXHLevel1 2 3 2 2 6 2" xfId="34441"/>
    <cellStyle name="SAPBEXHLevel1 2 3 2 2 7" xfId="34442"/>
    <cellStyle name="SAPBEXHLevel1 2 3 2 2 7 2" xfId="34443"/>
    <cellStyle name="SAPBEXHLevel1 2 3 2 2 8" xfId="34444"/>
    <cellStyle name="SAPBEXHLevel1 2 3 2 3" xfId="34445"/>
    <cellStyle name="SAPBEXHLevel1 2 3 2 3 2" xfId="34446"/>
    <cellStyle name="SAPBEXHLevel1 2 3 2 3 2 2" xfId="34447"/>
    <cellStyle name="SAPBEXHLevel1 2 3 2 3 3" xfId="34448"/>
    <cellStyle name="SAPBEXHLevel1 2 3 2 3 3 2" xfId="34449"/>
    <cellStyle name="SAPBEXHLevel1 2 3 2 3 4" xfId="34450"/>
    <cellStyle name="SAPBEXHLevel1 2 3 2 3 4 2" xfId="34451"/>
    <cellStyle name="SAPBEXHLevel1 2 3 2 3 5" xfId="34452"/>
    <cellStyle name="SAPBEXHLevel1 2 3 2 3 5 2" xfId="34453"/>
    <cellStyle name="SAPBEXHLevel1 2 3 2 3 6" xfId="34454"/>
    <cellStyle name="SAPBEXHLevel1 2 3 2 3 6 2" xfId="34455"/>
    <cellStyle name="SAPBEXHLevel1 2 3 2 3 7" xfId="34456"/>
    <cellStyle name="SAPBEXHLevel1 2 3 2 4" xfId="34457"/>
    <cellStyle name="SAPBEXHLevel1 2 3 2 4 2" xfId="34458"/>
    <cellStyle name="SAPBEXHLevel1 2 3 2 5" xfId="34459"/>
    <cellStyle name="SAPBEXHLevel1 2 3 2 5 2" xfId="34460"/>
    <cellStyle name="SAPBEXHLevel1 2 3 2 6" xfId="34461"/>
    <cellStyle name="SAPBEXHLevel1 2 3 2 6 2" xfId="34462"/>
    <cellStyle name="SAPBEXHLevel1 2 3 2 7" xfId="34463"/>
    <cellStyle name="SAPBEXHLevel1 2 3 2 7 2" xfId="34464"/>
    <cellStyle name="SAPBEXHLevel1 2 3 2 8" xfId="34465"/>
    <cellStyle name="SAPBEXHLevel1 2 3 2 8 2" xfId="34466"/>
    <cellStyle name="SAPBEXHLevel1 2 3 2 9" xfId="34467"/>
    <cellStyle name="SAPBEXHLevel1 2 3 3" xfId="34468"/>
    <cellStyle name="SAPBEXHLevel1 2 3 3 2" xfId="34469"/>
    <cellStyle name="SAPBEXHLevel1 2 3 3 2 2" xfId="34470"/>
    <cellStyle name="SAPBEXHLevel1 2 3 3 2 2 2" xfId="34471"/>
    <cellStyle name="SAPBEXHLevel1 2 3 3 2 3" xfId="34472"/>
    <cellStyle name="SAPBEXHLevel1 2 3 3 2 3 2" xfId="34473"/>
    <cellStyle name="SAPBEXHLevel1 2 3 3 2 4" xfId="34474"/>
    <cellStyle name="SAPBEXHLevel1 2 3 3 2 4 2" xfId="34475"/>
    <cellStyle name="SAPBEXHLevel1 2 3 3 2 5" xfId="34476"/>
    <cellStyle name="SAPBEXHLevel1 2 3 3 2 5 2" xfId="34477"/>
    <cellStyle name="SAPBEXHLevel1 2 3 3 2 6" xfId="34478"/>
    <cellStyle name="SAPBEXHLevel1 2 3 3 2 6 2" xfId="34479"/>
    <cellStyle name="SAPBEXHLevel1 2 3 3 2 7" xfId="34480"/>
    <cellStyle name="SAPBEXHLevel1 2 3 3 3" xfId="34481"/>
    <cellStyle name="SAPBEXHLevel1 2 3 3 3 2" xfId="34482"/>
    <cellStyle name="SAPBEXHLevel1 2 3 3 4" xfId="34483"/>
    <cellStyle name="SAPBEXHLevel1 2 3 3 4 2" xfId="34484"/>
    <cellStyle name="SAPBEXHLevel1 2 3 3 5" xfId="34485"/>
    <cellStyle name="SAPBEXHLevel1 2 3 3 5 2" xfId="34486"/>
    <cellStyle name="SAPBEXHLevel1 2 3 3 6" xfId="34487"/>
    <cellStyle name="SAPBEXHLevel1 2 3 3 6 2" xfId="34488"/>
    <cellStyle name="SAPBEXHLevel1 2 3 3 7" xfId="34489"/>
    <cellStyle name="SAPBEXHLevel1 2 3 3 7 2" xfId="34490"/>
    <cellStyle name="SAPBEXHLevel1 2 3 3 8" xfId="34491"/>
    <cellStyle name="SAPBEXHLevel1 2 3 4" xfId="34492"/>
    <cellStyle name="SAPBEXHLevel1 2 3 4 2" xfId="34493"/>
    <cellStyle name="SAPBEXHLevel1 2 3 4 2 2" xfId="34494"/>
    <cellStyle name="SAPBEXHLevel1 2 3 4 3" xfId="34495"/>
    <cellStyle name="SAPBEXHLevel1 2 3 4 3 2" xfId="34496"/>
    <cellStyle name="SAPBEXHLevel1 2 3 4 4" xfId="34497"/>
    <cellStyle name="SAPBEXHLevel1 2 3 4 4 2" xfId="34498"/>
    <cellStyle name="SAPBEXHLevel1 2 3 4 5" xfId="34499"/>
    <cellStyle name="SAPBEXHLevel1 2 3 4 5 2" xfId="34500"/>
    <cellStyle name="SAPBEXHLevel1 2 3 4 6" xfId="34501"/>
    <cellStyle name="SAPBEXHLevel1 2 3 4 6 2" xfId="34502"/>
    <cellStyle name="SAPBEXHLevel1 2 3 4 7" xfId="34503"/>
    <cellStyle name="SAPBEXHLevel1 2 3 5" xfId="34504"/>
    <cellStyle name="SAPBEXHLevel1 2 3 5 2" xfId="34505"/>
    <cellStyle name="SAPBEXHLevel1 2 3 6" xfId="34506"/>
    <cellStyle name="SAPBEXHLevel1 2 3 6 2" xfId="34507"/>
    <cellStyle name="SAPBEXHLevel1 2 3 7" xfId="34508"/>
    <cellStyle name="SAPBEXHLevel1 2 3 7 2" xfId="34509"/>
    <cellStyle name="SAPBEXHLevel1 2 3 8" xfId="34510"/>
    <cellStyle name="SAPBEXHLevel1 2 3 8 2" xfId="34511"/>
    <cellStyle name="SAPBEXHLevel1 2 3 9" xfId="34512"/>
    <cellStyle name="SAPBEXHLevel1 2 3 9 2" xfId="34513"/>
    <cellStyle name="SAPBEXHLevel1 2 4" xfId="34514"/>
    <cellStyle name="SAPBEXHLevel1 2 4 2" xfId="34515"/>
    <cellStyle name="SAPBEXHLevel1 2 4 2 2" xfId="34516"/>
    <cellStyle name="SAPBEXHLevel1 2 4 2 2 2" xfId="34517"/>
    <cellStyle name="SAPBEXHLevel1 2 4 2 2 2 2" xfId="34518"/>
    <cellStyle name="SAPBEXHLevel1 2 4 2 2 3" xfId="34519"/>
    <cellStyle name="SAPBEXHLevel1 2 4 2 2 3 2" xfId="34520"/>
    <cellStyle name="SAPBEXHLevel1 2 4 2 2 4" xfId="34521"/>
    <cellStyle name="SAPBEXHLevel1 2 4 2 2 4 2" xfId="34522"/>
    <cellStyle name="SAPBEXHLevel1 2 4 2 2 5" xfId="34523"/>
    <cellStyle name="SAPBEXHLevel1 2 4 2 2 5 2" xfId="34524"/>
    <cellStyle name="SAPBEXHLevel1 2 4 2 2 6" xfId="34525"/>
    <cellStyle name="SAPBEXHLevel1 2 4 2 2 6 2" xfId="34526"/>
    <cellStyle name="SAPBEXHLevel1 2 4 2 2 7" xfId="34527"/>
    <cellStyle name="SAPBEXHLevel1 2 4 2 3" xfId="34528"/>
    <cellStyle name="SAPBEXHLevel1 2 4 2 3 2" xfId="34529"/>
    <cellStyle name="SAPBEXHLevel1 2 4 2 4" xfId="34530"/>
    <cellStyle name="SAPBEXHLevel1 2 4 2 4 2" xfId="34531"/>
    <cellStyle name="SAPBEXHLevel1 2 4 2 5" xfId="34532"/>
    <cellStyle name="SAPBEXHLevel1 2 4 2 5 2" xfId="34533"/>
    <cellStyle name="SAPBEXHLevel1 2 4 2 6" xfId="34534"/>
    <cellStyle name="SAPBEXHLevel1 2 4 2 6 2" xfId="34535"/>
    <cellStyle name="SAPBEXHLevel1 2 4 2 7" xfId="34536"/>
    <cellStyle name="SAPBEXHLevel1 2 4 2 7 2" xfId="34537"/>
    <cellStyle name="SAPBEXHLevel1 2 4 2 8" xfId="34538"/>
    <cellStyle name="SAPBEXHLevel1 2 4 3" xfId="34539"/>
    <cellStyle name="SAPBEXHLevel1 2 4 3 2" xfId="34540"/>
    <cellStyle name="SAPBEXHLevel1 2 4 3 2 2" xfId="34541"/>
    <cellStyle name="SAPBEXHLevel1 2 4 3 3" xfId="34542"/>
    <cellStyle name="SAPBEXHLevel1 2 4 3 3 2" xfId="34543"/>
    <cellStyle name="SAPBEXHLevel1 2 4 3 4" xfId="34544"/>
    <cellStyle name="SAPBEXHLevel1 2 4 3 4 2" xfId="34545"/>
    <cellStyle name="SAPBEXHLevel1 2 4 3 5" xfId="34546"/>
    <cellStyle name="SAPBEXHLevel1 2 4 3 5 2" xfId="34547"/>
    <cellStyle name="SAPBEXHLevel1 2 4 3 6" xfId="34548"/>
    <cellStyle name="SAPBEXHLevel1 2 4 3 6 2" xfId="34549"/>
    <cellStyle name="SAPBEXHLevel1 2 4 3 7" xfId="34550"/>
    <cellStyle name="SAPBEXHLevel1 2 4 4" xfId="34551"/>
    <cellStyle name="SAPBEXHLevel1 2 4 4 2" xfId="34552"/>
    <cellStyle name="SAPBEXHLevel1 2 4 5" xfId="34553"/>
    <cellStyle name="SAPBEXHLevel1 2 4 5 2" xfId="34554"/>
    <cellStyle name="SAPBEXHLevel1 2 4 6" xfId="34555"/>
    <cellStyle name="SAPBEXHLevel1 2 4 6 2" xfId="34556"/>
    <cellStyle name="SAPBEXHLevel1 2 4 7" xfId="34557"/>
    <cellStyle name="SAPBEXHLevel1 2 4 7 2" xfId="34558"/>
    <cellStyle name="SAPBEXHLevel1 2 4 8" xfId="34559"/>
    <cellStyle name="SAPBEXHLevel1 2 4 8 2" xfId="34560"/>
    <cellStyle name="SAPBEXHLevel1 2 4 9" xfId="34561"/>
    <cellStyle name="SAPBEXHLevel1 2 5" xfId="34562"/>
    <cellStyle name="SAPBEXHLevel1 2 5 2" xfId="34563"/>
    <cellStyle name="SAPBEXHLevel1 2 5 2 2" xfId="34564"/>
    <cellStyle name="SAPBEXHLevel1 2 5 2 2 2" xfId="34565"/>
    <cellStyle name="SAPBEXHLevel1 2 5 2 3" xfId="34566"/>
    <cellStyle name="SAPBEXHLevel1 2 5 2 3 2" xfId="34567"/>
    <cellStyle name="SAPBEXHLevel1 2 5 2 4" xfId="34568"/>
    <cellStyle name="SAPBEXHLevel1 2 5 2 4 2" xfId="34569"/>
    <cellStyle name="SAPBEXHLevel1 2 5 2 5" xfId="34570"/>
    <cellStyle name="SAPBEXHLevel1 2 5 2 5 2" xfId="34571"/>
    <cellStyle name="SAPBEXHLevel1 2 5 2 6" xfId="34572"/>
    <cellStyle name="SAPBEXHLevel1 2 5 2 6 2" xfId="34573"/>
    <cellStyle name="SAPBEXHLevel1 2 5 2 7" xfId="34574"/>
    <cellStyle name="SAPBEXHLevel1 2 5 3" xfId="34575"/>
    <cellStyle name="SAPBEXHLevel1 2 5 3 2" xfId="34576"/>
    <cellStyle name="SAPBEXHLevel1 2 5 4" xfId="34577"/>
    <cellStyle name="SAPBEXHLevel1 2 5 4 2" xfId="34578"/>
    <cellStyle name="SAPBEXHLevel1 2 5 5" xfId="34579"/>
    <cellStyle name="SAPBEXHLevel1 2 5 5 2" xfId="34580"/>
    <cellStyle name="SAPBEXHLevel1 2 5 6" xfId="34581"/>
    <cellStyle name="SAPBEXHLevel1 2 5 6 2" xfId="34582"/>
    <cellStyle name="SAPBEXHLevel1 2 5 7" xfId="34583"/>
    <cellStyle name="SAPBEXHLevel1 2 5 7 2" xfId="34584"/>
    <cellStyle name="SAPBEXHLevel1 2 5 8" xfId="34585"/>
    <cellStyle name="SAPBEXHLevel1 2 6" xfId="34586"/>
    <cellStyle name="SAPBEXHLevel1 2 6 2" xfId="34587"/>
    <cellStyle name="SAPBEXHLevel1 2 6 2 2" xfId="34588"/>
    <cellStyle name="SAPBEXHLevel1 2 6 3" xfId="34589"/>
    <cellStyle name="SAPBEXHLevel1 2 6 3 2" xfId="34590"/>
    <cellStyle name="SAPBEXHLevel1 2 6 4" xfId="34591"/>
    <cellStyle name="SAPBEXHLevel1 2 6 4 2" xfId="34592"/>
    <cellStyle name="SAPBEXHLevel1 2 6 5" xfId="34593"/>
    <cellStyle name="SAPBEXHLevel1 2 6 5 2" xfId="34594"/>
    <cellStyle name="SAPBEXHLevel1 2 6 6" xfId="34595"/>
    <cellStyle name="SAPBEXHLevel1 2 6 6 2" xfId="34596"/>
    <cellStyle name="SAPBEXHLevel1 2 6 7" xfId="34597"/>
    <cellStyle name="SAPBEXHLevel1 2 7" xfId="34598"/>
    <cellStyle name="SAPBEXHLevel1 2 7 2" xfId="34599"/>
    <cellStyle name="SAPBEXHLevel1 2 8" xfId="34600"/>
    <cellStyle name="SAPBEXHLevel1 2 8 2" xfId="34601"/>
    <cellStyle name="SAPBEXHLevel1 2 9" xfId="34602"/>
    <cellStyle name="SAPBEXHLevel1 2 9 2" xfId="34603"/>
    <cellStyle name="SAPBEXHLevel1 3" xfId="34604"/>
    <cellStyle name="SAPBEXHLevel1 3 10" xfId="34605"/>
    <cellStyle name="SAPBEXHLevel1 3 10 2" xfId="34606"/>
    <cellStyle name="SAPBEXHLevel1 3 11" xfId="34607"/>
    <cellStyle name="SAPBEXHLevel1 3 11 2" xfId="34608"/>
    <cellStyle name="SAPBEXHLevel1 3 12" xfId="34609"/>
    <cellStyle name="SAPBEXHLevel1 3 2" xfId="34610"/>
    <cellStyle name="SAPBEXHLevel1 3 2 10" xfId="34611"/>
    <cellStyle name="SAPBEXHLevel1 3 2 10 2" xfId="34612"/>
    <cellStyle name="SAPBEXHLevel1 3 2 11" xfId="34613"/>
    <cellStyle name="SAPBEXHLevel1 3 2 2" xfId="34614"/>
    <cellStyle name="SAPBEXHLevel1 3 2 2 10" xfId="34615"/>
    <cellStyle name="SAPBEXHLevel1 3 2 2 2" xfId="34616"/>
    <cellStyle name="SAPBEXHLevel1 3 2 2 2 2" xfId="34617"/>
    <cellStyle name="SAPBEXHLevel1 3 2 2 2 2 2" xfId="34618"/>
    <cellStyle name="SAPBEXHLevel1 3 2 2 2 2 2 2" xfId="34619"/>
    <cellStyle name="SAPBEXHLevel1 3 2 2 2 2 2 2 2" xfId="34620"/>
    <cellStyle name="SAPBEXHLevel1 3 2 2 2 2 2 3" xfId="34621"/>
    <cellStyle name="SAPBEXHLevel1 3 2 2 2 2 2 3 2" xfId="34622"/>
    <cellStyle name="SAPBEXHLevel1 3 2 2 2 2 2 4" xfId="34623"/>
    <cellStyle name="SAPBEXHLevel1 3 2 2 2 2 2 4 2" xfId="34624"/>
    <cellStyle name="SAPBEXHLevel1 3 2 2 2 2 2 5" xfId="34625"/>
    <cellStyle name="SAPBEXHLevel1 3 2 2 2 2 2 5 2" xfId="34626"/>
    <cellStyle name="SAPBEXHLevel1 3 2 2 2 2 2 6" xfId="34627"/>
    <cellStyle name="SAPBEXHLevel1 3 2 2 2 2 2 6 2" xfId="34628"/>
    <cellStyle name="SAPBEXHLevel1 3 2 2 2 2 2 7" xfId="34629"/>
    <cellStyle name="SAPBEXHLevel1 3 2 2 2 2 3" xfId="34630"/>
    <cellStyle name="SAPBEXHLevel1 3 2 2 2 2 3 2" xfId="34631"/>
    <cellStyle name="SAPBEXHLevel1 3 2 2 2 2 4" xfId="34632"/>
    <cellStyle name="SAPBEXHLevel1 3 2 2 2 2 4 2" xfId="34633"/>
    <cellStyle name="SAPBEXHLevel1 3 2 2 2 2 5" xfId="34634"/>
    <cellStyle name="SAPBEXHLevel1 3 2 2 2 2 5 2" xfId="34635"/>
    <cellStyle name="SAPBEXHLevel1 3 2 2 2 2 6" xfId="34636"/>
    <cellStyle name="SAPBEXHLevel1 3 2 2 2 2 6 2" xfId="34637"/>
    <cellStyle name="SAPBEXHLevel1 3 2 2 2 2 7" xfId="34638"/>
    <cellStyle name="SAPBEXHLevel1 3 2 2 2 2 7 2" xfId="34639"/>
    <cellStyle name="SAPBEXHLevel1 3 2 2 2 2 8" xfId="34640"/>
    <cellStyle name="SAPBEXHLevel1 3 2 2 2 3" xfId="34641"/>
    <cellStyle name="SAPBEXHLevel1 3 2 2 2 3 2" xfId="34642"/>
    <cellStyle name="SAPBEXHLevel1 3 2 2 2 3 2 2" xfId="34643"/>
    <cellStyle name="SAPBEXHLevel1 3 2 2 2 3 3" xfId="34644"/>
    <cellStyle name="SAPBEXHLevel1 3 2 2 2 3 3 2" xfId="34645"/>
    <cellStyle name="SAPBEXHLevel1 3 2 2 2 3 4" xfId="34646"/>
    <cellStyle name="SAPBEXHLevel1 3 2 2 2 3 4 2" xfId="34647"/>
    <cellStyle name="SAPBEXHLevel1 3 2 2 2 3 5" xfId="34648"/>
    <cellStyle name="SAPBEXHLevel1 3 2 2 2 3 5 2" xfId="34649"/>
    <cellStyle name="SAPBEXHLevel1 3 2 2 2 3 6" xfId="34650"/>
    <cellStyle name="SAPBEXHLevel1 3 2 2 2 3 6 2" xfId="34651"/>
    <cellStyle name="SAPBEXHLevel1 3 2 2 2 3 7" xfId="34652"/>
    <cellStyle name="SAPBEXHLevel1 3 2 2 2 4" xfId="34653"/>
    <cellStyle name="SAPBEXHLevel1 3 2 2 2 4 2" xfId="34654"/>
    <cellStyle name="SAPBEXHLevel1 3 2 2 2 5" xfId="34655"/>
    <cellStyle name="SAPBEXHLevel1 3 2 2 2 5 2" xfId="34656"/>
    <cellStyle name="SAPBEXHLevel1 3 2 2 2 6" xfId="34657"/>
    <cellStyle name="SAPBEXHLevel1 3 2 2 2 6 2" xfId="34658"/>
    <cellStyle name="SAPBEXHLevel1 3 2 2 2 7" xfId="34659"/>
    <cellStyle name="SAPBEXHLevel1 3 2 2 2 7 2" xfId="34660"/>
    <cellStyle name="SAPBEXHLevel1 3 2 2 2 8" xfId="34661"/>
    <cellStyle name="SAPBEXHLevel1 3 2 2 2 8 2" xfId="34662"/>
    <cellStyle name="SAPBEXHLevel1 3 2 2 2 9" xfId="34663"/>
    <cellStyle name="SAPBEXHLevel1 3 2 2 3" xfId="34664"/>
    <cellStyle name="SAPBEXHLevel1 3 2 2 3 2" xfId="34665"/>
    <cellStyle name="SAPBEXHLevel1 3 2 2 3 2 2" xfId="34666"/>
    <cellStyle name="SAPBEXHLevel1 3 2 2 3 2 2 2" xfId="34667"/>
    <cellStyle name="SAPBEXHLevel1 3 2 2 3 2 3" xfId="34668"/>
    <cellStyle name="SAPBEXHLevel1 3 2 2 3 2 3 2" xfId="34669"/>
    <cellStyle name="SAPBEXHLevel1 3 2 2 3 2 4" xfId="34670"/>
    <cellStyle name="SAPBEXHLevel1 3 2 2 3 2 4 2" xfId="34671"/>
    <cellStyle name="SAPBEXHLevel1 3 2 2 3 2 5" xfId="34672"/>
    <cellStyle name="SAPBEXHLevel1 3 2 2 3 2 5 2" xfId="34673"/>
    <cellStyle name="SAPBEXHLevel1 3 2 2 3 2 6" xfId="34674"/>
    <cellStyle name="SAPBEXHLevel1 3 2 2 3 2 6 2" xfId="34675"/>
    <cellStyle name="SAPBEXHLevel1 3 2 2 3 2 7" xfId="34676"/>
    <cellStyle name="SAPBEXHLevel1 3 2 2 3 3" xfId="34677"/>
    <cellStyle name="SAPBEXHLevel1 3 2 2 3 3 2" xfId="34678"/>
    <cellStyle name="SAPBEXHLevel1 3 2 2 3 4" xfId="34679"/>
    <cellStyle name="SAPBEXHLevel1 3 2 2 3 4 2" xfId="34680"/>
    <cellStyle name="SAPBEXHLevel1 3 2 2 3 5" xfId="34681"/>
    <cellStyle name="SAPBEXHLevel1 3 2 2 3 5 2" xfId="34682"/>
    <cellStyle name="SAPBEXHLevel1 3 2 2 3 6" xfId="34683"/>
    <cellStyle name="SAPBEXHLevel1 3 2 2 3 6 2" xfId="34684"/>
    <cellStyle name="SAPBEXHLevel1 3 2 2 3 7" xfId="34685"/>
    <cellStyle name="SAPBEXHLevel1 3 2 2 3 7 2" xfId="34686"/>
    <cellStyle name="SAPBEXHLevel1 3 2 2 3 8" xfId="34687"/>
    <cellStyle name="SAPBEXHLevel1 3 2 2 4" xfId="34688"/>
    <cellStyle name="SAPBEXHLevel1 3 2 2 4 2" xfId="34689"/>
    <cellStyle name="SAPBEXHLevel1 3 2 2 4 2 2" xfId="34690"/>
    <cellStyle name="SAPBEXHLevel1 3 2 2 4 3" xfId="34691"/>
    <cellStyle name="SAPBEXHLevel1 3 2 2 4 3 2" xfId="34692"/>
    <cellStyle name="SAPBEXHLevel1 3 2 2 4 4" xfId="34693"/>
    <cellStyle name="SAPBEXHLevel1 3 2 2 4 4 2" xfId="34694"/>
    <cellStyle name="SAPBEXHLevel1 3 2 2 4 5" xfId="34695"/>
    <cellStyle name="SAPBEXHLevel1 3 2 2 4 5 2" xfId="34696"/>
    <cellStyle name="SAPBEXHLevel1 3 2 2 4 6" xfId="34697"/>
    <cellStyle name="SAPBEXHLevel1 3 2 2 4 6 2" xfId="34698"/>
    <cellStyle name="SAPBEXHLevel1 3 2 2 4 7" xfId="34699"/>
    <cellStyle name="SAPBEXHLevel1 3 2 2 5" xfId="34700"/>
    <cellStyle name="SAPBEXHLevel1 3 2 2 5 2" xfId="34701"/>
    <cellStyle name="SAPBEXHLevel1 3 2 2 6" xfId="34702"/>
    <cellStyle name="SAPBEXHLevel1 3 2 2 6 2" xfId="34703"/>
    <cellStyle name="SAPBEXHLevel1 3 2 2 7" xfId="34704"/>
    <cellStyle name="SAPBEXHLevel1 3 2 2 7 2" xfId="34705"/>
    <cellStyle name="SAPBEXHLevel1 3 2 2 8" xfId="34706"/>
    <cellStyle name="SAPBEXHLevel1 3 2 2 8 2" xfId="34707"/>
    <cellStyle name="SAPBEXHLevel1 3 2 2 9" xfId="34708"/>
    <cellStyle name="SAPBEXHLevel1 3 2 2 9 2" xfId="34709"/>
    <cellStyle name="SAPBEXHLevel1 3 2 3" xfId="34710"/>
    <cellStyle name="SAPBEXHLevel1 3 2 3 2" xfId="34711"/>
    <cellStyle name="SAPBEXHLevel1 3 2 3 2 2" xfId="34712"/>
    <cellStyle name="SAPBEXHLevel1 3 2 3 2 2 2" xfId="34713"/>
    <cellStyle name="SAPBEXHLevel1 3 2 3 2 2 2 2" xfId="34714"/>
    <cellStyle name="SAPBEXHLevel1 3 2 3 2 2 3" xfId="34715"/>
    <cellStyle name="SAPBEXHLevel1 3 2 3 2 2 3 2" xfId="34716"/>
    <cellStyle name="SAPBEXHLevel1 3 2 3 2 2 4" xfId="34717"/>
    <cellStyle name="SAPBEXHLevel1 3 2 3 2 2 4 2" xfId="34718"/>
    <cellStyle name="SAPBEXHLevel1 3 2 3 2 2 5" xfId="34719"/>
    <cellStyle name="SAPBEXHLevel1 3 2 3 2 2 5 2" xfId="34720"/>
    <cellStyle name="SAPBEXHLevel1 3 2 3 2 2 6" xfId="34721"/>
    <cellStyle name="SAPBEXHLevel1 3 2 3 2 2 6 2" xfId="34722"/>
    <cellStyle name="SAPBEXHLevel1 3 2 3 2 2 7" xfId="34723"/>
    <cellStyle name="SAPBEXHLevel1 3 2 3 2 3" xfId="34724"/>
    <cellStyle name="SAPBEXHLevel1 3 2 3 2 3 2" xfId="34725"/>
    <cellStyle name="SAPBEXHLevel1 3 2 3 2 4" xfId="34726"/>
    <cellStyle name="SAPBEXHLevel1 3 2 3 2 4 2" xfId="34727"/>
    <cellStyle name="SAPBEXHLevel1 3 2 3 2 5" xfId="34728"/>
    <cellStyle name="SAPBEXHLevel1 3 2 3 2 5 2" xfId="34729"/>
    <cellStyle name="SAPBEXHLevel1 3 2 3 2 6" xfId="34730"/>
    <cellStyle name="SAPBEXHLevel1 3 2 3 2 6 2" xfId="34731"/>
    <cellStyle name="SAPBEXHLevel1 3 2 3 2 7" xfId="34732"/>
    <cellStyle name="SAPBEXHLevel1 3 2 3 2 7 2" xfId="34733"/>
    <cellStyle name="SAPBEXHLevel1 3 2 3 2 8" xfId="34734"/>
    <cellStyle name="SAPBEXHLevel1 3 2 3 3" xfId="34735"/>
    <cellStyle name="SAPBEXHLevel1 3 2 3 3 2" xfId="34736"/>
    <cellStyle name="SAPBEXHLevel1 3 2 3 3 2 2" xfId="34737"/>
    <cellStyle name="SAPBEXHLevel1 3 2 3 3 3" xfId="34738"/>
    <cellStyle name="SAPBEXHLevel1 3 2 3 3 3 2" xfId="34739"/>
    <cellStyle name="SAPBEXHLevel1 3 2 3 3 4" xfId="34740"/>
    <cellStyle name="SAPBEXHLevel1 3 2 3 3 4 2" xfId="34741"/>
    <cellStyle name="SAPBEXHLevel1 3 2 3 3 5" xfId="34742"/>
    <cellStyle name="SAPBEXHLevel1 3 2 3 3 5 2" xfId="34743"/>
    <cellStyle name="SAPBEXHLevel1 3 2 3 3 6" xfId="34744"/>
    <cellStyle name="SAPBEXHLevel1 3 2 3 3 6 2" xfId="34745"/>
    <cellStyle name="SAPBEXHLevel1 3 2 3 3 7" xfId="34746"/>
    <cellStyle name="SAPBEXHLevel1 3 2 3 4" xfId="34747"/>
    <cellStyle name="SAPBEXHLevel1 3 2 3 4 2" xfId="34748"/>
    <cellStyle name="SAPBEXHLevel1 3 2 3 5" xfId="34749"/>
    <cellStyle name="SAPBEXHLevel1 3 2 3 5 2" xfId="34750"/>
    <cellStyle name="SAPBEXHLevel1 3 2 3 6" xfId="34751"/>
    <cellStyle name="SAPBEXHLevel1 3 2 3 6 2" xfId="34752"/>
    <cellStyle name="SAPBEXHLevel1 3 2 3 7" xfId="34753"/>
    <cellStyle name="SAPBEXHLevel1 3 2 3 7 2" xfId="34754"/>
    <cellStyle name="SAPBEXHLevel1 3 2 3 8" xfId="34755"/>
    <cellStyle name="SAPBEXHLevel1 3 2 3 8 2" xfId="34756"/>
    <cellStyle name="SAPBEXHLevel1 3 2 3 9" xfId="34757"/>
    <cellStyle name="SAPBEXHLevel1 3 2 4" xfId="34758"/>
    <cellStyle name="SAPBEXHLevel1 3 2 4 2" xfId="34759"/>
    <cellStyle name="SAPBEXHLevel1 3 2 4 2 2" xfId="34760"/>
    <cellStyle name="SAPBEXHLevel1 3 2 4 2 2 2" xfId="34761"/>
    <cellStyle name="SAPBEXHLevel1 3 2 4 2 3" xfId="34762"/>
    <cellStyle name="SAPBEXHLevel1 3 2 4 2 3 2" xfId="34763"/>
    <cellStyle name="SAPBEXHLevel1 3 2 4 2 4" xfId="34764"/>
    <cellStyle name="SAPBEXHLevel1 3 2 4 2 4 2" xfId="34765"/>
    <cellStyle name="SAPBEXHLevel1 3 2 4 2 5" xfId="34766"/>
    <cellStyle name="SAPBEXHLevel1 3 2 4 2 5 2" xfId="34767"/>
    <cellStyle name="SAPBEXHLevel1 3 2 4 2 6" xfId="34768"/>
    <cellStyle name="SAPBEXHLevel1 3 2 4 2 6 2" xfId="34769"/>
    <cellStyle name="SAPBEXHLevel1 3 2 4 2 7" xfId="34770"/>
    <cellStyle name="SAPBEXHLevel1 3 2 4 3" xfId="34771"/>
    <cellStyle name="SAPBEXHLevel1 3 2 4 3 2" xfId="34772"/>
    <cellStyle name="SAPBEXHLevel1 3 2 4 4" xfId="34773"/>
    <cellStyle name="SAPBEXHLevel1 3 2 4 4 2" xfId="34774"/>
    <cellStyle name="SAPBEXHLevel1 3 2 4 5" xfId="34775"/>
    <cellStyle name="SAPBEXHLevel1 3 2 4 5 2" xfId="34776"/>
    <cellStyle name="SAPBEXHLevel1 3 2 4 6" xfId="34777"/>
    <cellStyle name="SAPBEXHLevel1 3 2 4 6 2" xfId="34778"/>
    <cellStyle name="SAPBEXHLevel1 3 2 4 7" xfId="34779"/>
    <cellStyle name="SAPBEXHLevel1 3 2 4 7 2" xfId="34780"/>
    <cellStyle name="SAPBEXHLevel1 3 2 4 8" xfId="34781"/>
    <cellStyle name="SAPBEXHLevel1 3 2 5" xfId="34782"/>
    <cellStyle name="SAPBEXHLevel1 3 2 5 2" xfId="34783"/>
    <cellStyle name="SAPBEXHLevel1 3 2 5 2 2" xfId="34784"/>
    <cellStyle name="SAPBEXHLevel1 3 2 5 3" xfId="34785"/>
    <cellStyle name="SAPBEXHLevel1 3 2 5 3 2" xfId="34786"/>
    <cellStyle name="SAPBEXHLevel1 3 2 5 4" xfId="34787"/>
    <cellStyle name="SAPBEXHLevel1 3 2 5 4 2" xfId="34788"/>
    <cellStyle name="SAPBEXHLevel1 3 2 5 5" xfId="34789"/>
    <cellStyle name="SAPBEXHLevel1 3 2 5 5 2" xfId="34790"/>
    <cellStyle name="SAPBEXHLevel1 3 2 5 6" xfId="34791"/>
    <cellStyle name="SAPBEXHLevel1 3 2 5 6 2" xfId="34792"/>
    <cellStyle name="SAPBEXHLevel1 3 2 5 7" xfId="34793"/>
    <cellStyle name="SAPBEXHLevel1 3 2 6" xfId="34794"/>
    <cellStyle name="SAPBEXHLevel1 3 2 6 2" xfId="34795"/>
    <cellStyle name="SAPBEXHLevel1 3 2 7" xfId="34796"/>
    <cellStyle name="SAPBEXHLevel1 3 2 7 2" xfId="34797"/>
    <cellStyle name="SAPBEXHLevel1 3 2 8" xfId="34798"/>
    <cellStyle name="SAPBEXHLevel1 3 2 8 2" xfId="34799"/>
    <cellStyle name="SAPBEXHLevel1 3 2 9" xfId="34800"/>
    <cellStyle name="SAPBEXHLevel1 3 2 9 2" xfId="34801"/>
    <cellStyle name="SAPBEXHLevel1 3 3" xfId="34802"/>
    <cellStyle name="SAPBEXHLevel1 3 3 10" xfId="34803"/>
    <cellStyle name="SAPBEXHLevel1 3 3 2" xfId="34804"/>
    <cellStyle name="SAPBEXHLevel1 3 3 2 2" xfId="34805"/>
    <cellStyle name="SAPBEXHLevel1 3 3 2 2 2" xfId="34806"/>
    <cellStyle name="SAPBEXHLevel1 3 3 2 2 2 2" xfId="34807"/>
    <cellStyle name="SAPBEXHLevel1 3 3 2 2 2 2 2" xfId="34808"/>
    <cellStyle name="SAPBEXHLevel1 3 3 2 2 2 3" xfId="34809"/>
    <cellStyle name="SAPBEXHLevel1 3 3 2 2 2 3 2" xfId="34810"/>
    <cellStyle name="SAPBEXHLevel1 3 3 2 2 2 4" xfId="34811"/>
    <cellStyle name="SAPBEXHLevel1 3 3 2 2 2 4 2" xfId="34812"/>
    <cellStyle name="SAPBEXHLevel1 3 3 2 2 2 5" xfId="34813"/>
    <cellStyle name="SAPBEXHLevel1 3 3 2 2 2 5 2" xfId="34814"/>
    <cellStyle name="SAPBEXHLevel1 3 3 2 2 2 6" xfId="34815"/>
    <cellStyle name="SAPBEXHLevel1 3 3 2 2 2 6 2" xfId="34816"/>
    <cellStyle name="SAPBEXHLevel1 3 3 2 2 2 7" xfId="34817"/>
    <cellStyle name="SAPBEXHLevel1 3 3 2 2 3" xfId="34818"/>
    <cellStyle name="SAPBEXHLevel1 3 3 2 2 3 2" xfId="34819"/>
    <cellStyle name="SAPBEXHLevel1 3 3 2 2 4" xfId="34820"/>
    <cellStyle name="SAPBEXHLevel1 3 3 2 2 4 2" xfId="34821"/>
    <cellStyle name="SAPBEXHLevel1 3 3 2 2 5" xfId="34822"/>
    <cellStyle name="SAPBEXHLevel1 3 3 2 2 5 2" xfId="34823"/>
    <cellStyle name="SAPBEXHLevel1 3 3 2 2 6" xfId="34824"/>
    <cellStyle name="SAPBEXHLevel1 3 3 2 2 6 2" xfId="34825"/>
    <cellStyle name="SAPBEXHLevel1 3 3 2 2 7" xfId="34826"/>
    <cellStyle name="SAPBEXHLevel1 3 3 2 2 7 2" xfId="34827"/>
    <cellStyle name="SAPBEXHLevel1 3 3 2 2 8" xfId="34828"/>
    <cellStyle name="SAPBEXHLevel1 3 3 2 3" xfId="34829"/>
    <cellStyle name="SAPBEXHLevel1 3 3 2 3 2" xfId="34830"/>
    <cellStyle name="SAPBEXHLevel1 3 3 2 3 2 2" xfId="34831"/>
    <cellStyle name="SAPBEXHLevel1 3 3 2 3 3" xfId="34832"/>
    <cellStyle name="SAPBEXHLevel1 3 3 2 3 3 2" xfId="34833"/>
    <cellStyle name="SAPBEXHLevel1 3 3 2 3 4" xfId="34834"/>
    <cellStyle name="SAPBEXHLevel1 3 3 2 3 4 2" xfId="34835"/>
    <cellStyle name="SAPBEXHLevel1 3 3 2 3 5" xfId="34836"/>
    <cellStyle name="SAPBEXHLevel1 3 3 2 3 5 2" xfId="34837"/>
    <cellStyle name="SAPBEXHLevel1 3 3 2 3 6" xfId="34838"/>
    <cellStyle name="SAPBEXHLevel1 3 3 2 3 6 2" xfId="34839"/>
    <cellStyle name="SAPBEXHLevel1 3 3 2 3 7" xfId="34840"/>
    <cellStyle name="SAPBEXHLevel1 3 3 2 4" xfId="34841"/>
    <cellStyle name="SAPBEXHLevel1 3 3 2 4 2" xfId="34842"/>
    <cellStyle name="SAPBEXHLevel1 3 3 2 5" xfId="34843"/>
    <cellStyle name="SAPBEXHLevel1 3 3 2 5 2" xfId="34844"/>
    <cellStyle name="SAPBEXHLevel1 3 3 2 6" xfId="34845"/>
    <cellStyle name="SAPBEXHLevel1 3 3 2 6 2" xfId="34846"/>
    <cellStyle name="SAPBEXHLevel1 3 3 2 7" xfId="34847"/>
    <cellStyle name="SAPBEXHLevel1 3 3 2 7 2" xfId="34848"/>
    <cellStyle name="SAPBEXHLevel1 3 3 2 8" xfId="34849"/>
    <cellStyle name="SAPBEXHLevel1 3 3 2 8 2" xfId="34850"/>
    <cellStyle name="SAPBEXHLevel1 3 3 2 9" xfId="34851"/>
    <cellStyle name="SAPBEXHLevel1 3 3 3" xfId="34852"/>
    <cellStyle name="SAPBEXHLevel1 3 3 3 2" xfId="34853"/>
    <cellStyle name="SAPBEXHLevel1 3 3 3 2 2" xfId="34854"/>
    <cellStyle name="SAPBEXHLevel1 3 3 3 2 2 2" xfId="34855"/>
    <cellStyle name="SAPBEXHLevel1 3 3 3 2 3" xfId="34856"/>
    <cellStyle name="SAPBEXHLevel1 3 3 3 2 3 2" xfId="34857"/>
    <cellStyle name="SAPBEXHLevel1 3 3 3 2 4" xfId="34858"/>
    <cellStyle name="SAPBEXHLevel1 3 3 3 2 4 2" xfId="34859"/>
    <cellStyle name="SAPBEXHLevel1 3 3 3 2 5" xfId="34860"/>
    <cellStyle name="SAPBEXHLevel1 3 3 3 2 5 2" xfId="34861"/>
    <cellStyle name="SAPBEXHLevel1 3 3 3 2 6" xfId="34862"/>
    <cellStyle name="SAPBEXHLevel1 3 3 3 2 6 2" xfId="34863"/>
    <cellStyle name="SAPBEXHLevel1 3 3 3 2 7" xfId="34864"/>
    <cellStyle name="SAPBEXHLevel1 3 3 3 3" xfId="34865"/>
    <cellStyle name="SAPBEXHLevel1 3 3 3 3 2" xfId="34866"/>
    <cellStyle name="SAPBEXHLevel1 3 3 3 4" xfId="34867"/>
    <cellStyle name="SAPBEXHLevel1 3 3 3 4 2" xfId="34868"/>
    <cellStyle name="SAPBEXHLevel1 3 3 3 5" xfId="34869"/>
    <cellStyle name="SAPBEXHLevel1 3 3 3 5 2" xfId="34870"/>
    <cellStyle name="SAPBEXHLevel1 3 3 3 6" xfId="34871"/>
    <cellStyle name="SAPBEXHLevel1 3 3 3 6 2" xfId="34872"/>
    <cellStyle name="SAPBEXHLevel1 3 3 3 7" xfId="34873"/>
    <cellStyle name="SAPBEXHLevel1 3 3 3 7 2" xfId="34874"/>
    <cellStyle name="SAPBEXHLevel1 3 3 3 8" xfId="34875"/>
    <cellStyle name="SAPBEXHLevel1 3 3 4" xfId="34876"/>
    <cellStyle name="SAPBEXHLevel1 3 3 4 2" xfId="34877"/>
    <cellStyle name="SAPBEXHLevel1 3 3 4 2 2" xfId="34878"/>
    <cellStyle name="SAPBEXHLevel1 3 3 4 3" xfId="34879"/>
    <cellStyle name="SAPBEXHLevel1 3 3 4 3 2" xfId="34880"/>
    <cellStyle name="SAPBEXHLevel1 3 3 4 4" xfId="34881"/>
    <cellStyle name="SAPBEXHLevel1 3 3 4 4 2" xfId="34882"/>
    <cellStyle name="SAPBEXHLevel1 3 3 4 5" xfId="34883"/>
    <cellStyle name="SAPBEXHLevel1 3 3 4 5 2" xfId="34884"/>
    <cellStyle name="SAPBEXHLevel1 3 3 4 6" xfId="34885"/>
    <cellStyle name="SAPBEXHLevel1 3 3 4 6 2" xfId="34886"/>
    <cellStyle name="SAPBEXHLevel1 3 3 4 7" xfId="34887"/>
    <cellStyle name="SAPBEXHLevel1 3 3 5" xfId="34888"/>
    <cellStyle name="SAPBEXHLevel1 3 3 5 2" xfId="34889"/>
    <cellStyle name="SAPBEXHLevel1 3 3 6" xfId="34890"/>
    <cellStyle name="SAPBEXHLevel1 3 3 6 2" xfId="34891"/>
    <cellStyle name="SAPBEXHLevel1 3 3 7" xfId="34892"/>
    <cellStyle name="SAPBEXHLevel1 3 3 7 2" xfId="34893"/>
    <cellStyle name="SAPBEXHLevel1 3 3 8" xfId="34894"/>
    <cellStyle name="SAPBEXHLevel1 3 3 8 2" xfId="34895"/>
    <cellStyle name="SAPBEXHLevel1 3 3 9" xfId="34896"/>
    <cellStyle name="SAPBEXHLevel1 3 3 9 2" xfId="34897"/>
    <cellStyle name="SAPBEXHLevel1 3 4" xfId="34898"/>
    <cellStyle name="SAPBEXHLevel1 3 4 2" xfId="34899"/>
    <cellStyle name="SAPBEXHLevel1 3 4 2 2" xfId="34900"/>
    <cellStyle name="SAPBEXHLevel1 3 4 2 2 2" xfId="34901"/>
    <cellStyle name="SAPBEXHLevel1 3 4 2 2 2 2" xfId="34902"/>
    <cellStyle name="SAPBEXHLevel1 3 4 2 2 3" xfId="34903"/>
    <cellStyle name="SAPBEXHLevel1 3 4 2 2 3 2" xfId="34904"/>
    <cellStyle name="SAPBEXHLevel1 3 4 2 2 4" xfId="34905"/>
    <cellStyle name="SAPBEXHLevel1 3 4 2 2 4 2" xfId="34906"/>
    <cellStyle name="SAPBEXHLevel1 3 4 2 2 5" xfId="34907"/>
    <cellStyle name="SAPBEXHLevel1 3 4 2 2 5 2" xfId="34908"/>
    <cellStyle name="SAPBEXHLevel1 3 4 2 2 6" xfId="34909"/>
    <cellStyle name="SAPBEXHLevel1 3 4 2 2 6 2" xfId="34910"/>
    <cellStyle name="SAPBEXHLevel1 3 4 2 2 7" xfId="34911"/>
    <cellStyle name="SAPBEXHLevel1 3 4 2 3" xfId="34912"/>
    <cellStyle name="SAPBEXHLevel1 3 4 2 3 2" xfId="34913"/>
    <cellStyle name="SAPBEXHLevel1 3 4 2 4" xfId="34914"/>
    <cellStyle name="SAPBEXHLevel1 3 4 2 4 2" xfId="34915"/>
    <cellStyle name="SAPBEXHLevel1 3 4 2 5" xfId="34916"/>
    <cellStyle name="SAPBEXHLevel1 3 4 2 5 2" xfId="34917"/>
    <cellStyle name="SAPBEXHLevel1 3 4 2 6" xfId="34918"/>
    <cellStyle name="SAPBEXHLevel1 3 4 2 6 2" xfId="34919"/>
    <cellStyle name="SAPBEXHLevel1 3 4 2 7" xfId="34920"/>
    <cellStyle name="SAPBEXHLevel1 3 4 2 7 2" xfId="34921"/>
    <cellStyle name="SAPBEXHLevel1 3 4 2 8" xfId="34922"/>
    <cellStyle name="SAPBEXHLevel1 3 4 3" xfId="34923"/>
    <cellStyle name="SAPBEXHLevel1 3 4 3 2" xfId="34924"/>
    <cellStyle name="SAPBEXHLevel1 3 4 3 2 2" xfId="34925"/>
    <cellStyle name="SAPBEXHLevel1 3 4 3 3" xfId="34926"/>
    <cellStyle name="SAPBEXHLevel1 3 4 3 3 2" xfId="34927"/>
    <cellStyle name="SAPBEXHLevel1 3 4 3 4" xfId="34928"/>
    <cellStyle name="SAPBEXHLevel1 3 4 3 4 2" xfId="34929"/>
    <cellStyle name="SAPBEXHLevel1 3 4 3 5" xfId="34930"/>
    <cellStyle name="SAPBEXHLevel1 3 4 3 5 2" xfId="34931"/>
    <cellStyle name="SAPBEXHLevel1 3 4 3 6" xfId="34932"/>
    <cellStyle name="SAPBEXHLevel1 3 4 3 6 2" xfId="34933"/>
    <cellStyle name="SAPBEXHLevel1 3 4 3 7" xfId="34934"/>
    <cellStyle name="SAPBEXHLevel1 3 4 4" xfId="34935"/>
    <cellStyle name="SAPBEXHLevel1 3 4 4 2" xfId="34936"/>
    <cellStyle name="SAPBEXHLevel1 3 4 5" xfId="34937"/>
    <cellStyle name="SAPBEXHLevel1 3 4 5 2" xfId="34938"/>
    <cellStyle name="SAPBEXHLevel1 3 4 6" xfId="34939"/>
    <cellStyle name="SAPBEXHLevel1 3 4 6 2" xfId="34940"/>
    <cellStyle name="SAPBEXHLevel1 3 4 7" xfId="34941"/>
    <cellStyle name="SAPBEXHLevel1 3 4 7 2" xfId="34942"/>
    <cellStyle name="SAPBEXHLevel1 3 4 8" xfId="34943"/>
    <cellStyle name="SAPBEXHLevel1 3 4 8 2" xfId="34944"/>
    <cellStyle name="SAPBEXHLevel1 3 4 9" xfId="34945"/>
    <cellStyle name="SAPBEXHLevel1 3 5" xfId="34946"/>
    <cellStyle name="SAPBEXHLevel1 3 5 2" xfId="34947"/>
    <cellStyle name="SAPBEXHLevel1 3 5 2 2" xfId="34948"/>
    <cellStyle name="SAPBEXHLevel1 3 5 2 2 2" xfId="34949"/>
    <cellStyle name="SAPBEXHLevel1 3 5 2 3" xfId="34950"/>
    <cellStyle name="SAPBEXHLevel1 3 5 2 3 2" xfId="34951"/>
    <cellStyle name="SAPBEXHLevel1 3 5 2 4" xfId="34952"/>
    <cellStyle name="SAPBEXHLevel1 3 5 2 4 2" xfId="34953"/>
    <cellStyle name="SAPBEXHLevel1 3 5 2 5" xfId="34954"/>
    <cellStyle name="SAPBEXHLevel1 3 5 2 5 2" xfId="34955"/>
    <cellStyle name="SAPBEXHLevel1 3 5 2 6" xfId="34956"/>
    <cellStyle name="SAPBEXHLevel1 3 5 2 6 2" xfId="34957"/>
    <cellStyle name="SAPBEXHLevel1 3 5 2 7" xfId="34958"/>
    <cellStyle name="SAPBEXHLevel1 3 5 3" xfId="34959"/>
    <cellStyle name="SAPBEXHLevel1 3 5 3 2" xfId="34960"/>
    <cellStyle name="SAPBEXHLevel1 3 5 4" xfId="34961"/>
    <cellStyle name="SAPBEXHLevel1 3 5 4 2" xfId="34962"/>
    <cellStyle name="SAPBEXHLevel1 3 5 5" xfId="34963"/>
    <cellStyle name="SAPBEXHLevel1 3 5 5 2" xfId="34964"/>
    <cellStyle name="SAPBEXHLevel1 3 5 6" xfId="34965"/>
    <cellStyle name="SAPBEXHLevel1 3 5 6 2" xfId="34966"/>
    <cellStyle name="SAPBEXHLevel1 3 5 7" xfId="34967"/>
    <cellStyle name="SAPBEXHLevel1 3 5 7 2" xfId="34968"/>
    <cellStyle name="SAPBEXHLevel1 3 5 8" xfId="34969"/>
    <cellStyle name="SAPBEXHLevel1 3 6" xfId="34970"/>
    <cellStyle name="SAPBEXHLevel1 3 6 2" xfId="34971"/>
    <cellStyle name="SAPBEXHLevel1 3 6 2 2" xfId="34972"/>
    <cellStyle name="SAPBEXHLevel1 3 6 3" xfId="34973"/>
    <cellStyle name="SAPBEXHLevel1 3 6 3 2" xfId="34974"/>
    <cellStyle name="SAPBEXHLevel1 3 6 4" xfId="34975"/>
    <cellStyle name="SAPBEXHLevel1 3 6 4 2" xfId="34976"/>
    <cellStyle name="SAPBEXHLevel1 3 6 5" xfId="34977"/>
    <cellStyle name="SAPBEXHLevel1 3 6 5 2" xfId="34978"/>
    <cellStyle name="SAPBEXHLevel1 3 6 6" xfId="34979"/>
    <cellStyle name="SAPBEXHLevel1 3 6 6 2" xfId="34980"/>
    <cellStyle name="SAPBEXHLevel1 3 6 7" xfId="34981"/>
    <cellStyle name="SAPBEXHLevel1 3 7" xfId="34982"/>
    <cellStyle name="SAPBEXHLevel1 3 7 2" xfId="34983"/>
    <cellStyle name="SAPBEXHLevel1 3 8" xfId="34984"/>
    <cellStyle name="SAPBEXHLevel1 3 8 2" xfId="34985"/>
    <cellStyle name="SAPBEXHLevel1 3 9" xfId="34986"/>
    <cellStyle name="SAPBEXHLevel1 3 9 2" xfId="34987"/>
    <cellStyle name="SAPBEXHLevel1 4" xfId="34988"/>
    <cellStyle name="SAPBEXHLevel1 4 10" xfId="34989"/>
    <cellStyle name="SAPBEXHLevel1 4 10 2" xfId="34990"/>
    <cellStyle name="SAPBEXHLevel1 4 11" xfId="34991"/>
    <cellStyle name="SAPBEXHLevel1 4 2" xfId="34992"/>
    <cellStyle name="SAPBEXHLevel1 4 2 10" xfId="34993"/>
    <cellStyle name="SAPBEXHLevel1 4 2 2" xfId="34994"/>
    <cellStyle name="SAPBEXHLevel1 4 2 2 2" xfId="34995"/>
    <cellStyle name="SAPBEXHLevel1 4 2 2 2 2" xfId="34996"/>
    <cellStyle name="SAPBEXHLevel1 4 2 2 2 2 2" xfId="34997"/>
    <cellStyle name="SAPBEXHLevel1 4 2 2 2 2 2 2" xfId="34998"/>
    <cellStyle name="SAPBEXHLevel1 4 2 2 2 2 3" xfId="34999"/>
    <cellStyle name="SAPBEXHLevel1 4 2 2 2 2 3 2" xfId="35000"/>
    <cellStyle name="SAPBEXHLevel1 4 2 2 2 2 4" xfId="35001"/>
    <cellStyle name="SAPBEXHLevel1 4 2 2 2 2 4 2" xfId="35002"/>
    <cellStyle name="SAPBEXHLevel1 4 2 2 2 2 5" xfId="35003"/>
    <cellStyle name="SAPBEXHLevel1 4 2 2 2 2 5 2" xfId="35004"/>
    <cellStyle name="SAPBEXHLevel1 4 2 2 2 2 6" xfId="35005"/>
    <cellStyle name="SAPBEXHLevel1 4 2 2 2 2 6 2" xfId="35006"/>
    <cellStyle name="SAPBEXHLevel1 4 2 2 2 2 7" xfId="35007"/>
    <cellStyle name="SAPBEXHLevel1 4 2 2 2 3" xfId="35008"/>
    <cellStyle name="SAPBEXHLevel1 4 2 2 2 3 2" xfId="35009"/>
    <cellStyle name="SAPBEXHLevel1 4 2 2 2 4" xfId="35010"/>
    <cellStyle name="SAPBEXHLevel1 4 2 2 2 4 2" xfId="35011"/>
    <cellStyle name="SAPBEXHLevel1 4 2 2 2 5" xfId="35012"/>
    <cellStyle name="SAPBEXHLevel1 4 2 2 2 5 2" xfId="35013"/>
    <cellStyle name="SAPBEXHLevel1 4 2 2 2 6" xfId="35014"/>
    <cellStyle name="SAPBEXHLevel1 4 2 2 2 6 2" xfId="35015"/>
    <cellStyle name="SAPBEXHLevel1 4 2 2 2 7" xfId="35016"/>
    <cellStyle name="SAPBEXHLevel1 4 2 2 2 7 2" xfId="35017"/>
    <cellStyle name="SAPBEXHLevel1 4 2 2 2 8" xfId="35018"/>
    <cellStyle name="SAPBEXHLevel1 4 2 2 3" xfId="35019"/>
    <cellStyle name="SAPBEXHLevel1 4 2 2 3 2" xfId="35020"/>
    <cellStyle name="SAPBEXHLevel1 4 2 2 3 2 2" xfId="35021"/>
    <cellStyle name="SAPBEXHLevel1 4 2 2 3 3" xfId="35022"/>
    <cellStyle name="SAPBEXHLevel1 4 2 2 3 3 2" xfId="35023"/>
    <cellStyle name="SAPBEXHLevel1 4 2 2 3 4" xfId="35024"/>
    <cellStyle name="SAPBEXHLevel1 4 2 2 3 4 2" xfId="35025"/>
    <cellStyle name="SAPBEXHLevel1 4 2 2 3 5" xfId="35026"/>
    <cellStyle name="SAPBEXHLevel1 4 2 2 3 5 2" xfId="35027"/>
    <cellStyle name="SAPBEXHLevel1 4 2 2 3 6" xfId="35028"/>
    <cellStyle name="SAPBEXHLevel1 4 2 2 3 6 2" xfId="35029"/>
    <cellStyle name="SAPBEXHLevel1 4 2 2 3 7" xfId="35030"/>
    <cellStyle name="SAPBEXHLevel1 4 2 2 4" xfId="35031"/>
    <cellStyle name="SAPBEXHLevel1 4 2 2 4 2" xfId="35032"/>
    <cellStyle name="SAPBEXHLevel1 4 2 2 5" xfId="35033"/>
    <cellStyle name="SAPBEXHLevel1 4 2 2 5 2" xfId="35034"/>
    <cellStyle name="SAPBEXHLevel1 4 2 2 6" xfId="35035"/>
    <cellStyle name="SAPBEXHLevel1 4 2 2 6 2" xfId="35036"/>
    <cellStyle name="SAPBEXHLevel1 4 2 2 7" xfId="35037"/>
    <cellStyle name="SAPBEXHLevel1 4 2 2 7 2" xfId="35038"/>
    <cellStyle name="SAPBEXHLevel1 4 2 2 8" xfId="35039"/>
    <cellStyle name="SAPBEXHLevel1 4 2 2 8 2" xfId="35040"/>
    <cellStyle name="SAPBEXHLevel1 4 2 2 9" xfId="35041"/>
    <cellStyle name="SAPBEXHLevel1 4 2 3" xfId="35042"/>
    <cellStyle name="SAPBEXHLevel1 4 2 3 2" xfId="35043"/>
    <cellStyle name="SAPBEXHLevel1 4 2 3 2 2" xfId="35044"/>
    <cellStyle name="SAPBEXHLevel1 4 2 3 2 2 2" xfId="35045"/>
    <cellStyle name="SAPBEXHLevel1 4 2 3 2 3" xfId="35046"/>
    <cellStyle name="SAPBEXHLevel1 4 2 3 2 3 2" xfId="35047"/>
    <cellStyle name="SAPBEXHLevel1 4 2 3 2 4" xfId="35048"/>
    <cellStyle name="SAPBEXHLevel1 4 2 3 2 4 2" xfId="35049"/>
    <cellStyle name="SAPBEXHLevel1 4 2 3 2 5" xfId="35050"/>
    <cellStyle name="SAPBEXHLevel1 4 2 3 2 5 2" xfId="35051"/>
    <cellStyle name="SAPBEXHLevel1 4 2 3 2 6" xfId="35052"/>
    <cellStyle name="SAPBEXHLevel1 4 2 3 2 6 2" xfId="35053"/>
    <cellStyle name="SAPBEXHLevel1 4 2 3 2 7" xfId="35054"/>
    <cellStyle name="SAPBEXHLevel1 4 2 3 3" xfId="35055"/>
    <cellStyle name="SAPBEXHLevel1 4 2 3 3 2" xfId="35056"/>
    <cellStyle name="SAPBEXHLevel1 4 2 3 4" xfId="35057"/>
    <cellStyle name="SAPBEXHLevel1 4 2 3 4 2" xfId="35058"/>
    <cellStyle name="SAPBEXHLevel1 4 2 3 5" xfId="35059"/>
    <cellStyle name="SAPBEXHLevel1 4 2 3 5 2" xfId="35060"/>
    <cellStyle name="SAPBEXHLevel1 4 2 3 6" xfId="35061"/>
    <cellStyle name="SAPBEXHLevel1 4 2 3 6 2" xfId="35062"/>
    <cellStyle name="SAPBEXHLevel1 4 2 3 7" xfId="35063"/>
    <cellStyle name="SAPBEXHLevel1 4 2 3 7 2" xfId="35064"/>
    <cellStyle name="SAPBEXHLevel1 4 2 3 8" xfId="35065"/>
    <cellStyle name="SAPBEXHLevel1 4 2 4" xfId="35066"/>
    <cellStyle name="SAPBEXHLevel1 4 2 4 2" xfId="35067"/>
    <cellStyle name="SAPBEXHLevel1 4 2 4 2 2" xfId="35068"/>
    <cellStyle name="SAPBEXHLevel1 4 2 4 3" xfId="35069"/>
    <cellStyle name="SAPBEXHLevel1 4 2 4 3 2" xfId="35070"/>
    <cellStyle name="SAPBEXHLevel1 4 2 4 4" xfId="35071"/>
    <cellStyle name="SAPBEXHLevel1 4 2 4 4 2" xfId="35072"/>
    <cellStyle name="SAPBEXHLevel1 4 2 4 5" xfId="35073"/>
    <cellStyle name="SAPBEXHLevel1 4 2 4 5 2" xfId="35074"/>
    <cellStyle name="SAPBEXHLevel1 4 2 4 6" xfId="35075"/>
    <cellStyle name="SAPBEXHLevel1 4 2 4 6 2" xfId="35076"/>
    <cellStyle name="SAPBEXHLevel1 4 2 4 7" xfId="35077"/>
    <cellStyle name="SAPBEXHLevel1 4 2 5" xfId="35078"/>
    <cellStyle name="SAPBEXHLevel1 4 2 5 2" xfId="35079"/>
    <cellStyle name="SAPBEXHLevel1 4 2 6" xfId="35080"/>
    <cellStyle name="SAPBEXHLevel1 4 2 6 2" xfId="35081"/>
    <cellStyle name="SAPBEXHLevel1 4 2 7" xfId="35082"/>
    <cellStyle name="SAPBEXHLevel1 4 2 7 2" xfId="35083"/>
    <cellStyle name="SAPBEXHLevel1 4 2 8" xfId="35084"/>
    <cellStyle name="SAPBEXHLevel1 4 2 8 2" xfId="35085"/>
    <cellStyle name="SAPBEXHLevel1 4 2 9" xfId="35086"/>
    <cellStyle name="SAPBEXHLevel1 4 2 9 2" xfId="35087"/>
    <cellStyle name="SAPBEXHLevel1 4 3" xfId="35088"/>
    <cellStyle name="SAPBEXHLevel1 4 3 2" xfId="35089"/>
    <cellStyle name="SAPBEXHLevel1 4 3 2 2" xfId="35090"/>
    <cellStyle name="SAPBEXHLevel1 4 3 2 2 2" xfId="35091"/>
    <cellStyle name="SAPBEXHLevel1 4 3 2 2 2 2" xfId="35092"/>
    <cellStyle name="SAPBEXHLevel1 4 3 2 2 3" xfId="35093"/>
    <cellStyle name="SAPBEXHLevel1 4 3 2 2 3 2" xfId="35094"/>
    <cellStyle name="SAPBEXHLevel1 4 3 2 2 4" xfId="35095"/>
    <cellStyle name="SAPBEXHLevel1 4 3 2 2 4 2" xfId="35096"/>
    <cellStyle name="SAPBEXHLevel1 4 3 2 2 5" xfId="35097"/>
    <cellStyle name="SAPBEXHLevel1 4 3 2 2 5 2" xfId="35098"/>
    <cellStyle name="SAPBEXHLevel1 4 3 2 2 6" xfId="35099"/>
    <cellStyle name="SAPBEXHLevel1 4 3 2 2 6 2" xfId="35100"/>
    <cellStyle name="SAPBEXHLevel1 4 3 2 2 7" xfId="35101"/>
    <cellStyle name="SAPBEXHLevel1 4 3 2 3" xfId="35102"/>
    <cellStyle name="SAPBEXHLevel1 4 3 2 3 2" xfId="35103"/>
    <cellStyle name="SAPBEXHLevel1 4 3 2 4" xfId="35104"/>
    <cellStyle name="SAPBEXHLevel1 4 3 2 4 2" xfId="35105"/>
    <cellStyle name="SAPBEXHLevel1 4 3 2 5" xfId="35106"/>
    <cellStyle name="SAPBEXHLevel1 4 3 2 5 2" xfId="35107"/>
    <cellStyle name="SAPBEXHLevel1 4 3 2 6" xfId="35108"/>
    <cellStyle name="SAPBEXHLevel1 4 3 2 6 2" xfId="35109"/>
    <cellStyle name="SAPBEXHLevel1 4 3 2 7" xfId="35110"/>
    <cellStyle name="SAPBEXHLevel1 4 3 2 7 2" xfId="35111"/>
    <cellStyle name="SAPBEXHLevel1 4 3 2 8" xfId="35112"/>
    <cellStyle name="SAPBEXHLevel1 4 3 3" xfId="35113"/>
    <cellStyle name="SAPBEXHLevel1 4 3 3 2" xfId="35114"/>
    <cellStyle name="SAPBEXHLevel1 4 3 3 2 2" xfId="35115"/>
    <cellStyle name="SAPBEXHLevel1 4 3 3 3" xfId="35116"/>
    <cellStyle name="SAPBEXHLevel1 4 3 3 3 2" xfId="35117"/>
    <cellStyle name="SAPBEXHLevel1 4 3 3 4" xfId="35118"/>
    <cellStyle name="SAPBEXHLevel1 4 3 3 4 2" xfId="35119"/>
    <cellStyle name="SAPBEXHLevel1 4 3 3 5" xfId="35120"/>
    <cellStyle name="SAPBEXHLevel1 4 3 3 5 2" xfId="35121"/>
    <cellStyle name="SAPBEXHLevel1 4 3 3 6" xfId="35122"/>
    <cellStyle name="SAPBEXHLevel1 4 3 3 6 2" xfId="35123"/>
    <cellStyle name="SAPBEXHLevel1 4 3 3 7" xfId="35124"/>
    <cellStyle name="SAPBEXHLevel1 4 3 4" xfId="35125"/>
    <cellStyle name="SAPBEXHLevel1 4 3 4 2" xfId="35126"/>
    <cellStyle name="SAPBEXHLevel1 4 3 5" xfId="35127"/>
    <cellStyle name="SAPBEXHLevel1 4 3 5 2" xfId="35128"/>
    <cellStyle name="SAPBEXHLevel1 4 3 6" xfId="35129"/>
    <cellStyle name="SAPBEXHLevel1 4 3 6 2" xfId="35130"/>
    <cellStyle name="SAPBEXHLevel1 4 3 7" xfId="35131"/>
    <cellStyle name="SAPBEXHLevel1 4 3 7 2" xfId="35132"/>
    <cellStyle name="SAPBEXHLevel1 4 3 8" xfId="35133"/>
    <cellStyle name="SAPBEXHLevel1 4 3 8 2" xfId="35134"/>
    <cellStyle name="SAPBEXHLevel1 4 3 9" xfId="35135"/>
    <cellStyle name="SAPBEXHLevel1 4 4" xfId="35136"/>
    <cellStyle name="SAPBEXHLevel1 4 4 2" xfId="35137"/>
    <cellStyle name="SAPBEXHLevel1 4 4 2 2" xfId="35138"/>
    <cellStyle name="SAPBEXHLevel1 4 4 2 2 2" xfId="35139"/>
    <cellStyle name="SAPBEXHLevel1 4 4 2 3" xfId="35140"/>
    <cellStyle name="SAPBEXHLevel1 4 4 2 3 2" xfId="35141"/>
    <cellStyle name="SAPBEXHLevel1 4 4 2 4" xfId="35142"/>
    <cellStyle name="SAPBEXHLevel1 4 4 2 4 2" xfId="35143"/>
    <cellStyle name="SAPBEXHLevel1 4 4 2 5" xfId="35144"/>
    <cellStyle name="SAPBEXHLevel1 4 4 2 5 2" xfId="35145"/>
    <cellStyle name="SAPBEXHLevel1 4 4 2 6" xfId="35146"/>
    <cellStyle name="SAPBEXHLevel1 4 4 2 6 2" xfId="35147"/>
    <cellStyle name="SAPBEXHLevel1 4 4 2 7" xfId="35148"/>
    <cellStyle name="SAPBEXHLevel1 4 4 3" xfId="35149"/>
    <cellStyle name="SAPBEXHLevel1 4 4 3 2" xfId="35150"/>
    <cellStyle name="SAPBEXHLevel1 4 4 4" xfId="35151"/>
    <cellStyle name="SAPBEXHLevel1 4 4 4 2" xfId="35152"/>
    <cellStyle name="SAPBEXHLevel1 4 4 5" xfId="35153"/>
    <cellStyle name="SAPBEXHLevel1 4 4 5 2" xfId="35154"/>
    <cellStyle name="SAPBEXHLevel1 4 4 6" xfId="35155"/>
    <cellStyle name="SAPBEXHLevel1 4 4 6 2" xfId="35156"/>
    <cellStyle name="SAPBEXHLevel1 4 4 7" xfId="35157"/>
    <cellStyle name="SAPBEXHLevel1 4 4 7 2" xfId="35158"/>
    <cellStyle name="SAPBEXHLevel1 4 4 8" xfId="35159"/>
    <cellStyle name="SAPBEXHLevel1 4 5" xfId="35160"/>
    <cellStyle name="SAPBEXHLevel1 4 5 2" xfId="35161"/>
    <cellStyle name="SAPBEXHLevel1 4 5 2 2" xfId="35162"/>
    <cellStyle name="SAPBEXHLevel1 4 5 3" xfId="35163"/>
    <cellStyle name="SAPBEXHLevel1 4 5 3 2" xfId="35164"/>
    <cellStyle name="SAPBEXHLevel1 4 5 4" xfId="35165"/>
    <cellStyle name="SAPBEXHLevel1 4 5 4 2" xfId="35166"/>
    <cellStyle name="SAPBEXHLevel1 4 5 5" xfId="35167"/>
    <cellStyle name="SAPBEXHLevel1 4 5 5 2" xfId="35168"/>
    <cellStyle name="SAPBEXHLevel1 4 5 6" xfId="35169"/>
    <cellStyle name="SAPBEXHLevel1 4 5 6 2" xfId="35170"/>
    <cellStyle name="SAPBEXHLevel1 4 5 7" xfId="35171"/>
    <cellStyle name="SAPBEXHLevel1 4 6" xfId="35172"/>
    <cellStyle name="SAPBEXHLevel1 4 6 2" xfId="35173"/>
    <cellStyle name="SAPBEXHLevel1 4 7" xfId="35174"/>
    <cellStyle name="SAPBEXHLevel1 4 7 2" xfId="35175"/>
    <cellStyle name="SAPBEXHLevel1 4 8" xfId="35176"/>
    <cellStyle name="SAPBEXHLevel1 4 8 2" xfId="35177"/>
    <cellStyle name="SAPBEXHLevel1 4 9" xfId="35178"/>
    <cellStyle name="SAPBEXHLevel1 4 9 2" xfId="35179"/>
    <cellStyle name="SAPBEXHLevel1 5" xfId="35180"/>
    <cellStyle name="SAPBEXHLevel1 5 10" xfId="35181"/>
    <cellStyle name="SAPBEXHLevel1 5 2" xfId="35182"/>
    <cellStyle name="SAPBEXHLevel1 5 2 2" xfId="35183"/>
    <cellStyle name="SAPBEXHLevel1 5 2 2 2" xfId="35184"/>
    <cellStyle name="SAPBEXHLevel1 5 2 2 2 2" xfId="35185"/>
    <cellStyle name="SAPBEXHLevel1 5 2 2 2 2 2" xfId="35186"/>
    <cellStyle name="SAPBEXHLevel1 5 2 2 2 3" xfId="35187"/>
    <cellStyle name="SAPBEXHLevel1 5 2 2 2 3 2" xfId="35188"/>
    <cellStyle name="SAPBEXHLevel1 5 2 2 2 4" xfId="35189"/>
    <cellStyle name="SAPBEXHLevel1 5 2 2 2 4 2" xfId="35190"/>
    <cellStyle name="SAPBEXHLevel1 5 2 2 2 5" xfId="35191"/>
    <cellStyle name="SAPBEXHLevel1 5 2 2 2 5 2" xfId="35192"/>
    <cellStyle name="SAPBEXHLevel1 5 2 2 2 6" xfId="35193"/>
    <cellStyle name="SAPBEXHLevel1 5 2 2 2 6 2" xfId="35194"/>
    <cellStyle name="SAPBEXHLevel1 5 2 2 2 7" xfId="35195"/>
    <cellStyle name="SAPBEXHLevel1 5 2 2 3" xfId="35196"/>
    <cellStyle name="SAPBEXHLevel1 5 2 2 3 2" xfId="35197"/>
    <cellStyle name="SAPBEXHLevel1 5 2 2 4" xfId="35198"/>
    <cellStyle name="SAPBEXHLevel1 5 2 2 4 2" xfId="35199"/>
    <cellStyle name="SAPBEXHLevel1 5 2 2 5" xfId="35200"/>
    <cellStyle name="SAPBEXHLevel1 5 2 2 5 2" xfId="35201"/>
    <cellStyle name="SAPBEXHLevel1 5 2 2 6" xfId="35202"/>
    <cellStyle name="SAPBEXHLevel1 5 2 2 6 2" xfId="35203"/>
    <cellStyle name="SAPBEXHLevel1 5 2 2 7" xfId="35204"/>
    <cellStyle name="SAPBEXHLevel1 5 2 2 7 2" xfId="35205"/>
    <cellStyle name="SAPBEXHLevel1 5 2 2 8" xfId="35206"/>
    <cellStyle name="SAPBEXHLevel1 5 2 3" xfId="35207"/>
    <cellStyle name="SAPBEXHLevel1 5 2 3 2" xfId="35208"/>
    <cellStyle name="SAPBEXHLevel1 5 2 3 2 2" xfId="35209"/>
    <cellStyle name="SAPBEXHLevel1 5 2 3 3" xfId="35210"/>
    <cellStyle name="SAPBEXHLevel1 5 2 3 3 2" xfId="35211"/>
    <cellStyle name="SAPBEXHLevel1 5 2 3 4" xfId="35212"/>
    <cellStyle name="SAPBEXHLevel1 5 2 3 4 2" xfId="35213"/>
    <cellStyle name="SAPBEXHLevel1 5 2 3 5" xfId="35214"/>
    <cellStyle name="SAPBEXHLevel1 5 2 3 5 2" xfId="35215"/>
    <cellStyle name="SAPBEXHLevel1 5 2 3 6" xfId="35216"/>
    <cellStyle name="SAPBEXHLevel1 5 2 3 6 2" xfId="35217"/>
    <cellStyle name="SAPBEXHLevel1 5 2 3 7" xfId="35218"/>
    <cellStyle name="SAPBEXHLevel1 5 2 4" xfId="35219"/>
    <cellStyle name="SAPBEXHLevel1 5 2 4 2" xfId="35220"/>
    <cellStyle name="SAPBEXHLevel1 5 2 5" xfId="35221"/>
    <cellStyle name="SAPBEXHLevel1 5 2 5 2" xfId="35222"/>
    <cellStyle name="SAPBEXHLevel1 5 2 6" xfId="35223"/>
    <cellStyle name="SAPBEXHLevel1 5 2 6 2" xfId="35224"/>
    <cellStyle name="SAPBEXHLevel1 5 2 7" xfId="35225"/>
    <cellStyle name="SAPBEXHLevel1 5 2 7 2" xfId="35226"/>
    <cellStyle name="SAPBEXHLevel1 5 2 8" xfId="35227"/>
    <cellStyle name="SAPBEXHLevel1 5 2 8 2" xfId="35228"/>
    <cellStyle name="SAPBEXHLevel1 5 2 9" xfId="35229"/>
    <cellStyle name="SAPBEXHLevel1 5 3" xfId="35230"/>
    <cellStyle name="SAPBEXHLevel1 5 3 2" xfId="35231"/>
    <cellStyle name="SAPBEXHLevel1 5 3 2 2" xfId="35232"/>
    <cellStyle name="SAPBEXHLevel1 5 3 2 2 2" xfId="35233"/>
    <cellStyle name="SAPBEXHLevel1 5 3 2 3" xfId="35234"/>
    <cellStyle name="SAPBEXHLevel1 5 3 2 3 2" xfId="35235"/>
    <cellStyle name="SAPBEXHLevel1 5 3 2 4" xfId="35236"/>
    <cellStyle name="SAPBEXHLevel1 5 3 2 4 2" xfId="35237"/>
    <cellStyle name="SAPBEXHLevel1 5 3 2 5" xfId="35238"/>
    <cellStyle name="SAPBEXHLevel1 5 3 2 5 2" xfId="35239"/>
    <cellStyle name="SAPBEXHLevel1 5 3 2 6" xfId="35240"/>
    <cellStyle name="SAPBEXHLevel1 5 3 2 6 2" xfId="35241"/>
    <cellStyle name="SAPBEXHLevel1 5 3 2 7" xfId="35242"/>
    <cellStyle name="SAPBEXHLevel1 5 3 3" xfId="35243"/>
    <cellStyle name="SAPBEXHLevel1 5 3 3 2" xfId="35244"/>
    <cellStyle name="SAPBEXHLevel1 5 3 4" xfId="35245"/>
    <cellStyle name="SAPBEXHLevel1 5 3 4 2" xfId="35246"/>
    <cellStyle name="SAPBEXHLevel1 5 3 5" xfId="35247"/>
    <cellStyle name="SAPBEXHLevel1 5 3 5 2" xfId="35248"/>
    <cellStyle name="SAPBEXHLevel1 5 3 6" xfId="35249"/>
    <cellStyle name="SAPBEXHLevel1 5 3 6 2" xfId="35250"/>
    <cellStyle name="SAPBEXHLevel1 5 3 7" xfId="35251"/>
    <cellStyle name="SAPBEXHLevel1 5 3 7 2" xfId="35252"/>
    <cellStyle name="SAPBEXHLevel1 5 3 8" xfId="35253"/>
    <cellStyle name="SAPBEXHLevel1 5 4" xfId="35254"/>
    <cellStyle name="SAPBEXHLevel1 5 4 2" xfId="35255"/>
    <cellStyle name="SAPBEXHLevel1 5 4 2 2" xfId="35256"/>
    <cellStyle name="SAPBEXHLevel1 5 4 3" xfId="35257"/>
    <cellStyle name="SAPBEXHLevel1 5 4 3 2" xfId="35258"/>
    <cellStyle name="SAPBEXHLevel1 5 4 4" xfId="35259"/>
    <cellStyle name="SAPBEXHLevel1 5 4 4 2" xfId="35260"/>
    <cellStyle name="SAPBEXHLevel1 5 4 5" xfId="35261"/>
    <cellStyle name="SAPBEXHLevel1 5 4 5 2" xfId="35262"/>
    <cellStyle name="SAPBEXHLevel1 5 4 6" xfId="35263"/>
    <cellStyle name="SAPBEXHLevel1 5 4 6 2" xfId="35264"/>
    <cellStyle name="SAPBEXHLevel1 5 4 7" xfId="35265"/>
    <cellStyle name="SAPBEXHLevel1 5 5" xfId="35266"/>
    <cellStyle name="SAPBEXHLevel1 5 5 2" xfId="35267"/>
    <cellStyle name="SAPBEXHLevel1 5 6" xfId="35268"/>
    <cellStyle name="SAPBEXHLevel1 5 6 2" xfId="35269"/>
    <cellStyle name="SAPBEXHLevel1 5 7" xfId="35270"/>
    <cellStyle name="SAPBEXHLevel1 5 7 2" xfId="35271"/>
    <cellStyle name="SAPBEXHLevel1 5 8" xfId="35272"/>
    <cellStyle name="SAPBEXHLevel1 5 8 2" xfId="35273"/>
    <cellStyle name="SAPBEXHLevel1 5 9" xfId="35274"/>
    <cellStyle name="SAPBEXHLevel1 5 9 2" xfId="35275"/>
    <cellStyle name="SAPBEXHLevel1 6" xfId="35276"/>
    <cellStyle name="SAPBEXHLevel1 6 10" xfId="35277"/>
    <cellStyle name="SAPBEXHLevel1 6 2" xfId="35278"/>
    <cellStyle name="SAPBEXHLevel1 6 2 2" xfId="35279"/>
    <cellStyle name="SAPBEXHLevel1 6 2 2 2" xfId="35280"/>
    <cellStyle name="SAPBEXHLevel1 6 2 2 2 2" xfId="35281"/>
    <cellStyle name="SAPBEXHLevel1 6 2 2 2 2 2" xfId="35282"/>
    <cellStyle name="SAPBEXHLevel1 6 2 2 2 3" xfId="35283"/>
    <cellStyle name="SAPBEXHLevel1 6 2 2 2 3 2" xfId="35284"/>
    <cellStyle name="SAPBEXHLevel1 6 2 2 2 4" xfId="35285"/>
    <cellStyle name="SAPBEXHLevel1 6 2 2 2 4 2" xfId="35286"/>
    <cellStyle name="SAPBEXHLevel1 6 2 2 2 5" xfId="35287"/>
    <cellStyle name="SAPBEXHLevel1 6 2 2 2 5 2" xfId="35288"/>
    <cellStyle name="SAPBEXHLevel1 6 2 2 2 6" xfId="35289"/>
    <cellStyle name="SAPBEXHLevel1 6 2 2 2 6 2" xfId="35290"/>
    <cellStyle name="SAPBEXHLevel1 6 2 2 2 7" xfId="35291"/>
    <cellStyle name="SAPBEXHLevel1 6 2 2 3" xfId="35292"/>
    <cellStyle name="SAPBEXHLevel1 6 2 2 3 2" xfId="35293"/>
    <cellStyle name="SAPBEXHLevel1 6 2 2 4" xfId="35294"/>
    <cellStyle name="SAPBEXHLevel1 6 2 2 4 2" xfId="35295"/>
    <cellStyle name="SAPBEXHLevel1 6 2 2 5" xfId="35296"/>
    <cellStyle name="SAPBEXHLevel1 6 2 2 5 2" xfId="35297"/>
    <cellStyle name="SAPBEXHLevel1 6 2 2 6" xfId="35298"/>
    <cellStyle name="SAPBEXHLevel1 6 2 2 6 2" xfId="35299"/>
    <cellStyle name="SAPBEXHLevel1 6 2 2 7" xfId="35300"/>
    <cellStyle name="SAPBEXHLevel1 6 2 2 7 2" xfId="35301"/>
    <cellStyle name="SAPBEXHLevel1 6 2 2 8" xfId="35302"/>
    <cellStyle name="SAPBEXHLevel1 6 2 3" xfId="35303"/>
    <cellStyle name="SAPBEXHLevel1 6 2 3 2" xfId="35304"/>
    <cellStyle name="SAPBEXHLevel1 6 2 3 2 2" xfId="35305"/>
    <cellStyle name="SAPBEXHLevel1 6 2 3 3" xfId="35306"/>
    <cellStyle name="SAPBEXHLevel1 6 2 3 3 2" xfId="35307"/>
    <cellStyle name="SAPBEXHLevel1 6 2 3 4" xfId="35308"/>
    <cellStyle name="SAPBEXHLevel1 6 2 3 4 2" xfId="35309"/>
    <cellStyle name="SAPBEXHLevel1 6 2 3 5" xfId="35310"/>
    <cellStyle name="SAPBEXHLevel1 6 2 3 5 2" xfId="35311"/>
    <cellStyle name="SAPBEXHLevel1 6 2 3 6" xfId="35312"/>
    <cellStyle name="SAPBEXHLevel1 6 2 3 6 2" xfId="35313"/>
    <cellStyle name="SAPBEXHLevel1 6 2 3 7" xfId="35314"/>
    <cellStyle name="SAPBEXHLevel1 6 2 4" xfId="35315"/>
    <cellStyle name="SAPBEXHLevel1 6 2 4 2" xfId="35316"/>
    <cellStyle name="SAPBEXHLevel1 6 2 5" xfId="35317"/>
    <cellStyle name="SAPBEXHLevel1 6 2 5 2" xfId="35318"/>
    <cellStyle name="SAPBEXHLevel1 6 2 6" xfId="35319"/>
    <cellStyle name="SAPBEXHLevel1 6 2 6 2" xfId="35320"/>
    <cellStyle name="SAPBEXHLevel1 6 2 7" xfId="35321"/>
    <cellStyle name="SAPBEXHLevel1 6 2 7 2" xfId="35322"/>
    <cellStyle name="SAPBEXHLevel1 6 2 8" xfId="35323"/>
    <cellStyle name="SAPBEXHLevel1 6 2 8 2" xfId="35324"/>
    <cellStyle name="SAPBEXHLevel1 6 2 9" xfId="35325"/>
    <cellStyle name="SAPBEXHLevel1 6 3" xfId="35326"/>
    <cellStyle name="SAPBEXHLevel1 6 3 2" xfId="35327"/>
    <cellStyle name="SAPBEXHLevel1 6 3 2 2" xfId="35328"/>
    <cellStyle name="SAPBEXHLevel1 6 3 2 2 2" xfId="35329"/>
    <cellStyle name="SAPBEXHLevel1 6 3 2 3" xfId="35330"/>
    <cellStyle name="SAPBEXHLevel1 6 3 2 3 2" xfId="35331"/>
    <cellStyle name="SAPBEXHLevel1 6 3 2 4" xfId="35332"/>
    <cellStyle name="SAPBEXHLevel1 6 3 2 4 2" xfId="35333"/>
    <cellStyle name="SAPBEXHLevel1 6 3 2 5" xfId="35334"/>
    <cellStyle name="SAPBEXHLevel1 6 3 2 5 2" xfId="35335"/>
    <cellStyle name="SAPBEXHLevel1 6 3 2 6" xfId="35336"/>
    <cellStyle name="SAPBEXHLevel1 6 3 2 6 2" xfId="35337"/>
    <cellStyle name="SAPBEXHLevel1 6 3 2 7" xfId="35338"/>
    <cellStyle name="SAPBEXHLevel1 6 3 3" xfId="35339"/>
    <cellStyle name="SAPBEXHLevel1 6 3 3 2" xfId="35340"/>
    <cellStyle name="SAPBEXHLevel1 6 3 4" xfId="35341"/>
    <cellStyle name="SAPBEXHLevel1 6 3 4 2" xfId="35342"/>
    <cellStyle name="SAPBEXHLevel1 6 3 5" xfId="35343"/>
    <cellStyle name="SAPBEXHLevel1 6 3 5 2" xfId="35344"/>
    <cellStyle name="SAPBEXHLevel1 6 3 6" xfId="35345"/>
    <cellStyle name="SAPBEXHLevel1 6 3 6 2" xfId="35346"/>
    <cellStyle name="SAPBEXHLevel1 6 3 7" xfId="35347"/>
    <cellStyle name="SAPBEXHLevel1 6 3 7 2" xfId="35348"/>
    <cellStyle name="SAPBEXHLevel1 6 3 8" xfId="35349"/>
    <cellStyle name="SAPBEXHLevel1 6 4" xfId="35350"/>
    <cellStyle name="SAPBEXHLevel1 6 4 2" xfId="35351"/>
    <cellStyle name="SAPBEXHLevel1 6 4 2 2" xfId="35352"/>
    <cellStyle name="SAPBEXHLevel1 6 4 3" xfId="35353"/>
    <cellStyle name="SAPBEXHLevel1 6 4 3 2" xfId="35354"/>
    <cellStyle name="SAPBEXHLevel1 6 4 4" xfId="35355"/>
    <cellStyle name="SAPBEXHLevel1 6 4 4 2" xfId="35356"/>
    <cellStyle name="SAPBEXHLevel1 6 4 5" xfId="35357"/>
    <cellStyle name="SAPBEXHLevel1 6 4 5 2" xfId="35358"/>
    <cellStyle name="SAPBEXHLevel1 6 4 6" xfId="35359"/>
    <cellStyle name="SAPBEXHLevel1 6 4 6 2" xfId="35360"/>
    <cellStyle name="SAPBEXHLevel1 6 4 7" xfId="35361"/>
    <cellStyle name="SAPBEXHLevel1 6 5" xfId="35362"/>
    <cellStyle name="SAPBEXHLevel1 6 5 2" xfId="35363"/>
    <cellStyle name="SAPBEXHLevel1 6 6" xfId="35364"/>
    <cellStyle name="SAPBEXHLevel1 6 6 2" xfId="35365"/>
    <cellStyle name="SAPBEXHLevel1 6 7" xfId="35366"/>
    <cellStyle name="SAPBEXHLevel1 6 7 2" xfId="35367"/>
    <cellStyle name="SAPBEXHLevel1 6 8" xfId="35368"/>
    <cellStyle name="SAPBEXHLevel1 6 8 2" xfId="35369"/>
    <cellStyle name="SAPBEXHLevel1 6 9" xfId="35370"/>
    <cellStyle name="SAPBEXHLevel1 6 9 2" xfId="35371"/>
    <cellStyle name="SAPBEXHLevel1 7" xfId="35372"/>
    <cellStyle name="SAPBEXHLevel1 7 10" xfId="35373"/>
    <cellStyle name="SAPBEXHLevel1 7 2" xfId="35374"/>
    <cellStyle name="SAPBEXHLevel1 7 2 2" xfId="35375"/>
    <cellStyle name="SAPBEXHLevel1 7 2 2 2" xfId="35376"/>
    <cellStyle name="SAPBEXHLevel1 7 2 2 2 2" xfId="35377"/>
    <cellStyle name="SAPBEXHLevel1 7 2 2 2 2 2" xfId="35378"/>
    <cellStyle name="SAPBEXHLevel1 7 2 2 2 3" xfId="35379"/>
    <cellStyle name="SAPBEXHLevel1 7 2 2 2 3 2" xfId="35380"/>
    <cellStyle name="SAPBEXHLevel1 7 2 2 2 4" xfId="35381"/>
    <cellStyle name="SAPBEXHLevel1 7 2 2 2 4 2" xfId="35382"/>
    <cellStyle name="SAPBEXHLevel1 7 2 2 2 5" xfId="35383"/>
    <cellStyle name="SAPBEXHLevel1 7 2 2 2 5 2" xfId="35384"/>
    <cellStyle name="SAPBEXHLevel1 7 2 2 2 6" xfId="35385"/>
    <cellStyle name="SAPBEXHLevel1 7 2 2 2 6 2" xfId="35386"/>
    <cellStyle name="SAPBEXHLevel1 7 2 2 2 7" xfId="35387"/>
    <cellStyle name="SAPBEXHLevel1 7 2 2 3" xfId="35388"/>
    <cellStyle name="SAPBEXHLevel1 7 2 2 3 2" xfId="35389"/>
    <cellStyle name="SAPBEXHLevel1 7 2 2 4" xfId="35390"/>
    <cellStyle name="SAPBEXHLevel1 7 2 2 4 2" xfId="35391"/>
    <cellStyle name="SAPBEXHLevel1 7 2 2 5" xfId="35392"/>
    <cellStyle name="SAPBEXHLevel1 7 2 2 5 2" xfId="35393"/>
    <cellStyle name="SAPBEXHLevel1 7 2 2 6" xfId="35394"/>
    <cellStyle name="SAPBEXHLevel1 7 2 2 6 2" xfId="35395"/>
    <cellStyle name="SAPBEXHLevel1 7 2 2 7" xfId="35396"/>
    <cellStyle name="SAPBEXHLevel1 7 2 2 7 2" xfId="35397"/>
    <cellStyle name="SAPBEXHLevel1 7 2 2 8" xfId="35398"/>
    <cellStyle name="SAPBEXHLevel1 7 2 3" xfId="35399"/>
    <cellStyle name="SAPBEXHLevel1 7 2 3 2" xfId="35400"/>
    <cellStyle name="SAPBEXHLevel1 7 2 3 2 2" xfId="35401"/>
    <cellStyle name="SAPBEXHLevel1 7 2 3 3" xfId="35402"/>
    <cellStyle name="SAPBEXHLevel1 7 2 3 3 2" xfId="35403"/>
    <cellStyle name="SAPBEXHLevel1 7 2 3 4" xfId="35404"/>
    <cellStyle name="SAPBEXHLevel1 7 2 3 4 2" xfId="35405"/>
    <cellStyle name="SAPBEXHLevel1 7 2 3 5" xfId="35406"/>
    <cellStyle name="SAPBEXHLevel1 7 2 3 5 2" xfId="35407"/>
    <cellStyle name="SAPBEXHLevel1 7 2 3 6" xfId="35408"/>
    <cellStyle name="SAPBEXHLevel1 7 2 3 6 2" xfId="35409"/>
    <cellStyle name="SAPBEXHLevel1 7 2 3 7" xfId="35410"/>
    <cellStyle name="SAPBEXHLevel1 7 2 4" xfId="35411"/>
    <cellStyle name="SAPBEXHLevel1 7 2 4 2" xfId="35412"/>
    <cellStyle name="SAPBEXHLevel1 7 2 5" xfId="35413"/>
    <cellStyle name="SAPBEXHLevel1 7 2 5 2" xfId="35414"/>
    <cellStyle name="SAPBEXHLevel1 7 2 6" xfId="35415"/>
    <cellStyle name="SAPBEXHLevel1 7 2 6 2" xfId="35416"/>
    <cellStyle name="SAPBEXHLevel1 7 2 7" xfId="35417"/>
    <cellStyle name="SAPBEXHLevel1 7 2 7 2" xfId="35418"/>
    <cellStyle name="SAPBEXHLevel1 7 2 8" xfId="35419"/>
    <cellStyle name="SAPBEXHLevel1 7 2 8 2" xfId="35420"/>
    <cellStyle name="SAPBEXHLevel1 7 2 9" xfId="35421"/>
    <cellStyle name="SAPBEXHLevel1 7 3" xfId="35422"/>
    <cellStyle name="SAPBEXHLevel1 7 3 2" xfId="35423"/>
    <cellStyle name="SAPBEXHLevel1 7 3 2 2" xfId="35424"/>
    <cellStyle name="SAPBEXHLevel1 7 3 2 2 2" xfId="35425"/>
    <cellStyle name="SAPBEXHLevel1 7 3 2 3" xfId="35426"/>
    <cellStyle name="SAPBEXHLevel1 7 3 2 3 2" xfId="35427"/>
    <cellStyle name="SAPBEXHLevel1 7 3 2 4" xfId="35428"/>
    <cellStyle name="SAPBEXHLevel1 7 3 2 4 2" xfId="35429"/>
    <cellStyle name="SAPBEXHLevel1 7 3 2 5" xfId="35430"/>
    <cellStyle name="SAPBEXHLevel1 7 3 2 5 2" xfId="35431"/>
    <cellStyle name="SAPBEXHLevel1 7 3 2 6" xfId="35432"/>
    <cellStyle name="SAPBEXHLevel1 7 3 2 6 2" xfId="35433"/>
    <cellStyle name="SAPBEXHLevel1 7 3 2 7" xfId="35434"/>
    <cellStyle name="SAPBEXHLevel1 7 3 3" xfId="35435"/>
    <cellStyle name="SAPBEXHLevel1 7 3 3 2" xfId="35436"/>
    <cellStyle name="SAPBEXHLevel1 7 3 4" xfId="35437"/>
    <cellStyle name="SAPBEXHLevel1 7 3 4 2" xfId="35438"/>
    <cellStyle name="SAPBEXHLevel1 7 3 5" xfId="35439"/>
    <cellStyle name="SAPBEXHLevel1 7 3 5 2" xfId="35440"/>
    <cellStyle name="SAPBEXHLevel1 7 3 6" xfId="35441"/>
    <cellStyle name="SAPBEXHLevel1 7 3 6 2" xfId="35442"/>
    <cellStyle name="SAPBEXHLevel1 7 3 7" xfId="35443"/>
    <cellStyle name="SAPBEXHLevel1 7 3 7 2" xfId="35444"/>
    <cellStyle name="SAPBEXHLevel1 7 3 8" xfId="35445"/>
    <cellStyle name="SAPBEXHLevel1 7 4" xfId="35446"/>
    <cellStyle name="SAPBEXHLevel1 7 4 2" xfId="35447"/>
    <cellStyle name="SAPBEXHLevel1 7 4 2 2" xfId="35448"/>
    <cellStyle name="SAPBEXHLevel1 7 4 3" xfId="35449"/>
    <cellStyle name="SAPBEXHLevel1 7 4 3 2" xfId="35450"/>
    <cellStyle name="SAPBEXHLevel1 7 4 4" xfId="35451"/>
    <cellStyle name="SAPBEXHLevel1 7 4 4 2" xfId="35452"/>
    <cellStyle name="SAPBEXHLevel1 7 4 5" xfId="35453"/>
    <cellStyle name="SAPBEXHLevel1 7 4 5 2" xfId="35454"/>
    <cellStyle name="SAPBEXHLevel1 7 4 6" xfId="35455"/>
    <cellStyle name="SAPBEXHLevel1 7 4 6 2" xfId="35456"/>
    <cellStyle name="SAPBEXHLevel1 7 4 7" xfId="35457"/>
    <cellStyle name="SAPBEXHLevel1 7 5" xfId="35458"/>
    <cellStyle name="SAPBEXHLevel1 7 5 2" xfId="35459"/>
    <cellStyle name="SAPBEXHLevel1 7 6" xfId="35460"/>
    <cellStyle name="SAPBEXHLevel1 7 6 2" xfId="35461"/>
    <cellStyle name="SAPBEXHLevel1 7 7" xfId="35462"/>
    <cellStyle name="SAPBEXHLevel1 7 7 2" xfId="35463"/>
    <cellStyle name="SAPBEXHLevel1 7 8" xfId="35464"/>
    <cellStyle name="SAPBEXHLevel1 7 8 2" xfId="35465"/>
    <cellStyle name="SAPBEXHLevel1 7 9" xfId="35466"/>
    <cellStyle name="SAPBEXHLevel1 7 9 2" xfId="35467"/>
    <cellStyle name="SAPBEXHLevel1 8" xfId="35468"/>
    <cellStyle name="SAPBEXHLevel1 8 2" xfId="35469"/>
    <cellStyle name="SAPBEXHLevel1 8 2 2" xfId="35470"/>
    <cellStyle name="SAPBEXHLevel1 8 2 2 2" xfId="35471"/>
    <cellStyle name="SAPBEXHLevel1 8 2 2 2 2" xfId="35472"/>
    <cellStyle name="SAPBEXHLevel1 8 2 2 3" xfId="35473"/>
    <cellStyle name="SAPBEXHLevel1 8 2 2 3 2" xfId="35474"/>
    <cellStyle name="SAPBEXHLevel1 8 2 2 4" xfId="35475"/>
    <cellStyle name="SAPBEXHLevel1 8 2 2 4 2" xfId="35476"/>
    <cellStyle name="SAPBEXHLevel1 8 2 2 5" xfId="35477"/>
    <cellStyle name="SAPBEXHLevel1 8 2 2 5 2" xfId="35478"/>
    <cellStyle name="SAPBEXHLevel1 8 2 2 6" xfId="35479"/>
    <cellStyle name="SAPBEXHLevel1 8 2 2 6 2" xfId="35480"/>
    <cellStyle name="SAPBEXHLevel1 8 2 2 7" xfId="35481"/>
    <cellStyle name="SAPBEXHLevel1 8 2 3" xfId="35482"/>
    <cellStyle name="SAPBEXHLevel1 8 2 3 2" xfId="35483"/>
    <cellStyle name="SAPBEXHLevel1 8 2 4" xfId="35484"/>
    <cellStyle name="SAPBEXHLevel1 8 2 4 2" xfId="35485"/>
    <cellStyle name="SAPBEXHLevel1 8 2 5" xfId="35486"/>
    <cellStyle name="SAPBEXHLevel1 8 2 5 2" xfId="35487"/>
    <cellStyle name="SAPBEXHLevel1 8 2 6" xfId="35488"/>
    <cellStyle name="SAPBEXHLevel1 8 2 6 2" xfId="35489"/>
    <cellStyle name="SAPBEXHLevel1 8 2 7" xfId="35490"/>
    <cellStyle name="SAPBEXHLevel1 8 2 7 2" xfId="35491"/>
    <cellStyle name="SAPBEXHLevel1 8 2 8" xfId="35492"/>
    <cellStyle name="SAPBEXHLevel1 8 3" xfId="35493"/>
    <cellStyle name="SAPBEXHLevel1 8 3 2" xfId="35494"/>
    <cellStyle name="SAPBEXHLevel1 8 3 2 2" xfId="35495"/>
    <cellStyle name="SAPBEXHLevel1 8 3 3" xfId="35496"/>
    <cellStyle name="SAPBEXHLevel1 8 3 3 2" xfId="35497"/>
    <cellStyle name="SAPBEXHLevel1 8 3 4" xfId="35498"/>
    <cellStyle name="SAPBEXHLevel1 8 3 4 2" xfId="35499"/>
    <cellStyle name="SAPBEXHLevel1 8 3 5" xfId="35500"/>
    <cellStyle name="SAPBEXHLevel1 8 3 5 2" xfId="35501"/>
    <cellStyle name="SAPBEXHLevel1 8 3 6" xfId="35502"/>
    <cellStyle name="SAPBEXHLevel1 8 3 6 2" xfId="35503"/>
    <cellStyle name="SAPBEXHLevel1 8 3 7" xfId="35504"/>
    <cellStyle name="SAPBEXHLevel1 8 4" xfId="35505"/>
    <cellStyle name="SAPBEXHLevel1 8 4 2" xfId="35506"/>
    <cellStyle name="SAPBEXHLevel1 8 5" xfId="35507"/>
    <cellStyle name="SAPBEXHLevel1 8 5 2" xfId="35508"/>
    <cellStyle name="SAPBEXHLevel1 8 6" xfId="35509"/>
    <cellStyle name="SAPBEXHLevel1 8 6 2" xfId="35510"/>
    <cellStyle name="SAPBEXHLevel1 8 7" xfId="35511"/>
    <cellStyle name="SAPBEXHLevel1 8 7 2" xfId="35512"/>
    <cellStyle name="SAPBEXHLevel1 8 8" xfId="35513"/>
    <cellStyle name="SAPBEXHLevel1 8 8 2" xfId="35514"/>
    <cellStyle name="SAPBEXHLevel1 8 9" xfId="35515"/>
    <cellStyle name="SAPBEXHLevel1 9" xfId="35516"/>
    <cellStyle name="SAPBEXHLevel1 9 2" xfId="35517"/>
    <cellStyle name="SAPBEXHLevel1 9 2 2" xfId="35518"/>
    <cellStyle name="SAPBEXHLevel1 9 2 2 2" xfId="35519"/>
    <cellStyle name="SAPBEXHLevel1 9 2 3" xfId="35520"/>
    <cellStyle name="SAPBEXHLevel1 9 2 3 2" xfId="35521"/>
    <cellStyle name="SAPBEXHLevel1 9 2 4" xfId="35522"/>
    <cellStyle name="SAPBEXHLevel1 9 2 4 2" xfId="35523"/>
    <cellStyle name="SAPBEXHLevel1 9 2 5" xfId="35524"/>
    <cellStyle name="SAPBEXHLevel1 9 2 5 2" xfId="35525"/>
    <cellStyle name="SAPBEXHLevel1 9 2 6" xfId="35526"/>
    <cellStyle name="SAPBEXHLevel1 9 2 6 2" xfId="35527"/>
    <cellStyle name="SAPBEXHLevel1 9 2 7" xfId="35528"/>
    <cellStyle name="SAPBEXHLevel1 9 3" xfId="35529"/>
    <cellStyle name="SAPBEXHLevel1 9 3 2" xfId="35530"/>
    <cellStyle name="SAPBEXHLevel1 9 4" xfId="35531"/>
    <cellStyle name="SAPBEXHLevel1 9 4 2" xfId="35532"/>
    <cellStyle name="SAPBEXHLevel1 9 5" xfId="35533"/>
    <cellStyle name="SAPBEXHLevel1 9 5 2" xfId="35534"/>
    <cellStyle name="SAPBEXHLevel1 9 6" xfId="35535"/>
    <cellStyle name="SAPBEXHLevel1 9 6 2" xfId="35536"/>
    <cellStyle name="SAPBEXHLevel1 9 7" xfId="35537"/>
    <cellStyle name="SAPBEXHLevel1 9 7 2" xfId="35538"/>
    <cellStyle name="SAPBEXHLevel1 9 8" xfId="35539"/>
    <cellStyle name="SAPBEXHLevel1X" xfId="35540"/>
    <cellStyle name="SAPBEXHLevel1X 10" xfId="35541"/>
    <cellStyle name="SAPBEXHLevel1X 10 2" xfId="35542"/>
    <cellStyle name="SAPBEXHLevel1X 11" xfId="35543"/>
    <cellStyle name="SAPBEXHLevel1X 11 2" xfId="35544"/>
    <cellStyle name="SAPBEXHLevel1X 12" xfId="35545"/>
    <cellStyle name="SAPBEXHLevel1X 12 2" xfId="35546"/>
    <cellStyle name="SAPBEXHLevel1X 13" xfId="35547"/>
    <cellStyle name="SAPBEXHLevel1X 2" xfId="35548"/>
    <cellStyle name="SAPBEXHLevel1X 2 10" xfId="35549"/>
    <cellStyle name="SAPBEXHLevel1X 2 10 2" xfId="35550"/>
    <cellStyle name="SAPBEXHLevel1X 2 11" xfId="35551"/>
    <cellStyle name="SAPBEXHLevel1X 2 2" xfId="35552"/>
    <cellStyle name="SAPBEXHLevel1X 2 2 10" xfId="35553"/>
    <cellStyle name="SAPBEXHLevel1X 2 2 2" xfId="35554"/>
    <cellStyle name="SAPBEXHLevel1X 2 2 2 2" xfId="35555"/>
    <cellStyle name="SAPBEXHLevel1X 2 2 2 2 2" xfId="35556"/>
    <cellStyle name="SAPBEXHLevel1X 2 2 2 2 2 2" xfId="35557"/>
    <cellStyle name="SAPBEXHLevel1X 2 2 2 2 2 2 2" xfId="35558"/>
    <cellStyle name="SAPBEXHLevel1X 2 2 2 2 2 3" xfId="35559"/>
    <cellStyle name="SAPBEXHLevel1X 2 2 2 2 2 3 2" xfId="35560"/>
    <cellStyle name="SAPBEXHLevel1X 2 2 2 2 2 4" xfId="35561"/>
    <cellStyle name="SAPBEXHLevel1X 2 2 2 2 2 4 2" xfId="35562"/>
    <cellStyle name="SAPBEXHLevel1X 2 2 2 2 2 5" xfId="35563"/>
    <cellStyle name="SAPBEXHLevel1X 2 2 2 2 2 5 2" xfId="35564"/>
    <cellStyle name="SAPBEXHLevel1X 2 2 2 2 2 6" xfId="35565"/>
    <cellStyle name="SAPBEXHLevel1X 2 2 2 2 2 6 2" xfId="35566"/>
    <cellStyle name="SAPBEXHLevel1X 2 2 2 2 2 7" xfId="35567"/>
    <cellStyle name="SAPBEXHLevel1X 2 2 2 2 3" xfId="35568"/>
    <cellStyle name="SAPBEXHLevel1X 2 2 2 2 3 2" xfId="35569"/>
    <cellStyle name="SAPBEXHLevel1X 2 2 2 2 4" xfId="35570"/>
    <cellStyle name="SAPBEXHLevel1X 2 2 2 2 4 2" xfId="35571"/>
    <cellStyle name="SAPBEXHLevel1X 2 2 2 2 5" xfId="35572"/>
    <cellStyle name="SAPBEXHLevel1X 2 2 2 2 5 2" xfId="35573"/>
    <cellStyle name="SAPBEXHLevel1X 2 2 2 2 6" xfId="35574"/>
    <cellStyle name="SAPBEXHLevel1X 2 2 2 2 6 2" xfId="35575"/>
    <cellStyle name="SAPBEXHLevel1X 2 2 2 2 7" xfId="35576"/>
    <cellStyle name="SAPBEXHLevel1X 2 2 2 2 7 2" xfId="35577"/>
    <cellStyle name="SAPBEXHLevel1X 2 2 2 2 8" xfId="35578"/>
    <cellStyle name="SAPBEXHLevel1X 2 2 2 3" xfId="35579"/>
    <cellStyle name="SAPBEXHLevel1X 2 2 2 3 2" xfId="35580"/>
    <cellStyle name="SAPBEXHLevel1X 2 2 2 3 2 2" xfId="35581"/>
    <cellStyle name="SAPBEXHLevel1X 2 2 2 3 3" xfId="35582"/>
    <cellStyle name="SAPBEXHLevel1X 2 2 2 3 3 2" xfId="35583"/>
    <cellStyle name="SAPBEXHLevel1X 2 2 2 3 4" xfId="35584"/>
    <cellStyle name="SAPBEXHLevel1X 2 2 2 3 4 2" xfId="35585"/>
    <cellStyle name="SAPBEXHLevel1X 2 2 2 3 5" xfId="35586"/>
    <cellStyle name="SAPBEXHLevel1X 2 2 2 3 5 2" xfId="35587"/>
    <cellStyle name="SAPBEXHLevel1X 2 2 2 3 6" xfId="35588"/>
    <cellStyle name="SAPBEXHLevel1X 2 2 2 3 6 2" xfId="35589"/>
    <cellStyle name="SAPBEXHLevel1X 2 2 2 3 7" xfId="35590"/>
    <cellStyle name="SAPBEXHLevel1X 2 2 2 4" xfId="35591"/>
    <cellStyle name="SAPBEXHLevel1X 2 2 2 4 2" xfId="35592"/>
    <cellStyle name="SAPBEXHLevel1X 2 2 2 5" xfId="35593"/>
    <cellStyle name="SAPBEXHLevel1X 2 2 2 5 2" xfId="35594"/>
    <cellStyle name="SAPBEXHLevel1X 2 2 2 6" xfId="35595"/>
    <cellStyle name="SAPBEXHLevel1X 2 2 2 6 2" xfId="35596"/>
    <cellStyle name="SAPBEXHLevel1X 2 2 2 7" xfId="35597"/>
    <cellStyle name="SAPBEXHLevel1X 2 2 2 7 2" xfId="35598"/>
    <cellStyle name="SAPBEXHLevel1X 2 2 2 8" xfId="35599"/>
    <cellStyle name="SAPBEXHLevel1X 2 2 2 8 2" xfId="35600"/>
    <cellStyle name="SAPBEXHLevel1X 2 2 2 9" xfId="35601"/>
    <cellStyle name="SAPBEXHLevel1X 2 2 3" xfId="35602"/>
    <cellStyle name="SAPBEXHLevel1X 2 2 3 2" xfId="35603"/>
    <cellStyle name="SAPBEXHLevel1X 2 2 3 2 2" xfId="35604"/>
    <cellStyle name="SAPBEXHLevel1X 2 2 3 2 2 2" xfId="35605"/>
    <cellStyle name="SAPBEXHLevel1X 2 2 3 2 3" xfId="35606"/>
    <cellStyle name="SAPBEXHLevel1X 2 2 3 2 3 2" xfId="35607"/>
    <cellStyle name="SAPBEXHLevel1X 2 2 3 2 4" xfId="35608"/>
    <cellStyle name="SAPBEXHLevel1X 2 2 3 2 4 2" xfId="35609"/>
    <cellStyle name="SAPBEXHLevel1X 2 2 3 2 5" xfId="35610"/>
    <cellStyle name="SAPBEXHLevel1X 2 2 3 2 5 2" xfId="35611"/>
    <cellStyle name="SAPBEXHLevel1X 2 2 3 2 6" xfId="35612"/>
    <cellStyle name="SAPBEXHLevel1X 2 2 3 2 6 2" xfId="35613"/>
    <cellStyle name="SAPBEXHLevel1X 2 2 3 2 7" xfId="35614"/>
    <cellStyle name="SAPBEXHLevel1X 2 2 3 3" xfId="35615"/>
    <cellStyle name="SAPBEXHLevel1X 2 2 3 3 2" xfId="35616"/>
    <cellStyle name="SAPBEXHLevel1X 2 2 3 4" xfId="35617"/>
    <cellStyle name="SAPBEXHLevel1X 2 2 3 4 2" xfId="35618"/>
    <cellStyle name="SAPBEXHLevel1X 2 2 3 5" xfId="35619"/>
    <cellStyle name="SAPBEXHLevel1X 2 2 3 5 2" xfId="35620"/>
    <cellStyle name="SAPBEXHLevel1X 2 2 3 6" xfId="35621"/>
    <cellStyle name="SAPBEXHLevel1X 2 2 3 6 2" xfId="35622"/>
    <cellStyle name="SAPBEXHLevel1X 2 2 3 7" xfId="35623"/>
    <cellStyle name="SAPBEXHLevel1X 2 2 3 7 2" xfId="35624"/>
    <cellStyle name="SAPBEXHLevel1X 2 2 3 8" xfId="35625"/>
    <cellStyle name="SAPBEXHLevel1X 2 2 4" xfId="35626"/>
    <cellStyle name="SAPBEXHLevel1X 2 2 4 2" xfId="35627"/>
    <cellStyle name="SAPBEXHLevel1X 2 2 4 2 2" xfId="35628"/>
    <cellStyle name="SAPBEXHLevel1X 2 2 4 3" xfId="35629"/>
    <cellStyle name="SAPBEXHLevel1X 2 2 4 3 2" xfId="35630"/>
    <cellStyle name="SAPBEXHLevel1X 2 2 4 4" xfId="35631"/>
    <cellStyle name="SAPBEXHLevel1X 2 2 4 4 2" xfId="35632"/>
    <cellStyle name="SAPBEXHLevel1X 2 2 4 5" xfId="35633"/>
    <cellStyle name="SAPBEXHLevel1X 2 2 4 5 2" xfId="35634"/>
    <cellStyle name="SAPBEXHLevel1X 2 2 4 6" xfId="35635"/>
    <cellStyle name="SAPBEXHLevel1X 2 2 4 6 2" xfId="35636"/>
    <cellStyle name="SAPBEXHLevel1X 2 2 4 7" xfId="35637"/>
    <cellStyle name="SAPBEXHLevel1X 2 2 5" xfId="35638"/>
    <cellStyle name="SAPBEXHLevel1X 2 2 5 2" xfId="35639"/>
    <cellStyle name="SAPBEXHLevel1X 2 2 6" xfId="35640"/>
    <cellStyle name="SAPBEXHLevel1X 2 2 6 2" xfId="35641"/>
    <cellStyle name="SAPBEXHLevel1X 2 2 7" xfId="35642"/>
    <cellStyle name="SAPBEXHLevel1X 2 2 7 2" xfId="35643"/>
    <cellStyle name="SAPBEXHLevel1X 2 2 8" xfId="35644"/>
    <cellStyle name="SAPBEXHLevel1X 2 2 8 2" xfId="35645"/>
    <cellStyle name="SAPBEXHLevel1X 2 2 9" xfId="35646"/>
    <cellStyle name="SAPBEXHLevel1X 2 2 9 2" xfId="35647"/>
    <cellStyle name="SAPBEXHLevel1X 2 3" xfId="35648"/>
    <cellStyle name="SAPBEXHLevel1X 2 3 2" xfId="35649"/>
    <cellStyle name="SAPBEXHLevel1X 2 3 2 2" xfId="35650"/>
    <cellStyle name="SAPBEXHLevel1X 2 3 2 2 2" xfId="35651"/>
    <cellStyle name="SAPBEXHLevel1X 2 3 2 2 2 2" xfId="35652"/>
    <cellStyle name="SAPBEXHLevel1X 2 3 2 2 3" xfId="35653"/>
    <cellStyle name="SAPBEXHLevel1X 2 3 2 2 3 2" xfId="35654"/>
    <cellStyle name="SAPBEXHLevel1X 2 3 2 2 4" xfId="35655"/>
    <cellStyle name="SAPBEXHLevel1X 2 3 2 2 4 2" xfId="35656"/>
    <cellStyle name="SAPBEXHLevel1X 2 3 2 2 5" xfId="35657"/>
    <cellStyle name="SAPBEXHLevel1X 2 3 2 2 5 2" xfId="35658"/>
    <cellStyle name="SAPBEXHLevel1X 2 3 2 2 6" xfId="35659"/>
    <cellStyle name="SAPBEXHLevel1X 2 3 2 2 6 2" xfId="35660"/>
    <cellStyle name="SAPBEXHLevel1X 2 3 2 2 7" xfId="35661"/>
    <cellStyle name="SAPBEXHLevel1X 2 3 2 3" xfId="35662"/>
    <cellStyle name="SAPBEXHLevel1X 2 3 2 3 2" xfId="35663"/>
    <cellStyle name="SAPBEXHLevel1X 2 3 2 4" xfId="35664"/>
    <cellStyle name="SAPBEXHLevel1X 2 3 2 4 2" xfId="35665"/>
    <cellStyle name="SAPBEXHLevel1X 2 3 2 5" xfId="35666"/>
    <cellStyle name="SAPBEXHLevel1X 2 3 2 5 2" xfId="35667"/>
    <cellStyle name="SAPBEXHLevel1X 2 3 2 6" xfId="35668"/>
    <cellStyle name="SAPBEXHLevel1X 2 3 2 6 2" xfId="35669"/>
    <cellStyle name="SAPBEXHLevel1X 2 3 2 7" xfId="35670"/>
    <cellStyle name="SAPBEXHLevel1X 2 3 2 7 2" xfId="35671"/>
    <cellStyle name="SAPBEXHLevel1X 2 3 2 8" xfId="35672"/>
    <cellStyle name="SAPBEXHLevel1X 2 3 3" xfId="35673"/>
    <cellStyle name="SAPBEXHLevel1X 2 3 3 2" xfId="35674"/>
    <cellStyle name="SAPBEXHLevel1X 2 3 3 2 2" xfId="35675"/>
    <cellStyle name="SAPBEXHLevel1X 2 3 3 3" xfId="35676"/>
    <cellStyle name="SAPBEXHLevel1X 2 3 3 3 2" xfId="35677"/>
    <cellStyle name="SAPBEXHLevel1X 2 3 3 4" xfId="35678"/>
    <cellStyle name="SAPBEXHLevel1X 2 3 3 4 2" xfId="35679"/>
    <cellStyle name="SAPBEXHLevel1X 2 3 3 5" xfId="35680"/>
    <cellStyle name="SAPBEXHLevel1X 2 3 3 5 2" xfId="35681"/>
    <cellStyle name="SAPBEXHLevel1X 2 3 3 6" xfId="35682"/>
    <cellStyle name="SAPBEXHLevel1X 2 3 3 6 2" xfId="35683"/>
    <cellStyle name="SAPBEXHLevel1X 2 3 3 7" xfId="35684"/>
    <cellStyle name="SAPBEXHLevel1X 2 3 4" xfId="35685"/>
    <cellStyle name="SAPBEXHLevel1X 2 3 4 2" xfId="35686"/>
    <cellStyle name="SAPBEXHLevel1X 2 3 5" xfId="35687"/>
    <cellStyle name="SAPBEXHLevel1X 2 3 5 2" xfId="35688"/>
    <cellStyle name="SAPBEXHLevel1X 2 3 6" xfId="35689"/>
    <cellStyle name="SAPBEXHLevel1X 2 3 6 2" xfId="35690"/>
    <cellStyle name="SAPBEXHLevel1X 2 3 7" xfId="35691"/>
    <cellStyle name="SAPBEXHLevel1X 2 3 7 2" xfId="35692"/>
    <cellStyle name="SAPBEXHLevel1X 2 3 8" xfId="35693"/>
    <cellStyle name="SAPBEXHLevel1X 2 3 8 2" xfId="35694"/>
    <cellStyle name="SAPBEXHLevel1X 2 3 9" xfId="35695"/>
    <cellStyle name="SAPBEXHLevel1X 2 4" xfId="35696"/>
    <cellStyle name="SAPBEXHLevel1X 2 4 2" xfId="35697"/>
    <cellStyle name="SAPBEXHLevel1X 2 4 2 2" xfId="35698"/>
    <cellStyle name="SAPBEXHLevel1X 2 4 2 2 2" xfId="35699"/>
    <cellStyle name="SAPBEXHLevel1X 2 4 2 3" xfId="35700"/>
    <cellStyle name="SAPBEXHLevel1X 2 4 2 3 2" xfId="35701"/>
    <cellStyle name="SAPBEXHLevel1X 2 4 2 4" xfId="35702"/>
    <cellStyle name="SAPBEXHLevel1X 2 4 2 4 2" xfId="35703"/>
    <cellStyle name="SAPBEXHLevel1X 2 4 2 5" xfId="35704"/>
    <cellStyle name="SAPBEXHLevel1X 2 4 2 5 2" xfId="35705"/>
    <cellStyle name="SAPBEXHLevel1X 2 4 2 6" xfId="35706"/>
    <cellStyle name="SAPBEXHLevel1X 2 4 2 6 2" xfId="35707"/>
    <cellStyle name="SAPBEXHLevel1X 2 4 2 7" xfId="35708"/>
    <cellStyle name="SAPBEXHLevel1X 2 4 3" xfId="35709"/>
    <cellStyle name="SAPBEXHLevel1X 2 4 3 2" xfId="35710"/>
    <cellStyle name="SAPBEXHLevel1X 2 4 4" xfId="35711"/>
    <cellStyle name="SAPBEXHLevel1X 2 4 4 2" xfId="35712"/>
    <cellStyle name="SAPBEXHLevel1X 2 4 5" xfId="35713"/>
    <cellStyle name="SAPBEXHLevel1X 2 4 5 2" xfId="35714"/>
    <cellStyle name="SAPBEXHLevel1X 2 4 6" xfId="35715"/>
    <cellStyle name="SAPBEXHLevel1X 2 4 6 2" xfId="35716"/>
    <cellStyle name="SAPBEXHLevel1X 2 4 7" xfId="35717"/>
    <cellStyle name="SAPBEXHLevel1X 2 4 7 2" xfId="35718"/>
    <cellStyle name="SAPBEXHLevel1X 2 4 8" xfId="35719"/>
    <cellStyle name="SAPBEXHLevel1X 2 5" xfId="35720"/>
    <cellStyle name="SAPBEXHLevel1X 2 5 2" xfId="35721"/>
    <cellStyle name="SAPBEXHLevel1X 2 5 2 2" xfId="35722"/>
    <cellStyle name="SAPBEXHLevel1X 2 5 3" xfId="35723"/>
    <cellStyle name="SAPBEXHLevel1X 2 5 3 2" xfId="35724"/>
    <cellStyle name="SAPBEXHLevel1X 2 5 4" xfId="35725"/>
    <cellStyle name="SAPBEXHLevel1X 2 5 4 2" xfId="35726"/>
    <cellStyle name="SAPBEXHLevel1X 2 5 5" xfId="35727"/>
    <cellStyle name="SAPBEXHLevel1X 2 5 5 2" xfId="35728"/>
    <cellStyle name="SAPBEXHLevel1X 2 5 6" xfId="35729"/>
    <cellStyle name="SAPBEXHLevel1X 2 5 6 2" xfId="35730"/>
    <cellStyle name="SAPBEXHLevel1X 2 5 7" xfId="35731"/>
    <cellStyle name="SAPBEXHLevel1X 2 6" xfId="35732"/>
    <cellStyle name="SAPBEXHLevel1X 2 6 2" xfId="35733"/>
    <cellStyle name="SAPBEXHLevel1X 2 7" xfId="35734"/>
    <cellStyle name="SAPBEXHLevel1X 2 7 2" xfId="35735"/>
    <cellStyle name="SAPBEXHLevel1X 2 8" xfId="35736"/>
    <cellStyle name="SAPBEXHLevel1X 2 8 2" xfId="35737"/>
    <cellStyle name="SAPBEXHLevel1X 2 9" xfId="35738"/>
    <cellStyle name="SAPBEXHLevel1X 2 9 2" xfId="35739"/>
    <cellStyle name="SAPBEXHLevel1X 3" xfId="35740"/>
    <cellStyle name="SAPBEXHLevel1X 3 10" xfId="35741"/>
    <cellStyle name="SAPBEXHLevel1X 3 2" xfId="35742"/>
    <cellStyle name="SAPBEXHLevel1X 3 2 2" xfId="35743"/>
    <cellStyle name="SAPBEXHLevel1X 3 2 2 2" xfId="35744"/>
    <cellStyle name="SAPBEXHLevel1X 3 2 2 2 2" xfId="35745"/>
    <cellStyle name="SAPBEXHLevel1X 3 2 2 2 2 2" xfId="35746"/>
    <cellStyle name="SAPBEXHLevel1X 3 2 2 2 3" xfId="35747"/>
    <cellStyle name="SAPBEXHLevel1X 3 2 2 2 3 2" xfId="35748"/>
    <cellStyle name="SAPBEXHLevel1X 3 2 2 2 4" xfId="35749"/>
    <cellStyle name="SAPBEXHLevel1X 3 2 2 2 4 2" xfId="35750"/>
    <cellStyle name="SAPBEXHLevel1X 3 2 2 2 5" xfId="35751"/>
    <cellStyle name="SAPBEXHLevel1X 3 2 2 2 5 2" xfId="35752"/>
    <cellStyle name="SAPBEXHLevel1X 3 2 2 2 6" xfId="35753"/>
    <cellStyle name="SAPBEXHLevel1X 3 2 2 2 6 2" xfId="35754"/>
    <cellStyle name="SAPBEXHLevel1X 3 2 2 2 7" xfId="35755"/>
    <cellStyle name="SAPBEXHLevel1X 3 2 2 3" xfId="35756"/>
    <cellStyle name="SAPBEXHLevel1X 3 2 2 3 2" xfId="35757"/>
    <cellStyle name="SAPBEXHLevel1X 3 2 2 4" xfId="35758"/>
    <cellStyle name="SAPBEXHLevel1X 3 2 2 4 2" xfId="35759"/>
    <cellStyle name="SAPBEXHLevel1X 3 2 2 5" xfId="35760"/>
    <cellStyle name="SAPBEXHLevel1X 3 2 2 5 2" xfId="35761"/>
    <cellStyle name="SAPBEXHLevel1X 3 2 2 6" xfId="35762"/>
    <cellStyle name="SAPBEXHLevel1X 3 2 2 6 2" xfId="35763"/>
    <cellStyle name="SAPBEXHLevel1X 3 2 2 7" xfId="35764"/>
    <cellStyle name="SAPBEXHLevel1X 3 2 2 7 2" xfId="35765"/>
    <cellStyle name="SAPBEXHLevel1X 3 2 2 8" xfId="35766"/>
    <cellStyle name="SAPBEXHLevel1X 3 2 3" xfId="35767"/>
    <cellStyle name="SAPBEXHLevel1X 3 2 3 2" xfId="35768"/>
    <cellStyle name="SAPBEXHLevel1X 3 2 3 2 2" xfId="35769"/>
    <cellStyle name="SAPBEXHLevel1X 3 2 3 3" xfId="35770"/>
    <cellStyle name="SAPBEXHLevel1X 3 2 3 3 2" xfId="35771"/>
    <cellStyle name="SAPBEXHLevel1X 3 2 3 4" xfId="35772"/>
    <cellStyle name="SAPBEXHLevel1X 3 2 3 4 2" xfId="35773"/>
    <cellStyle name="SAPBEXHLevel1X 3 2 3 5" xfId="35774"/>
    <cellStyle name="SAPBEXHLevel1X 3 2 3 5 2" xfId="35775"/>
    <cellStyle name="SAPBEXHLevel1X 3 2 3 6" xfId="35776"/>
    <cellStyle name="SAPBEXHLevel1X 3 2 3 6 2" xfId="35777"/>
    <cellStyle name="SAPBEXHLevel1X 3 2 3 7" xfId="35778"/>
    <cellStyle name="SAPBEXHLevel1X 3 2 4" xfId="35779"/>
    <cellStyle name="SAPBEXHLevel1X 3 2 4 2" xfId="35780"/>
    <cellStyle name="SAPBEXHLevel1X 3 2 5" xfId="35781"/>
    <cellStyle name="SAPBEXHLevel1X 3 2 5 2" xfId="35782"/>
    <cellStyle name="SAPBEXHLevel1X 3 2 6" xfId="35783"/>
    <cellStyle name="SAPBEXHLevel1X 3 2 6 2" xfId="35784"/>
    <cellStyle name="SAPBEXHLevel1X 3 2 7" xfId="35785"/>
    <cellStyle name="SAPBEXHLevel1X 3 2 7 2" xfId="35786"/>
    <cellStyle name="SAPBEXHLevel1X 3 2 8" xfId="35787"/>
    <cellStyle name="SAPBEXHLevel1X 3 2 8 2" xfId="35788"/>
    <cellStyle name="SAPBEXHLevel1X 3 2 9" xfId="35789"/>
    <cellStyle name="SAPBEXHLevel1X 3 3" xfId="35790"/>
    <cellStyle name="SAPBEXHLevel1X 3 3 2" xfId="35791"/>
    <cellStyle name="SAPBEXHLevel1X 3 3 2 2" xfId="35792"/>
    <cellStyle name="SAPBEXHLevel1X 3 3 2 2 2" xfId="35793"/>
    <cellStyle name="SAPBEXHLevel1X 3 3 2 3" xfId="35794"/>
    <cellStyle name="SAPBEXHLevel1X 3 3 2 3 2" xfId="35795"/>
    <cellStyle name="SAPBEXHLevel1X 3 3 2 4" xfId="35796"/>
    <cellStyle name="SAPBEXHLevel1X 3 3 2 4 2" xfId="35797"/>
    <cellStyle name="SAPBEXHLevel1X 3 3 2 5" xfId="35798"/>
    <cellStyle name="SAPBEXHLevel1X 3 3 2 5 2" xfId="35799"/>
    <cellStyle name="SAPBEXHLevel1X 3 3 2 6" xfId="35800"/>
    <cellStyle name="SAPBEXHLevel1X 3 3 2 6 2" xfId="35801"/>
    <cellStyle name="SAPBEXHLevel1X 3 3 2 7" xfId="35802"/>
    <cellStyle name="SAPBEXHLevel1X 3 3 3" xfId="35803"/>
    <cellStyle name="SAPBEXHLevel1X 3 3 3 2" xfId="35804"/>
    <cellStyle name="SAPBEXHLevel1X 3 3 4" xfId="35805"/>
    <cellStyle name="SAPBEXHLevel1X 3 3 4 2" xfId="35806"/>
    <cellStyle name="SAPBEXHLevel1X 3 3 5" xfId="35807"/>
    <cellStyle name="SAPBEXHLevel1X 3 3 5 2" xfId="35808"/>
    <cellStyle name="SAPBEXHLevel1X 3 3 6" xfId="35809"/>
    <cellStyle name="SAPBEXHLevel1X 3 3 6 2" xfId="35810"/>
    <cellStyle name="SAPBEXHLevel1X 3 3 7" xfId="35811"/>
    <cellStyle name="SAPBEXHLevel1X 3 3 7 2" xfId="35812"/>
    <cellStyle name="SAPBEXHLevel1X 3 3 8" xfId="35813"/>
    <cellStyle name="SAPBEXHLevel1X 3 4" xfId="35814"/>
    <cellStyle name="SAPBEXHLevel1X 3 4 2" xfId="35815"/>
    <cellStyle name="SAPBEXHLevel1X 3 4 2 2" xfId="35816"/>
    <cellStyle name="SAPBEXHLevel1X 3 4 3" xfId="35817"/>
    <cellStyle name="SAPBEXHLevel1X 3 4 3 2" xfId="35818"/>
    <cellStyle name="SAPBEXHLevel1X 3 4 4" xfId="35819"/>
    <cellStyle name="SAPBEXHLevel1X 3 4 4 2" xfId="35820"/>
    <cellStyle name="SAPBEXHLevel1X 3 4 5" xfId="35821"/>
    <cellStyle name="SAPBEXHLevel1X 3 4 5 2" xfId="35822"/>
    <cellStyle name="SAPBEXHLevel1X 3 4 6" xfId="35823"/>
    <cellStyle name="SAPBEXHLevel1X 3 4 6 2" xfId="35824"/>
    <cellStyle name="SAPBEXHLevel1X 3 4 7" xfId="35825"/>
    <cellStyle name="SAPBEXHLevel1X 3 5" xfId="35826"/>
    <cellStyle name="SAPBEXHLevel1X 3 5 2" xfId="35827"/>
    <cellStyle name="SAPBEXHLevel1X 3 6" xfId="35828"/>
    <cellStyle name="SAPBEXHLevel1X 3 6 2" xfId="35829"/>
    <cellStyle name="SAPBEXHLevel1X 3 7" xfId="35830"/>
    <cellStyle name="SAPBEXHLevel1X 3 7 2" xfId="35831"/>
    <cellStyle name="SAPBEXHLevel1X 3 8" xfId="35832"/>
    <cellStyle name="SAPBEXHLevel1X 3 8 2" xfId="35833"/>
    <cellStyle name="SAPBEXHLevel1X 3 9" xfId="35834"/>
    <cellStyle name="SAPBEXHLevel1X 3 9 2" xfId="35835"/>
    <cellStyle name="SAPBEXHLevel1X 4" xfId="35836"/>
    <cellStyle name="SAPBEXHLevel1X 4 2" xfId="35837"/>
    <cellStyle name="SAPBEXHLevel1X 4 2 2" xfId="35838"/>
    <cellStyle name="SAPBEXHLevel1X 4 2 2 2" xfId="35839"/>
    <cellStyle name="SAPBEXHLevel1X 4 2 2 2 2" xfId="35840"/>
    <cellStyle name="SAPBEXHLevel1X 4 2 2 3" xfId="35841"/>
    <cellStyle name="SAPBEXHLevel1X 4 2 2 3 2" xfId="35842"/>
    <cellStyle name="SAPBEXHLevel1X 4 2 2 4" xfId="35843"/>
    <cellStyle name="SAPBEXHLevel1X 4 2 2 4 2" xfId="35844"/>
    <cellStyle name="SAPBEXHLevel1X 4 2 2 5" xfId="35845"/>
    <cellStyle name="SAPBEXHLevel1X 4 2 2 5 2" xfId="35846"/>
    <cellStyle name="SAPBEXHLevel1X 4 2 2 6" xfId="35847"/>
    <cellStyle name="SAPBEXHLevel1X 4 2 2 6 2" xfId="35848"/>
    <cellStyle name="SAPBEXHLevel1X 4 2 2 7" xfId="35849"/>
    <cellStyle name="SAPBEXHLevel1X 4 2 3" xfId="35850"/>
    <cellStyle name="SAPBEXHLevel1X 4 2 3 2" xfId="35851"/>
    <cellStyle name="SAPBEXHLevel1X 4 2 4" xfId="35852"/>
    <cellStyle name="SAPBEXHLevel1X 4 2 4 2" xfId="35853"/>
    <cellStyle name="SAPBEXHLevel1X 4 2 5" xfId="35854"/>
    <cellStyle name="SAPBEXHLevel1X 4 2 5 2" xfId="35855"/>
    <cellStyle name="SAPBEXHLevel1X 4 2 6" xfId="35856"/>
    <cellStyle name="SAPBEXHLevel1X 4 2 6 2" xfId="35857"/>
    <cellStyle name="SAPBEXHLevel1X 4 2 7" xfId="35858"/>
    <cellStyle name="SAPBEXHLevel1X 4 2 7 2" xfId="35859"/>
    <cellStyle name="SAPBEXHLevel1X 4 2 8" xfId="35860"/>
    <cellStyle name="SAPBEXHLevel1X 4 3" xfId="35861"/>
    <cellStyle name="SAPBEXHLevel1X 4 3 2" xfId="35862"/>
    <cellStyle name="SAPBEXHLevel1X 4 3 2 2" xfId="35863"/>
    <cellStyle name="SAPBEXHLevel1X 4 3 3" xfId="35864"/>
    <cellStyle name="SAPBEXHLevel1X 4 3 3 2" xfId="35865"/>
    <cellStyle name="SAPBEXHLevel1X 4 3 4" xfId="35866"/>
    <cellStyle name="SAPBEXHLevel1X 4 3 4 2" xfId="35867"/>
    <cellStyle name="SAPBEXHLevel1X 4 3 5" xfId="35868"/>
    <cellStyle name="SAPBEXHLevel1X 4 3 5 2" xfId="35869"/>
    <cellStyle name="SAPBEXHLevel1X 4 3 6" xfId="35870"/>
    <cellStyle name="SAPBEXHLevel1X 4 3 6 2" xfId="35871"/>
    <cellStyle name="SAPBEXHLevel1X 4 3 7" xfId="35872"/>
    <cellStyle name="SAPBEXHLevel1X 4 4" xfId="35873"/>
    <cellStyle name="SAPBEXHLevel1X 4 4 2" xfId="35874"/>
    <cellStyle name="SAPBEXHLevel1X 4 5" xfId="35875"/>
    <cellStyle name="SAPBEXHLevel1X 4 5 2" xfId="35876"/>
    <cellStyle name="SAPBEXHLevel1X 4 6" xfId="35877"/>
    <cellStyle name="SAPBEXHLevel1X 4 6 2" xfId="35878"/>
    <cellStyle name="SAPBEXHLevel1X 4 7" xfId="35879"/>
    <cellStyle name="SAPBEXHLevel1X 4 7 2" xfId="35880"/>
    <cellStyle name="SAPBEXHLevel1X 4 8" xfId="35881"/>
    <cellStyle name="SAPBEXHLevel1X 4 8 2" xfId="35882"/>
    <cellStyle name="SAPBEXHLevel1X 4 9" xfId="35883"/>
    <cellStyle name="SAPBEXHLevel1X 5" xfId="35884"/>
    <cellStyle name="SAPBEXHLevel1X 5 2" xfId="35885"/>
    <cellStyle name="SAPBEXHLevel1X 5 2 2" xfId="35886"/>
    <cellStyle name="SAPBEXHLevel1X 5 2 2 2" xfId="35887"/>
    <cellStyle name="SAPBEXHLevel1X 5 2 2 2 2" xfId="35888"/>
    <cellStyle name="SAPBEXHLevel1X 5 2 2 3" xfId="35889"/>
    <cellStyle name="SAPBEXHLevel1X 5 2 2 3 2" xfId="35890"/>
    <cellStyle name="SAPBEXHLevel1X 5 2 2 4" xfId="35891"/>
    <cellStyle name="SAPBEXHLevel1X 5 2 2 4 2" xfId="35892"/>
    <cellStyle name="SAPBEXHLevel1X 5 2 2 5" xfId="35893"/>
    <cellStyle name="SAPBEXHLevel1X 5 2 2 5 2" xfId="35894"/>
    <cellStyle name="SAPBEXHLevel1X 5 2 2 6" xfId="35895"/>
    <cellStyle name="SAPBEXHLevel1X 5 2 2 6 2" xfId="35896"/>
    <cellStyle name="SAPBEXHLevel1X 5 2 2 7" xfId="35897"/>
    <cellStyle name="SAPBEXHLevel1X 5 2 3" xfId="35898"/>
    <cellStyle name="SAPBEXHLevel1X 5 2 3 2" xfId="35899"/>
    <cellStyle name="SAPBEXHLevel1X 5 2 4" xfId="35900"/>
    <cellStyle name="SAPBEXHLevel1X 5 2 4 2" xfId="35901"/>
    <cellStyle name="SAPBEXHLevel1X 5 2 5" xfId="35902"/>
    <cellStyle name="SAPBEXHLevel1X 5 2 5 2" xfId="35903"/>
    <cellStyle name="SAPBEXHLevel1X 5 2 6" xfId="35904"/>
    <cellStyle name="SAPBEXHLevel1X 5 2 6 2" xfId="35905"/>
    <cellStyle name="SAPBEXHLevel1X 5 2 7" xfId="35906"/>
    <cellStyle name="SAPBEXHLevel1X 5 2 7 2" xfId="35907"/>
    <cellStyle name="SAPBEXHLevel1X 5 2 8" xfId="35908"/>
    <cellStyle name="SAPBEXHLevel1X 5 3" xfId="35909"/>
    <cellStyle name="SAPBEXHLevel1X 5 3 2" xfId="35910"/>
    <cellStyle name="SAPBEXHLevel1X 5 3 2 2" xfId="35911"/>
    <cellStyle name="SAPBEXHLevel1X 5 3 3" xfId="35912"/>
    <cellStyle name="SAPBEXHLevel1X 5 3 3 2" xfId="35913"/>
    <cellStyle name="SAPBEXHLevel1X 5 3 4" xfId="35914"/>
    <cellStyle name="SAPBEXHLevel1X 5 3 4 2" xfId="35915"/>
    <cellStyle name="SAPBEXHLevel1X 5 3 5" xfId="35916"/>
    <cellStyle name="SAPBEXHLevel1X 5 3 5 2" xfId="35917"/>
    <cellStyle name="SAPBEXHLevel1X 5 3 6" xfId="35918"/>
    <cellStyle name="SAPBEXHLevel1X 5 3 6 2" xfId="35919"/>
    <cellStyle name="SAPBEXHLevel1X 5 3 7" xfId="35920"/>
    <cellStyle name="SAPBEXHLevel1X 5 4" xfId="35921"/>
    <cellStyle name="SAPBEXHLevel1X 5 4 2" xfId="35922"/>
    <cellStyle name="SAPBEXHLevel1X 5 5" xfId="35923"/>
    <cellStyle name="SAPBEXHLevel1X 5 5 2" xfId="35924"/>
    <cellStyle name="SAPBEXHLevel1X 5 6" xfId="35925"/>
    <cellStyle name="SAPBEXHLevel1X 5 6 2" xfId="35926"/>
    <cellStyle name="SAPBEXHLevel1X 5 7" xfId="35927"/>
    <cellStyle name="SAPBEXHLevel1X 5 7 2" xfId="35928"/>
    <cellStyle name="SAPBEXHLevel1X 5 8" xfId="35929"/>
    <cellStyle name="SAPBEXHLevel1X 5 8 2" xfId="35930"/>
    <cellStyle name="SAPBEXHLevel1X 5 9" xfId="35931"/>
    <cellStyle name="SAPBEXHLevel1X 6" xfId="35932"/>
    <cellStyle name="SAPBEXHLevel1X 6 2" xfId="35933"/>
    <cellStyle name="SAPBEXHLevel1X 6 2 2" xfId="35934"/>
    <cellStyle name="SAPBEXHLevel1X 6 2 2 2" xfId="35935"/>
    <cellStyle name="SAPBEXHLevel1X 6 2 3" xfId="35936"/>
    <cellStyle name="SAPBEXHLevel1X 6 2 3 2" xfId="35937"/>
    <cellStyle name="SAPBEXHLevel1X 6 2 4" xfId="35938"/>
    <cellStyle name="SAPBEXHLevel1X 6 2 4 2" xfId="35939"/>
    <cellStyle name="SAPBEXHLevel1X 6 2 5" xfId="35940"/>
    <cellStyle name="SAPBEXHLevel1X 6 2 5 2" xfId="35941"/>
    <cellStyle name="SAPBEXHLevel1X 6 2 6" xfId="35942"/>
    <cellStyle name="SAPBEXHLevel1X 6 2 6 2" xfId="35943"/>
    <cellStyle name="SAPBEXHLevel1X 6 2 7" xfId="35944"/>
    <cellStyle name="SAPBEXHLevel1X 6 3" xfId="35945"/>
    <cellStyle name="SAPBEXHLevel1X 6 3 2" xfId="35946"/>
    <cellStyle name="SAPBEXHLevel1X 6 4" xfId="35947"/>
    <cellStyle name="SAPBEXHLevel1X 6 4 2" xfId="35948"/>
    <cellStyle name="SAPBEXHLevel1X 6 5" xfId="35949"/>
    <cellStyle name="SAPBEXHLevel1X 6 5 2" xfId="35950"/>
    <cellStyle name="SAPBEXHLevel1X 6 6" xfId="35951"/>
    <cellStyle name="SAPBEXHLevel1X 6 6 2" xfId="35952"/>
    <cellStyle name="SAPBEXHLevel1X 6 7" xfId="35953"/>
    <cellStyle name="SAPBEXHLevel1X 6 7 2" xfId="35954"/>
    <cellStyle name="SAPBEXHLevel1X 6 8" xfId="35955"/>
    <cellStyle name="SAPBEXHLevel1X 7" xfId="35956"/>
    <cellStyle name="SAPBEXHLevel1X 7 2" xfId="35957"/>
    <cellStyle name="SAPBEXHLevel1X 7 2 2" xfId="35958"/>
    <cellStyle name="SAPBEXHLevel1X 7 3" xfId="35959"/>
    <cellStyle name="SAPBEXHLevel1X 7 3 2" xfId="35960"/>
    <cellStyle name="SAPBEXHLevel1X 7 4" xfId="35961"/>
    <cellStyle name="SAPBEXHLevel1X 7 4 2" xfId="35962"/>
    <cellStyle name="SAPBEXHLevel1X 7 5" xfId="35963"/>
    <cellStyle name="SAPBEXHLevel1X 7 5 2" xfId="35964"/>
    <cellStyle name="SAPBEXHLevel1X 7 6" xfId="35965"/>
    <cellStyle name="SAPBEXHLevel1X 7 6 2" xfId="35966"/>
    <cellStyle name="SAPBEXHLevel1X 7 7" xfId="35967"/>
    <cellStyle name="SAPBEXHLevel1X 8" xfId="35968"/>
    <cellStyle name="SAPBEXHLevel1X 8 2" xfId="35969"/>
    <cellStyle name="SAPBEXHLevel1X 9" xfId="35970"/>
    <cellStyle name="SAPBEXHLevel1X 9 2" xfId="35971"/>
    <cellStyle name="SAPBEXHLevel2" xfId="35972"/>
    <cellStyle name="SAPBEXHLevel2 10" xfId="35973"/>
    <cellStyle name="SAPBEXHLevel2 10 2" xfId="35974"/>
    <cellStyle name="SAPBEXHLevel2 10 2 2" xfId="35975"/>
    <cellStyle name="SAPBEXHLevel2 10 3" xfId="35976"/>
    <cellStyle name="SAPBEXHLevel2 10 3 2" xfId="35977"/>
    <cellStyle name="SAPBEXHLevel2 10 4" xfId="35978"/>
    <cellStyle name="SAPBEXHLevel2 10 4 2" xfId="35979"/>
    <cellStyle name="SAPBEXHLevel2 10 5" xfId="35980"/>
    <cellStyle name="SAPBEXHLevel2 10 5 2" xfId="35981"/>
    <cellStyle name="SAPBEXHLevel2 10 6" xfId="35982"/>
    <cellStyle name="SAPBEXHLevel2 10 6 2" xfId="35983"/>
    <cellStyle name="SAPBEXHLevel2 10 7" xfId="35984"/>
    <cellStyle name="SAPBEXHLevel2 11" xfId="35985"/>
    <cellStyle name="SAPBEXHLevel2 11 2" xfId="35986"/>
    <cellStyle name="SAPBEXHLevel2 12" xfId="35987"/>
    <cellStyle name="SAPBEXHLevel2 12 2" xfId="35988"/>
    <cellStyle name="SAPBEXHLevel2 13" xfId="35989"/>
    <cellStyle name="SAPBEXHLevel2 13 2" xfId="35990"/>
    <cellStyle name="SAPBEXHLevel2 14" xfId="35991"/>
    <cellStyle name="SAPBEXHLevel2 14 2" xfId="35992"/>
    <cellStyle name="SAPBEXHLevel2 15" xfId="35993"/>
    <cellStyle name="SAPBEXHLevel2 15 2" xfId="35994"/>
    <cellStyle name="SAPBEXHLevel2 16" xfId="35995"/>
    <cellStyle name="SAPBEXHLevel2 2" xfId="35996"/>
    <cellStyle name="SAPBEXHLevel2 2 10" xfId="35997"/>
    <cellStyle name="SAPBEXHLevel2 2 10 2" xfId="35998"/>
    <cellStyle name="SAPBEXHLevel2 2 11" xfId="35999"/>
    <cellStyle name="SAPBEXHLevel2 2 11 2" xfId="36000"/>
    <cellStyle name="SAPBEXHLevel2 2 12" xfId="36001"/>
    <cellStyle name="SAPBEXHLevel2 2 2" xfId="36002"/>
    <cellStyle name="SAPBEXHLevel2 2 2 10" xfId="36003"/>
    <cellStyle name="SAPBEXHLevel2 2 2 10 2" xfId="36004"/>
    <cellStyle name="SAPBEXHLevel2 2 2 11" xfId="36005"/>
    <cellStyle name="SAPBEXHLevel2 2 2 2" xfId="36006"/>
    <cellStyle name="SAPBEXHLevel2 2 2 2 10" xfId="36007"/>
    <cellStyle name="SAPBEXHLevel2 2 2 2 2" xfId="36008"/>
    <cellStyle name="SAPBEXHLevel2 2 2 2 2 2" xfId="36009"/>
    <cellStyle name="SAPBEXHLevel2 2 2 2 2 2 2" xfId="36010"/>
    <cellStyle name="SAPBEXHLevel2 2 2 2 2 2 2 2" xfId="36011"/>
    <cellStyle name="SAPBEXHLevel2 2 2 2 2 2 2 2 2" xfId="36012"/>
    <cellStyle name="SAPBEXHLevel2 2 2 2 2 2 2 3" xfId="36013"/>
    <cellStyle name="SAPBEXHLevel2 2 2 2 2 2 2 3 2" xfId="36014"/>
    <cellStyle name="SAPBEXHLevel2 2 2 2 2 2 2 4" xfId="36015"/>
    <cellStyle name="SAPBEXHLevel2 2 2 2 2 2 2 4 2" xfId="36016"/>
    <cellStyle name="SAPBEXHLevel2 2 2 2 2 2 2 5" xfId="36017"/>
    <cellStyle name="SAPBEXHLevel2 2 2 2 2 2 2 5 2" xfId="36018"/>
    <cellStyle name="SAPBEXHLevel2 2 2 2 2 2 2 6" xfId="36019"/>
    <cellStyle name="SAPBEXHLevel2 2 2 2 2 2 2 6 2" xfId="36020"/>
    <cellStyle name="SAPBEXHLevel2 2 2 2 2 2 2 7" xfId="36021"/>
    <cellStyle name="SAPBEXHLevel2 2 2 2 2 2 3" xfId="36022"/>
    <cellStyle name="SAPBEXHLevel2 2 2 2 2 2 3 2" xfId="36023"/>
    <cellStyle name="SAPBEXHLevel2 2 2 2 2 2 4" xfId="36024"/>
    <cellStyle name="SAPBEXHLevel2 2 2 2 2 2 4 2" xfId="36025"/>
    <cellStyle name="SAPBEXHLevel2 2 2 2 2 2 5" xfId="36026"/>
    <cellStyle name="SAPBEXHLevel2 2 2 2 2 2 5 2" xfId="36027"/>
    <cellStyle name="SAPBEXHLevel2 2 2 2 2 2 6" xfId="36028"/>
    <cellStyle name="SAPBEXHLevel2 2 2 2 2 2 6 2" xfId="36029"/>
    <cellStyle name="SAPBEXHLevel2 2 2 2 2 2 7" xfId="36030"/>
    <cellStyle name="SAPBEXHLevel2 2 2 2 2 2 7 2" xfId="36031"/>
    <cellStyle name="SAPBEXHLevel2 2 2 2 2 2 8" xfId="36032"/>
    <cellStyle name="SAPBEXHLevel2 2 2 2 2 3" xfId="36033"/>
    <cellStyle name="SAPBEXHLevel2 2 2 2 2 3 2" xfId="36034"/>
    <cellStyle name="SAPBEXHLevel2 2 2 2 2 3 2 2" xfId="36035"/>
    <cellStyle name="SAPBEXHLevel2 2 2 2 2 3 3" xfId="36036"/>
    <cellStyle name="SAPBEXHLevel2 2 2 2 2 3 3 2" xfId="36037"/>
    <cellStyle name="SAPBEXHLevel2 2 2 2 2 3 4" xfId="36038"/>
    <cellStyle name="SAPBEXHLevel2 2 2 2 2 3 4 2" xfId="36039"/>
    <cellStyle name="SAPBEXHLevel2 2 2 2 2 3 5" xfId="36040"/>
    <cellStyle name="SAPBEXHLevel2 2 2 2 2 3 5 2" xfId="36041"/>
    <cellStyle name="SAPBEXHLevel2 2 2 2 2 3 6" xfId="36042"/>
    <cellStyle name="SAPBEXHLevel2 2 2 2 2 3 6 2" xfId="36043"/>
    <cellStyle name="SAPBEXHLevel2 2 2 2 2 3 7" xfId="36044"/>
    <cellStyle name="SAPBEXHLevel2 2 2 2 2 4" xfId="36045"/>
    <cellStyle name="SAPBEXHLevel2 2 2 2 2 4 2" xfId="36046"/>
    <cellStyle name="SAPBEXHLevel2 2 2 2 2 5" xfId="36047"/>
    <cellStyle name="SAPBEXHLevel2 2 2 2 2 5 2" xfId="36048"/>
    <cellStyle name="SAPBEXHLevel2 2 2 2 2 6" xfId="36049"/>
    <cellStyle name="SAPBEXHLevel2 2 2 2 2 6 2" xfId="36050"/>
    <cellStyle name="SAPBEXHLevel2 2 2 2 2 7" xfId="36051"/>
    <cellStyle name="SAPBEXHLevel2 2 2 2 2 7 2" xfId="36052"/>
    <cellStyle name="SAPBEXHLevel2 2 2 2 2 8" xfId="36053"/>
    <cellStyle name="SAPBEXHLevel2 2 2 2 2 8 2" xfId="36054"/>
    <cellStyle name="SAPBEXHLevel2 2 2 2 2 9" xfId="36055"/>
    <cellStyle name="SAPBEXHLevel2 2 2 2 3" xfId="36056"/>
    <cellStyle name="SAPBEXHLevel2 2 2 2 3 2" xfId="36057"/>
    <cellStyle name="SAPBEXHLevel2 2 2 2 3 2 2" xfId="36058"/>
    <cellStyle name="SAPBEXHLevel2 2 2 2 3 2 2 2" xfId="36059"/>
    <cellStyle name="SAPBEXHLevel2 2 2 2 3 2 3" xfId="36060"/>
    <cellStyle name="SAPBEXHLevel2 2 2 2 3 2 3 2" xfId="36061"/>
    <cellStyle name="SAPBEXHLevel2 2 2 2 3 2 4" xfId="36062"/>
    <cellStyle name="SAPBEXHLevel2 2 2 2 3 2 4 2" xfId="36063"/>
    <cellStyle name="SAPBEXHLevel2 2 2 2 3 2 5" xfId="36064"/>
    <cellStyle name="SAPBEXHLevel2 2 2 2 3 2 5 2" xfId="36065"/>
    <cellStyle name="SAPBEXHLevel2 2 2 2 3 2 6" xfId="36066"/>
    <cellStyle name="SAPBEXHLevel2 2 2 2 3 2 6 2" xfId="36067"/>
    <cellStyle name="SAPBEXHLevel2 2 2 2 3 2 7" xfId="36068"/>
    <cellStyle name="SAPBEXHLevel2 2 2 2 3 3" xfId="36069"/>
    <cellStyle name="SAPBEXHLevel2 2 2 2 3 3 2" xfId="36070"/>
    <cellStyle name="SAPBEXHLevel2 2 2 2 3 4" xfId="36071"/>
    <cellStyle name="SAPBEXHLevel2 2 2 2 3 4 2" xfId="36072"/>
    <cellStyle name="SAPBEXHLevel2 2 2 2 3 5" xfId="36073"/>
    <cellStyle name="SAPBEXHLevel2 2 2 2 3 5 2" xfId="36074"/>
    <cellStyle name="SAPBEXHLevel2 2 2 2 3 6" xfId="36075"/>
    <cellStyle name="SAPBEXHLevel2 2 2 2 3 6 2" xfId="36076"/>
    <cellStyle name="SAPBEXHLevel2 2 2 2 3 7" xfId="36077"/>
    <cellStyle name="SAPBEXHLevel2 2 2 2 3 7 2" xfId="36078"/>
    <cellStyle name="SAPBEXHLevel2 2 2 2 3 8" xfId="36079"/>
    <cellStyle name="SAPBEXHLevel2 2 2 2 4" xfId="36080"/>
    <cellStyle name="SAPBEXHLevel2 2 2 2 4 2" xfId="36081"/>
    <cellStyle name="SAPBEXHLevel2 2 2 2 4 2 2" xfId="36082"/>
    <cellStyle name="SAPBEXHLevel2 2 2 2 4 3" xfId="36083"/>
    <cellStyle name="SAPBEXHLevel2 2 2 2 4 3 2" xfId="36084"/>
    <cellStyle name="SAPBEXHLevel2 2 2 2 4 4" xfId="36085"/>
    <cellStyle name="SAPBEXHLevel2 2 2 2 4 4 2" xfId="36086"/>
    <cellStyle name="SAPBEXHLevel2 2 2 2 4 5" xfId="36087"/>
    <cellStyle name="SAPBEXHLevel2 2 2 2 4 5 2" xfId="36088"/>
    <cellStyle name="SAPBEXHLevel2 2 2 2 4 6" xfId="36089"/>
    <cellStyle name="SAPBEXHLevel2 2 2 2 4 6 2" xfId="36090"/>
    <cellStyle name="SAPBEXHLevel2 2 2 2 4 7" xfId="36091"/>
    <cellStyle name="SAPBEXHLevel2 2 2 2 5" xfId="36092"/>
    <cellStyle name="SAPBEXHLevel2 2 2 2 5 2" xfId="36093"/>
    <cellStyle name="SAPBEXHLevel2 2 2 2 6" xfId="36094"/>
    <cellStyle name="SAPBEXHLevel2 2 2 2 6 2" xfId="36095"/>
    <cellStyle name="SAPBEXHLevel2 2 2 2 7" xfId="36096"/>
    <cellStyle name="SAPBEXHLevel2 2 2 2 7 2" xfId="36097"/>
    <cellStyle name="SAPBEXHLevel2 2 2 2 8" xfId="36098"/>
    <cellStyle name="SAPBEXHLevel2 2 2 2 8 2" xfId="36099"/>
    <cellStyle name="SAPBEXHLevel2 2 2 2 9" xfId="36100"/>
    <cellStyle name="SAPBEXHLevel2 2 2 2 9 2" xfId="36101"/>
    <cellStyle name="SAPBEXHLevel2 2 2 3" xfId="36102"/>
    <cellStyle name="SAPBEXHLevel2 2 2 3 2" xfId="36103"/>
    <cellStyle name="SAPBEXHLevel2 2 2 3 2 2" xfId="36104"/>
    <cellStyle name="SAPBEXHLevel2 2 2 3 2 2 2" xfId="36105"/>
    <cellStyle name="SAPBEXHLevel2 2 2 3 2 2 2 2" xfId="36106"/>
    <cellStyle name="SAPBEXHLevel2 2 2 3 2 2 3" xfId="36107"/>
    <cellStyle name="SAPBEXHLevel2 2 2 3 2 2 3 2" xfId="36108"/>
    <cellStyle name="SAPBEXHLevel2 2 2 3 2 2 4" xfId="36109"/>
    <cellStyle name="SAPBEXHLevel2 2 2 3 2 2 4 2" xfId="36110"/>
    <cellStyle name="SAPBEXHLevel2 2 2 3 2 2 5" xfId="36111"/>
    <cellStyle name="SAPBEXHLevel2 2 2 3 2 2 5 2" xfId="36112"/>
    <cellStyle name="SAPBEXHLevel2 2 2 3 2 2 6" xfId="36113"/>
    <cellStyle name="SAPBEXHLevel2 2 2 3 2 2 6 2" xfId="36114"/>
    <cellStyle name="SAPBEXHLevel2 2 2 3 2 2 7" xfId="36115"/>
    <cellStyle name="SAPBEXHLevel2 2 2 3 2 3" xfId="36116"/>
    <cellStyle name="SAPBEXHLevel2 2 2 3 2 3 2" xfId="36117"/>
    <cellStyle name="SAPBEXHLevel2 2 2 3 2 4" xfId="36118"/>
    <cellStyle name="SAPBEXHLevel2 2 2 3 2 4 2" xfId="36119"/>
    <cellStyle name="SAPBEXHLevel2 2 2 3 2 5" xfId="36120"/>
    <cellStyle name="SAPBEXHLevel2 2 2 3 2 5 2" xfId="36121"/>
    <cellStyle name="SAPBEXHLevel2 2 2 3 2 6" xfId="36122"/>
    <cellStyle name="SAPBEXHLevel2 2 2 3 2 6 2" xfId="36123"/>
    <cellStyle name="SAPBEXHLevel2 2 2 3 2 7" xfId="36124"/>
    <cellStyle name="SAPBEXHLevel2 2 2 3 2 7 2" xfId="36125"/>
    <cellStyle name="SAPBEXHLevel2 2 2 3 2 8" xfId="36126"/>
    <cellStyle name="SAPBEXHLevel2 2 2 3 3" xfId="36127"/>
    <cellStyle name="SAPBEXHLevel2 2 2 3 3 2" xfId="36128"/>
    <cellStyle name="SAPBEXHLevel2 2 2 3 3 2 2" xfId="36129"/>
    <cellStyle name="SAPBEXHLevel2 2 2 3 3 3" xfId="36130"/>
    <cellStyle name="SAPBEXHLevel2 2 2 3 3 3 2" xfId="36131"/>
    <cellStyle name="SAPBEXHLevel2 2 2 3 3 4" xfId="36132"/>
    <cellStyle name="SAPBEXHLevel2 2 2 3 3 4 2" xfId="36133"/>
    <cellStyle name="SAPBEXHLevel2 2 2 3 3 5" xfId="36134"/>
    <cellStyle name="SAPBEXHLevel2 2 2 3 3 5 2" xfId="36135"/>
    <cellStyle name="SAPBEXHLevel2 2 2 3 3 6" xfId="36136"/>
    <cellStyle name="SAPBEXHLevel2 2 2 3 3 6 2" xfId="36137"/>
    <cellStyle name="SAPBEXHLevel2 2 2 3 3 7" xfId="36138"/>
    <cellStyle name="SAPBEXHLevel2 2 2 3 4" xfId="36139"/>
    <cellStyle name="SAPBEXHLevel2 2 2 3 4 2" xfId="36140"/>
    <cellStyle name="SAPBEXHLevel2 2 2 3 5" xfId="36141"/>
    <cellStyle name="SAPBEXHLevel2 2 2 3 5 2" xfId="36142"/>
    <cellStyle name="SAPBEXHLevel2 2 2 3 6" xfId="36143"/>
    <cellStyle name="SAPBEXHLevel2 2 2 3 6 2" xfId="36144"/>
    <cellStyle name="SAPBEXHLevel2 2 2 3 7" xfId="36145"/>
    <cellStyle name="SAPBEXHLevel2 2 2 3 7 2" xfId="36146"/>
    <cellStyle name="SAPBEXHLevel2 2 2 3 8" xfId="36147"/>
    <cellStyle name="SAPBEXHLevel2 2 2 3 8 2" xfId="36148"/>
    <cellStyle name="SAPBEXHLevel2 2 2 3 9" xfId="36149"/>
    <cellStyle name="SAPBEXHLevel2 2 2 4" xfId="36150"/>
    <cellStyle name="SAPBEXHLevel2 2 2 4 2" xfId="36151"/>
    <cellStyle name="SAPBEXHLevel2 2 2 4 2 2" xfId="36152"/>
    <cellStyle name="SAPBEXHLevel2 2 2 4 2 2 2" xfId="36153"/>
    <cellStyle name="SAPBEXHLevel2 2 2 4 2 3" xfId="36154"/>
    <cellStyle name="SAPBEXHLevel2 2 2 4 2 3 2" xfId="36155"/>
    <cellStyle name="SAPBEXHLevel2 2 2 4 2 4" xfId="36156"/>
    <cellStyle name="SAPBEXHLevel2 2 2 4 2 4 2" xfId="36157"/>
    <cellStyle name="SAPBEXHLevel2 2 2 4 2 5" xfId="36158"/>
    <cellStyle name="SAPBEXHLevel2 2 2 4 2 5 2" xfId="36159"/>
    <cellStyle name="SAPBEXHLevel2 2 2 4 2 6" xfId="36160"/>
    <cellStyle name="SAPBEXHLevel2 2 2 4 2 6 2" xfId="36161"/>
    <cellStyle name="SAPBEXHLevel2 2 2 4 2 7" xfId="36162"/>
    <cellStyle name="SAPBEXHLevel2 2 2 4 3" xfId="36163"/>
    <cellStyle name="SAPBEXHLevel2 2 2 4 3 2" xfId="36164"/>
    <cellStyle name="SAPBEXHLevel2 2 2 4 4" xfId="36165"/>
    <cellStyle name="SAPBEXHLevel2 2 2 4 4 2" xfId="36166"/>
    <cellStyle name="SAPBEXHLevel2 2 2 4 5" xfId="36167"/>
    <cellStyle name="SAPBEXHLevel2 2 2 4 5 2" xfId="36168"/>
    <cellStyle name="SAPBEXHLevel2 2 2 4 6" xfId="36169"/>
    <cellStyle name="SAPBEXHLevel2 2 2 4 6 2" xfId="36170"/>
    <cellStyle name="SAPBEXHLevel2 2 2 4 7" xfId="36171"/>
    <cellStyle name="SAPBEXHLevel2 2 2 4 7 2" xfId="36172"/>
    <cellStyle name="SAPBEXHLevel2 2 2 4 8" xfId="36173"/>
    <cellStyle name="SAPBEXHLevel2 2 2 5" xfId="36174"/>
    <cellStyle name="SAPBEXHLevel2 2 2 5 2" xfId="36175"/>
    <cellStyle name="SAPBEXHLevel2 2 2 5 2 2" xfId="36176"/>
    <cellStyle name="SAPBEXHLevel2 2 2 5 3" xfId="36177"/>
    <cellStyle name="SAPBEXHLevel2 2 2 5 3 2" xfId="36178"/>
    <cellStyle name="SAPBEXHLevel2 2 2 5 4" xfId="36179"/>
    <cellStyle name="SAPBEXHLevel2 2 2 5 4 2" xfId="36180"/>
    <cellStyle name="SAPBEXHLevel2 2 2 5 5" xfId="36181"/>
    <cellStyle name="SAPBEXHLevel2 2 2 5 5 2" xfId="36182"/>
    <cellStyle name="SAPBEXHLevel2 2 2 5 6" xfId="36183"/>
    <cellStyle name="SAPBEXHLevel2 2 2 5 6 2" xfId="36184"/>
    <cellStyle name="SAPBEXHLevel2 2 2 5 7" xfId="36185"/>
    <cellStyle name="SAPBEXHLevel2 2 2 6" xfId="36186"/>
    <cellStyle name="SAPBEXHLevel2 2 2 6 2" xfId="36187"/>
    <cellStyle name="SAPBEXHLevel2 2 2 7" xfId="36188"/>
    <cellStyle name="SAPBEXHLevel2 2 2 7 2" xfId="36189"/>
    <cellStyle name="SAPBEXHLevel2 2 2 8" xfId="36190"/>
    <cellStyle name="SAPBEXHLevel2 2 2 8 2" xfId="36191"/>
    <cellStyle name="SAPBEXHLevel2 2 2 9" xfId="36192"/>
    <cellStyle name="SAPBEXHLevel2 2 2 9 2" xfId="36193"/>
    <cellStyle name="SAPBEXHLevel2 2 3" xfId="36194"/>
    <cellStyle name="SAPBEXHLevel2 2 3 10" xfId="36195"/>
    <cellStyle name="SAPBEXHLevel2 2 3 2" xfId="36196"/>
    <cellStyle name="SAPBEXHLevel2 2 3 2 2" xfId="36197"/>
    <cellStyle name="SAPBEXHLevel2 2 3 2 2 2" xfId="36198"/>
    <cellStyle name="SAPBEXHLevel2 2 3 2 2 2 2" xfId="36199"/>
    <cellStyle name="SAPBEXHLevel2 2 3 2 2 2 2 2" xfId="36200"/>
    <cellStyle name="SAPBEXHLevel2 2 3 2 2 2 3" xfId="36201"/>
    <cellStyle name="SAPBEXHLevel2 2 3 2 2 2 3 2" xfId="36202"/>
    <cellStyle name="SAPBEXHLevel2 2 3 2 2 2 4" xfId="36203"/>
    <cellStyle name="SAPBEXHLevel2 2 3 2 2 2 4 2" xfId="36204"/>
    <cellStyle name="SAPBEXHLevel2 2 3 2 2 2 5" xfId="36205"/>
    <cellStyle name="SAPBEXHLevel2 2 3 2 2 2 5 2" xfId="36206"/>
    <cellStyle name="SAPBEXHLevel2 2 3 2 2 2 6" xfId="36207"/>
    <cellStyle name="SAPBEXHLevel2 2 3 2 2 2 6 2" xfId="36208"/>
    <cellStyle name="SAPBEXHLevel2 2 3 2 2 2 7" xfId="36209"/>
    <cellStyle name="SAPBEXHLevel2 2 3 2 2 3" xfId="36210"/>
    <cellStyle name="SAPBEXHLevel2 2 3 2 2 3 2" xfId="36211"/>
    <cellStyle name="SAPBEXHLevel2 2 3 2 2 4" xfId="36212"/>
    <cellStyle name="SAPBEXHLevel2 2 3 2 2 4 2" xfId="36213"/>
    <cellStyle name="SAPBEXHLevel2 2 3 2 2 5" xfId="36214"/>
    <cellStyle name="SAPBEXHLevel2 2 3 2 2 5 2" xfId="36215"/>
    <cellStyle name="SAPBEXHLevel2 2 3 2 2 6" xfId="36216"/>
    <cellStyle name="SAPBEXHLevel2 2 3 2 2 6 2" xfId="36217"/>
    <cellStyle name="SAPBEXHLevel2 2 3 2 2 7" xfId="36218"/>
    <cellStyle name="SAPBEXHLevel2 2 3 2 2 7 2" xfId="36219"/>
    <cellStyle name="SAPBEXHLevel2 2 3 2 2 8" xfId="36220"/>
    <cellStyle name="SAPBEXHLevel2 2 3 2 3" xfId="36221"/>
    <cellStyle name="SAPBEXHLevel2 2 3 2 3 2" xfId="36222"/>
    <cellStyle name="SAPBEXHLevel2 2 3 2 3 2 2" xfId="36223"/>
    <cellStyle name="SAPBEXHLevel2 2 3 2 3 3" xfId="36224"/>
    <cellStyle name="SAPBEXHLevel2 2 3 2 3 3 2" xfId="36225"/>
    <cellStyle name="SAPBEXHLevel2 2 3 2 3 4" xfId="36226"/>
    <cellStyle name="SAPBEXHLevel2 2 3 2 3 4 2" xfId="36227"/>
    <cellStyle name="SAPBEXHLevel2 2 3 2 3 5" xfId="36228"/>
    <cellStyle name="SAPBEXHLevel2 2 3 2 3 5 2" xfId="36229"/>
    <cellStyle name="SAPBEXHLevel2 2 3 2 3 6" xfId="36230"/>
    <cellStyle name="SAPBEXHLevel2 2 3 2 3 6 2" xfId="36231"/>
    <cellStyle name="SAPBEXHLevel2 2 3 2 3 7" xfId="36232"/>
    <cellStyle name="SAPBEXHLevel2 2 3 2 4" xfId="36233"/>
    <cellStyle name="SAPBEXHLevel2 2 3 2 4 2" xfId="36234"/>
    <cellStyle name="SAPBEXHLevel2 2 3 2 5" xfId="36235"/>
    <cellStyle name="SAPBEXHLevel2 2 3 2 5 2" xfId="36236"/>
    <cellStyle name="SAPBEXHLevel2 2 3 2 6" xfId="36237"/>
    <cellStyle name="SAPBEXHLevel2 2 3 2 6 2" xfId="36238"/>
    <cellStyle name="SAPBEXHLevel2 2 3 2 7" xfId="36239"/>
    <cellStyle name="SAPBEXHLevel2 2 3 2 7 2" xfId="36240"/>
    <cellStyle name="SAPBEXHLevel2 2 3 2 8" xfId="36241"/>
    <cellStyle name="SAPBEXHLevel2 2 3 2 8 2" xfId="36242"/>
    <cellStyle name="SAPBEXHLevel2 2 3 2 9" xfId="36243"/>
    <cellStyle name="SAPBEXHLevel2 2 3 3" xfId="36244"/>
    <cellStyle name="SAPBEXHLevel2 2 3 3 2" xfId="36245"/>
    <cellStyle name="SAPBEXHLevel2 2 3 3 2 2" xfId="36246"/>
    <cellStyle name="SAPBEXHLevel2 2 3 3 2 2 2" xfId="36247"/>
    <cellStyle name="SAPBEXHLevel2 2 3 3 2 3" xfId="36248"/>
    <cellStyle name="SAPBEXHLevel2 2 3 3 2 3 2" xfId="36249"/>
    <cellStyle name="SAPBEXHLevel2 2 3 3 2 4" xfId="36250"/>
    <cellStyle name="SAPBEXHLevel2 2 3 3 2 4 2" xfId="36251"/>
    <cellStyle name="SAPBEXHLevel2 2 3 3 2 5" xfId="36252"/>
    <cellStyle name="SAPBEXHLevel2 2 3 3 2 5 2" xfId="36253"/>
    <cellStyle name="SAPBEXHLevel2 2 3 3 2 6" xfId="36254"/>
    <cellStyle name="SAPBEXHLevel2 2 3 3 2 6 2" xfId="36255"/>
    <cellStyle name="SAPBEXHLevel2 2 3 3 2 7" xfId="36256"/>
    <cellStyle name="SAPBEXHLevel2 2 3 3 3" xfId="36257"/>
    <cellStyle name="SAPBEXHLevel2 2 3 3 3 2" xfId="36258"/>
    <cellStyle name="SAPBEXHLevel2 2 3 3 4" xfId="36259"/>
    <cellStyle name="SAPBEXHLevel2 2 3 3 4 2" xfId="36260"/>
    <cellStyle name="SAPBEXHLevel2 2 3 3 5" xfId="36261"/>
    <cellStyle name="SAPBEXHLevel2 2 3 3 5 2" xfId="36262"/>
    <cellStyle name="SAPBEXHLevel2 2 3 3 6" xfId="36263"/>
    <cellStyle name="SAPBEXHLevel2 2 3 3 6 2" xfId="36264"/>
    <cellStyle name="SAPBEXHLevel2 2 3 3 7" xfId="36265"/>
    <cellStyle name="SAPBEXHLevel2 2 3 3 7 2" xfId="36266"/>
    <cellStyle name="SAPBEXHLevel2 2 3 3 8" xfId="36267"/>
    <cellStyle name="SAPBEXHLevel2 2 3 4" xfId="36268"/>
    <cellStyle name="SAPBEXHLevel2 2 3 4 2" xfId="36269"/>
    <cellStyle name="SAPBEXHLevel2 2 3 4 2 2" xfId="36270"/>
    <cellStyle name="SAPBEXHLevel2 2 3 4 3" xfId="36271"/>
    <cellStyle name="SAPBEXHLevel2 2 3 4 3 2" xfId="36272"/>
    <cellStyle name="SAPBEXHLevel2 2 3 4 4" xfId="36273"/>
    <cellStyle name="SAPBEXHLevel2 2 3 4 4 2" xfId="36274"/>
    <cellStyle name="SAPBEXHLevel2 2 3 4 5" xfId="36275"/>
    <cellStyle name="SAPBEXHLevel2 2 3 4 5 2" xfId="36276"/>
    <cellStyle name="SAPBEXHLevel2 2 3 4 6" xfId="36277"/>
    <cellStyle name="SAPBEXHLevel2 2 3 4 6 2" xfId="36278"/>
    <cellStyle name="SAPBEXHLevel2 2 3 4 7" xfId="36279"/>
    <cellStyle name="SAPBEXHLevel2 2 3 5" xfId="36280"/>
    <cellStyle name="SAPBEXHLevel2 2 3 5 2" xfId="36281"/>
    <cellStyle name="SAPBEXHLevel2 2 3 6" xfId="36282"/>
    <cellStyle name="SAPBEXHLevel2 2 3 6 2" xfId="36283"/>
    <cellStyle name="SAPBEXHLevel2 2 3 7" xfId="36284"/>
    <cellStyle name="SAPBEXHLevel2 2 3 7 2" xfId="36285"/>
    <cellStyle name="SAPBEXHLevel2 2 3 8" xfId="36286"/>
    <cellStyle name="SAPBEXHLevel2 2 3 8 2" xfId="36287"/>
    <cellStyle name="SAPBEXHLevel2 2 3 9" xfId="36288"/>
    <cellStyle name="SAPBEXHLevel2 2 3 9 2" xfId="36289"/>
    <cellStyle name="SAPBEXHLevel2 2 4" xfId="36290"/>
    <cellStyle name="SAPBEXHLevel2 2 4 2" xfId="36291"/>
    <cellStyle name="SAPBEXHLevel2 2 4 2 2" xfId="36292"/>
    <cellStyle name="SAPBEXHLevel2 2 4 2 2 2" xfId="36293"/>
    <cellStyle name="SAPBEXHLevel2 2 4 2 2 2 2" xfId="36294"/>
    <cellStyle name="SAPBEXHLevel2 2 4 2 2 3" xfId="36295"/>
    <cellStyle name="SAPBEXHLevel2 2 4 2 2 3 2" xfId="36296"/>
    <cellStyle name="SAPBEXHLevel2 2 4 2 2 4" xfId="36297"/>
    <cellStyle name="SAPBEXHLevel2 2 4 2 2 4 2" xfId="36298"/>
    <cellStyle name="SAPBEXHLevel2 2 4 2 2 5" xfId="36299"/>
    <cellStyle name="SAPBEXHLevel2 2 4 2 2 5 2" xfId="36300"/>
    <cellStyle name="SAPBEXHLevel2 2 4 2 2 6" xfId="36301"/>
    <cellStyle name="SAPBEXHLevel2 2 4 2 2 6 2" xfId="36302"/>
    <cellStyle name="SAPBEXHLevel2 2 4 2 2 7" xfId="36303"/>
    <cellStyle name="SAPBEXHLevel2 2 4 2 3" xfId="36304"/>
    <cellStyle name="SAPBEXHLevel2 2 4 2 3 2" xfId="36305"/>
    <cellStyle name="SAPBEXHLevel2 2 4 2 4" xfId="36306"/>
    <cellStyle name="SAPBEXHLevel2 2 4 2 4 2" xfId="36307"/>
    <cellStyle name="SAPBEXHLevel2 2 4 2 5" xfId="36308"/>
    <cellStyle name="SAPBEXHLevel2 2 4 2 5 2" xfId="36309"/>
    <cellStyle name="SAPBEXHLevel2 2 4 2 6" xfId="36310"/>
    <cellStyle name="SAPBEXHLevel2 2 4 2 6 2" xfId="36311"/>
    <cellStyle name="SAPBEXHLevel2 2 4 2 7" xfId="36312"/>
    <cellStyle name="SAPBEXHLevel2 2 4 2 7 2" xfId="36313"/>
    <cellStyle name="SAPBEXHLevel2 2 4 2 8" xfId="36314"/>
    <cellStyle name="SAPBEXHLevel2 2 4 3" xfId="36315"/>
    <cellStyle name="SAPBEXHLevel2 2 4 3 2" xfId="36316"/>
    <cellStyle name="SAPBEXHLevel2 2 4 3 2 2" xfId="36317"/>
    <cellStyle name="SAPBEXHLevel2 2 4 3 3" xfId="36318"/>
    <cellStyle name="SAPBEXHLevel2 2 4 3 3 2" xfId="36319"/>
    <cellStyle name="SAPBEXHLevel2 2 4 3 4" xfId="36320"/>
    <cellStyle name="SAPBEXHLevel2 2 4 3 4 2" xfId="36321"/>
    <cellStyle name="SAPBEXHLevel2 2 4 3 5" xfId="36322"/>
    <cellStyle name="SAPBEXHLevel2 2 4 3 5 2" xfId="36323"/>
    <cellStyle name="SAPBEXHLevel2 2 4 3 6" xfId="36324"/>
    <cellStyle name="SAPBEXHLevel2 2 4 3 6 2" xfId="36325"/>
    <cellStyle name="SAPBEXHLevel2 2 4 3 7" xfId="36326"/>
    <cellStyle name="SAPBEXHLevel2 2 4 4" xfId="36327"/>
    <cellStyle name="SAPBEXHLevel2 2 4 4 2" xfId="36328"/>
    <cellStyle name="SAPBEXHLevel2 2 4 5" xfId="36329"/>
    <cellStyle name="SAPBEXHLevel2 2 4 5 2" xfId="36330"/>
    <cellStyle name="SAPBEXHLevel2 2 4 6" xfId="36331"/>
    <cellStyle name="SAPBEXHLevel2 2 4 6 2" xfId="36332"/>
    <cellStyle name="SAPBEXHLevel2 2 4 7" xfId="36333"/>
    <cellStyle name="SAPBEXHLevel2 2 4 7 2" xfId="36334"/>
    <cellStyle name="SAPBEXHLevel2 2 4 8" xfId="36335"/>
    <cellStyle name="SAPBEXHLevel2 2 4 8 2" xfId="36336"/>
    <cellStyle name="SAPBEXHLevel2 2 4 9" xfId="36337"/>
    <cellStyle name="SAPBEXHLevel2 2 5" xfId="36338"/>
    <cellStyle name="SAPBEXHLevel2 2 5 2" xfId="36339"/>
    <cellStyle name="SAPBEXHLevel2 2 5 2 2" xfId="36340"/>
    <cellStyle name="SAPBEXHLevel2 2 5 2 2 2" xfId="36341"/>
    <cellStyle name="SAPBEXHLevel2 2 5 2 3" xfId="36342"/>
    <cellStyle name="SAPBEXHLevel2 2 5 2 3 2" xfId="36343"/>
    <cellStyle name="SAPBEXHLevel2 2 5 2 4" xfId="36344"/>
    <cellStyle name="SAPBEXHLevel2 2 5 2 4 2" xfId="36345"/>
    <cellStyle name="SAPBEXHLevel2 2 5 2 5" xfId="36346"/>
    <cellStyle name="SAPBEXHLevel2 2 5 2 5 2" xfId="36347"/>
    <cellStyle name="SAPBEXHLevel2 2 5 2 6" xfId="36348"/>
    <cellStyle name="SAPBEXHLevel2 2 5 2 6 2" xfId="36349"/>
    <cellStyle name="SAPBEXHLevel2 2 5 2 7" xfId="36350"/>
    <cellStyle name="SAPBEXHLevel2 2 5 3" xfId="36351"/>
    <cellStyle name="SAPBEXHLevel2 2 5 3 2" xfId="36352"/>
    <cellStyle name="SAPBEXHLevel2 2 5 4" xfId="36353"/>
    <cellStyle name="SAPBEXHLevel2 2 5 4 2" xfId="36354"/>
    <cellStyle name="SAPBEXHLevel2 2 5 5" xfId="36355"/>
    <cellStyle name="SAPBEXHLevel2 2 5 5 2" xfId="36356"/>
    <cellStyle name="SAPBEXHLevel2 2 5 6" xfId="36357"/>
    <cellStyle name="SAPBEXHLevel2 2 5 6 2" xfId="36358"/>
    <cellStyle name="SAPBEXHLevel2 2 5 7" xfId="36359"/>
    <cellStyle name="SAPBEXHLevel2 2 5 7 2" xfId="36360"/>
    <cellStyle name="SAPBEXHLevel2 2 5 8" xfId="36361"/>
    <cellStyle name="SAPBEXHLevel2 2 6" xfId="36362"/>
    <cellStyle name="SAPBEXHLevel2 2 6 2" xfId="36363"/>
    <cellStyle name="SAPBEXHLevel2 2 6 2 2" xfId="36364"/>
    <cellStyle name="SAPBEXHLevel2 2 6 3" xfId="36365"/>
    <cellStyle name="SAPBEXHLevel2 2 6 3 2" xfId="36366"/>
    <cellStyle name="SAPBEXHLevel2 2 6 4" xfId="36367"/>
    <cellStyle name="SAPBEXHLevel2 2 6 4 2" xfId="36368"/>
    <cellStyle name="SAPBEXHLevel2 2 6 5" xfId="36369"/>
    <cellStyle name="SAPBEXHLevel2 2 6 5 2" xfId="36370"/>
    <cellStyle name="SAPBEXHLevel2 2 6 6" xfId="36371"/>
    <cellStyle name="SAPBEXHLevel2 2 6 6 2" xfId="36372"/>
    <cellStyle name="SAPBEXHLevel2 2 6 7" xfId="36373"/>
    <cellStyle name="SAPBEXHLevel2 2 7" xfId="36374"/>
    <cellStyle name="SAPBEXHLevel2 2 7 2" xfId="36375"/>
    <cellStyle name="SAPBEXHLevel2 2 8" xfId="36376"/>
    <cellStyle name="SAPBEXHLevel2 2 8 2" xfId="36377"/>
    <cellStyle name="SAPBEXHLevel2 2 9" xfId="36378"/>
    <cellStyle name="SAPBEXHLevel2 2 9 2" xfId="36379"/>
    <cellStyle name="SAPBEXHLevel2 3" xfId="36380"/>
    <cellStyle name="SAPBEXHLevel2 3 10" xfId="36381"/>
    <cellStyle name="SAPBEXHLevel2 3 10 2" xfId="36382"/>
    <cellStyle name="SAPBEXHLevel2 3 11" xfId="36383"/>
    <cellStyle name="SAPBEXHLevel2 3 11 2" xfId="36384"/>
    <cellStyle name="SAPBEXHLevel2 3 12" xfId="36385"/>
    <cellStyle name="SAPBEXHLevel2 3 2" xfId="36386"/>
    <cellStyle name="SAPBEXHLevel2 3 2 10" xfId="36387"/>
    <cellStyle name="SAPBEXHLevel2 3 2 10 2" xfId="36388"/>
    <cellStyle name="SAPBEXHLevel2 3 2 11" xfId="36389"/>
    <cellStyle name="SAPBEXHLevel2 3 2 2" xfId="36390"/>
    <cellStyle name="SAPBEXHLevel2 3 2 2 10" xfId="36391"/>
    <cellStyle name="SAPBEXHLevel2 3 2 2 2" xfId="36392"/>
    <cellStyle name="SAPBEXHLevel2 3 2 2 2 2" xfId="36393"/>
    <cellStyle name="SAPBEXHLevel2 3 2 2 2 2 2" xfId="36394"/>
    <cellStyle name="SAPBEXHLevel2 3 2 2 2 2 2 2" xfId="36395"/>
    <cellStyle name="SAPBEXHLevel2 3 2 2 2 2 2 2 2" xfId="36396"/>
    <cellStyle name="SAPBEXHLevel2 3 2 2 2 2 2 3" xfId="36397"/>
    <cellStyle name="SAPBEXHLevel2 3 2 2 2 2 2 3 2" xfId="36398"/>
    <cellStyle name="SAPBEXHLevel2 3 2 2 2 2 2 4" xfId="36399"/>
    <cellStyle name="SAPBEXHLevel2 3 2 2 2 2 2 4 2" xfId="36400"/>
    <cellStyle name="SAPBEXHLevel2 3 2 2 2 2 2 5" xfId="36401"/>
    <cellStyle name="SAPBEXHLevel2 3 2 2 2 2 2 5 2" xfId="36402"/>
    <cellStyle name="SAPBEXHLevel2 3 2 2 2 2 2 6" xfId="36403"/>
    <cellStyle name="SAPBEXHLevel2 3 2 2 2 2 2 6 2" xfId="36404"/>
    <cellStyle name="SAPBEXHLevel2 3 2 2 2 2 2 7" xfId="36405"/>
    <cellStyle name="SAPBEXHLevel2 3 2 2 2 2 3" xfId="36406"/>
    <cellStyle name="SAPBEXHLevel2 3 2 2 2 2 3 2" xfId="36407"/>
    <cellStyle name="SAPBEXHLevel2 3 2 2 2 2 4" xfId="36408"/>
    <cellStyle name="SAPBEXHLevel2 3 2 2 2 2 4 2" xfId="36409"/>
    <cellStyle name="SAPBEXHLevel2 3 2 2 2 2 5" xfId="36410"/>
    <cellStyle name="SAPBEXHLevel2 3 2 2 2 2 5 2" xfId="36411"/>
    <cellStyle name="SAPBEXHLevel2 3 2 2 2 2 6" xfId="36412"/>
    <cellStyle name="SAPBEXHLevel2 3 2 2 2 2 6 2" xfId="36413"/>
    <cellStyle name="SAPBEXHLevel2 3 2 2 2 2 7" xfId="36414"/>
    <cellStyle name="SAPBEXHLevel2 3 2 2 2 2 7 2" xfId="36415"/>
    <cellStyle name="SAPBEXHLevel2 3 2 2 2 2 8" xfId="36416"/>
    <cellStyle name="SAPBEXHLevel2 3 2 2 2 3" xfId="36417"/>
    <cellStyle name="SAPBEXHLevel2 3 2 2 2 3 2" xfId="36418"/>
    <cellStyle name="SAPBEXHLevel2 3 2 2 2 3 2 2" xfId="36419"/>
    <cellStyle name="SAPBEXHLevel2 3 2 2 2 3 3" xfId="36420"/>
    <cellStyle name="SAPBEXHLevel2 3 2 2 2 3 3 2" xfId="36421"/>
    <cellStyle name="SAPBEXHLevel2 3 2 2 2 3 4" xfId="36422"/>
    <cellStyle name="SAPBEXHLevel2 3 2 2 2 3 4 2" xfId="36423"/>
    <cellStyle name="SAPBEXHLevel2 3 2 2 2 3 5" xfId="36424"/>
    <cellStyle name="SAPBEXHLevel2 3 2 2 2 3 5 2" xfId="36425"/>
    <cellStyle name="SAPBEXHLevel2 3 2 2 2 3 6" xfId="36426"/>
    <cellStyle name="SAPBEXHLevel2 3 2 2 2 3 6 2" xfId="36427"/>
    <cellStyle name="SAPBEXHLevel2 3 2 2 2 3 7" xfId="36428"/>
    <cellStyle name="SAPBEXHLevel2 3 2 2 2 4" xfId="36429"/>
    <cellStyle name="SAPBEXHLevel2 3 2 2 2 4 2" xfId="36430"/>
    <cellStyle name="SAPBEXHLevel2 3 2 2 2 5" xfId="36431"/>
    <cellStyle name="SAPBEXHLevel2 3 2 2 2 5 2" xfId="36432"/>
    <cellStyle name="SAPBEXHLevel2 3 2 2 2 6" xfId="36433"/>
    <cellStyle name="SAPBEXHLevel2 3 2 2 2 6 2" xfId="36434"/>
    <cellStyle name="SAPBEXHLevel2 3 2 2 2 7" xfId="36435"/>
    <cellStyle name="SAPBEXHLevel2 3 2 2 2 7 2" xfId="36436"/>
    <cellStyle name="SAPBEXHLevel2 3 2 2 2 8" xfId="36437"/>
    <cellStyle name="SAPBEXHLevel2 3 2 2 2 8 2" xfId="36438"/>
    <cellStyle name="SAPBEXHLevel2 3 2 2 2 9" xfId="36439"/>
    <cellStyle name="SAPBEXHLevel2 3 2 2 3" xfId="36440"/>
    <cellStyle name="SAPBEXHLevel2 3 2 2 3 2" xfId="36441"/>
    <cellStyle name="SAPBEXHLevel2 3 2 2 3 2 2" xfId="36442"/>
    <cellStyle name="SAPBEXHLevel2 3 2 2 3 2 2 2" xfId="36443"/>
    <cellStyle name="SAPBEXHLevel2 3 2 2 3 2 3" xfId="36444"/>
    <cellStyle name="SAPBEXHLevel2 3 2 2 3 2 3 2" xfId="36445"/>
    <cellStyle name="SAPBEXHLevel2 3 2 2 3 2 4" xfId="36446"/>
    <cellStyle name="SAPBEXHLevel2 3 2 2 3 2 4 2" xfId="36447"/>
    <cellStyle name="SAPBEXHLevel2 3 2 2 3 2 5" xfId="36448"/>
    <cellStyle name="SAPBEXHLevel2 3 2 2 3 2 5 2" xfId="36449"/>
    <cellStyle name="SAPBEXHLevel2 3 2 2 3 2 6" xfId="36450"/>
    <cellStyle name="SAPBEXHLevel2 3 2 2 3 2 6 2" xfId="36451"/>
    <cellStyle name="SAPBEXHLevel2 3 2 2 3 2 7" xfId="36452"/>
    <cellStyle name="SAPBEXHLevel2 3 2 2 3 3" xfId="36453"/>
    <cellStyle name="SAPBEXHLevel2 3 2 2 3 3 2" xfId="36454"/>
    <cellStyle name="SAPBEXHLevel2 3 2 2 3 4" xfId="36455"/>
    <cellStyle name="SAPBEXHLevel2 3 2 2 3 4 2" xfId="36456"/>
    <cellStyle name="SAPBEXHLevel2 3 2 2 3 5" xfId="36457"/>
    <cellStyle name="SAPBEXHLevel2 3 2 2 3 5 2" xfId="36458"/>
    <cellStyle name="SAPBEXHLevel2 3 2 2 3 6" xfId="36459"/>
    <cellStyle name="SAPBEXHLevel2 3 2 2 3 6 2" xfId="36460"/>
    <cellStyle name="SAPBEXHLevel2 3 2 2 3 7" xfId="36461"/>
    <cellStyle name="SAPBEXHLevel2 3 2 2 3 7 2" xfId="36462"/>
    <cellStyle name="SAPBEXHLevel2 3 2 2 3 8" xfId="36463"/>
    <cellStyle name="SAPBEXHLevel2 3 2 2 4" xfId="36464"/>
    <cellStyle name="SAPBEXHLevel2 3 2 2 4 2" xfId="36465"/>
    <cellStyle name="SAPBEXHLevel2 3 2 2 4 2 2" xfId="36466"/>
    <cellStyle name="SAPBEXHLevel2 3 2 2 4 3" xfId="36467"/>
    <cellStyle name="SAPBEXHLevel2 3 2 2 4 3 2" xfId="36468"/>
    <cellStyle name="SAPBEXHLevel2 3 2 2 4 4" xfId="36469"/>
    <cellStyle name="SAPBEXHLevel2 3 2 2 4 4 2" xfId="36470"/>
    <cellStyle name="SAPBEXHLevel2 3 2 2 4 5" xfId="36471"/>
    <cellStyle name="SAPBEXHLevel2 3 2 2 4 5 2" xfId="36472"/>
    <cellStyle name="SAPBEXHLevel2 3 2 2 4 6" xfId="36473"/>
    <cellStyle name="SAPBEXHLevel2 3 2 2 4 6 2" xfId="36474"/>
    <cellStyle name="SAPBEXHLevel2 3 2 2 4 7" xfId="36475"/>
    <cellStyle name="SAPBEXHLevel2 3 2 2 5" xfId="36476"/>
    <cellStyle name="SAPBEXHLevel2 3 2 2 5 2" xfId="36477"/>
    <cellStyle name="SAPBEXHLevel2 3 2 2 6" xfId="36478"/>
    <cellStyle name="SAPBEXHLevel2 3 2 2 6 2" xfId="36479"/>
    <cellStyle name="SAPBEXHLevel2 3 2 2 7" xfId="36480"/>
    <cellStyle name="SAPBEXHLevel2 3 2 2 7 2" xfId="36481"/>
    <cellStyle name="SAPBEXHLevel2 3 2 2 8" xfId="36482"/>
    <cellStyle name="SAPBEXHLevel2 3 2 2 8 2" xfId="36483"/>
    <cellStyle name="SAPBEXHLevel2 3 2 2 9" xfId="36484"/>
    <cellStyle name="SAPBEXHLevel2 3 2 2 9 2" xfId="36485"/>
    <cellStyle name="SAPBEXHLevel2 3 2 3" xfId="36486"/>
    <cellStyle name="SAPBEXHLevel2 3 2 3 2" xfId="36487"/>
    <cellStyle name="SAPBEXHLevel2 3 2 3 2 2" xfId="36488"/>
    <cellStyle name="SAPBEXHLevel2 3 2 3 2 2 2" xfId="36489"/>
    <cellStyle name="SAPBEXHLevel2 3 2 3 2 2 2 2" xfId="36490"/>
    <cellStyle name="SAPBEXHLevel2 3 2 3 2 2 3" xfId="36491"/>
    <cellStyle name="SAPBEXHLevel2 3 2 3 2 2 3 2" xfId="36492"/>
    <cellStyle name="SAPBEXHLevel2 3 2 3 2 2 4" xfId="36493"/>
    <cellStyle name="SAPBEXHLevel2 3 2 3 2 2 4 2" xfId="36494"/>
    <cellStyle name="SAPBEXHLevel2 3 2 3 2 2 5" xfId="36495"/>
    <cellStyle name="SAPBEXHLevel2 3 2 3 2 2 5 2" xfId="36496"/>
    <cellStyle name="SAPBEXHLevel2 3 2 3 2 2 6" xfId="36497"/>
    <cellStyle name="SAPBEXHLevel2 3 2 3 2 2 6 2" xfId="36498"/>
    <cellStyle name="SAPBEXHLevel2 3 2 3 2 2 7" xfId="36499"/>
    <cellStyle name="SAPBEXHLevel2 3 2 3 2 3" xfId="36500"/>
    <cellStyle name="SAPBEXHLevel2 3 2 3 2 3 2" xfId="36501"/>
    <cellStyle name="SAPBEXHLevel2 3 2 3 2 4" xfId="36502"/>
    <cellStyle name="SAPBEXHLevel2 3 2 3 2 4 2" xfId="36503"/>
    <cellStyle name="SAPBEXHLevel2 3 2 3 2 5" xfId="36504"/>
    <cellStyle name="SAPBEXHLevel2 3 2 3 2 5 2" xfId="36505"/>
    <cellStyle name="SAPBEXHLevel2 3 2 3 2 6" xfId="36506"/>
    <cellStyle name="SAPBEXHLevel2 3 2 3 2 6 2" xfId="36507"/>
    <cellStyle name="SAPBEXHLevel2 3 2 3 2 7" xfId="36508"/>
    <cellStyle name="SAPBEXHLevel2 3 2 3 2 7 2" xfId="36509"/>
    <cellStyle name="SAPBEXHLevel2 3 2 3 2 8" xfId="36510"/>
    <cellStyle name="SAPBEXHLevel2 3 2 3 3" xfId="36511"/>
    <cellStyle name="SAPBEXHLevel2 3 2 3 3 2" xfId="36512"/>
    <cellStyle name="SAPBEXHLevel2 3 2 3 3 2 2" xfId="36513"/>
    <cellStyle name="SAPBEXHLevel2 3 2 3 3 3" xfId="36514"/>
    <cellStyle name="SAPBEXHLevel2 3 2 3 3 3 2" xfId="36515"/>
    <cellStyle name="SAPBEXHLevel2 3 2 3 3 4" xfId="36516"/>
    <cellStyle name="SAPBEXHLevel2 3 2 3 3 4 2" xfId="36517"/>
    <cellStyle name="SAPBEXHLevel2 3 2 3 3 5" xfId="36518"/>
    <cellStyle name="SAPBEXHLevel2 3 2 3 3 5 2" xfId="36519"/>
    <cellStyle name="SAPBEXHLevel2 3 2 3 3 6" xfId="36520"/>
    <cellStyle name="SAPBEXHLevel2 3 2 3 3 6 2" xfId="36521"/>
    <cellStyle name="SAPBEXHLevel2 3 2 3 3 7" xfId="36522"/>
    <cellStyle name="SAPBEXHLevel2 3 2 3 4" xfId="36523"/>
    <cellStyle name="SAPBEXHLevel2 3 2 3 4 2" xfId="36524"/>
    <cellStyle name="SAPBEXHLevel2 3 2 3 5" xfId="36525"/>
    <cellStyle name="SAPBEXHLevel2 3 2 3 5 2" xfId="36526"/>
    <cellStyle name="SAPBEXHLevel2 3 2 3 6" xfId="36527"/>
    <cellStyle name="SAPBEXHLevel2 3 2 3 6 2" xfId="36528"/>
    <cellStyle name="SAPBEXHLevel2 3 2 3 7" xfId="36529"/>
    <cellStyle name="SAPBEXHLevel2 3 2 3 7 2" xfId="36530"/>
    <cellStyle name="SAPBEXHLevel2 3 2 3 8" xfId="36531"/>
    <cellStyle name="SAPBEXHLevel2 3 2 3 8 2" xfId="36532"/>
    <cellStyle name="SAPBEXHLevel2 3 2 3 9" xfId="36533"/>
    <cellStyle name="SAPBEXHLevel2 3 2 4" xfId="36534"/>
    <cellStyle name="SAPBEXHLevel2 3 2 4 2" xfId="36535"/>
    <cellStyle name="SAPBEXHLevel2 3 2 4 2 2" xfId="36536"/>
    <cellStyle name="SAPBEXHLevel2 3 2 4 2 2 2" xfId="36537"/>
    <cellStyle name="SAPBEXHLevel2 3 2 4 2 3" xfId="36538"/>
    <cellStyle name="SAPBEXHLevel2 3 2 4 2 3 2" xfId="36539"/>
    <cellStyle name="SAPBEXHLevel2 3 2 4 2 4" xfId="36540"/>
    <cellStyle name="SAPBEXHLevel2 3 2 4 2 4 2" xfId="36541"/>
    <cellStyle name="SAPBEXHLevel2 3 2 4 2 5" xfId="36542"/>
    <cellStyle name="SAPBEXHLevel2 3 2 4 2 5 2" xfId="36543"/>
    <cellStyle name="SAPBEXHLevel2 3 2 4 2 6" xfId="36544"/>
    <cellStyle name="SAPBEXHLevel2 3 2 4 2 6 2" xfId="36545"/>
    <cellStyle name="SAPBEXHLevel2 3 2 4 2 7" xfId="36546"/>
    <cellStyle name="SAPBEXHLevel2 3 2 4 3" xfId="36547"/>
    <cellStyle name="SAPBEXHLevel2 3 2 4 3 2" xfId="36548"/>
    <cellStyle name="SAPBEXHLevel2 3 2 4 4" xfId="36549"/>
    <cellStyle name="SAPBEXHLevel2 3 2 4 4 2" xfId="36550"/>
    <cellStyle name="SAPBEXHLevel2 3 2 4 5" xfId="36551"/>
    <cellStyle name="SAPBEXHLevel2 3 2 4 5 2" xfId="36552"/>
    <cellStyle name="SAPBEXHLevel2 3 2 4 6" xfId="36553"/>
    <cellStyle name="SAPBEXHLevel2 3 2 4 6 2" xfId="36554"/>
    <cellStyle name="SAPBEXHLevel2 3 2 4 7" xfId="36555"/>
    <cellStyle name="SAPBEXHLevel2 3 2 4 7 2" xfId="36556"/>
    <cellStyle name="SAPBEXHLevel2 3 2 4 8" xfId="36557"/>
    <cellStyle name="SAPBEXHLevel2 3 2 5" xfId="36558"/>
    <cellStyle name="SAPBEXHLevel2 3 2 5 2" xfId="36559"/>
    <cellStyle name="SAPBEXHLevel2 3 2 5 2 2" xfId="36560"/>
    <cellStyle name="SAPBEXHLevel2 3 2 5 3" xfId="36561"/>
    <cellStyle name="SAPBEXHLevel2 3 2 5 3 2" xfId="36562"/>
    <cellStyle name="SAPBEXHLevel2 3 2 5 4" xfId="36563"/>
    <cellStyle name="SAPBEXHLevel2 3 2 5 4 2" xfId="36564"/>
    <cellStyle name="SAPBEXHLevel2 3 2 5 5" xfId="36565"/>
    <cellStyle name="SAPBEXHLevel2 3 2 5 5 2" xfId="36566"/>
    <cellStyle name="SAPBEXHLevel2 3 2 5 6" xfId="36567"/>
    <cellStyle name="SAPBEXHLevel2 3 2 5 6 2" xfId="36568"/>
    <cellStyle name="SAPBEXHLevel2 3 2 5 7" xfId="36569"/>
    <cellStyle name="SAPBEXHLevel2 3 2 6" xfId="36570"/>
    <cellStyle name="SAPBEXHLevel2 3 2 6 2" xfId="36571"/>
    <cellStyle name="SAPBEXHLevel2 3 2 7" xfId="36572"/>
    <cellStyle name="SAPBEXHLevel2 3 2 7 2" xfId="36573"/>
    <cellStyle name="SAPBEXHLevel2 3 2 8" xfId="36574"/>
    <cellStyle name="SAPBEXHLevel2 3 2 8 2" xfId="36575"/>
    <cellStyle name="SAPBEXHLevel2 3 2 9" xfId="36576"/>
    <cellStyle name="SAPBEXHLevel2 3 2 9 2" xfId="36577"/>
    <cellStyle name="SAPBEXHLevel2 3 3" xfId="36578"/>
    <cellStyle name="SAPBEXHLevel2 3 3 10" xfId="36579"/>
    <cellStyle name="SAPBEXHLevel2 3 3 2" xfId="36580"/>
    <cellStyle name="SAPBEXHLevel2 3 3 2 2" xfId="36581"/>
    <cellStyle name="SAPBEXHLevel2 3 3 2 2 2" xfId="36582"/>
    <cellStyle name="SAPBEXHLevel2 3 3 2 2 2 2" xfId="36583"/>
    <cellStyle name="SAPBEXHLevel2 3 3 2 2 2 2 2" xfId="36584"/>
    <cellStyle name="SAPBEXHLevel2 3 3 2 2 2 3" xfId="36585"/>
    <cellStyle name="SAPBEXHLevel2 3 3 2 2 2 3 2" xfId="36586"/>
    <cellStyle name="SAPBEXHLevel2 3 3 2 2 2 4" xfId="36587"/>
    <cellStyle name="SAPBEXHLevel2 3 3 2 2 2 4 2" xfId="36588"/>
    <cellStyle name="SAPBEXHLevel2 3 3 2 2 2 5" xfId="36589"/>
    <cellStyle name="SAPBEXHLevel2 3 3 2 2 2 5 2" xfId="36590"/>
    <cellStyle name="SAPBEXHLevel2 3 3 2 2 2 6" xfId="36591"/>
    <cellStyle name="SAPBEXHLevel2 3 3 2 2 2 6 2" xfId="36592"/>
    <cellStyle name="SAPBEXHLevel2 3 3 2 2 2 7" xfId="36593"/>
    <cellStyle name="SAPBEXHLevel2 3 3 2 2 3" xfId="36594"/>
    <cellStyle name="SAPBEXHLevel2 3 3 2 2 3 2" xfId="36595"/>
    <cellStyle name="SAPBEXHLevel2 3 3 2 2 4" xfId="36596"/>
    <cellStyle name="SAPBEXHLevel2 3 3 2 2 4 2" xfId="36597"/>
    <cellStyle name="SAPBEXHLevel2 3 3 2 2 5" xfId="36598"/>
    <cellStyle name="SAPBEXHLevel2 3 3 2 2 5 2" xfId="36599"/>
    <cellStyle name="SAPBEXHLevel2 3 3 2 2 6" xfId="36600"/>
    <cellStyle name="SAPBEXHLevel2 3 3 2 2 6 2" xfId="36601"/>
    <cellStyle name="SAPBEXHLevel2 3 3 2 2 7" xfId="36602"/>
    <cellStyle name="SAPBEXHLevel2 3 3 2 2 7 2" xfId="36603"/>
    <cellStyle name="SAPBEXHLevel2 3 3 2 2 8" xfId="36604"/>
    <cellStyle name="SAPBEXHLevel2 3 3 2 3" xfId="36605"/>
    <cellStyle name="SAPBEXHLevel2 3 3 2 3 2" xfId="36606"/>
    <cellStyle name="SAPBEXHLevel2 3 3 2 3 2 2" xfId="36607"/>
    <cellStyle name="SAPBEXHLevel2 3 3 2 3 3" xfId="36608"/>
    <cellStyle name="SAPBEXHLevel2 3 3 2 3 3 2" xfId="36609"/>
    <cellStyle name="SAPBEXHLevel2 3 3 2 3 4" xfId="36610"/>
    <cellStyle name="SAPBEXHLevel2 3 3 2 3 4 2" xfId="36611"/>
    <cellStyle name="SAPBEXHLevel2 3 3 2 3 5" xfId="36612"/>
    <cellStyle name="SAPBEXHLevel2 3 3 2 3 5 2" xfId="36613"/>
    <cellStyle name="SAPBEXHLevel2 3 3 2 3 6" xfId="36614"/>
    <cellStyle name="SAPBEXHLevel2 3 3 2 3 6 2" xfId="36615"/>
    <cellStyle name="SAPBEXHLevel2 3 3 2 3 7" xfId="36616"/>
    <cellStyle name="SAPBEXHLevel2 3 3 2 4" xfId="36617"/>
    <cellStyle name="SAPBEXHLevel2 3 3 2 4 2" xfId="36618"/>
    <cellStyle name="SAPBEXHLevel2 3 3 2 5" xfId="36619"/>
    <cellStyle name="SAPBEXHLevel2 3 3 2 5 2" xfId="36620"/>
    <cellStyle name="SAPBEXHLevel2 3 3 2 6" xfId="36621"/>
    <cellStyle name="SAPBEXHLevel2 3 3 2 6 2" xfId="36622"/>
    <cellStyle name="SAPBEXHLevel2 3 3 2 7" xfId="36623"/>
    <cellStyle name="SAPBEXHLevel2 3 3 2 7 2" xfId="36624"/>
    <cellStyle name="SAPBEXHLevel2 3 3 2 8" xfId="36625"/>
    <cellStyle name="SAPBEXHLevel2 3 3 2 8 2" xfId="36626"/>
    <cellStyle name="SAPBEXHLevel2 3 3 2 9" xfId="36627"/>
    <cellStyle name="SAPBEXHLevel2 3 3 3" xfId="36628"/>
    <cellStyle name="SAPBEXHLevel2 3 3 3 2" xfId="36629"/>
    <cellStyle name="SAPBEXHLevel2 3 3 3 2 2" xfId="36630"/>
    <cellStyle name="SAPBEXHLevel2 3 3 3 2 2 2" xfId="36631"/>
    <cellStyle name="SAPBEXHLevel2 3 3 3 2 3" xfId="36632"/>
    <cellStyle name="SAPBEXHLevel2 3 3 3 2 3 2" xfId="36633"/>
    <cellStyle name="SAPBEXHLevel2 3 3 3 2 4" xfId="36634"/>
    <cellStyle name="SAPBEXHLevel2 3 3 3 2 4 2" xfId="36635"/>
    <cellStyle name="SAPBEXHLevel2 3 3 3 2 5" xfId="36636"/>
    <cellStyle name="SAPBEXHLevel2 3 3 3 2 5 2" xfId="36637"/>
    <cellStyle name="SAPBEXHLevel2 3 3 3 2 6" xfId="36638"/>
    <cellStyle name="SAPBEXHLevel2 3 3 3 2 6 2" xfId="36639"/>
    <cellStyle name="SAPBEXHLevel2 3 3 3 2 7" xfId="36640"/>
    <cellStyle name="SAPBEXHLevel2 3 3 3 3" xfId="36641"/>
    <cellStyle name="SAPBEXHLevel2 3 3 3 3 2" xfId="36642"/>
    <cellStyle name="SAPBEXHLevel2 3 3 3 4" xfId="36643"/>
    <cellStyle name="SAPBEXHLevel2 3 3 3 4 2" xfId="36644"/>
    <cellStyle name="SAPBEXHLevel2 3 3 3 5" xfId="36645"/>
    <cellStyle name="SAPBEXHLevel2 3 3 3 5 2" xfId="36646"/>
    <cellStyle name="SAPBEXHLevel2 3 3 3 6" xfId="36647"/>
    <cellStyle name="SAPBEXHLevel2 3 3 3 6 2" xfId="36648"/>
    <cellStyle name="SAPBEXHLevel2 3 3 3 7" xfId="36649"/>
    <cellStyle name="SAPBEXHLevel2 3 3 3 7 2" xfId="36650"/>
    <cellStyle name="SAPBEXHLevel2 3 3 3 8" xfId="36651"/>
    <cellStyle name="SAPBEXHLevel2 3 3 4" xfId="36652"/>
    <cellStyle name="SAPBEXHLevel2 3 3 4 2" xfId="36653"/>
    <cellStyle name="SAPBEXHLevel2 3 3 4 2 2" xfId="36654"/>
    <cellStyle name="SAPBEXHLevel2 3 3 4 3" xfId="36655"/>
    <cellStyle name="SAPBEXHLevel2 3 3 4 3 2" xfId="36656"/>
    <cellStyle name="SAPBEXHLevel2 3 3 4 4" xfId="36657"/>
    <cellStyle name="SAPBEXHLevel2 3 3 4 4 2" xfId="36658"/>
    <cellStyle name="SAPBEXHLevel2 3 3 4 5" xfId="36659"/>
    <cellStyle name="SAPBEXHLevel2 3 3 4 5 2" xfId="36660"/>
    <cellStyle name="SAPBEXHLevel2 3 3 4 6" xfId="36661"/>
    <cellStyle name="SAPBEXHLevel2 3 3 4 6 2" xfId="36662"/>
    <cellStyle name="SAPBEXHLevel2 3 3 4 7" xfId="36663"/>
    <cellStyle name="SAPBEXHLevel2 3 3 5" xfId="36664"/>
    <cellStyle name="SAPBEXHLevel2 3 3 5 2" xfId="36665"/>
    <cellStyle name="SAPBEXHLevel2 3 3 6" xfId="36666"/>
    <cellStyle name="SAPBEXHLevel2 3 3 6 2" xfId="36667"/>
    <cellStyle name="SAPBEXHLevel2 3 3 7" xfId="36668"/>
    <cellStyle name="SAPBEXHLevel2 3 3 7 2" xfId="36669"/>
    <cellStyle name="SAPBEXHLevel2 3 3 8" xfId="36670"/>
    <cellStyle name="SAPBEXHLevel2 3 3 8 2" xfId="36671"/>
    <cellStyle name="SAPBEXHLevel2 3 3 9" xfId="36672"/>
    <cellStyle name="SAPBEXHLevel2 3 3 9 2" xfId="36673"/>
    <cellStyle name="SAPBEXHLevel2 3 4" xfId="36674"/>
    <cellStyle name="SAPBEXHLevel2 3 4 2" xfId="36675"/>
    <cellStyle name="SAPBEXHLevel2 3 4 2 2" xfId="36676"/>
    <cellStyle name="SAPBEXHLevel2 3 4 2 2 2" xfId="36677"/>
    <cellStyle name="SAPBEXHLevel2 3 4 2 2 2 2" xfId="36678"/>
    <cellStyle name="SAPBEXHLevel2 3 4 2 2 3" xfId="36679"/>
    <cellStyle name="SAPBEXHLevel2 3 4 2 2 3 2" xfId="36680"/>
    <cellStyle name="SAPBEXHLevel2 3 4 2 2 4" xfId="36681"/>
    <cellStyle name="SAPBEXHLevel2 3 4 2 2 4 2" xfId="36682"/>
    <cellStyle name="SAPBEXHLevel2 3 4 2 2 5" xfId="36683"/>
    <cellStyle name="SAPBEXHLevel2 3 4 2 2 5 2" xfId="36684"/>
    <cellStyle name="SAPBEXHLevel2 3 4 2 2 6" xfId="36685"/>
    <cellStyle name="SAPBEXHLevel2 3 4 2 2 6 2" xfId="36686"/>
    <cellStyle name="SAPBEXHLevel2 3 4 2 2 7" xfId="36687"/>
    <cellStyle name="SAPBEXHLevel2 3 4 2 3" xfId="36688"/>
    <cellStyle name="SAPBEXHLevel2 3 4 2 3 2" xfId="36689"/>
    <cellStyle name="SAPBEXHLevel2 3 4 2 4" xfId="36690"/>
    <cellStyle name="SAPBEXHLevel2 3 4 2 4 2" xfId="36691"/>
    <cellStyle name="SAPBEXHLevel2 3 4 2 5" xfId="36692"/>
    <cellStyle name="SAPBEXHLevel2 3 4 2 5 2" xfId="36693"/>
    <cellStyle name="SAPBEXHLevel2 3 4 2 6" xfId="36694"/>
    <cellStyle name="SAPBEXHLevel2 3 4 2 6 2" xfId="36695"/>
    <cellStyle name="SAPBEXHLevel2 3 4 2 7" xfId="36696"/>
    <cellStyle name="SAPBEXHLevel2 3 4 2 7 2" xfId="36697"/>
    <cellStyle name="SAPBEXHLevel2 3 4 2 8" xfId="36698"/>
    <cellStyle name="SAPBEXHLevel2 3 4 3" xfId="36699"/>
    <cellStyle name="SAPBEXHLevel2 3 4 3 2" xfId="36700"/>
    <cellStyle name="SAPBEXHLevel2 3 4 3 2 2" xfId="36701"/>
    <cellStyle name="SAPBEXHLevel2 3 4 3 3" xfId="36702"/>
    <cellStyle name="SAPBEXHLevel2 3 4 3 3 2" xfId="36703"/>
    <cellStyle name="SAPBEXHLevel2 3 4 3 4" xfId="36704"/>
    <cellStyle name="SAPBEXHLevel2 3 4 3 4 2" xfId="36705"/>
    <cellStyle name="SAPBEXHLevel2 3 4 3 5" xfId="36706"/>
    <cellStyle name="SAPBEXHLevel2 3 4 3 5 2" xfId="36707"/>
    <cellStyle name="SAPBEXHLevel2 3 4 3 6" xfId="36708"/>
    <cellStyle name="SAPBEXHLevel2 3 4 3 6 2" xfId="36709"/>
    <cellStyle name="SAPBEXHLevel2 3 4 3 7" xfId="36710"/>
    <cellStyle name="SAPBEXHLevel2 3 4 4" xfId="36711"/>
    <cellStyle name="SAPBEXHLevel2 3 4 4 2" xfId="36712"/>
    <cellStyle name="SAPBEXHLevel2 3 4 5" xfId="36713"/>
    <cellStyle name="SAPBEXHLevel2 3 4 5 2" xfId="36714"/>
    <cellStyle name="SAPBEXHLevel2 3 4 6" xfId="36715"/>
    <cellStyle name="SAPBEXHLevel2 3 4 6 2" xfId="36716"/>
    <cellStyle name="SAPBEXHLevel2 3 4 7" xfId="36717"/>
    <cellStyle name="SAPBEXHLevel2 3 4 7 2" xfId="36718"/>
    <cellStyle name="SAPBEXHLevel2 3 4 8" xfId="36719"/>
    <cellStyle name="SAPBEXHLevel2 3 4 8 2" xfId="36720"/>
    <cellStyle name="SAPBEXHLevel2 3 4 9" xfId="36721"/>
    <cellStyle name="SAPBEXHLevel2 3 5" xfId="36722"/>
    <cellStyle name="SAPBEXHLevel2 3 5 2" xfId="36723"/>
    <cellStyle name="SAPBEXHLevel2 3 5 2 2" xfId="36724"/>
    <cellStyle name="SAPBEXHLevel2 3 5 2 2 2" xfId="36725"/>
    <cellStyle name="SAPBEXHLevel2 3 5 2 3" xfId="36726"/>
    <cellStyle name="SAPBEXHLevel2 3 5 2 3 2" xfId="36727"/>
    <cellStyle name="SAPBEXHLevel2 3 5 2 4" xfId="36728"/>
    <cellStyle name="SAPBEXHLevel2 3 5 2 4 2" xfId="36729"/>
    <cellStyle name="SAPBEXHLevel2 3 5 2 5" xfId="36730"/>
    <cellStyle name="SAPBEXHLevel2 3 5 2 5 2" xfId="36731"/>
    <cellStyle name="SAPBEXHLevel2 3 5 2 6" xfId="36732"/>
    <cellStyle name="SAPBEXHLevel2 3 5 2 6 2" xfId="36733"/>
    <cellStyle name="SAPBEXHLevel2 3 5 2 7" xfId="36734"/>
    <cellStyle name="SAPBEXHLevel2 3 5 3" xfId="36735"/>
    <cellStyle name="SAPBEXHLevel2 3 5 3 2" xfId="36736"/>
    <cellStyle name="SAPBEXHLevel2 3 5 4" xfId="36737"/>
    <cellStyle name="SAPBEXHLevel2 3 5 4 2" xfId="36738"/>
    <cellStyle name="SAPBEXHLevel2 3 5 5" xfId="36739"/>
    <cellStyle name="SAPBEXHLevel2 3 5 5 2" xfId="36740"/>
    <cellStyle name="SAPBEXHLevel2 3 5 6" xfId="36741"/>
    <cellStyle name="SAPBEXHLevel2 3 5 6 2" xfId="36742"/>
    <cellStyle name="SAPBEXHLevel2 3 5 7" xfId="36743"/>
    <cellStyle name="SAPBEXHLevel2 3 5 7 2" xfId="36744"/>
    <cellStyle name="SAPBEXHLevel2 3 5 8" xfId="36745"/>
    <cellStyle name="SAPBEXHLevel2 3 6" xfId="36746"/>
    <cellStyle name="SAPBEXHLevel2 3 6 2" xfId="36747"/>
    <cellStyle name="SAPBEXHLevel2 3 6 2 2" xfId="36748"/>
    <cellStyle name="SAPBEXHLevel2 3 6 3" xfId="36749"/>
    <cellStyle name="SAPBEXHLevel2 3 6 3 2" xfId="36750"/>
    <cellStyle name="SAPBEXHLevel2 3 6 4" xfId="36751"/>
    <cellStyle name="SAPBEXHLevel2 3 6 4 2" xfId="36752"/>
    <cellStyle name="SAPBEXHLevel2 3 6 5" xfId="36753"/>
    <cellStyle name="SAPBEXHLevel2 3 6 5 2" xfId="36754"/>
    <cellStyle name="SAPBEXHLevel2 3 6 6" xfId="36755"/>
    <cellStyle name="SAPBEXHLevel2 3 6 6 2" xfId="36756"/>
    <cellStyle name="SAPBEXHLevel2 3 6 7" xfId="36757"/>
    <cellStyle name="SAPBEXHLevel2 3 7" xfId="36758"/>
    <cellStyle name="SAPBEXHLevel2 3 7 2" xfId="36759"/>
    <cellStyle name="SAPBEXHLevel2 3 8" xfId="36760"/>
    <cellStyle name="SAPBEXHLevel2 3 8 2" xfId="36761"/>
    <cellStyle name="SAPBEXHLevel2 3 9" xfId="36762"/>
    <cellStyle name="SAPBEXHLevel2 3 9 2" xfId="36763"/>
    <cellStyle name="SAPBEXHLevel2 4" xfId="36764"/>
    <cellStyle name="SAPBEXHLevel2 4 10" xfId="36765"/>
    <cellStyle name="SAPBEXHLevel2 4 10 2" xfId="36766"/>
    <cellStyle name="SAPBEXHLevel2 4 11" xfId="36767"/>
    <cellStyle name="SAPBEXHLevel2 4 2" xfId="36768"/>
    <cellStyle name="SAPBEXHLevel2 4 2 10" xfId="36769"/>
    <cellStyle name="SAPBEXHLevel2 4 2 2" xfId="36770"/>
    <cellStyle name="SAPBEXHLevel2 4 2 2 2" xfId="36771"/>
    <cellStyle name="SAPBEXHLevel2 4 2 2 2 2" xfId="36772"/>
    <cellStyle name="SAPBEXHLevel2 4 2 2 2 2 2" xfId="36773"/>
    <cellStyle name="SAPBEXHLevel2 4 2 2 2 2 2 2" xfId="36774"/>
    <cellStyle name="SAPBEXHLevel2 4 2 2 2 2 3" xfId="36775"/>
    <cellStyle name="SAPBEXHLevel2 4 2 2 2 2 3 2" xfId="36776"/>
    <cellStyle name="SAPBEXHLevel2 4 2 2 2 2 4" xfId="36777"/>
    <cellStyle name="SAPBEXHLevel2 4 2 2 2 2 4 2" xfId="36778"/>
    <cellStyle name="SAPBEXHLevel2 4 2 2 2 2 5" xfId="36779"/>
    <cellStyle name="SAPBEXHLevel2 4 2 2 2 2 5 2" xfId="36780"/>
    <cellStyle name="SAPBEXHLevel2 4 2 2 2 2 6" xfId="36781"/>
    <cellStyle name="SAPBEXHLevel2 4 2 2 2 2 6 2" xfId="36782"/>
    <cellStyle name="SAPBEXHLevel2 4 2 2 2 2 7" xfId="36783"/>
    <cellStyle name="SAPBEXHLevel2 4 2 2 2 3" xfId="36784"/>
    <cellStyle name="SAPBEXHLevel2 4 2 2 2 3 2" xfId="36785"/>
    <cellStyle name="SAPBEXHLevel2 4 2 2 2 4" xfId="36786"/>
    <cellStyle name="SAPBEXHLevel2 4 2 2 2 4 2" xfId="36787"/>
    <cellStyle name="SAPBEXHLevel2 4 2 2 2 5" xfId="36788"/>
    <cellStyle name="SAPBEXHLevel2 4 2 2 2 5 2" xfId="36789"/>
    <cellStyle name="SAPBEXHLevel2 4 2 2 2 6" xfId="36790"/>
    <cellStyle name="SAPBEXHLevel2 4 2 2 2 6 2" xfId="36791"/>
    <cellStyle name="SAPBEXHLevel2 4 2 2 2 7" xfId="36792"/>
    <cellStyle name="SAPBEXHLevel2 4 2 2 2 7 2" xfId="36793"/>
    <cellStyle name="SAPBEXHLevel2 4 2 2 2 8" xfId="36794"/>
    <cellStyle name="SAPBEXHLevel2 4 2 2 3" xfId="36795"/>
    <cellStyle name="SAPBEXHLevel2 4 2 2 3 2" xfId="36796"/>
    <cellStyle name="SAPBEXHLevel2 4 2 2 3 2 2" xfId="36797"/>
    <cellStyle name="SAPBEXHLevel2 4 2 2 3 3" xfId="36798"/>
    <cellStyle name="SAPBEXHLevel2 4 2 2 3 3 2" xfId="36799"/>
    <cellStyle name="SAPBEXHLevel2 4 2 2 3 4" xfId="36800"/>
    <cellStyle name="SAPBEXHLevel2 4 2 2 3 4 2" xfId="36801"/>
    <cellStyle name="SAPBEXHLevel2 4 2 2 3 5" xfId="36802"/>
    <cellStyle name="SAPBEXHLevel2 4 2 2 3 5 2" xfId="36803"/>
    <cellStyle name="SAPBEXHLevel2 4 2 2 3 6" xfId="36804"/>
    <cellStyle name="SAPBEXHLevel2 4 2 2 3 6 2" xfId="36805"/>
    <cellStyle name="SAPBEXHLevel2 4 2 2 3 7" xfId="36806"/>
    <cellStyle name="SAPBEXHLevel2 4 2 2 4" xfId="36807"/>
    <cellStyle name="SAPBEXHLevel2 4 2 2 4 2" xfId="36808"/>
    <cellStyle name="SAPBEXHLevel2 4 2 2 5" xfId="36809"/>
    <cellStyle name="SAPBEXHLevel2 4 2 2 5 2" xfId="36810"/>
    <cellStyle name="SAPBEXHLevel2 4 2 2 6" xfId="36811"/>
    <cellStyle name="SAPBEXHLevel2 4 2 2 6 2" xfId="36812"/>
    <cellStyle name="SAPBEXHLevel2 4 2 2 7" xfId="36813"/>
    <cellStyle name="SAPBEXHLevel2 4 2 2 7 2" xfId="36814"/>
    <cellStyle name="SAPBEXHLevel2 4 2 2 8" xfId="36815"/>
    <cellStyle name="SAPBEXHLevel2 4 2 2 8 2" xfId="36816"/>
    <cellStyle name="SAPBEXHLevel2 4 2 2 9" xfId="36817"/>
    <cellStyle name="SAPBEXHLevel2 4 2 3" xfId="36818"/>
    <cellStyle name="SAPBEXHLevel2 4 2 3 2" xfId="36819"/>
    <cellStyle name="SAPBEXHLevel2 4 2 3 2 2" xfId="36820"/>
    <cellStyle name="SAPBEXHLevel2 4 2 3 2 2 2" xfId="36821"/>
    <cellStyle name="SAPBEXHLevel2 4 2 3 2 3" xfId="36822"/>
    <cellStyle name="SAPBEXHLevel2 4 2 3 2 3 2" xfId="36823"/>
    <cellStyle name="SAPBEXHLevel2 4 2 3 2 4" xfId="36824"/>
    <cellStyle name="SAPBEXHLevel2 4 2 3 2 4 2" xfId="36825"/>
    <cellStyle name="SAPBEXHLevel2 4 2 3 2 5" xfId="36826"/>
    <cellStyle name="SAPBEXHLevel2 4 2 3 2 5 2" xfId="36827"/>
    <cellStyle name="SAPBEXHLevel2 4 2 3 2 6" xfId="36828"/>
    <cellStyle name="SAPBEXHLevel2 4 2 3 2 6 2" xfId="36829"/>
    <cellStyle name="SAPBEXHLevel2 4 2 3 2 7" xfId="36830"/>
    <cellStyle name="SAPBEXHLevel2 4 2 3 3" xfId="36831"/>
    <cellStyle name="SAPBEXHLevel2 4 2 3 3 2" xfId="36832"/>
    <cellStyle name="SAPBEXHLevel2 4 2 3 4" xfId="36833"/>
    <cellStyle name="SAPBEXHLevel2 4 2 3 4 2" xfId="36834"/>
    <cellStyle name="SAPBEXHLevel2 4 2 3 5" xfId="36835"/>
    <cellStyle name="SAPBEXHLevel2 4 2 3 5 2" xfId="36836"/>
    <cellStyle name="SAPBEXHLevel2 4 2 3 6" xfId="36837"/>
    <cellStyle name="SAPBEXHLevel2 4 2 3 6 2" xfId="36838"/>
    <cellStyle name="SAPBEXHLevel2 4 2 3 7" xfId="36839"/>
    <cellStyle name="SAPBEXHLevel2 4 2 3 7 2" xfId="36840"/>
    <cellStyle name="SAPBEXHLevel2 4 2 3 8" xfId="36841"/>
    <cellStyle name="SAPBEXHLevel2 4 2 4" xfId="36842"/>
    <cellStyle name="SAPBEXHLevel2 4 2 4 2" xfId="36843"/>
    <cellStyle name="SAPBEXHLevel2 4 2 4 2 2" xfId="36844"/>
    <cellStyle name="SAPBEXHLevel2 4 2 4 3" xfId="36845"/>
    <cellStyle name="SAPBEXHLevel2 4 2 4 3 2" xfId="36846"/>
    <cellStyle name="SAPBEXHLevel2 4 2 4 4" xfId="36847"/>
    <cellStyle name="SAPBEXHLevel2 4 2 4 4 2" xfId="36848"/>
    <cellStyle name="SAPBEXHLevel2 4 2 4 5" xfId="36849"/>
    <cellStyle name="SAPBEXHLevel2 4 2 4 5 2" xfId="36850"/>
    <cellStyle name="SAPBEXHLevel2 4 2 4 6" xfId="36851"/>
    <cellStyle name="SAPBEXHLevel2 4 2 4 6 2" xfId="36852"/>
    <cellStyle name="SAPBEXHLevel2 4 2 4 7" xfId="36853"/>
    <cellStyle name="SAPBEXHLevel2 4 2 5" xfId="36854"/>
    <cellStyle name="SAPBEXHLevel2 4 2 5 2" xfId="36855"/>
    <cellStyle name="SAPBEXHLevel2 4 2 6" xfId="36856"/>
    <cellStyle name="SAPBEXHLevel2 4 2 6 2" xfId="36857"/>
    <cellStyle name="SAPBEXHLevel2 4 2 7" xfId="36858"/>
    <cellStyle name="SAPBEXHLevel2 4 2 7 2" xfId="36859"/>
    <cellStyle name="SAPBEXHLevel2 4 2 8" xfId="36860"/>
    <cellStyle name="SAPBEXHLevel2 4 2 8 2" xfId="36861"/>
    <cellStyle name="SAPBEXHLevel2 4 2 9" xfId="36862"/>
    <cellStyle name="SAPBEXHLevel2 4 2 9 2" xfId="36863"/>
    <cellStyle name="SAPBEXHLevel2 4 3" xfId="36864"/>
    <cellStyle name="SAPBEXHLevel2 4 3 2" xfId="36865"/>
    <cellStyle name="SAPBEXHLevel2 4 3 2 2" xfId="36866"/>
    <cellStyle name="SAPBEXHLevel2 4 3 2 2 2" xfId="36867"/>
    <cellStyle name="SAPBEXHLevel2 4 3 2 2 2 2" xfId="36868"/>
    <cellStyle name="SAPBEXHLevel2 4 3 2 2 3" xfId="36869"/>
    <cellStyle name="SAPBEXHLevel2 4 3 2 2 3 2" xfId="36870"/>
    <cellStyle name="SAPBEXHLevel2 4 3 2 2 4" xfId="36871"/>
    <cellStyle name="SAPBEXHLevel2 4 3 2 2 4 2" xfId="36872"/>
    <cellStyle name="SAPBEXHLevel2 4 3 2 2 5" xfId="36873"/>
    <cellStyle name="SAPBEXHLevel2 4 3 2 2 5 2" xfId="36874"/>
    <cellStyle name="SAPBEXHLevel2 4 3 2 2 6" xfId="36875"/>
    <cellStyle name="SAPBEXHLevel2 4 3 2 2 6 2" xfId="36876"/>
    <cellStyle name="SAPBEXHLevel2 4 3 2 2 7" xfId="36877"/>
    <cellStyle name="SAPBEXHLevel2 4 3 2 3" xfId="36878"/>
    <cellStyle name="SAPBEXHLevel2 4 3 2 3 2" xfId="36879"/>
    <cellStyle name="SAPBEXHLevel2 4 3 2 4" xfId="36880"/>
    <cellStyle name="SAPBEXHLevel2 4 3 2 4 2" xfId="36881"/>
    <cellStyle name="SAPBEXHLevel2 4 3 2 5" xfId="36882"/>
    <cellStyle name="SAPBEXHLevel2 4 3 2 5 2" xfId="36883"/>
    <cellStyle name="SAPBEXHLevel2 4 3 2 6" xfId="36884"/>
    <cellStyle name="SAPBEXHLevel2 4 3 2 6 2" xfId="36885"/>
    <cellStyle name="SAPBEXHLevel2 4 3 2 7" xfId="36886"/>
    <cellStyle name="SAPBEXHLevel2 4 3 2 7 2" xfId="36887"/>
    <cellStyle name="SAPBEXHLevel2 4 3 2 8" xfId="36888"/>
    <cellStyle name="SAPBEXHLevel2 4 3 3" xfId="36889"/>
    <cellStyle name="SAPBEXHLevel2 4 3 3 2" xfId="36890"/>
    <cellStyle name="SAPBEXHLevel2 4 3 3 2 2" xfId="36891"/>
    <cellStyle name="SAPBEXHLevel2 4 3 3 3" xfId="36892"/>
    <cellStyle name="SAPBEXHLevel2 4 3 3 3 2" xfId="36893"/>
    <cellStyle name="SAPBEXHLevel2 4 3 3 4" xfId="36894"/>
    <cellStyle name="SAPBEXHLevel2 4 3 3 4 2" xfId="36895"/>
    <cellStyle name="SAPBEXHLevel2 4 3 3 5" xfId="36896"/>
    <cellStyle name="SAPBEXHLevel2 4 3 3 5 2" xfId="36897"/>
    <cellStyle name="SAPBEXHLevel2 4 3 3 6" xfId="36898"/>
    <cellStyle name="SAPBEXHLevel2 4 3 3 6 2" xfId="36899"/>
    <cellStyle name="SAPBEXHLevel2 4 3 3 7" xfId="36900"/>
    <cellStyle name="SAPBEXHLevel2 4 3 4" xfId="36901"/>
    <cellStyle name="SAPBEXHLevel2 4 3 4 2" xfId="36902"/>
    <cellStyle name="SAPBEXHLevel2 4 3 5" xfId="36903"/>
    <cellStyle name="SAPBEXHLevel2 4 3 5 2" xfId="36904"/>
    <cellStyle name="SAPBEXHLevel2 4 3 6" xfId="36905"/>
    <cellStyle name="SAPBEXHLevel2 4 3 6 2" xfId="36906"/>
    <cellStyle name="SAPBEXHLevel2 4 3 7" xfId="36907"/>
    <cellStyle name="SAPBEXHLevel2 4 3 7 2" xfId="36908"/>
    <cellStyle name="SAPBEXHLevel2 4 3 8" xfId="36909"/>
    <cellStyle name="SAPBEXHLevel2 4 3 8 2" xfId="36910"/>
    <cellStyle name="SAPBEXHLevel2 4 3 9" xfId="36911"/>
    <cellStyle name="SAPBEXHLevel2 4 4" xfId="36912"/>
    <cellStyle name="SAPBEXHLevel2 4 4 2" xfId="36913"/>
    <cellStyle name="SAPBEXHLevel2 4 4 2 2" xfId="36914"/>
    <cellStyle name="SAPBEXHLevel2 4 4 2 2 2" xfId="36915"/>
    <cellStyle name="SAPBEXHLevel2 4 4 2 3" xfId="36916"/>
    <cellStyle name="SAPBEXHLevel2 4 4 2 3 2" xfId="36917"/>
    <cellStyle name="SAPBEXHLevel2 4 4 2 4" xfId="36918"/>
    <cellStyle name="SAPBEXHLevel2 4 4 2 4 2" xfId="36919"/>
    <cellStyle name="SAPBEXHLevel2 4 4 2 5" xfId="36920"/>
    <cellStyle name="SAPBEXHLevel2 4 4 2 5 2" xfId="36921"/>
    <cellStyle name="SAPBEXHLevel2 4 4 2 6" xfId="36922"/>
    <cellStyle name="SAPBEXHLevel2 4 4 2 6 2" xfId="36923"/>
    <cellStyle name="SAPBEXHLevel2 4 4 2 7" xfId="36924"/>
    <cellStyle name="SAPBEXHLevel2 4 4 3" xfId="36925"/>
    <cellStyle name="SAPBEXHLevel2 4 4 3 2" xfId="36926"/>
    <cellStyle name="SAPBEXHLevel2 4 4 4" xfId="36927"/>
    <cellStyle name="SAPBEXHLevel2 4 4 4 2" xfId="36928"/>
    <cellStyle name="SAPBEXHLevel2 4 4 5" xfId="36929"/>
    <cellStyle name="SAPBEXHLevel2 4 4 5 2" xfId="36930"/>
    <cellStyle name="SAPBEXHLevel2 4 4 6" xfId="36931"/>
    <cellStyle name="SAPBEXHLevel2 4 4 6 2" xfId="36932"/>
    <cellStyle name="SAPBEXHLevel2 4 4 7" xfId="36933"/>
    <cellStyle name="SAPBEXHLevel2 4 4 7 2" xfId="36934"/>
    <cellStyle name="SAPBEXHLevel2 4 4 8" xfId="36935"/>
    <cellStyle name="SAPBEXHLevel2 4 5" xfId="36936"/>
    <cellStyle name="SAPBEXHLevel2 4 5 2" xfId="36937"/>
    <cellStyle name="SAPBEXHLevel2 4 5 2 2" xfId="36938"/>
    <cellStyle name="SAPBEXHLevel2 4 5 3" xfId="36939"/>
    <cellStyle name="SAPBEXHLevel2 4 5 3 2" xfId="36940"/>
    <cellStyle name="SAPBEXHLevel2 4 5 4" xfId="36941"/>
    <cellStyle name="SAPBEXHLevel2 4 5 4 2" xfId="36942"/>
    <cellStyle name="SAPBEXHLevel2 4 5 5" xfId="36943"/>
    <cellStyle name="SAPBEXHLevel2 4 5 5 2" xfId="36944"/>
    <cellStyle name="SAPBEXHLevel2 4 5 6" xfId="36945"/>
    <cellStyle name="SAPBEXHLevel2 4 5 6 2" xfId="36946"/>
    <cellStyle name="SAPBEXHLevel2 4 5 7" xfId="36947"/>
    <cellStyle name="SAPBEXHLevel2 4 6" xfId="36948"/>
    <cellStyle name="SAPBEXHLevel2 4 6 2" xfId="36949"/>
    <cellStyle name="SAPBEXHLevel2 4 7" xfId="36950"/>
    <cellStyle name="SAPBEXHLevel2 4 7 2" xfId="36951"/>
    <cellStyle name="SAPBEXHLevel2 4 8" xfId="36952"/>
    <cellStyle name="SAPBEXHLevel2 4 8 2" xfId="36953"/>
    <cellStyle name="SAPBEXHLevel2 4 9" xfId="36954"/>
    <cellStyle name="SAPBEXHLevel2 4 9 2" xfId="36955"/>
    <cellStyle name="SAPBEXHLevel2 5" xfId="36956"/>
    <cellStyle name="SAPBEXHLevel2 5 10" xfId="36957"/>
    <cellStyle name="SAPBEXHLevel2 5 2" xfId="36958"/>
    <cellStyle name="SAPBEXHLevel2 5 2 2" xfId="36959"/>
    <cellStyle name="SAPBEXHLevel2 5 2 2 2" xfId="36960"/>
    <cellStyle name="SAPBEXHLevel2 5 2 2 2 2" xfId="36961"/>
    <cellStyle name="SAPBEXHLevel2 5 2 2 2 2 2" xfId="36962"/>
    <cellStyle name="SAPBEXHLevel2 5 2 2 2 3" xfId="36963"/>
    <cellStyle name="SAPBEXHLevel2 5 2 2 2 3 2" xfId="36964"/>
    <cellStyle name="SAPBEXHLevel2 5 2 2 2 4" xfId="36965"/>
    <cellStyle name="SAPBEXHLevel2 5 2 2 2 4 2" xfId="36966"/>
    <cellStyle name="SAPBEXHLevel2 5 2 2 2 5" xfId="36967"/>
    <cellStyle name="SAPBEXHLevel2 5 2 2 2 5 2" xfId="36968"/>
    <cellStyle name="SAPBEXHLevel2 5 2 2 2 6" xfId="36969"/>
    <cellStyle name="SAPBEXHLevel2 5 2 2 2 6 2" xfId="36970"/>
    <cellStyle name="SAPBEXHLevel2 5 2 2 2 7" xfId="36971"/>
    <cellStyle name="SAPBEXHLevel2 5 2 2 3" xfId="36972"/>
    <cellStyle name="SAPBEXHLevel2 5 2 2 3 2" xfId="36973"/>
    <cellStyle name="SAPBEXHLevel2 5 2 2 4" xfId="36974"/>
    <cellStyle name="SAPBEXHLevel2 5 2 2 4 2" xfId="36975"/>
    <cellStyle name="SAPBEXHLevel2 5 2 2 5" xfId="36976"/>
    <cellStyle name="SAPBEXHLevel2 5 2 2 5 2" xfId="36977"/>
    <cellStyle name="SAPBEXHLevel2 5 2 2 6" xfId="36978"/>
    <cellStyle name="SAPBEXHLevel2 5 2 2 6 2" xfId="36979"/>
    <cellStyle name="SAPBEXHLevel2 5 2 2 7" xfId="36980"/>
    <cellStyle name="SAPBEXHLevel2 5 2 2 7 2" xfId="36981"/>
    <cellStyle name="SAPBEXHLevel2 5 2 2 8" xfId="36982"/>
    <cellStyle name="SAPBEXHLevel2 5 2 3" xfId="36983"/>
    <cellStyle name="SAPBEXHLevel2 5 2 3 2" xfId="36984"/>
    <cellStyle name="SAPBEXHLevel2 5 2 3 2 2" xfId="36985"/>
    <cellStyle name="SAPBEXHLevel2 5 2 3 3" xfId="36986"/>
    <cellStyle name="SAPBEXHLevel2 5 2 3 3 2" xfId="36987"/>
    <cellStyle name="SAPBEXHLevel2 5 2 3 4" xfId="36988"/>
    <cellStyle name="SAPBEXHLevel2 5 2 3 4 2" xfId="36989"/>
    <cellStyle name="SAPBEXHLevel2 5 2 3 5" xfId="36990"/>
    <cellStyle name="SAPBEXHLevel2 5 2 3 5 2" xfId="36991"/>
    <cellStyle name="SAPBEXHLevel2 5 2 3 6" xfId="36992"/>
    <cellStyle name="SAPBEXHLevel2 5 2 3 6 2" xfId="36993"/>
    <cellStyle name="SAPBEXHLevel2 5 2 3 7" xfId="36994"/>
    <cellStyle name="SAPBEXHLevel2 5 2 4" xfId="36995"/>
    <cellStyle name="SAPBEXHLevel2 5 2 4 2" xfId="36996"/>
    <cellStyle name="SAPBEXHLevel2 5 2 5" xfId="36997"/>
    <cellStyle name="SAPBEXHLevel2 5 2 5 2" xfId="36998"/>
    <cellStyle name="SAPBEXHLevel2 5 2 6" xfId="36999"/>
    <cellStyle name="SAPBEXHLevel2 5 2 6 2" xfId="37000"/>
    <cellStyle name="SAPBEXHLevel2 5 2 7" xfId="37001"/>
    <cellStyle name="SAPBEXHLevel2 5 2 7 2" xfId="37002"/>
    <cellStyle name="SAPBEXHLevel2 5 2 8" xfId="37003"/>
    <cellStyle name="SAPBEXHLevel2 5 2 8 2" xfId="37004"/>
    <cellStyle name="SAPBEXHLevel2 5 2 9" xfId="37005"/>
    <cellStyle name="SAPBEXHLevel2 5 3" xfId="37006"/>
    <cellStyle name="SAPBEXHLevel2 5 3 2" xfId="37007"/>
    <cellStyle name="SAPBEXHLevel2 5 3 2 2" xfId="37008"/>
    <cellStyle name="SAPBEXHLevel2 5 3 2 2 2" xfId="37009"/>
    <cellStyle name="SAPBEXHLevel2 5 3 2 3" xfId="37010"/>
    <cellStyle name="SAPBEXHLevel2 5 3 2 3 2" xfId="37011"/>
    <cellStyle name="SAPBEXHLevel2 5 3 2 4" xfId="37012"/>
    <cellStyle name="SAPBEXHLevel2 5 3 2 4 2" xfId="37013"/>
    <cellStyle name="SAPBEXHLevel2 5 3 2 5" xfId="37014"/>
    <cellStyle name="SAPBEXHLevel2 5 3 2 5 2" xfId="37015"/>
    <cellStyle name="SAPBEXHLevel2 5 3 2 6" xfId="37016"/>
    <cellStyle name="SAPBEXHLevel2 5 3 2 6 2" xfId="37017"/>
    <cellStyle name="SAPBEXHLevel2 5 3 2 7" xfId="37018"/>
    <cellStyle name="SAPBEXHLevel2 5 3 3" xfId="37019"/>
    <cellStyle name="SAPBEXHLevel2 5 3 3 2" xfId="37020"/>
    <cellStyle name="SAPBEXHLevel2 5 3 4" xfId="37021"/>
    <cellStyle name="SAPBEXHLevel2 5 3 4 2" xfId="37022"/>
    <cellStyle name="SAPBEXHLevel2 5 3 5" xfId="37023"/>
    <cellStyle name="SAPBEXHLevel2 5 3 5 2" xfId="37024"/>
    <cellStyle name="SAPBEXHLevel2 5 3 6" xfId="37025"/>
    <cellStyle name="SAPBEXHLevel2 5 3 6 2" xfId="37026"/>
    <cellStyle name="SAPBEXHLevel2 5 3 7" xfId="37027"/>
    <cellStyle name="SAPBEXHLevel2 5 3 7 2" xfId="37028"/>
    <cellStyle name="SAPBEXHLevel2 5 3 8" xfId="37029"/>
    <cellStyle name="SAPBEXHLevel2 5 4" xfId="37030"/>
    <cellStyle name="SAPBEXHLevel2 5 4 2" xfId="37031"/>
    <cellStyle name="SAPBEXHLevel2 5 4 2 2" xfId="37032"/>
    <cellStyle name="SAPBEXHLevel2 5 4 3" xfId="37033"/>
    <cellStyle name="SAPBEXHLevel2 5 4 3 2" xfId="37034"/>
    <cellStyle name="SAPBEXHLevel2 5 4 4" xfId="37035"/>
    <cellStyle name="SAPBEXHLevel2 5 4 4 2" xfId="37036"/>
    <cellStyle name="SAPBEXHLevel2 5 4 5" xfId="37037"/>
    <cellStyle name="SAPBEXHLevel2 5 4 5 2" xfId="37038"/>
    <cellStyle name="SAPBEXHLevel2 5 4 6" xfId="37039"/>
    <cellStyle name="SAPBEXHLevel2 5 4 6 2" xfId="37040"/>
    <cellStyle name="SAPBEXHLevel2 5 4 7" xfId="37041"/>
    <cellStyle name="SAPBEXHLevel2 5 5" xfId="37042"/>
    <cellStyle name="SAPBEXHLevel2 5 5 2" xfId="37043"/>
    <cellStyle name="SAPBEXHLevel2 5 6" xfId="37044"/>
    <cellStyle name="SAPBEXHLevel2 5 6 2" xfId="37045"/>
    <cellStyle name="SAPBEXHLevel2 5 7" xfId="37046"/>
    <cellStyle name="SAPBEXHLevel2 5 7 2" xfId="37047"/>
    <cellStyle name="SAPBEXHLevel2 5 8" xfId="37048"/>
    <cellStyle name="SAPBEXHLevel2 5 8 2" xfId="37049"/>
    <cellStyle name="SAPBEXHLevel2 5 9" xfId="37050"/>
    <cellStyle name="SAPBEXHLevel2 5 9 2" xfId="37051"/>
    <cellStyle name="SAPBEXHLevel2 6" xfId="37052"/>
    <cellStyle name="SAPBEXHLevel2 6 10" xfId="37053"/>
    <cellStyle name="SAPBEXHLevel2 6 2" xfId="37054"/>
    <cellStyle name="SAPBEXHLevel2 6 2 2" xfId="37055"/>
    <cellStyle name="SAPBEXHLevel2 6 2 2 2" xfId="37056"/>
    <cellStyle name="SAPBEXHLevel2 6 2 2 2 2" xfId="37057"/>
    <cellStyle name="SAPBEXHLevel2 6 2 2 2 2 2" xfId="37058"/>
    <cellStyle name="SAPBEXHLevel2 6 2 2 2 3" xfId="37059"/>
    <cellStyle name="SAPBEXHLevel2 6 2 2 2 3 2" xfId="37060"/>
    <cellStyle name="SAPBEXHLevel2 6 2 2 2 4" xfId="37061"/>
    <cellStyle name="SAPBEXHLevel2 6 2 2 2 4 2" xfId="37062"/>
    <cellStyle name="SAPBEXHLevel2 6 2 2 2 5" xfId="37063"/>
    <cellStyle name="SAPBEXHLevel2 6 2 2 2 5 2" xfId="37064"/>
    <cellStyle name="SAPBEXHLevel2 6 2 2 2 6" xfId="37065"/>
    <cellStyle name="SAPBEXHLevel2 6 2 2 2 6 2" xfId="37066"/>
    <cellStyle name="SAPBEXHLevel2 6 2 2 2 7" xfId="37067"/>
    <cellStyle name="SAPBEXHLevel2 6 2 2 3" xfId="37068"/>
    <cellStyle name="SAPBEXHLevel2 6 2 2 3 2" xfId="37069"/>
    <cellStyle name="SAPBEXHLevel2 6 2 2 4" xfId="37070"/>
    <cellStyle name="SAPBEXHLevel2 6 2 2 4 2" xfId="37071"/>
    <cellStyle name="SAPBEXHLevel2 6 2 2 5" xfId="37072"/>
    <cellStyle name="SAPBEXHLevel2 6 2 2 5 2" xfId="37073"/>
    <cellStyle name="SAPBEXHLevel2 6 2 2 6" xfId="37074"/>
    <cellStyle name="SAPBEXHLevel2 6 2 2 6 2" xfId="37075"/>
    <cellStyle name="SAPBEXHLevel2 6 2 2 7" xfId="37076"/>
    <cellStyle name="SAPBEXHLevel2 6 2 2 7 2" xfId="37077"/>
    <cellStyle name="SAPBEXHLevel2 6 2 2 8" xfId="37078"/>
    <cellStyle name="SAPBEXHLevel2 6 2 3" xfId="37079"/>
    <cellStyle name="SAPBEXHLevel2 6 2 3 2" xfId="37080"/>
    <cellStyle name="SAPBEXHLevel2 6 2 3 2 2" xfId="37081"/>
    <cellStyle name="SAPBEXHLevel2 6 2 3 3" xfId="37082"/>
    <cellStyle name="SAPBEXHLevel2 6 2 3 3 2" xfId="37083"/>
    <cellStyle name="SAPBEXHLevel2 6 2 3 4" xfId="37084"/>
    <cellStyle name="SAPBEXHLevel2 6 2 3 4 2" xfId="37085"/>
    <cellStyle name="SAPBEXHLevel2 6 2 3 5" xfId="37086"/>
    <cellStyle name="SAPBEXHLevel2 6 2 3 5 2" xfId="37087"/>
    <cellStyle name="SAPBEXHLevel2 6 2 3 6" xfId="37088"/>
    <cellStyle name="SAPBEXHLevel2 6 2 3 6 2" xfId="37089"/>
    <cellStyle name="SAPBEXHLevel2 6 2 3 7" xfId="37090"/>
    <cellStyle name="SAPBEXHLevel2 6 2 4" xfId="37091"/>
    <cellStyle name="SAPBEXHLevel2 6 2 4 2" xfId="37092"/>
    <cellStyle name="SAPBEXHLevel2 6 2 5" xfId="37093"/>
    <cellStyle name="SAPBEXHLevel2 6 2 5 2" xfId="37094"/>
    <cellStyle name="SAPBEXHLevel2 6 2 6" xfId="37095"/>
    <cellStyle name="SAPBEXHLevel2 6 2 6 2" xfId="37096"/>
    <cellStyle name="SAPBEXHLevel2 6 2 7" xfId="37097"/>
    <cellStyle name="SAPBEXHLevel2 6 2 7 2" xfId="37098"/>
    <cellStyle name="SAPBEXHLevel2 6 2 8" xfId="37099"/>
    <cellStyle name="SAPBEXHLevel2 6 2 8 2" xfId="37100"/>
    <cellStyle name="SAPBEXHLevel2 6 2 9" xfId="37101"/>
    <cellStyle name="SAPBEXHLevel2 6 3" xfId="37102"/>
    <cellStyle name="SAPBEXHLevel2 6 3 2" xfId="37103"/>
    <cellStyle name="SAPBEXHLevel2 6 3 2 2" xfId="37104"/>
    <cellStyle name="SAPBEXHLevel2 6 3 2 2 2" xfId="37105"/>
    <cellStyle name="SAPBEXHLevel2 6 3 2 3" xfId="37106"/>
    <cellStyle name="SAPBEXHLevel2 6 3 2 3 2" xfId="37107"/>
    <cellStyle name="SAPBEXHLevel2 6 3 2 4" xfId="37108"/>
    <cellStyle name="SAPBEXHLevel2 6 3 2 4 2" xfId="37109"/>
    <cellStyle name="SAPBEXHLevel2 6 3 2 5" xfId="37110"/>
    <cellStyle name="SAPBEXHLevel2 6 3 2 5 2" xfId="37111"/>
    <cellStyle name="SAPBEXHLevel2 6 3 2 6" xfId="37112"/>
    <cellStyle name="SAPBEXHLevel2 6 3 2 6 2" xfId="37113"/>
    <cellStyle name="SAPBEXHLevel2 6 3 2 7" xfId="37114"/>
    <cellStyle name="SAPBEXHLevel2 6 3 3" xfId="37115"/>
    <cellStyle name="SAPBEXHLevel2 6 3 3 2" xfId="37116"/>
    <cellStyle name="SAPBEXHLevel2 6 3 4" xfId="37117"/>
    <cellStyle name="SAPBEXHLevel2 6 3 4 2" xfId="37118"/>
    <cellStyle name="SAPBEXHLevel2 6 3 5" xfId="37119"/>
    <cellStyle name="SAPBEXHLevel2 6 3 5 2" xfId="37120"/>
    <cellStyle name="SAPBEXHLevel2 6 3 6" xfId="37121"/>
    <cellStyle name="SAPBEXHLevel2 6 3 6 2" xfId="37122"/>
    <cellStyle name="SAPBEXHLevel2 6 3 7" xfId="37123"/>
    <cellStyle name="SAPBEXHLevel2 6 3 7 2" xfId="37124"/>
    <cellStyle name="SAPBEXHLevel2 6 3 8" xfId="37125"/>
    <cellStyle name="SAPBEXHLevel2 6 4" xfId="37126"/>
    <cellStyle name="SAPBEXHLevel2 6 4 2" xfId="37127"/>
    <cellStyle name="SAPBEXHLevel2 6 4 2 2" xfId="37128"/>
    <cellStyle name="SAPBEXHLevel2 6 4 3" xfId="37129"/>
    <cellStyle name="SAPBEXHLevel2 6 4 3 2" xfId="37130"/>
    <cellStyle name="SAPBEXHLevel2 6 4 4" xfId="37131"/>
    <cellStyle name="SAPBEXHLevel2 6 4 4 2" xfId="37132"/>
    <cellStyle name="SAPBEXHLevel2 6 4 5" xfId="37133"/>
    <cellStyle name="SAPBEXHLevel2 6 4 5 2" xfId="37134"/>
    <cellStyle name="SAPBEXHLevel2 6 4 6" xfId="37135"/>
    <cellStyle name="SAPBEXHLevel2 6 4 6 2" xfId="37136"/>
    <cellStyle name="SAPBEXHLevel2 6 4 7" xfId="37137"/>
    <cellStyle name="SAPBEXHLevel2 6 5" xfId="37138"/>
    <cellStyle name="SAPBEXHLevel2 6 5 2" xfId="37139"/>
    <cellStyle name="SAPBEXHLevel2 6 6" xfId="37140"/>
    <cellStyle name="SAPBEXHLevel2 6 6 2" xfId="37141"/>
    <cellStyle name="SAPBEXHLevel2 6 7" xfId="37142"/>
    <cellStyle name="SAPBEXHLevel2 6 7 2" xfId="37143"/>
    <cellStyle name="SAPBEXHLevel2 6 8" xfId="37144"/>
    <cellStyle name="SAPBEXHLevel2 6 8 2" xfId="37145"/>
    <cellStyle name="SAPBEXHLevel2 6 9" xfId="37146"/>
    <cellStyle name="SAPBEXHLevel2 6 9 2" xfId="37147"/>
    <cellStyle name="SAPBEXHLevel2 7" xfId="37148"/>
    <cellStyle name="SAPBEXHLevel2 7 10" xfId="37149"/>
    <cellStyle name="SAPBEXHLevel2 7 2" xfId="37150"/>
    <cellStyle name="SAPBEXHLevel2 7 2 2" xfId="37151"/>
    <cellStyle name="SAPBEXHLevel2 7 2 2 2" xfId="37152"/>
    <cellStyle name="SAPBEXHLevel2 7 2 2 2 2" xfId="37153"/>
    <cellStyle name="SAPBEXHLevel2 7 2 2 2 2 2" xfId="37154"/>
    <cellStyle name="SAPBEXHLevel2 7 2 2 2 3" xfId="37155"/>
    <cellStyle name="SAPBEXHLevel2 7 2 2 2 3 2" xfId="37156"/>
    <cellStyle name="SAPBEXHLevel2 7 2 2 2 4" xfId="37157"/>
    <cellStyle name="SAPBEXHLevel2 7 2 2 2 4 2" xfId="37158"/>
    <cellStyle name="SAPBEXHLevel2 7 2 2 2 5" xfId="37159"/>
    <cellStyle name="SAPBEXHLevel2 7 2 2 2 5 2" xfId="37160"/>
    <cellStyle name="SAPBEXHLevel2 7 2 2 2 6" xfId="37161"/>
    <cellStyle name="SAPBEXHLevel2 7 2 2 2 6 2" xfId="37162"/>
    <cellStyle name="SAPBEXHLevel2 7 2 2 2 7" xfId="37163"/>
    <cellStyle name="SAPBEXHLevel2 7 2 2 3" xfId="37164"/>
    <cellStyle name="SAPBEXHLevel2 7 2 2 3 2" xfId="37165"/>
    <cellStyle name="SAPBEXHLevel2 7 2 2 4" xfId="37166"/>
    <cellStyle name="SAPBEXHLevel2 7 2 2 4 2" xfId="37167"/>
    <cellStyle name="SAPBEXHLevel2 7 2 2 5" xfId="37168"/>
    <cellStyle name="SAPBEXHLevel2 7 2 2 5 2" xfId="37169"/>
    <cellStyle name="SAPBEXHLevel2 7 2 2 6" xfId="37170"/>
    <cellStyle name="SAPBEXHLevel2 7 2 2 6 2" xfId="37171"/>
    <cellStyle name="SAPBEXHLevel2 7 2 2 7" xfId="37172"/>
    <cellStyle name="SAPBEXHLevel2 7 2 2 7 2" xfId="37173"/>
    <cellStyle name="SAPBEXHLevel2 7 2 2 8" xfId="37174"/>
    <cellStyle name="SAPBEXHLevel2 7 2 3" xfId="37175"/>
    <cellStyle name="SAPBEXHLevel2 7 2 3 2" xfId="37176"/>
    <cellStyle name="SAPBEXHLevel2 7 2 3 2 2" xfId="37177"/>
    <cellStyle name="SAPBEXHLevel2 7 2 3 3" xfId="37178"/>
    <cellStyle name="SAPBEXHLevel2 7 2 3 3 2" xfId="37179"/>
    <cellStyle name="SAPBEXHLevel2 7 2 3 4" xfId="37180"/>
    <cellStyle name="SAPBEXHLevel2 7 2 3 4 2" xfId="37181"/>
    <cellStyle name="SAPBEXHLevel2 7 2 3 5" xfId="37182"/>
    <cellStyle name="SAPBEXHLevel2 7 2 3 5 2" xfId="37183"/>
    <cellStyle name="SAPBEXHLevel2 7 2 3 6" xfId="37184"/>
    <cellStyle name="SAPBEXHLevel2 7 2 3 6 2" xfId="37185"/>
    <cellStyle name="SAPBEXHLevel2 7 2 3 7" xfId="37186"/>
    <cellStyle name="SAPBEXHLevel2 7 2 4" xfId="37187"/>
    <cellStyle name="SAPBEXHLevel2 7 2 4 2" xfId="37188"/>
    <cellStyle name="SAPBEXHLevel2 7 2 5" xfId="37189"/>
    <cellStyle name="SAPBEXHLevel2 7 2 5 2" xfId="37190"/>
    <cellStyle name="SAPBEXHLevel2 7 2 6" xfId="37191"/>
    <cellStyle name="SAPBEXHLevel2 7 2 6 2" xfId="37192"/>
    <cellStyle name="SAPBEXHLevel2 7 2 7" xfId="37193"/>
    <cellStyle name="SAPBEXHLevel2 7 2 7 2" xfId="37194"/>
    <cellStyle name="SAPBEXHLevel2 7 2 8" xfId="37195"/>
    <cellStyle name="SAPBEXHLevel2 7 2 8 2" xfId="37196"/>
    <cellStyle name="SAPBEXHLevel2 7 2 9" xfId="37197"/>
    <cellStyle name="SAPBEXHLevel2 7 3" xfId="37198"/>
    <cellStyle name="SAPBEXHLevel2 7 3 2" xfId="37199"/>
    <cellStyle name="SAPBEXHLevel2 7 3 2 2" xfId="37200"/>
    <cellStyle name="SAPBEXHLevel2 7 3 2 2 2" xfId="37201"/>
    <cellStyle name="SAPBEXHLevel2 7 3 2 3" xfId="37202"/>
    <cellStyle name="SAPBEXHLevel2 7 3 2 3 2" xfId="37203"/>
    <cellStyle name="SAPBEXHLevel2 7 3 2 4" xfId="37204"/>
    <cellStyle name="SAPBEXHLevel2 7 3 2 4 2" xfId="37205"/>
    <cellStyle name="SAPBEXHLevel2 7 3 2 5" xfId="37206"/>
    <cellStyle name="SAPBEXHLevel2 7 3 2 5 2" xfId="37207"/>
    <cellStyle name="SAPBEXHLevel2 7 3 2 6" xfId="37208"/>
    <cellStyle name="SAPBEXHLevel2 7 3 2 6 2" xfId="37209"/>
    <cellStyle name="SAPBEXHLevel2 7 3 2 7" xfId="37210"/>
    <cellStyle name="SAPBEXHLevel2 7 3 3" xfId="37211"/>
    <cellStyle name="SAPBEXHLevel2 7 3 3 2" xfId="37212"/>
    <cellStyle name="SAPBEXHLevel2 7 3 4" xfId="37213"/>
    <cellStyle name="SAPBEXHLevel2 7 3 4 2" xfId="37214"/>
    <cellStyle name="SAPBEXHLevel2 7 3 5" xfId="37215"/>
    <cellStyle name="SAPBEXHLevel2 7 3 5 2" xfId="37216"/>
    <cellStyle name="SAPBEXHLevel2 7 3 6" xfId="37217"/>
    <cellStyle name="SAPBEXHLevel2 7 3 6 2" xfId="37218"/>
    <cellStyle name="SAPBEXHLevel2 7 3 7" xfId="37219"/>
    <cellStyle name="SAPBEXHLevel2 7 3 7 2" xfId="37220"/>
    <cellStyle name="SAPBEXHLevel2 7 3 8" xfId="37221"/>
    <cellStyle name="SAPBEXHLevel2 7 4" xfId="37222"/>
    <cellStyle name="SAPBEXHLevel2 7 4 2" xfId="37223"/>
    <cellStyle name="SAPBEXHLevel2 7 4 2 2" xfId="37224"/>
    <cellStyle name="SAPBEXHLevel2 7 4 3" xfId="37225"/>
    <cellStyle name="SAPBEXHLevel2 7 4 3 2" xfId="37226"/>
    <cellStyle name="SAPBEXHLevel2 7 4 4" xfId="37227"/>
    <cellStyle name="SAPBEXHLevel2 7 4 4 2" xfId="37228"/>
    <cellStyle name="SAPBEXHLevel2 7 4 5" xfId="37229"/>
    <cellStyle name="SAPBEXHLevel2 7 4 5 2" xfId="37230"/>
    <cellStyle name="SAPBEXHLevel2 7 4 6" xfId="37231"/>
    <cellStyle name="SAPBEXHLevel2 7 4 6 2" xfId="37232"/>
    <cellStyle name="SAPBEXHLevel2 7 4 7" xfId="37233"/>
    <cellStyle name="SAPBEXHLevel2 7 5" xfId="37234"/>
    <cellStyle name="SAPBEXHLevel2 7 5 2" xfId="37235"/>
    <cellStyle name="SAPBEXHLevel2 7 6" xfId="37236"/>
    <cellStyle name="SAPBEXHLevel2 7 6 2" xfId="37237"/>
    <cellStyle name="SAPBEXHLevel2 7 7" xfId="37238"/>
    <cellStyle name="SAPBEXHLevel2 7 7 2" xfId="37239"/>
    <cellStyle name="SAPBEXHLevel2 7 8" xfId="37240"/>
    <cellStyle name="SAPBEXHLevel2 7 8 2" xfId="37241"/>
    <cellStyle name="SAPBEXHLevel2 7 9" xfId="37242"/>
    <cellStyle name="SAPBEXHLevel2 7 9 2" xfId="37243"/>
    <cellStyle name="SAPBEXHLevel2 8" xfId="37244"/>
    <cellStyle name="SAPBEXHLevel2 8 2" xfId="37245"/>
    <cellStyle name="SAPBEXHLevel2 8 2 2" xfId="37246"/>
    <cellStyle name="SAPBEXHLevel2 8 2 2 2" xfId="37247"/>
    <cellStyle name="SAPBEXHLevel2 8 2 2 2 2" xfId="37248"/>
    <cellStyle name="SAPBEXHLevel2 8 2 2 3" xfId="37249"/>
    <cellStyle name="SAPBEXHLevel2 8 2 2 3 2" xfId="37250"/>
    <cellStyle name="SAPBEXHLevel2 8 2 2 4" xfId="37251"/>
    <cellStyle name="SAPBEXHLevel2 8 2 2 4 2" xfId="37252"/>
    <cellStyle name="SAPBEXHLevel2 8 2 2 5" xfId="37253"/>
    <cellStyle name="SAPBEXHLevel2 8 2 2 5 2" xfId="37254"/>
    <cellStyle name="SAPBEXHLevel2 8 2 2 6" xfId="37255"/>
    <cellStyle name="SAPBEXHLevel2 8 2 2 6 2" xfId="37256"/>
    <cellStyle name="SAPBEXHLevel2 8 2 2 7" xfId="37257"/>
    <cellStyle name="SAPBEXHLevel2 8 2 3" xfId="37258"/>
    <cellStyle name="SAPBEXHLevel2 8 2 3 2" xfId="37259"/>
    <cellStyle name="SAPBEXHLevel2 8 2 4" xfId="37260"/>
    <cellStyle name="SAPBEXHLevel2 8 2 4 2" xfId="37261"/>
    <cellStyle name="SAPBEXHLevel2 8 2 5" xfId="37262"/>
    <cellStyle name="SAPBEXHLevel2 8 2 5 2" xfId="37263"/>
    <cellStyle name="SAPBEXHLevel2 8 2 6" xfId="37264"/>
    <cellStyle name="SAPBEXHLevel2 8 2 6 2" xfId="37265"/>
    <cellStyle name="SAPBEXHLevel2 8 2 7" xfId="37266"/>
    <cellStyle name="SAPBEXHLevel2 8 2 7 2" xfId="37267"/>
    <cellStyle name="SAPBEXHLevel2 8 2 8" xfId="37268"/>
    <cellStyle name="SAPBEXHLevel2 8 3" xfId="37269"/>
    <cellStyle name="SAPBEXHLevel2 8 3 2" xfId="37270"/>
    <cellStyle name="SAPBEXHLevel2 8 3 2 2" xfId="37271"/>
    <cellStyle name="SAPBEXHLevel2 8 3 3" xfId="37272"/>
    <cellStyle name="SAPBEXHLevel2 8 3 3 2" xfId="37273"/>
    <cellStyle name="SAPBEXHLevel2 8 3 4" xfId="37274"/>
    <cellStyle name="SAPBEXHLevel2 8 3 4 2" xfId="37275"/>
    <cellStyle name="SAPBEXHLevel2 8 3 5" xfId="37276"/>
    <cellStyle name="SAPBEXHLevel2 8 3 5 2" xfId="37277"/>
    <cellStyle name="SAPBEXHLevel2 8 3 6" xfId="37278"/>
    <cellStyle name="SAPBEXHLevel2 8 3 6 2" xfId="37279"/>
    <cellStyle name="SAPBEXHLevel2 8 3 7" xfId="37280"/>
    <cellStyle name="SAPBEXHLevel2 8 4" xfId="37281"/>
    <cellStyle name="SAPBEXHLevel2 8 4 2" xfId="37282"/>
    <cellStyle name="SAPBEXHLevel2 8 5" xfId="37283"/>
    <cellStyle name="SAPBEXHLevel2 8 5 2" xfId="37284"/>
    <cellStyle name="SAPBEXHLevel2 8 6" xfId="37285"/>
    <cellStyle name="SAPBEXHLevel2 8 6 2" xfId="37286"/>
    <cellStyle name="SAPBEXHLevel2 8 7" xfId="37287"/>
    <cellStyle name="SAPBEXHLevel2 8 7 2" xfId="37288"/>
    <cellStyle name="SAPBEXHLevel2 8 8" xfId="37289"/>
    <cellStyle name="SAPBEXHLevel2 8 8 2" xfId="37290"/>
    <cellStyle name="SAPBEXHLevel2 8 9" xfId="37291"/>
    <cellStyle name="SAPBEXHLevel2 9" xfId="37292"/>
    <cellStyle name="SAPBEXHLevel2 9 2" xfId="37293"/>
    <cellStyle name="SAPBEXHLevel2 9 2 2" xfId="37294"/>
    <cellStyle name="SAPBEXHLevel2 9 2 2 2" xfId="37295"/>
    <cellStyle name="SAPBEXHLevel2 9 2 3" xfId="37296"/>
    <cellStyle name="SAPBEXHLevel2 9 2 3 2" xfId="37297"/>
    <cellStyle name="SAPBEXHLevel2 9 2 4" xfId="37298"/>
    <cellStyle name="SAPBEXHLevel2 9 2 4 2" xfId="37299"/>
    <cellStyle name="SAPBEXHLevel2 9 2 5" xfId="37300"/>
    <cellStyle name="SAPBEXHLevel2 9 2 5 2" xfId="37301"/>
    <cellStyle name="SAPBEXHLevel2 9 2 6" xfId="37302"/>
    <cellStyle name="SAPBEXHLevel2 9 2 6 2" xfId="37303"/>
    <cellStyle name="SAPBEXHLevel2 9 2 7" xfId="37304"/>
    <cellStyle name="SAPBEXHLevel2 9 3" xfId="37305"/>
    <cellStyle name="SAPBEXHLevel2 9 3 2" xfId="37306"/>
    <cellStyle name="SAPBEXHLevel2 9 4" xfId="37307"/>
    <cellStyle name="SAPBEXHLevel2 9 4 2" xfId="37308"/>
    <cellStyle name="SAPBEXHLevel2 9 5" xfId="37309"/>
    <cellStyle name="SAPBEXHLevel2 9 5 2" xfId="37310"/>
    <cellStyle name="SAPBEXHLevel2 9 6" xfId="37311"/>
    <cellStyle name="SAPBEXHLevel2 9 6 2" xfId="37312"/>
    <cellStyle name="SAPBEXHLevel2 9 7" xfId="37313"/>
    <cellStyle name="SAPBEXHLevel2 9 7 2" xfId="37314"/>
    <cellStyle name="SAPBEXHLevel2 9 8" xfId="37315"/>
    <cellStyle name="SAPBEXHLevel2X" xfId="37316"/>
    <cellStyle name="SAPBEXHLevel2X 10" xfId="37317"/>
    <cellStyle name="SAPBEXHLevel2X 10 2" xfId="37318"/>
    <cellStyle name="SAPBEXHLevel2X 11" xfId="37319"/>
    <cellStyle name="SAPBEXHLevel2X 11 2" xfId="37320"/>
    <cellStyle name="SAPBEXHLevel2X 12" xfId="37321"/>
    <cellStyle name="SAPBEXHLevel2X 12 2" xfId="37322"/>
    <cellStyle name="SAPBEXHLevel2X 13" xfId="37323"/>
    <cellStyle name="SAPBEXHLevel2X 2" xfId="37324"/>
    <cellStyle name="SAPBEXHLevel2X 2 10" xfId="37325"/>
    <cellStyle name="SAPBEXHLevel2X 2 10 2" xfId="37326"/>
    <cellStyle name="SAPBEXHLevel2X 2 11" xfId="37327"/>
    <cellStyle name="SAPBEXHLevel2X 2 2" xfId="37328"/>
    <cellStyle name="SAPBEXHLevel2X 2 2 10" xfId="37329"/>
    <cellStyle name="SAPBEXHLevel2X 2 2 2" xfId="37330"/>
    <cellStyle name="SAPBEXHLevel2X 2 2 2 2" xfId="37331"/>
    <cellStyle name="SAPBEXHLevel2X 2 2 2 2 2" xfId="37332"/>
    <cellStyle name="SAPBEXHLevel2X 2 2 2 2 2 2" xfId="37333"/>
    <cellStyle name="SAPBEXHLevel2X 2 2 2 2 2 2 2" xfId="37334"/>
    <cellStyle name="SAPBEXHLevel2X 2 2 2 2 2 3" xfId="37335"/>
    <cellStyle name="SAPBEXHLevel2X 2 2 2 2 2 3 2" xfId="37336"/>
    <cellStyle name="SAPBEXHLevel2X 2 2 2 2 2 4" xfId="37337"/>
    <cellStyle name="SAPBEXHLevel2X 2 2 2 2 2 4 2" xfId="37338"/>
    <cellStyle name="SAPBEXHLevel2X 2 2 2 2 2 5" xfId="37339"/>
    <cellStyle name="SAPBEXHLevel2X 2 2 2 2 2 5 2" xfId="37340"/>
    <cellStyle name="SAPBEXHLevel2X 2 2 2 2 2 6" xfId="37341"/>
    <cellStyle name="SAPBEXHLevel2X 2 2 2 2 2 6 2" xfId="37342"/>
    <cellStyle name="SAPBEXHLevel2X 2 2 2 2 2 7" xfId="37343"/>
    <cellStyle name="SAPBEXHLevel2X 2 2 2 2 3" xfId="37344"/>
    <cellStyle name="SAPBEXHLevel2X 2 2 2 2 3 2" xfId="37345"/>
    <cellStyle name="SAPBEXHLevel2X 2 2 2 2 4" xfId="37346"/>
    <cellStyle name="SAPBEXHLevel2X 2 2 2 2 4 2" xfId="37347"/>
    <cellStyle name="SAPBEXHLevel2X 2 2 2 2 5" xfId="37348"/>
    <cellStyle name="SAPBEXHLevel2X 2 2 2 2 5 2" xfId="37349"/>
    <cellStyle name="SAPBEXHLevel2X 2 2 2 2 6" xfId="37350"/>
    <cellStyle name="SAPBEXHLevel2X 2 2 2 2 6 2" xfId="37351"/>
    <cellStyle name="SAPBEXHLevel2X 2 2 2 2 7" xfId="37352"/>
    <cellStyle name="SAPBEXHLevel2X 2 2 2 2 7 2" xfId="37353"/>
    <cellStyle name="SAPBEXHLevel2X 2 2 2 2 8" xfId="37354"/>
    <cellStyle name="SAPBEXHLevel2X 2 2 2 3" xfId="37355"/>
    <cellStyle name="SAPBEXHLevel2X 2 2 2 3 2" xfId="37356"/>
    <cellStyle name="SAPBEXHLevel2X 2 2 2 3 2 2" xfId="37357"/>
    <cellStyle name="SAPBEXHLevel2X 2 2 2 3 3" xfId="37358"/>
    <cellStyle name="SAPBEXHLevel2X 2 2 2 3 3 2" xfId="37359"/>
    <cellStyle name="SAPBEXHLevel2X 2 2 2 3 4" xfId="37360"/>
    <cellStyle name="SAPBEXHLevel2X 2 2 2 3 4 2" xfId="37361"/>
    <cellStyle name="SAPBEXHLevel2X 2 2 2 3 5" xfId="37362"/>
    <cellStyle name="SAPBEXHLevel2X 2 2 2 3 5 2" xfId="37363"/>
    <cellStyle name="SAPBEXHLevel2X 2 2 2 3 6" xfId="37364"/>
    <cellStyle name="SAPBEXHLevel2X 2 2 2 3 6 2" xfId="37365"/>
    <cellStyle name="SAPBEXHLevel2X 2 2 2 3 7" xfId="37366"/>
    <cellStyle name="SAPBEXHLevel2X 2 2 2 4" xfId="37367"/>
    <cellStyle name="SAPBEXHLevel2X 2 2 2 4 2" xfId="37368"/>
    <cellStyle name="SAPBEXHLevel2X 2 2 2 5" xfId="37369"/>
    <cellStyle name="SAPBEXHLevel2X 2 2 2 5 2" xfId="37370"/>
    <cellStyle name="SAPBEXHLevel2X 2 2 2 6" xfId="37371"/>
    <cellStyle name="SAPBEXHLevel2X 2 2 2 6 2" xfId="37372"/>
    <cellStyle name="SAPBEXHLevel2X 2 2 2 7" xfId="37373"/>
    <cellStyle name="SAPBEXHLevel2X 2 2 2 7 2" xfId="37374"/>
    <cellStyle name="SAPBEXHLevel2X 2 2 2 8" xfId="37375"/>
    <cellStyle name="SAPBEXHLevel2X 2 2 2 8 2" xfId="37376"/>
    <cellStyle name="SAPBEXHLevel2X 2 2 2 9" xfId="37377"/>
    <cellStyle name="SAPBEXHLevel2X 2 2 3" xfId="37378"/>
    <cellStyle name="SAPBEXHLevel2X 2 2 3 2" xfId="37379"/>
    <cellStyle name="SAPBEXHLevel2X 2 2 3 2 2" xfId="37380"/>
    <cellStyle name="SAPBEXHLevel2X 2 2 3 2 2 2" xfId="37381"/>
    <cellStyle name="SAPBEXHLevel2X 2 2 3 2 3" xfId="37382"/>
    <cellStyle name="SAPBEXHLevel2X 2 2 3 2 3 2" xfId="37383"/>
    <cellStyle name="SAPBEXHLevel2X 2 2 3 2 4" xfId="37384"/>
    <cellStyle name="SAPBEXHLevel2X 2 2 3 2 4 2" xfId="37385"/>
    <cellStyle name="SAPBEXHLevel2X 2 2 3 2 5" xfId="37386"/>
    <cellStyle name="SAPBEXHLevel2X 2 2 3 2 5 2" xfId="37387"/>
    <cellStyle name="SAPBEXHLevel2X 2 2 3 2 6" xfId="37388"/>
    <cellStyle name="SAPBEXHLevel2X 2 2 3 2 6 2" xfId="37389"/>
    <cellStyle name="SAPBEXHLevel2X 2 2 3 2 7" xfId="37390"/>
    <cellStyle name="SAPBEXHLevel2X 2 2 3 3" xfId="37391"/>
    <cellStyle name="SAPBEXHLevel2X 2 2 3 3 2" xfId="37392"/>
    <cellStyle name="SAPBEXHLevel2X 2 2 3 4" xfId="37393"/>
    <cellStyle name="SAPBEXHLevel2X 2 2 3 4 2" xfId="37394"/>
    <cellStyle name="SAPBEXHLevel2X 2 2 3 5" xfId="37395"/>
    <cellStyle name="SAPBEXHLevel2X 2 2 3 5 2" xfId="37396"/>
    <cellStyle name="SAPBEXHLevel2X 2 2 3 6" xfId="37397"/>
    <cellStyle name="SAPBEXHLevel2X 2 2 3 6 2" xfId="37398"/>
    <cellStyle name="SAPBEXHLevel2X 2 2 3 7" xfId="37399"/>
    <cellStyle name="SAPBEXHLevel2X 2 2 3 7 2" xfId="37400"/>
    <cellStyle name="SAPBEXHLevel2X 2 2 3 8" xfId="37401"/>
    <cellStyle name="SAPBEXHLevel2X 2 2 4" xfId="37402"/>
    <cellStyle name="SAPBEXHLevel2X 2 2 4 2" xfId="37403"/>
    <cellStyle name="SAPBEXHLevel2X 2 2 4 2 2" xfId="37404"/>
    <cellStyle name="SAPBEXHLevel2X 2 2 4 3" xfId="37405"/>
    <cellStyle name="SAPBEXHLevel2X 2 2 4 3 2" xfId="37406"/>
    <cellStyle name="SAPBEXHLevel2X 2 2 4 4" xfId="37407"/>
    <cellStyle name="SAPBEXHLevel2X 2 2 4 4 2" xfId="37408"/>
    <cellStyle name="SAPBEXHLevel2X 2 2 4 5" xfId="37409"/>
    <cellStyle name="SAPBEXHLevel2X 2 2 4 5 2" xfId="37410"/>
    <cellStyle name="SAPBEXHLevel2X 2 2 4 6" xfId="37411"/>
    <cellStyle name="SAPBEXHLevel2X 2 2 4 6 2" xfId="37412"/>
    <cellStyle name="SAPBEXHLevel2X 2 2 4 7" xfId="37413"/>
    <cellStyle name="SAPBEXHLevel2X 2 2 5" xfId="37414"/>
    <cellStyle name="SAPBEXHLevel2X 2 2 5 2" xfId="37415"/>
    <cellStyle name="SAPBEXHLevel2X 2 2 6" xfId="37416"/>
    <cellStyle name="SAPBEXHLevel2X 2 2 6 2" xfId="37417"/>
    <cellStyle name="SAPBEXHLevel2X 2 2 7" xfId="37418"/>
    <cellStyle name="SAPBEXHLevel2X 2 2 7 2" xfId="37419"/>
    <cellStyle name="SAPBEXHLevel2X 2 2 8" xfId="37420"/>
    <cellStyle name="SAPBEXHLevel2X 2 2 8 2" xfId="37421"/>
    <cellStyle name="SAPBEXHLevel2X 2 2 9" xfId="37422"/>
    <cellStyle name="SAPBEXHLevel2X 2 2 9 2" xfId="37423"/>
    <cellStyle name="SAPBEXHLevel2X 2 3" xfId="37424"/>
    <cellStyle name="SAPBEXHLevel2X 2 3 2" xfId="37425"/>
    <cellStyle name="SAPBEXHLevel2X 2 3 2 2" xfId="37426"/>
    <cellStyle name="SAPBEXHLevel2X 2 3 2 2 2" xfId="37427"/>
    <cellStyle name="SAPBEXHLevel2X 2 3 2 2 2 2" xfId="37428"/>
    <cellStyle name="SAPBEXHLevel2X 2 3 2 2 3" xfId="37429"/>
    <cellStyle name="SAPBEXHLevel2X 2 3 2 2 3 2" xfId="37430"/>
    <cellStyle name="SAPBEXHLevel2X 2 3 2 2 4" xfId="37431"/>
    <cellStyle name="SAPBEXHLevel2X 2 3 2 2 4 2" xfId="37432"/>
    <cellStyle name="SAPBEXHLevel2X 2 3 2 2 5" xfId="37433"/>
    <cellStyle name="SAPBEXHLevel2X 2 3 2 2 5 2" xfId="37434"/>
    <cellStyle name="SAPBEXHLevel2X 2 3 2 2 6" xfId="37435"/>
    <cellStyle name="SAPBEXHLevel2X 2 3 2 2 6 2" xfId="37436"/>
    <cellStyle name="SAPBEXHLevel2X 2 3 2 2 7" xfId="37437"/>
    <cellStyle name="SAPBEXHLevel2X 2 3 2 3" xfId="37438"/>
    <cellStyle name="SAPBEXHLevel2X 2 3 2 3 2" xfId="37439"/>
    <cellStyle name="SAPBEXHLevel2X 2 3 2 4" xfId="37440"/>
    <cellStyle name="SAPBEXHLevel2X 2 3 2 4 2" xfId="37441"/>
    <cellStyle name="SAPBEXHLevel2X 2 3 2 5" xfId="37442"/>
    <cellStyle name="SAPBEXHLevel2X 2 3 2 5 2" xfId="37443"/>
    <cellStyle name="SAPBEXHLevel2X 2 3 2 6" xfId="37444"/>
    <cellStyle name="SAPBEXHLevel2X 2 3 2 6 2" xfId="37445"/>
    <cellStyle name="SAPBEXHLevel2X 2 3 2 7" xfId="37446"/>
    <cellStyle name="SAPBEXHLevel2X 2 3 2 7 2" xfId="37447"/>
    <cellStyle name="SAPBEXHLevel2X 2 3 2 8" xfId="37448"/>
    <cellStyle name="SAPBEXHLevel2X 2 3 3" xfId="37449"/>
    <cellStyle name="SAPBEXHLevel2X 2 3 3 2" xfId="37450"/>
    <cellStyle name="SAPBEXHLevel2X 2 3 3 2 2" xfId="37451"/>
    <cellStyle name="SAPBEXHLevel2X 2 3 3 3" xfId="37452"/>
    <cellStyle name="SAPBEXHLevel2X 2 3 3 3 2" xfId="37453"/>
    <cellStyle name="SAPBEXHLevel2X 2 3 3 4" xfId="37454"/>
    <cellStyle name="SAPBEXHLevel2X 2 3 3 4 2" xfId="37455"/>
    <cellStyle name="SAPBEXHLevel2X 2 3 3 5" xfId="37456"/>
    <cellStyle name="SAPBEXHLevel2X 2 3 3 5 2" xfId="37457"/>
    <cellStyle name="SAPBEXHLevel2X 2 3 3 6" xfId="37458"/>
    <cellStyle name="SAPBEXHLevel2X 2 3 3 6 2" xfId="37459"/>
    <cellStyle name="SAPBEXHLevel2X 2 3 3 7" xfId="37460"/>
    <cellStyle name="SAPBEXHLevel2X 2 3 4" xfId="37461"/>
    <cellStyle name="SAPBEXHLevel2X 2 3 4 2" xfId="37462"/>
    <cellStyle name="SAPBEXHLevel2X 2 3 5" xfId="37463"/>
    <cellStyle name="SAPBEXHLevel2X 2 3 5 2" xfId="37464"/>
    <cellStyle name="SAPBEXHLevel2X 2 3 6" xfId="37465"/>
    <cellStyle name="SAPBEXHLevel2X 2 3 6 2" xfId="37466"/>
    <cellStyle name="SAPBEXHLevel2X 2 3 7" xfId="37467"/>
    <cellStyle name="SAPBEXHLevel2X 2 3 7 2" xfId="37468"/>
    <cellStyle name="SAPBEXHLevel2X 2 3 8" xfId="37469"/>
    <cellStyle name="SAPBEXHLevel2X 2 3 8 2" xfId="37470"/>
    <cellStyle name="SAPBEXHLevel2X 2 3 9" xfId="37471"/>
    <cellStyle name="SAPBEXHLevel2X 2 4" xfId="37472"/>
    <cellStyle name="SAPBEXHLevel2X 2 4 2" xfId="37473"/>
    <cellStyle name="SAPBEXHLevel2X 2 4 2 2" xfId="37474"/>
    <cellStyle name="SAPBEXHLevel2X 2 4 2 2 2" xfId="37475"/>
    <cellStyle name="SAPBEXHLevel2X 2 4 2 3" xfId="37476"/>
    <cellStyle name="SAPBEXHLevel2X 2 4 2 3 2" xfId="37477"/>
    <cellStyle name="SAPBEXHLevel2X 2 4 2 4" xfId="37478"/>
    <cellStyle name="SAPBEXHLevel2X 2 4 2 4 2" xfId="37479"/>
    <cellStyle name="SAPBEXHLevel2X 2 4 2 5" xfId="37480"/>
    <cellStyle name="SAPBEXHLevel2X 2 4 2 5 2" xfId="37481"/>
    <cellStyle name="SAPBEXHLevel2X 2 4 2 6" xfId="37482"/>
    <cellStyle name="SAPBEXHLevel2X 2 4 2 6 2" xfId="37483"/>
    <cellStyle name="SAPBEXHLevel2X 2 4 2 7" xfId="37484"/>
    <cellStyle name="SAPBEXHLevel2X 2 4 3" xfId="37485"/>
    <cellStyle name="SAPBEXHLevel2X 2 4 3 2" xfId="37486"/>
    <cellStyle name="SAPBEXHLevel2X 2 4 4" xfId="37487"/>
    <cellStyle name="SAPBEXHLevel2X 2 4 4 2" xfId="37488"/>
    <cellStyle name="SAPBEXHLevel2X 2 4 5" xfId="37489"/>
    <cellStyle name="SAPBEXHLevel2X 2 4 5 2" xfId="37490"/>
    <cellStyle name="SAPBEXHLevel2X 2 4 6" xfId="37491"/>
    <cellStyle name="SAPBEXHLevel2X 2 4 6 2" xfId="37492"/>
    <cellStyle name="SAPBEXHLevel2X 2 4 7" xfId="37493"/>
    <cellStyle name="SAPBEXHLevel2X 2 4 7 2" xfId="37494"/>
    <cellStyle name="SAPBEXHLevel2X 2 4 8" xfId="37495"/>
    <cellStyle name="SAPBEXHLevel2X 2 5" xfId="37496"/>
    <cellStyle name="SAPBEXHLevel2X 2 5 2" xfId="37497"/>
    <cellStyle name="SAPBEXHLevel2X 2 5 2 2" xfId="37498"/>
    <cellStyle name="SAPBEXHLevel2X 2 5 3" xfId="37499"/>
    <cellStyle name="SAPBEXHLevel2X 2 5 3 2" xfId="37500"/>
    <cellStyle name="SAPBEXHLevel2X 2 5 4" xfId="37501"/>
    <cellStyle name="SAPBEXHLevel2X 2 5 4 2" xfId="37502"/>
    <cellStyle name="SAPBEXHLevel2X 2 5 5" xfId="37503"/>
    <cellStyle name="SAPBEXHLevel2X 2 5 5 2" xfId="37504"/>
    <cellStyle name="SAPBEXHLevel2X 2 5 6" xfId="37505"/>
    <cellStyle name="SAPBEXHLevel2X 2 5 6 2" xfId="37506"/>
    <cellStyle name="SAPBEXHLevel2X 2 5 7" xfId="37507"/>
    <cellStyle name="SAPBEXHLevel2X 2 6" xfId="37508"/>
    <cellStyle name="SAPBEXHLevel2X 2 6 2" xfId="37509"/>
    <cellStyle name="SAPBEXHLevel2X 2 7" xfId="37510"/>
    <cellStyle name="SAPBEXHLevel2X 2 7 2" xfId="37511"/>
    <cellStyle name="SAPBEXHLevel2X 2 8" xfId="37512"/>
    <cellStyle name="SAPBEXHLevel2X 2 8 2" xfId="37513"/>
    <cellStyle name="SAPBEXHLevel2X 2 9" xfId="37514"/>
    <cellStyle name="SAPBEXHLevel2X 2 9 2" xfId="37515"/>
    <cellStyle name="SAPBEXHLevel2X 3" xfId="37516"/>
    <cellStyle name="SAPBEXHLevel2X 3 10" xfId="37517"/>
    <cellStyle name="SAPBEXHLevel2X 3 2" xfId="37518"/>
    <cellStyle name="SAPBEXHLevel2X 3 2 2" xfId="37519"/>
    <cellStyle name="SAPBEXHLevel2X 3 2 2 2" xfId="37520"/>
    <cellStyle name="SAPBEXHLevel2X 3 2 2 2 2" xfId="37521"/>
    <cellStyle name="SAPBEXHLevel2X 3 2 2 2 2 2" xfId="37522"/>
    <cellStyle name="SAPBEXHLevel2X 3 2 2 2 3" xfId="37523"/>
    <cellStyle name="SAPBEXHLevel2X 3 2 2 2 3 2" xfId="37524"/>
    <cellStyle name="SAPBEXHLevel2X 3 2 2 2 4" xfId="37525"/>
    <cellStyle name="SAPBEXHLevel2X 3 2 2 2 4 2" xfId="37526"/>
    <cellStyle name="SAPBEXHLevel2X 3 2 2 2 5" xfId="37527"/>
    <cellStyle name="SAPBEXHLevel2X 3 2 2 2 5 2" xfId="37528"/>
    <cellStyle name="SAPBEXHLevel2X 3 2 2 2 6" xfId="37529"/>
    <cellStyle name="SAPBEXHLevel2X 3 2 2 2 6 2" xfId="37530"/>
    <cellStyle name="SAPBEXHLevel2X 3 2 2 2 7" xfId="37531"/>
    <cellStyle name="SAPBEXHLevel2X 3 2 2 3" xfId="37532"/>
    <cellStyle name="SAPBEXHLevel2X 3 2 2 3 2" xfId="37533"/>
    <cellStyle name="SAPBEXHLevel2X 3 2 2 4" xfId="37534"/>
    <cellStyle name="SAPBEXHLevel2X 3 2 2 4 2" xfId="37535"/>
    <cellStyle name="SAPBEXHLevel2X 3 2 2 5" xfId="37536"/>
    <cellStyle name="SAPBEXHLevel2X 3 2 2 5 2" xfId="37537"/>
    <cellStyle name="SAPBEXHLevel2X 3 2 2 6" xfId="37538"/>
    <cellStyle name="SAPBEXHLevel2X 3 2 2 6 2" xfId="37539"/>
    <cellStyle name="SAPBEXHLevel2X 3 2 2 7" xfId="37540"/>
    <cellStyle name="SAPBEXHLevel2X 3 2 2 7 2" xfId="37541"/>
    <cellStyle name="SAPBEXHLevel2X 3 2 2 8" xfId="37542"/>
    <cellStyle name="SAPBEXHLevel2X 3 2 3" xfId="37543"/>
    <cellStyle name="SAPBEXHLevel2X 3 2 3 2" xfId="37544"/>
    <cellStyle name="SAPBEXHLevel2X 3 2 3 2 2" xfId="37545"/>
    <cellStyle name="SAPBEXHLevel2X 3 2 3 3" xfId="37546"/>
    <cellStyle name="SAPBEXHLevel2X 3 2 3 3 2" xfId="37547"/>
    <cellStyle name="SAPBEXHLevel2X 3 2 3 4" xfId="37548"/>
    <cellStyle name="SAPBEXHLevel2X 3 2 3 4 2" xfId="37549"/>
    <cellStyle name="SAPBEXHLevel2X 3 2 3 5" xfId="37550"/>
    <cellStyle name="SAPBEXHLevel2X 3 2 3 5 2" xfId="37551"/>
    <cellStyle name="SAPBEXHLevel2X 3 2 3 6" xfId="37552"/>
    <cellStyle name="SAPBEXHLevel2X 3 2 3 6 2" xfId="37553"/>
    <cellStyle name="SAPBEXHLevel2X 3 2 3 7" xfId="37554"/>
    <cellStyle name="SAPBEXHLevel2X 3 2 4" xfId="37555"/>
    <cellStyle name="SAPBEXHLevel2X 3 2 4 2" xfId="37556"/>
    <cellStyle name="SAPBEXHLevel2X 3 2 5" xfId="37557"/>
    <cellStyle name="SAPBEXHLevel2X 3 2 5 2" xfId="37558"/>
    <cellStyle name="SAPBEXHLevel2X 3 2 6" xfId="37559"/>
    <cellStyle name="SAPBEXHLevel2X 3 2 6 2" xfId="37560"/>
    <cellStyle name="SAPBEXHLevel2X 3 2 7" xfId="37561"/>
    <cellStyle name="SAPBEXHLevel2X 3 2 7 2" xfId="37562"/>
    <cellStyle name="SAPBEXHLevel2X 3 2 8" xfId="37563"/>
    <cellStyle name="SAPBEXHLevel2X 3 2 8 2" xfId="37564"/>
    <cellStyle name="SAPBEXHLevel2X 3 2 9" xfId="37565"/>
    <cellStyle name="SAPBEXHLevel2X 3 3" xfId="37566"/>
    <cellStyle name="SAPBEXHLevel2X 3 3 2" xfId="37567"/>
    <cellStyle name="SAPBEXHLevel2X 3 3 2 2" xfId="37568"/>
    <cellStyle name="SAPBEXHLevel2X 3 3 2 2 2" xfId="37569"/>
    <cellStyle name="SAPBEXHLevel2X 3 3 2 3" xfId="37570"/>
    <cellStyle name="SAPBEXHLevel2X 3 3 2 3 2" xfId="37571"/>
    <cellStyle name="SAPBEXHLevel2X 3 3 2 4" xfId="37572"/>
    <cellStyle name="SAPBEXHLevel2X 3 3 2 4 2" xfId="37573"/>
    <cellStyle name="SAPBEXHLevel2X 3 3 2 5" xfId="37574"/>
    <cellStyle name="SAPBEXHLevel2X 3 3 2 5 2" xfId="37575"/>
    <cellStyle name="SAPBEXHLevel2X 3 3 2 6" xfId="37576"/>
    <cellStyle name="SAPBEXHLevel2X 3 3 2 6 2" xfId="37577"/>
    <cellStyle name="SAPBEXHLevel2X 3 3 2 7" xfId="37578"/>
    <cellStyle name="SAPBEXHLevel2X 3 3 3" xfId="37579"/>
    <cellStyle name="SAPBEXHLevel2X 3 3 3 2" xfId="37580"/>
    <cellStyle name="SAPBEXHLevel2X 3 3 4" xfId="37581"/>
    <cellStyle name="SAPBEXHLevel2X 3 3 4 2" xfId="37582"/>
    <cellStyle name="SAPBEXHLevel2X 3 3 5" xfId="37583"/>
    <cellStyle name="SAPBEXHLevel2X 3 3 5 2" xfId="37584"/>
    <cellStyle name="SAPBEXHLevel2X 3 3 6" xfId="37585"/>
    <cellStyle name="SAPBEXHLevel2X 3 3 6 2" xfId="37586"/>
    <cellStyle name="SAPBEXHLevel2X 3 3 7" xfId="37587"/>
    <cellStyle name="SAPBEXHLevel2X 3 3 7 2" xfId="37588"/>
    <cellStyle name="SAPBEXHLevel2X 3 3 8" xfId="37589"/>
    <cellStyle name="SAPBEXHLevel2X 3 4" xfId="37590"/>
    <cellStyle name="SAPBEXHLevel2X 3 4 2" xfId="37591"/>
    <cellStyle name="SAPBEXHLevel2X 3 4 2 2" xfId="37592"/>
    <cellStyle name="SAPBEXHLevel2X 3 4 3" xfId="37593"/>
    <cellStyle name="SAPBEXHLevel2X 3 4 3 2" xfId="37594"/>
    <cellStyle name="SAPBEXHLevel2X 3 4 4" xfId="37595"/>
    <cellStyle name="SAPBEXHLevel2X 3 4 4 2" xfId="37596"/>
    <cellStyle name="SAPBEXHLevel2X 3 4 5" xfId="37597"/>
    <cellStyle name="SAPBEXHLevel2X 3 4 5 2" xfId="37598"/>
    <cellStyle name="SAPBEXHLevel2X 3 4 6" xfId="37599"/>
    <cellStyle name="SAPBEXHLevel2X 3 4 6 2" xfId="37600"/>
    <cellStyle name="SAPBEXHLevel2X 3 4 7" xfId="37601"/>
    <cellStyle name="SAPBEXHLevel2X 3 5" xfId="37602"/>
    <cellStyle name="SAPBEXHLevel2X 3 5 2" xfId="37603"/>
    <cellStyle name="SAPBEXHLevel2X 3 6" xfId="37604"/>
    <cellStyle name="SAPBEXHLevel2X 3 6 2" xfId="37605"/>
    <cellStyle name="SAPBEXHLevel2X 3 7" xfId="37606"/>
    <cellStyle name="SAPBEXHLevel2X 3 7 2" xfId="37607"/>
    <cellStyle name="SAPBEXHLevel2X 3 8" xfId="37608"/>
    <cellStyle name="SAPBEXHLevel2X 3 8 2" xfId="37609"/>
    <cellStyle name="SAPBEXHLevel2X 3 9" xfId="37610"/>
    <cellStyle name="SAPBEXHLevel2X 3 9 2" xfId="37611"/>
    <cellStyle name="SAPBEXHLevel2X 4" xfId="37612"/>
    <cellStyle name="SAPBEXHLevel2X 4 2" xfId="37613"/>
    <cellStyle name="SAPBEXHLevel2X 4 2 2" xfId="37614"/>
    <cellStyle name="SAPBEXHLevel2X 4 2 2 2" xfId="37615"/>
    <cellStyle name="SAPBEXHLevel2X 4 2 2 2 2" xfId="37616"/>
    <cellStyle name="SAPBEXHLevel2X 4 2 2 3" xfId="37617"/>
    <cellStyle name="SAPBEXHLevel2X 4 2 2 3 2" xfId="37618"/>
    <cellStyle name="SAPBEXHLevel2X 4 2 2 4" xfId="37619"/>
    <cellStyle name="SAPBEXHLevel2X 4 2 2 4 2" xfId="37620"/>
    <cellStyle name="SAPBEXHLevel2X 4 2 2 5" xfId="37621"/>
    <cellStyle name="SAPBEXHLevel2X 4 2 2 5 2" xfId="37622"/>
    <cellStyle name="SAPBEXHLevel2X 4 2 2 6" xfId="37623"/>
    <cellStyle name="SAPBEXHLevel2X 4 2 2 6 2" xfId="37624"/>
    <cellStyle name="SAPBEXHLevel2X 4 2 2 7" xfId="37625"/>
    <cellStyle name="SAPBEXHLevel2X 4 2 3" xfId="37626"/>
    <cellStyle name="SAPBEXHLevel2X 4 2 3 2" xfId="37627"/>
    <cellStyle name="SAPBEXHLevel2X 4 2 4" xfId="37628"/>
    <cellStyle name="SAPBEXHLevel2X 4 2 4 2" xfId="37629"/>
    <cellStyle name="SAPBEXHLevel2X 4 2 5" xfId="37630"/>
    <cellStyle name="SAPBEXHLevel2X 4 2 5 2" xfId="37631"/>
    <cellStyle name="SAPBEXHLevel2X 4 2 6" xfId="37632"/>
    <cellStyle name="SAPBEXHLevel2X 4 2 6 2" xfId="37633"/>
    <cellStyle name="SAPBEXHLevel2X 4 2 7" xfId="37634"/>
    <cellStyle name="SAPBEXHLevel2X 4 2 7 2" xfId="37635"/>
    <cellStyle name="SAPBEXHLevel2X 4 2 8" xfId="37636"/>
    <cellStyle name="SAPBEXHLevel2X 4 3" xfId="37637"/>
    <cellStyle name="SAPBEXHLevel2X 4 3 2" xfId="37638"/>
    <cellStyle name="SAPBEXHLevel2X 4 3 2 2" xfId="37639"/>
    <cellStyle name="SAPBEXHLevel2X 4 3 3" xfId="37640"/>
    <cellStyle name="SAPBEXHLevel2X 4 3 3 2" xfId="37641"/>
    <cellStyle name="SAPBEXHLevel2X 4 3 4" xfId="37642"/>
    <cellStyle name="SAPBEXHLevel2X 4 3 4 2" xfId="37643"/>
    <cellStyle name="SAPBEXHLevel2X 4 3 5" xfId="37644"/>
    <cellStyle name="SAPBEXHLevel2X 4 3 5 2" xfId="37645"/>
    <cellStyle name="SAPBEXHLevel2X 4 3 6" xfId="37646"/>
    <cellStyle name="SAPBEXHLevel2X 4 3 6 2" xfId="37647"/>
    <cellStyle name="SAPBEXHLevel2X 4 3 7" xfId="37648"/>
    <cellStyle name="SAPBEXHLevel2X 4 4" xfId="37649"/>
    <cellStyle name="SAPBEXHLevel2X 4 4 2" xfId="37650"/>
    <cellStyle name="SAPBEXHLevel2X 4 5" xfId="37651"/>
    <cellStyle name="SAPBEXHLevel2X 4 5 2" xfId="37652"/>
    <cellStyle name="SAPBEXHLevel2X 4 6" xfId="37653"/>
    <cellStyle name="SAPBEXHLevel2X 4 6 2" xfId="37654"/>
    <cellStyle name="SAPBEXHLevel2X 4 7" xfId="37655"/>
    <cellStyle name="SAPBEXHLevel2X 4 7 2" xfId="37656"/>
    <cellStyle name="SAPBEXHLevel2X 4 8" xfId="37657"/>
    <cellStyle name="SAPBEXHLevel2X 4 8 2" xfId="37658"/>
    <cellStyle name="SAPBEXHLevel2X 4 9" xfId="37659"/>
    <cellStyle name="SAPBEXHLevel2X 5" xfId="37660"/>
    <cellStyle name="SAPBEXHLevel2X 5 2" xfId="37661"/>
    <cellStyle name="SAPBEXHLevel2X 5 2 2" xfId="37662"/>
    <cellStyle name="SAPBEXHLevel2X 5 2 2 2" xfId="37663"/>
    <cellStyle name="SAPBEXHLevel2X 5 2 2 2 2" xfId="37664"/>
    <cellStyle name="SAPBEXHLevel2X 5 2 2 3" xfId="37665"/>
    <cellStyle name="SAPBEXHLevel2X 5 2 2 3 2" xfId="37666"/>
    <cellStyle name="SAPBEXHLevel2X 5 2 2 4" xfId="37667"/>
    <cellStyle name="SAPBEXHLevel2X 5 2 2 4 2" xfId="37668"/>
    <cellStyle name="SAPBEXHLevel2X 5 2 2 5" xfId="37669"/>
    <cellStyle name="SAPBEXHLevel2X 5 2 2 5 2" xfId="37670"/>
    <cellStyle name="SAPBEXHLevel2X 5 2 2 6" xfId="37671"/>
    <cellStyle name="SAPBEXHLevel2X 5 2 2 6 2" xfId="37672"/>
    <cellStyle name="SAPBEXHLevel2X 5 2 2 7" xfId="37673"/>
    <cellStyle name="SAPBEXHLevel2X 5 2 3" xfId="37674"/>
    <cellStyle name="SAPBEXHLevel2X 5 2 3 2" xfId="37675"/>
    <cellStyle name="SAPBEXHLevel2X 5 2 4" xfId="37676"/>
    <cellStyle name="SAPBEXHLevel2X 5 2 4 2" xfId="37677"/>
    <cellStyle name="SAPBEXHLevel2X 5 2 5" xfId="37678"/>
    <cellStyle name="SAPBEXHLevel2X 5 2 5 2" xfId="37679"/>
    <cellStyle name="SAPBEXHLevel2X 5 2 6" xfId="37680"/>
    <cellStyle name="SAPBEXHLevel2X 5 2 6 2" xfId="37681"/>
    <cellStyle name="SAPBEXHLevel2X 5 2 7" xfId="37682"/>
    <cellStyle name="SAPBEXHLevel2X 5 2 7 2" xfId="37683"/>
    <cellStyle name="SAPBEXHLevel2X 5 2 8" xfId="37684"/>
    <cellStyle name="SAPBEXHLevel2X 5 3" xfId="37685"/>
    <cellStyle name="SAPBEXHLevel2X 5 3 2" xfId="37686"/>
    <cellStyle name="SAPBEXHLevel2X 5 3 2 2" xfId="37687"/>
    <cellStyle name="SAPBEXHLevel2X 5 3 3" xfId="37688"/>
    <cellStyle name="SAPBEXHLevel2X 5 3 3 2" xfId="37689"/>
    <cellStyle name="SAPBEXHLevel2X 5 3 4" xfId="37690"/>
    <cellStyle name="SAPBEXHLevel2X 5 3 4 2" xfId="37691"/>
    <cellStyle name="SAPBEXHLevel2X 5 3 5" xfId="37692"/>
    <cellStyle name="SAPBEXHLevel2X 5 3 5 2" xfId="37693"/>
    <cellStyle name="SAPBEXHLevel2X 5 3 6" xfId="37694"/>
    <cellStyle name="SAPBEXHLevel2X 5 3 6 2" xfId="37695"/>
    <cellStyle name="SAPBEXHLevel2X 5 3 7" xfId="37696"/>
    <cellStyle name="SAPBEXHLevel2X 5 4" xfId="37697"/>
    <cellStyle name="SAPBEXHLevel2X 5 4 2" xfId="37698"/>
    <cellStyle name="SAPBEXHLevel2X 5 5" xfId="37699"/>
    <cellStyle name="SAPBEXHLevel2X 5 5 2" xfId="37700"/>
    <cellStyle name="SAPBEXHLevel2X 5 6" xfId="37701"/>
    <cellStyle name="SAPBEXHLevel2X 5 6 2" xfId="37702"/>
    <cellStyle name="SAPBEXHLevel2X 5 7" xfId="37703"/>
    <cellStyle name="SAPBEXHLevel2X 5 7 2" xfId="37704"/>
    <cellStyle name="SAPBEXHLevel2X 5 8" xfId="37705"/>
    <cellStyle name="SAPBEXHLevel2X 5 8 2" xfId="37706"/>
    <cellStyle name="SAPBEXHLevel2X 5 9" xfId="37707"/>
    <cellStyle name="SAPBEXHLevel2X 6" xfId="37708"/>
    <cellStyle name="SAPBEXHLevel2X 6 2" xfId="37709"/>
    <cellStyle name="SAPBEXHLevel2X 6 2 2" xfId="37710"/>
    <cellStyle name="SAPBEXHLevel2X 6 2 2 2" xfId="37711"/>
    <cellStyle name="SAPBEXHLevel2X 6 2 3" xfId="37712"/>
    <cellStyle name="SAPBEXHLevel2X 6 2 3 2" xfId="37713"/>
    <cellStyle name="SAPBEXHLevel2X 6 2 4" xfId="37714"/>
    <cellStyle name="SAPBEXHLevel2X 6 2 4 2" xfId="37715"/>
    <cellStyle name="SAPBEXHLevel2X 6 2 5" xfId="37716"/>
    <cellStyle name="SAPBEXHLevel2X 6 2 5 2" xfId="37717"/>
    <cellStyle name="SAPBEXHLevel2X 6 2 6" xfId="37718"/>
    <cellStyle name="SAPBEXHLevel2X 6 2 6 2" xfId="37719"/>
    <cellStyle name="SAPBEXHLevel2X 6 2 7" xfId="37720"/>
    <cellStyle name="SAPBEXHLevel2X 6 3" xfId="37721"/>
    <cellStyle name="SAPBEXHLevel2X 6 3 2" xfId="37722"/>
    <cellStyle name="SAPBEXHLevel2X 6 4" xfId="37723"/>
    <cellStyle name="SAPBEXHLevel2X 6 4 2" xfId="37724"/>
    <cellStyle name="SAPBEXHLevel2X 6 5" xfId="37725"/>
    <cellStyle name="SAPBEXHLevel2X 6 5 2" xfId="37726"/>
    <cellStyle name="SAPBEXHLevel2X 6 6" xfId="37727"/>
    <cellStyle name="SAPBEXHLevel2X 6 6 2" xfId="37728"/>
    <cellStyle name="SAPBEXHLevel2X 6 7" xfId="37729"/>
    <cellStyle name="SAPBEXHLevel2X 6 7 2" xfId="37730"/>
    <cellStyle name="SAPBEXHLevel2X 6 8" xfId="37731"/>
    <cellStyle name="SAPBEXHLevel2X 7" xfId="37732"/>
    <cellStyle name="SAPBEXHLevel2X 7 2" xfId="37733"/>
    <cellStyle name="SAPBEXHLevel2X 7 2 2" xfId="37734"/>
    <cellStyle name="SAPBEXHLevel2X 7 3" xfId="37735"/>
    <cellStyle name="SAPBEXHLevel2X 7 3 2" xfId="37736"/>
    <cellStyle name="SAPBEXHLevel2X 7 4" xfId="37737"/>
    <cellStyle name="SAPBEXHLevel2X 7 4 2" xfId="37738"/>
    <cellStyle name="SAPBEXHLevel2X 7 5" xfId="37739"/>
    <cellStyle name="SAPBEXHLevel2X 7 5 2" xfId="37740"/>
    <cellStyle name="SAPBEXHLevel2X 7 6" xfId="37741"/>
    <cellStyle name="SAPBEXHLevel2X 7 6 2" xfId="37742"/>
    <cellStyle name="SAPBEXHLevel2X 7 7" xfId="37743"/>
    <cellStyle name="SAPBEXHLevel2X 8" xfId="37744"/>
    <cellStyle name="SAPBEXHLevel2X 8 2" xfId="37745"/>
    <cellStyle name="SAPBEXHLevel2X 9" xfId="37746"/>
    <cellStyle name="SAPBEXHLevel2X 9 2" xfId="37747"/>
    <cellStyle name="SAPBEXHLevel3" xfId="37748"/>
    <cellStyle name="SAPBEXHLevel3 10" xfId="37749"/>
    <cellStyle name="SAPBEXHLevel3 10 2" xfId="37750"/>
    <cellStyle name="SAPBEXHLevel3 10 2 2" xfId="37751"/>
    <cellStyle name="SAPBEXHLevel3 10 3" xfId="37752"/>
    <cellStyle name="SAPBEXHLevel3 10 3 2" xfId="37753"/>
    <cellStyle name="SAPBEXHLevel3 10 4" xfId="37754"/>
    <cellStyle name="SAPBEXHLevel3 10 4 2" xfId="37755"/>
    <cellStyle name="SAPBEXHLevel3 10 5" xfId="37756"/>
    <cellStyle name="SAPBEXHLevel3 10 5 2" xfId="37757"/>
    <cellStyle name="SAPBEXHLevel3 10 6" xfId="37758"/>
    <cellStyle name="SAPBEXHLevel3 10 6 2" xfId="37759"/>
    <cellStyle name="SAPBEXHLevel3 10 7" xfId="37760"/>
    <cellStyle name="SAPBEXHLevel3 11" xfId="37761"/>
    <cellStyle name="SAPBEXHLevel3 11 2" xfId="37762"/>
    <cellStyle name="SAPBEXHLevel3 12" xfId="37763"/>
    <cellStyle name="SAPBEXHLevel3 12 2" xfId="37764"/>
    <cellStyle name="SAPBEXHLevel3 13" xfId="37765"/>
    <cellStyle name="SAPBEXHLevel3 13 2" xfId="37766"/>
    <cellStyle name="SAPBEXHLevel3 14" xfId="37767"/>
    <cellStyle name="SAPBEXHLevel3 14 2" xfId="37768"/>
    <cellStyle name="SAPBEXHLevel3 15" xfId="37769"/>
    <cellStyle name="SAPBEXHLevel3 15 2" xfId="37770"/>
    <cellStyle name="SAPBEXHLevel3 16" xfId="37771"/>
    <cellStyle name="SAPBEXHLevel3 2" xfId="37772"/>
    <cellStyle name="SAPBEXHLevel3 2 10" xfId="37773"/>
    <cellStyle name="SAPBEXHLevel3 2 10 2" xfId="37774"/>
    <cellStyle name="SAPBEXHLevel3 2 11" xfId="37775"/>
    <cellStyle name="SAPBEXHLevel3 2 11 2" xfId="37776"/>
    <cellStyle name="SAPBEXHLevel3 2 12" xfId="37777"/>
    <cellStyle name="SAPBEXHLevel3 2 2" xfId="37778"/>
    <cellStyle name="SAPBEXHLevel3 2 2 10" xfId="37779"/>
    <cellStyle name="SAPBEXHLevel3 2 2 10 2" xfId="37780"/>
    <cellStyle name="SAPBEXHLevel3 2 2 11" xfId="37781"/>
    <cellStyle name="SAPBEXHLevel3 2 2 2" xfId="37782"/>
    <cellStyle name="SAPBEXHLevel3 2 2 2 10" xfId="37783"/>
    <cellStyle name="SAPBEXHLevel3 2 2 2 2" xfId="37784"/>
    <cellStyle name="SAPBEXHLevel3 2 2 2 2 2" xfId="37785"/>
    <cellStyle name="SAPBEXHLevel3 2 2 2 2 2 2" xfId="37786"/>
    <cellStyle name="SAPBEXHLevel3 2 2 2 2 2 2 2" xfId="37787"/>
    <cellStyle name="SAPBEXHLevel3 2 2 2 2 2 2 2 2" xfId="37788"/>
    <cellStyle name="SAPBEXHLevel3 2 2 2 2 2 2 3" xfId="37789"/>
    <cellStyle name="SAPBEXHLevel3 2 2 2 2 2 2 3 2" xfId="37790"/>
    <cellStyle name="SAPBEXHLevel3 2 2 2 2 2 2 4" xfId="37791"/>
    <cellStyle name="SAPBEXHLevel3 2 2 2 2 2 2 4 2" xfId="37792"/>
    <cellStyle name="SAPBEXHLevel3 2 2 2 2 2 2 5" xfId="37793"/>
    <cellStyle name="SAPBEXHLevel3 2 2 2 2 2 2 5 2" xfId="37794"/>
    <cellStyle name="SAPBEXHLevel3 2 2 2 2 2 2 6" xfId="37795"/>
    <cellStyle name="SAPBEXHLevel3 2 2 2 2 2 2 6 2" xfId="37796"/>
    <cellStyle name="SAPBEXHLevel3 2 2 2 2 2 2 7" xfId="37797"/>
    <cellStyle name="SAPBEXHLevel3 2 2 2 2 2 3" xfId="37798"/>
    <cellStyle name="SAPBEXHLevel3 2 2 2 2 2 3 2" xfId="37799"/>
    <cellStyle name="SAPBEXHLevel3 2 2 2 2 2 4" xfId="37800"/>
    <cellStyle name="SAPBEXHLevel3 2 2 2 2 2 4 2" xfId="37801"/>
    <cellStyle name="SAPBEXHLevel3 2 2 2 2 2 5" xfId="37802"/>
    <cellStyle name="SAPBEXHLevel3 2 2 2 2 2 5 2" xfId="37803"/>
    <cellStyle name="SAPBEXHLevel3 2 2 2 2 2 6" xfId="37804"/>
    <cellStyle name="SAPBEXHLevel3 2 2 2 2 2 6 2" xfId="37805"/>
    <cellStyle name="SAPBEXHLevel3 2 2 2 2 2 7" xfId="37806"/>
    <cellStyle name="SAPBEXHLevel3 2 2 2 2 2 7 2" xfId="37807"/>
    <cellStyle name="SAPBEXHLevel3 2 2 2 2 2 8" xfId="37808"/>
    <cellStyle name="SAPBEXHLevel3 2 2 2 2 3" xfId="37809"/>
    <cellStyle name="SAPBEXHLevel3 2 2 2 2 3 2" xfId="37810"/>
    <cellStyle name="SAPBEXHLevel3 2 2 2 2 3 2 2" xfId="37811"/>
    <cellStyle name="SAPBEXHLevel3 2 2 2 2 3 3" xfId="37812"/>
    <cellStyle name="SAPBEXHLevel3 2 2 2 2 3 3 2" xfId="37813"/>
    <cellStyle name="SAPBEXHLevel3 2 2 2 2 3 4" xfId="37814"/>
    <cellStyle name="SAPBEXHLevel3 2 2 2 2 3 4 2" xfId="37815"/>
    <cellStyle name="SAPBEXHLevel3 2 2 2 2 3 5" xfId="37816"/>
    <cellStyle name="SAPBEXHLevel3 2 2 2 2 3 5 2" xfId="37817"/>
    <cellStyle name="SAPBEXHLevel3 2 2 2 2 3 6" xfId="37818"/>
    <cellStyle name="SAPBEXHLevel3 2 2 2 2 3 6 2" xfId="37819"/>
    <cellStyle name="SAPBEXHLevel3 2 2 2 2 3 7" xfId="37820"/>
    <cellStyle name="SAPBEXHLevel3 2 2 2 2 4" xfId="37821"/>
    <cellStyle name="SAPBEXHLevel3 2 2 2 2 4 2" xfId="37822"/>
    <cellStyle name="SAPBEXHLevel3 2 2 2 2 5" xfId="37823"/>
    <cellStyle name="SAPBEXHLevel3 2 2 2 2 5 2" xfId="37824"/>
    <cellStyle name="SAPBEXHLevel3 2 2 2 2 6" xfId="37825"/>
    <cellStyle name="SAPBEXHLevel3 2 2 2 2 6 2" xfId="37826"/>
    <cellStyle name="SAPBEXHLevel3 2 2 2 2 7" xfId="37827"/>
    <cellStyle name="SAPBEXHLevel3 2 2 2 2 7 2" xfId="37828"/>
    <cellStyle name="SAPBEXHLevel3 2 2 2 2 8" xfId="37829"/>
    <cellStyle name="SAPBEXHLevel3 2 2 2 2 8 2" xfId="37830"/>
    <cellStyle name="SAPBEXHLevel3 2 2 2 2 9" xfId="37831"/>
    <cellStyle name="SAPBEXHLevel3 2 2 2 3" xfId="37832"/>
    <cellStyle name="SAPBEXHLevel3 2 2 2 3 2" xfId="37833"/>
    <cellStyle name="SAPBEXHLevel3 2 2 2 3 2 2" xfId="37834"/>
    <cellStyle name="SAPBEXHLevel3 2 2 2 3 2 2 2" xfId="37835"/>
    <cellStyle name="SAPBEXHLevel3 2 2 2 3 2 3" xfId="37836"/>
    <cellStyle name="SAPBEXHLevel3 2 2 2 3 2 3 2" xfId="37837"/>
    <cellStyle name="SAPBEXHLevel3 2 2 2 3 2 4" xfId="37838"/>
    <cellStyle name="SAPBEXHLevel3 2 2 2 3 2 4 2" xfId="37839"/>
    <cellStyle name="SAPBEXHLevel3 2 2 2 3 2 5" xfId="37840"/>
    <cellStyle name="SAPBEXHLevel3 2 2 2 3 2 5 2" xfId="37841"/>
    <cellStyle name="SAPBEXHLevel3 2 2 2 3 2 6" xfId="37842"/>
    <cellStyle name="SAPBEXHLevel3 2 2 2 3 2 6 2" xfId="37843"/>
    <cellStyle name="SAPBEXHLevel3 2 2 2 3 2 7" xfId="37844"/>
    <cellStyle name="SAPBEXHLevel3 2 2 2 3 3" xfId="37845"/>
    <cellStyle name="SAPBEXHLevel3 2 2 2 3 3 2" xfId="37846"/>
    <cellStyle name="SAPBEXHLevel3 2 2 2 3 4" xfId="37847"/>
    <cellStyle name="SAPBEXHLevel3 2 2 2 3 4 2" xfId="37848"/>
    <cellStyle name="SAPBEXHLevel3 2 2 2 3 5" xfId="37849"/>
    <cellStyle name="SAPBEXHLevel3 2 2 2 3 5 2" xfId="37850"/>
    <cellStyle name="SAPBEXHLevel3 2 2 2 3 6" xfId="37851"/>
    <cellStyle name="SAPBEXHLevel3 2 2 2 3 6 2" xfId="37852"/>
    <cellStyle name="SAPBEXHLevel3 2 2 2 3 7" xfId="37853"/>
    <cellStyle name="SAPBEXHLevel3 2 2 2 3 7 2" xfId="37854"/>
    <cellStyle name="SAPBEXHLevel3 2 2 2 3 8" xfId="37855"/>
    <cellStyle name="SAPBEXHLevel3 2 2 2 4" xfId="37856"/>
    <cellStyle name="SAPBEXHLevel3 2 2 2 4 2" xfId="37857"/>
    <cellStyle name="SAPBEXHLevel3 2 2 2 4 2 2" xfId="37858"/>
    <cellStyle name="SAPBEXHLevel3 2 2 2 4 3" xfId="37859"/>
    <cellStyle name="SAPBEXHLevel3 2 2 2 4 3 2" xfId="37860"/>
    <cellStyle name="SAPBEXHLevel3 2 2 2 4 4" xfId="37861"/>
    <cellStyle name="SAPBEXHLevel3 2 2 2 4 4 2" xfId="37862"/>
    <cellStyle name="SAPBEXHLevel3 2 2 2 4 5" xfId="37863"/>
    <cellStyle name="SAPBEXHLevel3 2 2 2 4 5 2" xfId="37864"/>
    <cellStyle name="SAPBEXHLevel3 2 2 2 4 6" xfId="37865"/>
    <cellStyle name="SAPBEXHLevel3 2 2 2 4 6 2" xfId="37866"/>
    <cellStyle name="SAPBEXHLevel3 2 2 2 4 7" xfId="37867"/>
    <cellStyle name="SAPBEXHLevel3 2 2 2 5" xfId="37868"/>
    <cellStyle name="SAPBEXHLevel3 2 2 2 5 2" xfId="37869"/>
    <cellStyle name="SAPBEXHLevel3 2 2 2 6" xfId="37870"/>
    <cellStyle name="SAPBEXHLevel3 2 2 2 6 2" xfId="37871"/>
    <cellStyle name="SAPBEXHLevel3 2 2 2 7" xfId="37872"/>
    <cellStyle name="SAPBEXHLevel3 2 2 2 7 2" xfId="37873"/>
    <cellStyle name="SAPBEXHLevel3 2 2 2 8" xfId="37874"/>
    <cellStyle name="SAPBEXHLevel3 2 2 2 8 2" xfId="37875"/>
    <cellStyle name="SAPBEXHLevel3 2 2 2 9" xfId="37876"/>
    <cellStyle name="SAPBEXHLevel3 2 2 2 9 2" xfId="37877"/>
    <cellStyle name="SAPBEXHLevel3 2 2 3" xfId="37878"/>
    <cellStyle name="SAPBEXHLevel3 2 2 3 2" xfId="37879"/>
    <cellStyle name="SAPBEXHLevel3 2 2 3 2 2" xfId="37880"/>
    <cellStyle name="SAPBEXHLevel3 2 2 3 2 2 2" xfId="37881"/>
    <cellStyle name="SAPBEXHLevel3 2 2 3 2 2 2 2" xfId="37882"/>
    <cellStyle name="SAPBEXHLevel3 2 2 3 2 2 3" xfId="37883"/>
    <cellStyle name="SAPBEXHLevel3 2 2 3 2 2 3 2" xfId="37884"/>
    <cellStyle name="SAPBEXHLevel3 2 2 3 2 2 4" xfId="37885"/>
    <cellStyle name="SAPBEXHLevel3 2 2 3 2 2 4 2" xfId="37886"/>
    <cellStyle name="SAPBEXHLevel3 2 2 3 2 2 5" xfId="37887"/>
    <cellStyle name="SAPBEXHLevel3 2 2 3 2 2 5 2" xfId="37888"/>
    <cellStyle name="SAPBEXHLevel3 2 2 3 2 2 6" xfId="37889"/>
    <cellStyle name="SAPBEXHLevel3 2 2 3 2 2 6 2" xfId="37890"/>
    <cellStyle name="SAPBEXHLevel3 2 2 3 2 2 7" xfId="37891"/>
    <cellStyle name="SAPBEXHLevel3 2 2 3 2 3" xfId="37892"/>
    <cellStyle name="SAPBEXHLevel3 2 2 3 2 3 2" xfId="37893"/>
    <cellStyle name="SAPBEXHLevel3 2 2 3 2 4" xfId="37894"/>
    <cellStyle name="SAPBEXHLevel3 2 2 3 2 4 2" xfId="37895"/>
    <cellStyle name="SAPBEXHLevel3 2 2 3 2 5" xfId="37896"/>
    <cellStyle name="SAPBEXHLevel3 2 2 3 2 5 2" xfId="37897"/>
    <cellStyle name="SAPBEXHLevel3 2 2 3 2 6" xfId="37898"/>
    <cellStyle name="SAPBEXHLevel3 2 2 3 2 6 2" xfId="37899"/>
    <cellStyle name="SAPBEXHLevel3 2 2 3 2 7" xfId="37900"/>
    <cellStyle name="SAPBEXHLevel3 2 2 3 2 7 2" xfId="37901"/>
    <cellStyle name="SAPBEXHLevel3 2 2 3 2 8" xfId="37902"/>
    <cellStyle name="SAPBEXHLevel3 2 2 3 3" xfId="37903"/>
    <cellStyle name="SAPBEXHLevel3 2 2 3 3 2" xfId="37904"/>
    <cellStyle name="SAPBEXHLevel3 2 2 3 3 2 2" xfId="37905"/>
    <cellStyle name="SAPBEXHLevel3 2 2 3 3 3" xfId="37906"/>
    <cellStyle name="SAPBEXHLevel3 2 2 3 3 3 2" xfId="37907"/>
    <cellStyle name="SAPBEXHLevel3 2 2 3 3 4" xfId="37908"/>
    <cellStyle name="SAPBEXHLevel3 2 2 3 3 4 2" xfId="37909"/>
    <cellStyle name="SAPBEXHLevel3 2 2 3 3 5" xfId="37910"/>
    <cellStyle name="SAPBEXHLevel3 2 2 3 3 5 2" xfId="37911"/>
    <cellStyle name="SAPBEXHLevel3 2 2 3 3 6" xfId="37912"/>
    <cellStyle name="SAPBEXHLevel3 2 2 3 3 6 2" xfId="37913"/>
    <cellStyle name="SAPBEXHLevel3 2 2 3 3 7" xfId="37914"/>
    <cellStyle name="SAPBEXHLevel3 2 2 3 4" xfId="37915"/>
    <cellStyle name="SAPBEXHLevel3 2 2 3 4 2" xfId="37916"/>
    <cellStyle name="SAPBEXHLevel3 2 2 3 5" xfId="37917"/>
    <cellStyle name="SAPBEXHLevel3 2 2 3 5 2" xfId="37918"/>
    <cellStyle name="SAPBEXHLevel3 2 2 3 6" xfId="37919"/>
    <cellStyle name="SAPBEXHLevel3 2 2 3 6 2" xfId="37920"/>
    <cellStyle name="SAPBEXHLevel3 2 2 3 7" xfId="37921"/>
    <cellStyle name="SAPBEXHLevel3 2 2 3 7 2" xfId="37922"/>
    <cellStyle name="SAPBEXHLevel3 2 2 3 8" xfId="37923"/>
    <cellStyle name="SAPBEXHLevel3 2 2 3 8 2" xfId="37924"/>
    <cellStyle name="SAPBEXHLevel3 2 2 3 9" xfId="37925"/>
    <cellStyle name="SAPBEXHLevel3 2 2 4" xfId="37926"/>
    <cellStyle name="SAPBEXHLevel3 2 2 4 2" xfId="37927"/>
    <cellStyle name="SAPBEXHLevel3 2 2 4 2 2" xfId="37928"/>
    <cellStyle name="SAPBEXHLevel3 2 2 4 2 2 2" xfId="37929"/>
    <cellStyle name="SAPBEXHLevel3 2 2 4 2 3" xfId="37930"/>
    <cellStyle name="SAPBEXHLevel3 2 2 4 2 3 2" xfId="37931"/>
    <cellStyle name="SAPBEXHLevel3 2 2 4 2 4" xfId="37932"/>
    <cellStyle name="SAPBEXHLevel3 2 2 4 2 4 2" xfId="37933"/>
    <cellStyle name="SAPBEXHLevel3 2 2 4 2 5" xfId="37934"/>
    <cellStyle name="SAPBEXHLevel3 2 2 4 2 5 2" xfId="37935"/>
    <cellStyle name="SAPBEXHLevel3 2 2 4 2 6" xfId="37936"/>
    <cellStyle name="SAPBEXHLevel3 2 2 4 2 6 2" xfId="37937"/>
    <cellStyle name="SAPBEXHLevel3 2 2 4 2 7" xfId="37938"/>
    <cellStyle name="SAPBEXHLevel3 2 2 4 3" xfId="37939"/>
    <cellStyle name="SAPBEXHLevel3 2 2 4 3 2" xfId="37940"/>
    <cellStyle name="SAPBEXHLevel3 2 2 4 4" xfId="37941"/>
    <cellStyle name="SAPBEXHLevel3 2 2 4 4 2" xfId="37942"/>
    <cellStyle name="SAPBEXHLevel3 2 2 4 5" xfId="37943"/>
    <cellStyle name="SAPBEXHLevel3 2 2 4 5 2" xfId="37944"/>
    <cellStyle name="SAPBEXHLevel3 2 2 4 6" xfId="37945"/>
    <cellStyle name="SAPBEXHLevel3 2 2 4 6 2" xfId="37946"/>
    <cellStyle name="SAPBEXHLevel3 2 2 4 7" xfId="37947"/>
    <cellStyle name="SAPBEXHLevel3 2 2 4 7 2" xfId="37948"/>
    <cellStyle name="SAPBEXHLevel3 2 2 4 8" xfId="37949"/>
    <cellStyle name="SAPBEXHLevel3 2 2 5" xfId="37950"/>
    <cellStyle name="SAPBEXHLevel3 2 2 5 2" xfId="37951"/>
    <cellStyle name="SAPBEXHLevel3 2 2 5 2 2" xfId="37952"/>
    <cellStyle name="SAPBEXHLevel3 2 2 5 3" xfId="37953"/>
    <cellStyle name="SAPBEXHLevel3 2 2 5 3 2" xfId="37954"/>
    <cellStyle name="SAPBEXHLevel3 2 2 5 4" xfId="37955"/>
    <cellStyle name="SAPBEXHLevel3 2 2 5 4 2" xfId="37956"/>
    <cellStyle name="SAPBEXHLevel3 2 2 5 5" xfId="37957"/>
    <cellStyle name="SAPBEXHLevel3 2 2 5 5 2" xfId="37958"/>
    <cellStyle name="SAPBEXHLevel3 2 2 5 6" xfId="37959"/>
    <cellStyle name="SAPBEXHLevel3 2 2 5 6 2" xfId="37960"/>
    <cellStyle name="SAPBEXHLevel3 2 2 5 7" xfId="37961"/>
    <cellStyle name="SAPBEXHLevel3 2 2 6" xfId="37962"/>
    <cellStyle name="SAPBEXHLevel3 2 2 6 2" xfId="37963"/>
    <cellStyle name="SAPBEXHLevel3 2 2 7" xfId="37964"/>
    <cellStyle name="SAPBEXHLevel3 2 2 7 2" xfId="37965"/>
    <cellStyle name="SAPBEXHLevel3 2 2 8" xfId="37966"/>
    <cellStyle name="SAPBEXHLevel3 2 2 8 2" xfId="37967"/>
    <cellStyle name="SAPBEXHLevel3 2 2 9" xfId="37968"/>
    <cellStyle name="SAPBEXHLevel3 2 2 9 2" xfId="37969"/>
    <cellStyle name="SAPBEXHLevel3 2 3" xfId="37970"/>
    <cellStyle name="SAPBEXHLevel3 2 3 10" xfId="37971"/>
    <cellStyle name="SAPBEXHLevel3 2 3 2" xfId="37972"/>
    <cellStyle name="SAPBEXHLevel3 2 3 2 2" xfId="37973"/>
    <cellStyle name="SAPBEXHLevel3 2 3 2 2 2" xfId="37974"/>
    <cellStyle name="SAPBEXHLevel3 2 3 2 2 2 2" xfId="37975"/>
    <cellStyle name="SAPBEXHLevel3 2 3 2 2 2 2 2" xfId="37976"/>
    <cellStyle name="SAPBEXHLevel3 2 3 2 2 2 3" xfId="37977"/>
    <cellStyle name="SAPBEXHLevel3 2 3 2 2 2 3 2" xfId="37978"/>
    <cellStyle name="SAPBEXHLevel3 2 3 2 2 2 4" xfId="37979"/>
    <cellStyle name="SAPBEXHLevel3 2 3 2 2 2 4 2" xfId="37980"/>
    <cellStyle name="SAPBEXHLevel3 2 3 2 2 2 5" xfId="37981"/>
    <cellStyle name="SAPBEXHLevel3 2 3 2 2 2 5 2" xfId="37982"/>
    <cellStyle name="SAPBEXHLevel3 2 3 2 2 2 6" xfId="37983"/>
    <cellStyle name="SAPBEXHLevel3 2 3 2 2 2 6 2" xfId="37984"/>
    <cellStyle name="SAPBEXHLevel3 2 3 2 2 2 7" xfId="37985"/>
    <cellStyle name="SAPBEXHLevel3 2 3 2 2 3" xfId="37986"/>
    <cellStyle name="SAPBEXHLevel3 2 3 2 2 3 2" xfId="37987"/>
    <cellStyle name="SAPBEXHLevel3 2 3 2 2 4" xfId="37988"/>
    <cellStyle name="SAPBEXHLevel3 2 3 2 2 4 2" xfId="37989"/>
    <cellStyle name="SAPBEXHLevel3 2 3 2 2 5" xfId="37990"/>
    <cellStyle name="SAPBEXHLevel3 2 3 2 2 5 2" xfId="37991"/>
    <cellStyle name="SAPBEXHLevel3 2 3 2 2 6" xfId="37992"/>
    <cellStyle name="SAPBEXHLevel3 2 3 2 2 6 2" xfId="37993"/>
    <cellStyle name="SAPBEXHLevel3 2 3 2 2 7" xfId="37994"/>
    <cellStyle name="SAPBEXHLevel3 2 3 2 2 7 2" xfId="37995"/>
    <cellStyle name="SAPBEXHLevel3 2 3 2 2 8" xfId="37996"/>
    <cellStyle name="SAPBEXHLevel3 2 3 2 3" xfId="37997"/>
    <cellStyle name="SAPBEXHLevel3 2 3 2 3 2" xfId="37998"/>
    <cellStyle name="SAPBEXHLevel3 2 3 2 3 2 2" xfId="37999"/>
    <cellStyle name="SAPBEXHLevel3 2 3 2 3 3" xfId="38000"/>
    <cellStyle name="SAPBEXHLevel3 2 3 2 3 3 2" xfId="38001"/>
    <cellStyle name="SAPBEXHLevel3 2 3 2 3 4" xfId="38002"/>
    <cellStyle name="SAPBEXHLevel3 2 3 2 3 4 2" xfId="38003"/>
    <cellStyle name="SAPBEXHLevel3 2 3 2 3 5" xfId="38004"/>
    <cellStyle name="SAPBEXHLevel3 2 3 2 3 5 2" xfId="38005"/>
    <cellStyle name="SAPBEXHLevel3 2 3 2 3 6" xfId="38006"/>
    <cellStyle name="SAPBEXHLevel3 2 3 2 3 6 2" xfId="38007"/>
    <cellStyle name="SAPBEXHLevel3 2 3 2 3 7" xfId="38008"/>
    <cellStyle name="SAPBEXHLevel3 2 3 2 4" xfId="38009"/>
    <cellStyle name="SAPBEXHLevel3 2 3 2 4 2" xfId="38010"/>
    <cellStyle name="SAPBEXHLevel3 2 3 2 5" xfId="38011"/>
    <cellStyle name="SAPBEXHLevel3 2 3 2 5 2" xfId="38012"/>
    <cellStyle name="SAPBEXHLevel3 2 3 2 6" xfId="38013"/>
    <cellStyle name="SAPBEXHLevel3 2 3 2 6 2" xfId="38014"/>
    <cellStyle name="SAPBEXHLevel3 2 3 2 7" xfId="38015"/>
    <cellStyle name="SAPBEXHLevel3 2 3 2 7 2" xfId="38016"/>
    <cellStyle name="SAPBEXHLevel3 2 3 2 8" xfId="38017"/>
    <cellStyle name="SAPBEXHLevel3 2 3 2 8 2" xfId="38018"/>
    <cellStyle name="SAPBEXHLevel3 2 3 2 9" xfId="38019"/>
    <cellStyle name="SAPBEXHLevel3 2 3 3" xfId="38020"/>
    <cellStyle name="SAPBEXHLevel3 2 3 3 2" xfId="38021"/>
    <cellStyle name="SAPBEXHLevel3 2 3 3 2 2" xfId="38022"/>
    <cellStyle name="SAPBEXHLevel3 2 3 3 2 2 2" xfId="38023"/>
    <cellStyle name="SAPBEXHLevel3 2 3 3 2 3" xfId="38024"/>
    <cellStyle name="SAPBEXHLevel3 2 3 3 2 3 2" xfId="38025"/>
    <cellStyle name="SAPBEXHLevel3 2 3 3 2 4" xfId="38026"/>
    <cellStyle name="SAPBEXHLevel3 2 3 3 2 4 2" xfId="38027"/>
    <cellStyle name="SAPBEXHLevel3 2 3 3 2 5" xfId="38028"/>
    <cellStyle name="SAPBEXHLevel3 2 3 3 2 5 2" xfId="38029"/>
    <cellStyle name="SAPBEXHLevel3 2 3 3 2 6" xfId="38030"/>
    <cellStyle name="SAPBEXHLevel3 2 3 3 2 6 2" xfId="38031"/>
    <cellStyle name="SAPBEXHLevel3 2 3 3 2 7" xfId="38032"/>
    <cellStyle name="SAPBEXHLevel3 2 3 3 3" xfId="38033"/>
    <cellStyle name="SAPBEXHLevel3 2 3 3 3 2" xfId="38034"/>
    <cellStyle name="SAPBEXHLevel3 2 3 3 4" xfId="38035"/>
    <cellStyle name="SAPBEXHLevel3 2 3 3 4 2" xfId="38036"/>
    <cellStyle name="SAPBEXHLevel3 2 3 3 5" xfId="38037"/>
    <cellStyle name="SAPBEXHLevel3 2 3 3 5 2" xfId="38038"/>
    <cellStyle name="SAPBEXHLevel3 2 3 3 6" xfId="38039"/>
    <cellStyle name="SAPBEXHLevel3 2 3 3 6 2" xfId="38040"/>
    <cellStyle name="SAPBEXHLevel3 2 3 3 7" xfId="38041"/>
    <cellStyle name="SAPBEXHLevel3 2 3 3 7 2" xfId="38042"/>
    <cellStyle name="SAPBEXHLevel3 2 3 3 8" xfId="38043"/>
    <cellStyle name="SAPBEXHLevel3 2 3 4" xfId="38044"/>
    <cellStyle name="SAPBEXHLevel3 2 3 4 2" xfId="38045"/>
    <cellStyle name="SAPBEXHLevel3 2 3 4 2 2" xfId="38046"/>
    <cellStyle name="SAPBEXHLevel3 2 3 4 3" xfId="38047"/>
    <cellStyle name="SAPBEXHLevel3 2 3 4 3 2" xfId="38048"/>
    <cellStyle name="SAPBEXHLevel3 2 3 4 4" xfId="38049"/>
    <cellStyle name="SAPBEXHLevel3 2 3 4 4 2" xfId="38050"/>
    <cellStyle name="SAPBEXHLevel3 2 3 4 5" xfId="38051"/>
    <cellStyle name="SAPBEXHLevel3 2 3 4 5 2" xfId="38052"/>
    <cellStyle name="SAPBEXHLevel3 2 3 4 6" xfId="38053"/>
    <cellStyle name="SAPBEXHLevel3 2 3 4 6 2" xfId="38054"/>
    <cellStyle name="SAPBEXHLevel3 2 3 4 7" xfId="38055"/>
    <cellStyle name="SAPBEXHLevel3 2 3 5" xfId="38056"/>
    <cellStyle name="SAPBEXHLevel3 2 3 5 2" xfId="38057"/>
    <cellStyle name="SAPBEXHLevel3 2 3 6" xfId="38058"/>
    <cellStyle name="SAPBEXHLevel3 2 3 6 2" xfId="38059"/>
    <cellStyle name="SAPBEXHLevel3 2 3 7" xfId="38060"/>
    <cellStyle name="SAPBEXHLevel3 2 3 7 2" xfId="38061"/>
    <cellStyle name="SAPBEXHLevel3 2 3 8" xfId="38062"/>
    <cellStyle name="SAPBEXHLevel3 2 3 8 2" xfId="38063"/>
    <cellStyle name="SAPBEXHLevel3 2 3 9" xfId="38064"/>
    <cellStyle name="SAPBEXHLevel3 2 3 9 2" xfId="38065"/>
    <cellStyle name="SAPBEXHLevel3 2 4" xfId="38066"/>
    <cellStyle name="SAPBEXHLevel3 2 4 2" xfId="38067"/>
    <cellStyle name="SAPBEXHLevel3 2 4 2 2" xfId="38068"/>
    <cellStyle name="SAPBEXHLevel3 2 4 2 2 2" xfId="38069"/>
    <cellStyle name="SAPBEXHLevel3 2 4 2 2 2 2" xfId="38070"/>
    <cellStyle name="SAPBEXHLevel3 2 4 2 2 3" xfId="38071"/>
    <cellStyle name="SAPBEXHLevel3 2 4 2 2 3 2" xfId="38072"/>
    <cellStyle name="SAPBEXHLevel3 2 4 2 2 4" xfId="38073"/>
    <cellStyle name="SAPBEXHLevel3 2 4 2 2 4 2" xfId="38074"/>
    <cellStyle name="SAPBEXHLevel3 2 4 2 2 5" xfId="38075"/>
    <cellStyle name="SAPBEXHLevel3 2 4 2 2 5 2" xfId="38076"/>
    <cellStyle name="SAPBEXHLevel3 2 4 2 2 6" xfId="38077"/>
    <cellStyle name="SAPBEXHLevel3 2 4 2 2 6 2" xfId="38078"/>
    <cellStyle name="SAPBEXHLevel3 2 4 2 2 7" xfId="38079"/>
    <cellStyle name="SAPBEXHLevel3 2 4 2 3" xfId="38080"/>
    <cellStyle name="SAPBEXHLevel3 2 4 2 3 2" xfId="38081"/>
    <cellStyle name="SAPBEXHLevel3 2 4 2 4" xfId="38082"/>
    <cellStyle name="SAPBEXHLevel3 2 4 2 4 2" xfId="38083"/>
    <cellStyle name="SAPBEXHLevel3 2 4 2 5" xfId="38084"/>
    <cellStyle name="SAPBEXHLevel3 2 4 2 5 2" xfId="38085"/>
    <cellStyle name="SAPBEXHLevel3 2 4 2 6" xfId="38086"/>
    <cellStyle name="SAPBEXHLevel3 2 4 2 6 2" xfId="38087"/>
    <cellStyle name="SAPBEXHLevel3 2 4 2 7" xfId="38088"/>
    <cellStyle name="SAPBEXHLevel3 2 4 2 7 2" xfId="38089"/>
    <cellStyle name="SAPBEXHLevel3 2 4 2 8" xfId="38090"/>
    <cellStyle name="SAPBEXHLevel3 2 4 3" xfId="38091"/>
    <cellStyle name="SAPBEXHLevel3 2 4 3 2" xfId="38092"/>
    <cellStyle name="SAPBEXHLevel3 2 4 3 2 2" xfId="38093"/>
    <cellStyle name="SAPBEXHLevel3 2 4 3 3" xfId="38094"/>
    <cellStyle name="SAPBEXHLevel3 2 4 3 3 2" xfId="38095"/>
    <cellStyle name="SAPBEXHLevel3 2 4 3 4" xfId="38096"/>
    <cellStyle name="SAPBEXHLevel3 2 4 3 4 2" xfId="38097"/>
    <cellStyle name="SAPBEXHLevel3 2 4 3 5" xfId="38098"/>
    <cellStyle name="SAPBEXHLevel3 2 4 3 5 2" xfId="38099"/>
    <cellStyle name="SAPBEXHLevel3 2 4 3 6" xfId="38100"/>
    <cellStyle name="SAPBEXHLevel3 2 4 3 6 2" xfId="38101"/>
    <cellStyle name="SAPBEXHLevel3 2 4 3 7" xfId="38102"/>
    <cellStyle name="SAPBEXHLevel3 2 4 4" xfId="38103"/>
    <cellStyle name="SAPBEXHLevel3 2 4 4 2" xfId="38104"/>
    <cellStyle name="SAPBEXHLevel3 2 4 5" xfId="38105"/>
    <cellStyle name="SAPBEXHLevel3 2 4 5 2" xfId="38106"/>
    <cellStyle name="SAPBEXHLevel3 2 4 6" xfId="38107"/>
    <cellStyle name="SAPBEXHLevel3 2 4 6 2" xfId="38108"/>
    <cellStyle name="SAPBEXHLevel3 2 4 7" xfId="38109"/>
    <cellStyle name="SAPBEXHLevel3 2 4 7 2" xfId="38110"/>
    <cellStyle name="SAPBEXHLevel3 2 4 8" xfId="38111"/>
    <cellStyle name="SAPBEXHLevel3 2 4 8 2" xfId="38112"/>
    <cellStyle name="SAPBEXHLevel3 2 4 9" xfId="38113"/>
    <cellStyle name="SAPBEXHLevel3 2 5" xfId="38114"/>
    <cellStyle name="SAPBEXHLevel3 2 5 2" xfId="38115"/>
    <cellStyle name="SAPBEXHLevel3 2 5 2 2" xfId="38116"/>
    <cellStyle name="SAPBEXHLevel3 2 5 2 2 2" xfId="38117"/>
    <cellStyle name="SAPBEXHLevel3 2 5 2 3" xfId="38118"/>
    <cellStyle name="SAPBEXHLevel3 2 5 2 3 2" xfId="38119"/>
    <cellStyle name="SAPBEXHLevel3 2 5 2 4" xfId="38120"/>
    <cellStyle name="SAPBEXHLevel3 2 5 2 4 2" xfId="38121"/>
    <cellStyle name="SAPBEXHLevel3 2 5 2 5" xfId="38122"/>
    <cellStyle name="SAPBEXHLevel3 2 5 2 5 2" xfId="38123"/>
    <cellStyle name="SAPBEXHLevel3 2 5 2 6" xfId="38124"/>
    <cellStyle name="SAPBEXHLevel3 2 5 2 6 2" xfId="38125"/>
    <cellStyle name="SAPBEXHLevel3 2 5 2 7" xfId="38126"/>
    <cellStyle name="SAPBEXHLevel3 2 5 3" xfId="38127"/>
    <cellStyle name="SAPBEXHLevel3 2 5 3 2" xfId="38128"/>
    <cellStyle name="SAPBEXHLevel3 2 5 4" xfId="38129"/>
    <cellStyle name="SAPBEXHLevel3 2 5 4 2" xfId="38130"/>
    <cellStyle name="SAPBEXHLevel3 2 5 5" xfId="38131"/>
    <cellStyle name="SAPBEXHLevel3 2 5 5 2" xfId="38132"/>
    <cellStyle name="SAPBEXHLevel3 2 5 6" xfId="38133"/>
    <cellStyle name="SAPBEXHLevel3 2 5 6 2" xfId="38134"/>
    <cellStyle name="SAPBEXHLevel3 2 5 7" xfId="38135"/>
    <cellStyle name="SAPBEXHLevel3 2 5 7 2" xfId="38136"/>
    <cellStyle name="SAPBEXHLevel3 2 5 8" xfId="38137"/>
    <cellStyle name="SAPBEXHLevel3 2 6" xfId="38138"/>
    <cellStyle name="SAPBEXHLevel3 2 6 2" xfId="38139"/>
    <cellStyle name="SAPBEXHLevel3 2 6 2 2" xfId="38140"/>
    <cellStyle name="SAPBEXHLevel3 2 6 3" xfId="38141"/>
    <cellStyle name="SAPBEXHLevel3 2 6 3 2" xfId="38142"/>
    <cellStyle name="SAPBEXHLevel3 2 6 4" xfId="38143"/>
    <cellStyle name="SAPBEXHLevel3 2 6 4 2" xfId="38144"/>
    <cellStyle name="SAPBEXHLevel3 2 6 5" xfId="38145"/>
    <cellStyle name="SAPBEXHLevel3 2 6 5 2" xfId="38146"/>
    <cellStyle name="SAPBEXHLevel3 2 6 6" xfId="38147"/>
    <cellStyle name="SAPBEXHLevel3 2 6 6 2" xfId="38148"/>
    <cellStyle name="SAPBEXHLevel3 2 6 7" xfId="38149"/>
    <cellStyle name="SAPBEXHLevel3 2 7" xfId="38150"/>
    <cellStyle name="SAPBEXHLevel3 2 7 2" xfId="38151"/>
    <cellStyle name="SAPBEXHLevel3 2 8" xfId="38152"/>
    <cellStyle name="SAPBEXHLevel3 2 8 2" xfId="38153"/>
    <cellStyle name="SAPBEXHLevel3 2 9" xfId="38154"/>
    <cellStyle name="SAPBEXHLevel3 2 9 2" xfId="38155"/>
    <cellStyle name="SAPBEXHLevel3 3" xfId="38156"/>
    <cellStyle name="SAPBEXHLevel3 3 10" xfId="38157"/>
    <cellStyle name="SAPBEXHLevel3 3 10 2" xfId="38158"/>
    <cellStyle name="SAPBEXHLevel3 3 11" xfId="38159"/>
    <cellStyle name="SAPBEXHLevel3 3 11 2" xfId="38160"/>
    <cellStyle name="SAPBEXHLevel3 3 12" xfId="38161"/>
    <cellStyle name="SAPBEXHLevel3 3 2" xfId="38162"/>
    <cellStyle name="SAPBEXHLevel3 3 2 10" xfId="38163"/>
    <cellStyle name="SAPBEXHLevel3 3 2 10 2" xfId="38164"/>
    <cellStyle name="SAPBEXHLevel3 3 2 11" xfId="38165"/>
    <cellStyle name="SAPBEXHLevel3 3 2 2" xfId="38166"/>
    <cellStyle name="SAPBEXHLevel3 3 2 2 10" xfId="38167"/>
    <cellStyle name="SAPBEXHLevel3 3 2 2 2" xfId="38168"/>
    <cellStyle name="SAPBEXHLevel3 3 2 2 2 2" xfId="38169"/>
    <cellStyle name="SAPBEXHLevel3 3 2 2 2 2 2" xfId="38170"/>
    <cellStyle name="SAPBEXHLevel3 3 2 2 2 2 2 2" xfId="38171"/>
    <cellStyle name="SAPBEXHLevel3 3 2 2 2 2 2 2 2" xfId="38172"/>
    <cellStyle name="SAPBEXHLevel3 3 2 2 2 2 2 3" xfId="38173"/>
    <cellStyle name="SAPBEXHLevel3 3 2 2 2 2 2 3 2" xfId="38174"/>
    <cellStyle name="SAPBEXHLevel3 3 2 2 2 2 2 4" xfId="38175"/>
    <cellStyle name="SAPBEXHLevel3 3 2 2 2 2 2 4 2" xfId="38176"/>
    <cellStyle name="SAPBEXHLevel3 3 2 2 2 2 2 5" xfId="38177"/>
    <cellStyle name="SAPBEXHLevel3 3 2 2 2 2 2 5 2" xfId="38178"/>
    <cellStyle name="SAPBEXHLevel3 3 2 2 2 2 2 6" xfId="38179"/>
    <cellStyle name="SAPBEXHLevel3 3 2 2 2 2 2 6 2" xfId="38180"/>
    <cellStyle name="SAPBEXHLevel3 3 2 2 2 2 2 7" xfId="38181"/>
    <cellStyle name="SAPBEXHLevel3 3 2 2 2 2 3" xfId="38182"/>
    <cellStyle name="SAPBEXHLevel3 3 2 2 2 2 3 2" xfId="38183"/>
    <cellStyle name="SAPBEXHLevel3 3 2 2 2 2 4" xfId="38184"/>
    <cellStyle name="SAPBEXHLevel3 3 2 2 2 2 4 2" xfId="38185"/>
    <cellStyle name="SAPBEXHLevel3 3 2 2 2 2 5" xfId="38186"/>
    <cellStyle name="SAPBEXHLevel3 3 2 2 2 2 5 2" xfId="38187"/>
    <cellStyle name="SAPBEXHLevel3 3 2 2 2 2 6" xfId="38188"/>
    <cellStyle name="SAPBEXHLevel3 3 2 2 2 2 6 2" xfId="38189"/>
    <cellStyle name="SAPBEXHLevel3 3 2 2 2 2 7" xfId="38190"/>
    <cellStyle name="SAPBEXHLevel3 3 2 2 2 2 7 2" xfId="38191"/>
    <cellStyle name="SAPBEXHLevel3 3 2 2 2 2 8" xfId="38192"/>
    <cellStyle name="SAPBEXHLevel3 3 2 2 2 3" xfId="38193"/>
    <cellStyle name="SAPBEXHLevel3 3 2 2 2 3 2" xfId="38194"/>
    <cellStyle name="SAPBEXHLevel3 3 2 2 2 3 2 2" xfId="38195"/>
    <cellStyle name="SAPBEXHLevel3 3 2 2 2 3 3" xfId="38196"/>
    <cellStyle name="SAPBEXHLevel3 3 2 2 2 3 3 2" xfId="38197"/>
    <cellStyle name="SAPBEXHLevel3 3 2 2 2 3 4" xfId="38198"/>
    <cellStyle name="SAPBEXHLevel3 3 2 2 2 3 4 2" xfId="38199"/>
    <cellStyle name="SAPBEXHLevel3 3 2 2 2 3 5" xfId="38200"/>
    <cellStyle name="SAPBEXHLevel3 3 2 2 2 3 5 2" xfId="38201"/>
    <cellStyle name="SAPBEXHLevel3 3 2 2 2 3 6" xfId="38202"/>
    <cellStyle name="SAPBEXHLevel3 3 2 2 2 3 6 2" xfId="38203"/>
    <cellStyle name="SAPBEXHLevel3 3 2 2 2 3 7" xfId="38204"/>
    <cellStyle name="SAPBEXHLevel3 3 2 2 2 4" xfId="38205"/>
    <cellStyle name="SAPBEXHLevel3 3 2 2 2 4 2" xfId="38206"/>
    <cellStyle name="SAPBEXHLevel3 3 2 2 2 5" xfId="38207"/>
    <cellStyle name="SAPBEXHLevel3 3 2 2 2 5 2" xfId="38208"/>
    <cellStyle name="SAPBEXHLevel3 3 2 2 2 6" xfId="38209"/>
    <cellStyle name="SAPBEXHLevel3 3 2 2 2 6 2" xfId="38210"/>
    <cellStyle name="SAPBEXHLevel3 3 2 2 2 7" xfId="38211"/>
    <cellStyle name="SAPBEXHLevel3 3 2 2 2 7 2" xfId="38212"/>
    <cellStyle name="SAPBEXHLevel3 3 2 2 2 8" xfId="38213"/>
    <cellStyle name="SAPBEXHLevel3 3 2 2 2 8 2" xfId="38214"/>
    <cellStyle name="SAPBEXHLevel3 3 2 2 2 9" xfId="38215"/>
    <cellStyle name="SAPBEXHLevel3 3 2 2 3" xfId="38216"/>
    <cellStyle name="SAPBEXHLevel3 3 2 2 3 2" xfId="38217"/>
    <cellStyle name="SAPBEXHLevel3 3 2 2 3 2 2" xfId="38218"/>
    <cellStyle name="SAPBEXHLevel3 3 2 2 3 2 2 2" xfId="38219"/>
    <cellStyle name="SAPBEXHLevel3 3 2 2 3 2 3" xfId="38220"/>
    <cellStyle name="SAPBEXHLevel3 3 2 2 3 2 3 2" xfId="38221"/>
    <cellStyle name="SAPBEXHLevel3 3 2 2 3 2 4" xfId="38222"/>
    <cellStyle name="SAPBEXHLevel3 3 2 2 3 2 4 2" xfId="38223"/>
    <cellStyle name="SAPBEXHLevel3 3 2 2 3 2 5" xfId="38224"/>
    <cellStyle name="SAPBEXHLevel3 3 2 2 3 2 5 2" xfId="38225"/>
    <cellStyle name="SAPBEXHLevel3 3 2 2 3 2 6" xfId="38226"/>
    <cellStyle name="SAPBEXHLevel3 3 2 2 3 2 6 2" xfId="38227"/>
    <cellStyle name="SAPBEXHLevel3 3 2 2 3 2 7" xfId="38228"/>
    <cellStyle name="SAPBEXHLevel3 3 2 2 3 3" xfId="38229"/>
    <cellStyle name="SAPBEXHLevel3 3 2 2 3 3 2" xfId="38230"/>
    <cellStyle name="SAPBEXHLevel3 3 2 2 3 4" xfId="38231"/>
    <cellStyle name="SAPBEXHLevel3 3 2 2 3 4 2" xfId="38232"/>
    <cellStyle name="SAPBEXHLevel3 3 2 2 3 5" xfId="38233"/>
    <cellStyle name="SAPBEXHLevel3 3 2 2 3 5 2" xfId="38234"/>
    <cellStyle name="SAPBEXHLevel3 3 2 2 3 6" xfId="38235"/>
    <cellStyle name="SAPBEXHLevel3 3 2 2 3 6 2" xfId="38236"/>
    <cellStyle name="SAPBEXHLevel3 3 2 2 3 7" xfId="38237"/>
    <cellStyle name="SAPBEXHLevel3 3 2 2 3 7 2" xfId="38238"/>
    <cellStyle name="SAPBEXHLevel3 3 2 2 3 8" xfId="38239"/>
    <cellStyle name="SAPBEXHLevel3 3 2 2 4" xfId="38240"/>
    <cellStyle name="SAPBEXHLevel3 3 2 2 4 2" xfId="38241"/>
    <cellStyle name="SAPBEXHLevel3 3 2 2 4 2 2" xfId="38242"/>
    <cellStyle name="SAPBEXHLevel3 3 2 2 4 3" xfId="38243"/>
    <cellStyle name="SAPBEXHLevel3 3 2 2 4 3 2" xfId="38244"/>
    <cellStyle name="SAPBEXHLevel3 3 2 2 4 4" xfId="38245"/>
    <cellStyle name="SAPBEXHLevel3 3 2 2 4 4 2" xfId="38246"/>
    <cellStyle name="SAPBEXHLevel3 3 2 2 4 5" xfId="38247"/>
    <cellStyle name="SAPBEXHLevel3 3 2 2 4 5 2" xfId="38248"/>
    <cellStyle name="SAPBEXHLevel3 3 2 2 4 6" xfId="38249"/>
    <cellStyle name="SAPBEXHLevel3 3 2 2 4 6 2" xfId="38250"/>
    <cellStyle name="SAPBEXHLevel3 3 2 2 4 7" xfId="38251"/>
    <cellStyle name="SAPBEXHLevel3 3 2 2 5" xfId="38252"/>
    <cellStyle name="SAPBEXHLevel3 3 2 2 5 2" xfId="38253"/>
    <cellStyle name="SAPBEXHLevel3 3 2 2 6" xfId="38254"/>
    <cellStyle name="SAPBEXHLevel3 3 2 2 6 2" xfId="38255"/>
    <cellStyle name="SAPBEXHLevel3 3 2 2 7" xfId="38256"/>
    <cellStyle name="SAPBEXHLevel3 3 2 2 7 2" xfId="38257"/>
    <cellStyle name="SAPBEXHLevel3 3 2 2 8" xfId="38258"/>
    <cellStyle name="SAPBEXHLevel3 3 2 2 8 2" xfId="38259"/>
    <cellStyle name="SAPBEXHLevel3 3 2 2 9" xfId="38260"/>
    <cellStyle name="SAPBEXHLevel3 3 2 2 9 2" xfId="38261"/>
    <cellStyle name="SAPBEXHLevel3 3 2 3" xfId="38262"/>
    <cellStyle name="SAPBEXHLevel3 3 2 3 2" xfId="38263"/>
    <cellStyle name="SAPBEXHLevel3 3 2 3 2 2" xfId="38264"/>
    <cellStyle name="SAPBEXHLevel3 3 2 3 2 2 2" xfId="38265"/>
    <cellStyle name="SAPBEXHLevel3 3 2 3 2 2 2 2" xfId="38266"/>
    <cellStyle name="SAPBEXHLevel3 3 2 3 2 2 3" xfId="38267"/>
    <cellStyle name="SAPBEXHLevel3 3 2 3 2 2 3 2" xfId="38268"/>
    <cellStyle name="SAPBEXHLevel3 3 2 3 2 2 4" xfId="38269"/>
    <cellStyle name="SAPBEXHLevel3 3 2 3 2 2 4 2" xfId="38270"/>
    <cellStyle name="SAPBEXHLevel3 3 2 3 2 2 5" xfId="38271"/>
    <cellStyle name="SAPBEXHLevel3 3 2 3 2 2 5 2" xfId="38272"/>
    <cellStyle name="SAPBEXHLevel3 3 2 3 2 2 6" xfId="38273"/>
    <cellStyle name="SAPBEXHLevel3 3 2 3 2 2 6 2" xfId="38274"/>
    <cellStyle name="SAPBEXHLevel3 3 2 3 2 2 7" xfId="38275"/>
    <cellStyle name="SAPBEXHLevel3 3 2 3 2 3" xfId="38276"/>
    <cellStyle name="SAPBEXHLevel3 3 2 3 2 3 2" xfId="38277"/>
    <cellStyle name="SAPBEXHLevel3 3 2 3 2 4" xfId="38278"/>
    <cellStyle name="SAPBEXHLevel3 3 2 3 2 4 2" xfId="38279"/>
    <cellStyle name="SAPBEXHLevel3 3 2 3 2 5" xfId="38280"/>
    <cellStyle name="SAPBEXHLevel3 3 2 3 2 5 2" xfId="38281"/>
    <cellStyle name="SAPBEXHLevel3 3 2 3 2 6" xfId="38282"/>
    <cellStyle name="SAPBEXHLevel3 3 2 3 2 6 2" xfId="38283"/>
    <cellStyle name="SAPBEXHLevel3 3 2 3 2 7" xfId="38284"/>
    <cellStyle name="SAPBEXHLevel3 3 2 3 2 7 2" xfId="38285"/>
    <cellStyle name="SAPBEXHLevel3 3 2 3 2 8" xfId="38286"/>
    <cellStyle name="SAPBEXHLevel3 3 2 3 3" xfId="38287"/>
    <cellStyle name="SAPBEXHLevel3 3 2 3 3 2" xfId="38288"/>
    <cellStyle name="SAPBEXHLevel3 3 2 3 3 2 2" xfId="38289"/>
    <cellStyle name="SAPBEXHLevel3 3 2 3 3 3" xfId="38290"/>
    <cellStyle name="SAPBEXHLevel3 3 2 3 3 3 2" xfId="38291"/>
    <cellStyle name="SAPBEXHLevel3 3 2 3 3 4" xfId="38292"/>
    <cellStyle name="SAPBEXHLevel3 3 2 3 3 4 2" xfId="38293"/>
    <cellStyle name="SAPBEXHLevel3 3 2 3 3 5" xfId="38294"/>
    <cellStyle name="SAPBEXHLevel3 3 2 3 3 5 2" xfId="38295"/>
    <cellStyle name="SAPBEXHLevel3 3 2 3 3 6" xfId="38296"/>
    <cellStyle name="SAPBEXHLevel3 3 2 3 3 6 2" xfId="38297"/>
    <cellStyle name="SAPBEXHLevel3 3 2 3 3 7" xfId="38298"/>
    <cellStyle name="SAPBEXHLevel3 3 2 3 4" xfId="38299"/>
    <cellStyle name="SAPBEXHLevel3 3 2 3 4 2" xfId="38300"/>
    <cellStyle name="SAPBEXHLevel3 3 2 3 5" xfId="38301"/>
    <cellStyle name="SAPBEXHLevel3 3 2 3 5 2" xfId="38302"/>
    <cellStyle name="SAPBEXHLevel3 3 2 3 6" xfId="38303"/>
    <cellStyle name="SAPBEXHLevel3 3 2 3 6 2" xfId="38304"/>
    <cellStyle name="SAPBEXHLevel3 3 2 3 7" xfId="38305"/>
    <cellStyle name="SAPBEXHLevel3 3 2 3 7 2" xfId="38306"/>
    <cellStyle name="SAPBEXHLevel3 3 2 3 8" xfId="38307"/>
    <cellStyle name="SAPBEXHLevel3 3 2 3 8 2" xfId="38308"/>
    <cellStyle name="SAPBEXHLevel3 3 2 3 9" xfId="38309"/>
    <cellStyle name="SAPBEXHLevel3 3 2 4" xfId="38310"/>
    <cellStyle name="SAPBEXHLevel3 3 2 4 2" xfId="38311"/>
    <cellStyle name="SAPBEXHLevel3 3 2 4 2 2" xfId="38312"/>
    <cellStyle name="SAPBEXHLevel3 3 2 4 2 2 2" xfId="38313"/>
    <cellStyle name="SAPBEXHLevel3 3 2 4 2 3" xfId="38314"/>
    <cellStyle name="SAPBEXHLevel3 3 2 4 2 3 2" xfId="38315"/>
    <cellStyle name="SAPBEXHLevel3 3 2 4 2 4" xfId="38316"/>
    <cellStyle name="SAPBEXHLevel3 3 2 4 2 4 2" xfId="38317"/>
    <cellStyle name="SAPBEXHLevel3 3 2 4 2 5" xfId="38318"/>
    <cellStyle name="SAPBEXHLevel3 3 2 4 2 5 2" xfId="38319"/>
    <cellStyle name="SAPBEXHLevel3 3 2 4 2 6" xfId="38320"/>
    <cellStyle name="SAPBEXHLevel3 3 2 4 2 6 2" xfId="38321"/>
    <cellStyle name="SAPBEXHLevel3 3 2 4 2 7" xfId="38322"/>
    <cellStyle name="SAPBEXHLevel3 3 2 4 3" xfId="38323"/>
    <cellStyle name="SAPBEXHLevel3 3 2 4 3 2" xfId="38324"/>
    <cellStyle name="SAPBEXHLevel3 3 2 4 4" xfId="38325"/>
    <cellStyle name="SAPBEXHLevel3 3 2 4 4 2" xfId="38326"/>
    <cellStyle name="SAPBEXHLevel3 3 2 4 5" xfId="38327"/>
    <cellStyle name="SAPBEXHLevel3 3 2 4 5 2" xfId="38328"/>
    <cellStyle name="SAPBEXHLevel3 3 2 4 6" xfId="38329"/>
    <cellStyle name="SAPBEXHLevel3 3 2 4 6 2" xfId="38330"/>
    <cellStyle name="SAPBEXHLevel3 3 2 4 7" xfId="38331"/>
    <cellStyle name="SAPBEXHLevel3 3 2 4 7 2" xfId="38332"/>
    <cellStyle name="SAPBEXHLevel3 3 2 4 8" xfId="38333"/>
    <cellStyle name="SAPBEXHLevel3 3 2 5" xfId="38334"/>
    <cellStyle name="SAPBEXHLevel3 3 2 5 2" xfId="38335"/>
    <cellStyle name="SAPBEXHLevel3 3 2 5 2 2" xfId="38336"/>
    <cellStyle name="SAPBEXHLevel3 3 2 5 3" xfId="38337"/>
    <cellStyle name="SAPBEXHLevel3 3 2 5 3 2" xfId="38338"/>
    <cellStyle name="SAPBEXHLevel3 3 2 5 4" xfId="38339"/>
    <cellStyle name="SAPBEXHLevel3 3 2 5 4 2" xfId="38340"/>
    <cellStyle name="SAPBEXHLevel3 3 2 5 5" xfId="38341"/>
    <cellStyle name="SAPBEXHLevel3 3 2 5 5 2" xfId="38342"/>
    <cellStyle name="SAPBEXHLevel3 3 2 5 6" xfId="38343"/>
    <cellStyle name="SAPBEXHLevel3 3 2 5 6 2" xfId="38344"/>
    <cellStyle name="SAPBEXHLevel3 3 2 5 7" xfId="38345"/>
    <cellStyle name="SAPBEXHLevel3 3 2 6" xfId="38346"/>
    <cellStyle name="SAPBEXHLevel3 3 2 6 2" xfId="38347"/>
    <cellStyle name="SAPBEXHLevel3 3 2 7" xfId="38348"/>
    <cellStyle name="SAPBEXHLevel3 3 2 7 2" xfId="38349"/>
    <cellStyle name="SAPBEXHLevel3 3 2 8" xfId="38350"/>
    <cellStyle name="SAPBEXHLevel3 3 2 8 2" xfId="38351"/>
    <cellStyle name="SAPBEXHLevel3 3 2 9" xfId="38352"/>
    <cellStyle name="SAPBEXHLevel3 3 2 9 2" xfId="38353"/>
    <cellStyle name="SAPBEXHLevel3 3 3" xfId="38354"/>
    <cellStyle name="SAPBEXHLevel3 3 3 10" xfId="38355"/>
    <cellStyle name="SAPBEXHLevel3 3 3 2" xfId="38356"/>
    <cellStyle name="SAPBEXHLevel3 3 3 2 2" xfId="38357"/>
    <cellStyle name="SAPBEXHLevel3 3 3 2 2 2" xfId="38358"/>
    <cellStyle name="SAPBEXHLevel3 3 3 2 2 2 2" xfId="38359"/>
    <cellStyle name="SAPBEXHLevel3 3 3 2 2 2 2 2" xfId="38360"/>
    <cellStyle name="SAPBEXHLevel3 3 3 2 2 2 3" xfId="38361"/>
    <cellStyle name="SAPBEXHLevel3 3 3 2 2 2 3 2" xfId="38362"/>
    <cellStyle name="SAPBEXHLevel3 3 3 2 2 2 4" xfId="38363"/>
    <cellStyle name="SAPBEXHLevel3 3 3 2 2 2 4 2" xfId="38364"/>
    <cellStyle name="SAPBEXHLevel3 3 3 2 2 2 5" xfId="38365"/>
    <cellStyle name="SAPBEXHLevel3 3 3 2 2 2 5 2" xfId="38366"/>
    <cellStyle name="SAPBEXHLevel3 3 3 2 2 2 6" xfId="38367"/>
    <cellStyle name="SAPBEXHLevel3 3 3 2 2 2 6 2" xfId="38368"/>
    <cellStyle name="SAPBEXHLevel3 3 3 2 2 2 7" xfId="38369"/>
    <cellStyle name="SAPBEXHLevel3 3 3 2 2 3" xfId="38370"/>
    <cellStyle name="SAPBEXHLevel3 3 3 2 2 3 2" xfId="38371"/>
    <cellStyle name="SAPBEXHLevel3 3 3 2 2 4" xfId="38372"/>
    <cellStyle name="SAPBEXHLevel3 3 3 2 2 4 2" xfId="38373"/>
    <cellStyle name="SAPBEXHLevel3 3 3 2 2 5" xfId="38374"/>
    <cellStyle name="SAPBEXHLevel3 3 3 2 2 5 2" xfId="38375"/>
    <cellStyle name="SAPBEXHLevel3 3 3 2 2 6" xfId="38376"/>
    <cellStyle name="SAPBEXHLevel3 3 3 2 2 6 2" xfId="38377"/>
    <cellStyle name="SAPBEXHLevel3 3 3 2 2 7" xfId="38378"/>
    <cellStyle name="SAPBEXHLevel3 3 3 2 2 7 2" xfId="38379"/>
    <cellStyle name="SAPBEXHLevel3 3 3 2 2 8" xfId="38380"/>
    <cellStyle name="SAPBEXHLevel3 3 3 2 3" xfId="38381"/>
    <cellStyle name="SAPBEXHLevel3 3 3 2 3 2" xfId="38382"/>
    <cellStyle name="SAPBEXHLevel3 3 3 2 3 2 2" xfId="38383"/>
    <cellStyle name="SAPBEXHLevel3 3 3 2 3 3" xfId="38384"/>
    <cellStyle name="SAPBEXHLevel3 3 3 2 3 3 2" xfId="38385"/>
    <cellStyle name="SAPBEXHLevel3 3 3 2 3 4" xfId="38386"/>
    <cellStyle name="SAPBEXHLevel3 3 3 2 3 4 2" xfId="38387"/>
    <cellStyle name="SAPBEXHLevel3 3 3 2 3 5" xfId="38388"/>
    <cellStyle name="SAPBEXHLevel3 3 3 2 3 5 2" xfId="38389"/>
    <cellStyle name="SAPBEXHLevel3 3 3 2 3 6" xfId="38390"/>
    <cellStyle name="SAPBEXHLevel3 3 3 2 3 6 2" xfId="38391"/>
    <cellStyle name="SAPBEXHLevel3 3 3 2 3 7" xfId="38392"/>
    <cellStyle name="SAPBEXHLevel3 3 3 2 4" xfId="38393"/>
    <cellStyle name="SAPBEXHLevel3 3 3 2 4 2" xfId="38394"/>
    <cellStyle name="SAPBEXHLevel3 3 3 2 5" xfId="38395"/>
    <cellStyle name="SAPBEXHLevel3 3 3 2 5 2" xfId="38396"/>
    <cellStyle name="SAPBEXHLevel3 3 3 2 6" xfId="38397"/>
    <cellStyle name="SAPBEXHLevel3 3 3 2 6 2" xfId="38398"/>
    <cellStyle name="SAPBEXHLevel3 3 3 2 7" xfId="38399"/>
    <cellStyle name="SAPBEXHLevel3 3 3 2 7 2" xfId="38400"/>
    <cellStyle name="SAPBEXHLevel3 3 3 2 8" xfId="38401"/>
    <cellStyle name="SAPBEXHLevel3 3 3 2 8 2" xfId="38402"/>
    <cellStyle name="SAPBEXHLevel3 3 3 2 9" xfId="38403"/>
    <cellStyle name="SAPBEXHLevel3 3 3 3" xfId="38404"/>
    <cellStyle name="SAPBEXHLevel3 3 3 3 2" xfId="38405"/>
    <cellStyle name="SAPBEXHLevel3 3 3 3 2 2" xfId="38406"/>
    <cellStyle name="SAPBEXHLevel3 3 3 3 2 2 2" xfId="38407"/>
    <cellStyle name="SAPBEXHLevel3 3 3 3 2 3" xfId="38408"/>
    <cellStyle name="SAPBEXHLevel3 3 3 3 2 3 2" xfId="38409"/>
    <cellStyle name="SAPBEXHLevel3 3 3 3 2 4" xfId="38410"/>
    <cellStyle name="SAPBEXHLevel3 3 3 3 2 4 2" xfId="38411"/>
    <cellStyle name="SAPBEXHLevel3 3 3 3 2 5" xfId="38412"/>
    <cellStyle name="SAPBEXHLevel3 3 3 3 2 5 2" xfId="38413"/>
    <cellStyle name="SAPBEXHLevel3 3 3 3 2 6" xfId="38414"/>
    <cellStyle name="SAPBEXHLevel3 3 3 3 2 6 2" xfId="38415"/>
    <cellStyle name="SAPBEXHLevel3 3 3 3 2 7" xfId="38416"/>
    <cellStyle name="SAPBEXHLevel3 3 3 3 3" xfId="38417"/>
    <cellStyle name="SAPBEXHLevel3 3 3 3 3 2" xfId="38418"/>
    <cellStyle name="SAPBEXHLevel3 3 3 3 4" xfId="38419"/>
    <cellStyle name="SAPBEXHLevel3 3 3 3 4 2" xfId="38420"/>
    <cellStyle name="SAPBEXHLevel3 3 3 3 5" xfId="38421"/>
    <cellStyle name="SAPBEXHLevel3 3 3 3 5 2" xfId="38422"/>
    <cellStyle name="SAPBEXHLevel3 3 3 3 6" xfId="38423"/>
    <cellStyle name="SAPBEXHLevel3 3 3 3 6 2" xfId="38424"/>
    <cellStyle name="SAPBEXHLevel3 3 3 3 7" xfId="38425"/>
    <cellStyle name="SAPBEXHLevel3 3 3 3 7 2" xfId="38426"/>
    <cellStyle name="SAPBEXHLevel3 3 3 3 8" xfId="38427"/>
    <cellStyle name="SAPBEXHLevel3 3 3 4" xfId="38428"/>
    <cellStyle name="SAPBEXHLevel3 3 3 4 2" xfId="38429"/>
    <cellStyle name="SAPBEXHLevel3 3 3 4 2 2" xfId="38430"/>
    <cellStyle name="SAPBEXHLevel3 3 3 4 3" xfId="38431"/>
    <cellStyle name="SAPBEXHLevel3 3 3 4 3 2" xfId="38432"/>
    <cellStyle name="SAPBEXHLevel3 3 3 4 4" xfId="38433"/>
    <cellStyle name="SAPBEXHLevel3 3 3 4 4 2" xfId="38434"/>
    <cellStyle name="SAPBEXHLevel3 3 3 4 5" xfId="38435"/>
    <cellStyle name="SAPBEXHLevel3 3 3 4 5 2" xfId="38436"/>
    <cellStyle name="SAPBEXHLevel3 3 3 4 6" xfId="38437"/>
    <cellStyle name="SAPBEXHLevel3 3 3 4 6 2" xfId="38438"/>
    <cellStyle name="SAPBEXHLevel3 3 3 4 7" xfId="38439"/>
    <cellStyle name="SAPBEXHLevel3 3 3 5" xfId="38440"/>
    <cellStyle name="SAPBEXHLevel3 3 3 5 2" xfId="38441"/>
    <cellStyle name="SAPBEXHLevel3 3 3 6" xfId="38442"/>
    <cellStyle name="SAPBEXHLevel3 3 3 6 2" xfId="38443"/>
    <cellStyle name="SAPBEXHLevel3 3 3 7" xfId="38444"/>
    <cellStyle name="SAPBEXHLevel3 3 3 7 2" xfId="38445"/>
    <cellStyle name="SAPBEXHLevel3 3 3 8" xfId="38446"/>
    <cellStyle name="SAPBEXHLevel3 3 3 8 2" xfId="38447"/>
    <cellStyle name="SAPBEXHLevel3 3 3 9" xfId="38448"/>
    <cellStyle name="SAPBEXHLevel3 3 3 9 2" xfId="38449"/>
    <cellStyle name="SAPBEXHLevel3 3 4" xfId="38450"/>
    <cellStyle name="SAPBEXHLevel3 3 4 2" xfId="38451"/>
    <cellStyle name="SAPBEXHLevel3 3 4 2 2" xfId="38452"/>
    <cellStyle name="SAPBEXHLevel3 3 4 2 2 2" xfId="38453"/>
    <cellStyle name="SAPBEXHLevel3 3 4 2 2 2 2" xfId="38454"/>
    <cellStyle name="SAPBEXHLevel3 3 4 2 2 3" xfId="38455"/>
    <cellStyle name="SAPBEXHLevel3 3 4 2 2 3 2" xfId="38456"/>
    <cellStyle name="SAPBEXHLevel3 3 4 2 2 4" xfId="38457"/>
    <cellStyle name="SAPBEXHLevel3 3 4 2 2 4 2" xfId="38458"/>
    <cellStyle name="SAPBEXHLevel3 3 4 2 2 5" xfId="38459"/>
    <cellStyle name="SAPBEXHLevel3 3 4 2 2 5 2" xfId="38460"/>
    <cellStyle name="SAPBEXHLevel3 3 4 2 2 6" xfId="38461"/>
    <cellStyle name="SAPBEXHLevel3 3 4 2 2 6 2" xfId="38462"/>
    <cellStyle name="SAPBEXHLevel3 3 4 2 2 7" xfId="38463"/>
    <cellStyle name="SAPBEXHLevel3 3 4 2 3" xfId="38464"/>
    <cellStyle name="SAPBEXHLevel3 3 4 2 3 2" xfId="38465"/>
    <cellStyle name="SAPBEXHLevel3 3 4 2 4" xfId="38466"/>
    <cellStyle name="SAPBEXHLevel3 3 4 2 4 2" xfId="38467"/>
    <cellStyle name="SAPBEXHLevel3 3 4 2 5" xfId="38468"/>
    <cellStyle name="SAPBEXHLevel3 3 4 2 5 2" xfId="38469"/>
    <cellStyle name="SAPBEXHLevel3 3 4 2 6" xfId="38470"/>
    <cellStyle name="SAPBEXHLevel3 3 4 2 6 2" xfId="38471"/>
    <cellStyle name="SAPBEXHLevel3 3 4 2 7" xfId="38472"/>
    <cellStyle name="SAPBEXHLevel3 3 4 2 7 2" xfId="38473"/>
    <cellStyle name="SAPBEXHLevel3 3 4 2 8" xfId="38474"/>
    <cellStyle name="SAPBEXHLevel3 3 4 3" xfId="38475"/>
    <cellStyle name="SAPBEXHLevel3 3 4 3 2" xfId="38476"/>
    <cellStyle name="SAPBEXHLevel3 3 4 3 2 2" xfId="38477"/>
    <cellStyle name="SAPBEXHLevel3 3 4 3 3" xfId="38478"/>
    <cellStyle name="SAPBEXHLevel3 3 4 3 3 2" xfId="38479"/>
    <cellStyle name="SAPBEXHLevel3 3 4 3 4" xfId="38480"/>
    <cellStyle name="SAPBEXHLevel3 3 4 3 4 2" xfId="38481"/>
    <cellStyle name="SAPBEXHLevel3 3 4 3 5" xfId="38482"/>
    <cellStyle name="SAPBEXHLevel3 3 4 3 5 2" xfId="38483"/>
    <cellStyle name="SAPBEXHLevel3 3 4 3 6" xfId="38484"/>
    <cellStyle name="SAPBEXHLevel3 3 4 3 6 2" xfId="38485"/>
    <cellStyle name="SAPBEXHLevel3 3 4 3 7" xfId="38486"/>
    <cellStyle name="SAPBEXHLevel3 3 4 4" xfId="38487"/>
    <cellStyle name="SAPBEXHLevel3 3 4 4 2" xfId="38488"/>
    <cellStyle name="SAPBEXHLevel3 3 4 5" xfId="38489"/>
    <cellStyle name="SAPBEXHLevel3 3 4 5 2" xfId="38490"/>
    <cellStyle name="SAPBEXHLevel3 3 4 6" xfId="38491"/>
    <cellStyle name="SAPBEXHLevel3 3 4 6 2" xfId="38492"/>
    <cellStyle name="SAPBEXHLevel3 3 4 7" xfId="38493"/>
    <cellStyle name="SAPBEXHLevel3 3 4 7 2" xfId="38494"/>
    <cellStyle name="SAPBEXHLevel3 3 4 8" xfId="38495"/>
    <cellStyle name="SAPBEXHLevel3 3 4 8 2" xfId="38496"/>
    <cellStyle name="SAPBEXHLevel3 3 4 9" xfId="38497"/>
    <cellStyle name="SAPBEXHLevel3 3 5" xfId="38498"/>
    <cellStyle name="SAPBEXHLevel3 3 5 2" xfId="38499"/>
    <cellStyle name="SAPBEXHLevel3 3 5 2 2" xfId="38500"/>
    <cellStyle name="SAPBEXHLevel3 3 5 2 2 2" xfId="38501"/>
    <cellStyle name="SAPBEXHLevel3 3 5 2 3" xfId="38502"/>
    <cellStyle name="SAPBEXHLevel3 3 5 2 3 2" xfId="38503"/>
    <cellStyle name="SAPBEXHLevel3 3 5 2 4" xfId="38504"/>
    <cellStyle name="SAPBEXHLevel3 3 5 2 4 2" xfId="38505"/>
    <cellStyle name="SAPBEXHLevel3 3 5 2 5" xfId="38506"/>
    <cellStyle name="SAPBEXHLevel3 3 5 2 5 2" xfId="38507"/>
    <cellStyle name="SAPBEXHLevel3 3 5 2 6" xfId="38508"/>
    <cellStyle name="SAPBEXHLevel3 3 5 2 6 2" xfId="38509"/>
    <cellStyle name="SAPBEXHLevel3 3 5 2 7" xfId="38510"/>
    <cellStyle name="SAPBEXHLevel3 3 5 3" xfId="38511"/>
    <cellStyle name="SAPBEXHLevel3 3 5 3 2" xfId="38512"/>
    <cellStyle name="SAPBEXHLevel3 3 5 4" xfId="38513"/>
    <cellStyle name="SAPBEXHLevel3 3 5 4 2" xfId="38514"/>
    <cellStyle name="SAPBEXHLevel3 3 5 5" xfId="38515"/>
    <cellStyle name="SAPBEXHLevel3 3 5 5 2" xfId="38516"/>
    <cellStyle name="SAPBEXHLevel3 3 5 6" xfId="38517"/>
    <cellStyle name="SAPBEXHLevel3 3 5 6 2" xfId="38518"/>
    <cellStyle name="SAPBEXHLevel3 3 5 7" xfId="38519"/>
    <cellStyle name="SAPBEXHLevel3 3 5 7 2" xfId="38520"/>
    <cellStyle name="SAPBEXHLevel3 3 5 8" xfId="38521"/>
    <cellStyle name="SAPBEXHLevel3 3 6" xfId="38522"/>
    <cellStyle name="SAPBEXHLevel3 3 6 2" xfId="38523"/>
    <cellStyle name="SAPBEXHLevel3 3 6 2 2" xfId="38524"/>
    <cellStyle name="SAPBEXHLevel3 3 6 3" xfId="38525"/>
    <cellStyle name="SAPBEXHLevel3 3 6 3 2" xfId="38526"/>
    <cellStyle name="SAPBEXHLevel3 3 6 4" xfId="38527"/>
    <cellStyle name="SAPBEXHLevel3 3 6 4 2" xfId="38528"/>
    <cellStyle name="SAPBEXHLevel3 3 6 5" xfId="38529"/>
    <cellStyle name="SAPBEXHLevel3 3 6 5 2" xfId="38530"/>
    <cellStyle name="SAPBEXHLevel3 3 6 6" xfId="38531"/>
    <cellStyle name="SAPBEXHLevel3 3 6 6 2" xfId="38532"/>
    <cellStyle name="SAPBEXHLevel3 3 6 7" xfId="38533"/>
    <cellStyle name="SAPBEXHLevel3 3 7" xfId="38534"/>
    <cellStyle name="SAPBEXHLevel3 3 7 2" xfId="38535"/>
    <cellStyle name="SAPBEXHLevel3 3 8" xfId="38536"/>
    <cellStyle name="SAPBEXHLevel3 3 8 2" xfId="38537"/>
    <cellStyle name="SAPBEXHLevel3 3 9" xfId="38538"/>
    <cellStyle name="SAPBEXHLevel3 3 9 2" xfId="38539"/>
    <cellStyle name="SAPBEXHLevel3 4" xfId="38540"/>
    <cellStyle name="SAPBEXHLevel3 4 10" xfId="38541"/>
    <cellStyle name="SAPBEXHLevel3 4 10 2" xfId="38542"/>
    <cellStyle name="SAPBEXHLevel3 4 11" xfId="38543"/>
    <cellStyle name="SAPBEXHLevel3 4 2" xfId="38544"/>
    <cellStyle name="SAPBEXHLevel3 4 2 10" xfId="38545"/>
    <cellStyle name="SAPBEXHLevel3 4 2 2" xfId="38546"/>
    <cellStyle name="SAPBEXHLevel3 4 2 2 2" xfId="38547"/>
    <cellStyle name="SAPBEXHLevel3 4 2 2 2 2" xfId="38548"/>
    <cellStyle name="SAPBEXHLevel3 4 2 2 2 2 2" xfId="38549"/>
    <cellStyle name="SAPBEXHLevel3 4 2 2 2 2 2 2" xfId="38550"/>
    <cellStyle name="SAPBEXHLevel3 4 2 2 2 2 3" xfId="38551"/>
    <cellStyle name="SAPBEXHLevel3 4 2 2 2 2 3 2" xfId="38552"/>
    <cellStyle name="SAPBEXHLevel3 4 2 2 2 2 4" xfId="38553"/>
    <cellStyle name="SAPBEXHLevel3 4 2 2 2 2 4 2" xfId="38554"/>
    <cellStyle name="SAPBEXHLevel3 4 2 2 2 2 5" xfId="38555"/>
    <cellStyle name="SAPBEXHLevel3 4 2 2 2 2 5 2" xfId="38556"/>
    <cellStyle name="SAPBEXHLevel3 4 2 2 2 2 6" xfId="38557"/>
    <cellStyle name="SAPBEXHLevel3 4 2 2 2 2 6 2" xfId="38558"/>
    <cellStyle name="SAPBEXHLevel3 4 2 2 2 2 7" xfId="38559"/>
    <cellStyle name="SAPBEXHLevel3 4 2 2 2 3" xfId="38560"/>
    <cellStyle name="SAPBEXHLevel3 4 2 2 2 3 2" xfId="38561"/>
    <cellStyle name="SAPBEXHLevel3 4 2 2 2 4" xfId="38562"/>
    <cellStyle name="SAPBEXHLevel3 4 2 2 2 4 2" xfId="38563"/>
    <cellStyle name="SAPBEXHLevel3 4 2 2 2 5" xfId="38564"/>
    <cellStyle name="SAPBEXHLevel3 4 2 2 2 5 2" xfId="38565"/>
    <cellStyle name="SAPBEXHLevel3 4 2 2 2 6" xfId="38566"/>
    <cellStyle name="SAPBEXHLevel3 4 2 2 2 6 2" xfId="38567"/>
    <cellStyle name="SAPBEXHLevel3 4 2 2 2 7" xfId="38568"/>
    <cellStyle name="SAPBEXHLevel3 4 2 2 2 7 2" xfId="38569"/>
    <cellStyle name="SAPBEXHLevel3 4 2 2 2 8" xfId="38570"/>
    <cellStyle name="SAPBEXHLevel3 4 2 2 3" xfId="38571"/>
    <cellStyle name="SAPBEXHLevel3 4 2 2 3 2" xfId="38572"/>
    <cellStyle name="SAPBEXHLevel3 4 2 2 3 2 2" xfId="38573"/>
    <cellStyle name="SAPBEXHLevel3 4 2 2 3 3" xfId="38574"/>
    <cellStyle name="SAPBEXHLevel3 4 2 2 3 3 2" xfId="38575"/>
    <cellStyle name="SAPBEXHLevel3 4 2 2 3 4" xfId="38576"/>
    <cellStyle name="SAPBEXHLevel3 4 2 2 3 4 2" xfId="38577"/>
    <cellStyle name="SAPBEXHLevel3 4 2 2 3 5" xfId="38578"/>
    <cellStyle name="SAPBEXHLevel3 4 2 2 3 5 2" xfId="38579"/>
    <cellStyle name="SAPBEXHLevel3 4 2 2 3 6" xfId="38580"/>
    <cellStyle name="SAPBEXHLevel3 4 2 2 3 6 2" xfId="38581"/>
    <cellStyle name="SAPBEXHLevel3 4 2 2 3 7" xfId="38582"/>
    <cellStyle name="SAPBEXHLevel3 4 2 2 4" xfId="38583"/>
    <cellStyle name="SAPBEXHLevel3 4 2 2 4 2" xfId="38584"/>
    <cellStyle name="SAPBEXHLevel3 4 2 2 5" xfId="38585"/>
    <cellStyle name="SAPBEXHLevel3 4 2 2 5 2" xfId="38586"/>
    <cellStyle name="SAPBEXHLevel3 4 2 2 6" xfId="38587"/>
    <cellStyle name="SAPBEXHLevel3 4 2 2 6 2" xfId="38588"/>
    <cellStyle name="SAPBEXHLevel3 4 2 2 7" xfId="38589"/>
    <cellStyle name="SAPBEXHLevel3 4 2 2 7 2" xfId="38590"/>
    <cellStyle name="SAPBEXHLevel3 4 2 2 8" xfId="38591"/>
    <cellStyle name="SAPBEXHLevel3 4 2 2 8 2" xfId="38592"/>
    <cellStyle name="SAPBEXHLevel3 4 2 2 9" xfId="38593"/>
    <cellStyle name="SAPBEXHLevel3 4 2 3" xfId="38594"/>
    <cellStyle name="SAPBEXHLevel3 4 2 3 2" xfId="38595"/>
    <cellStyle name="SAPBEXHLevel3 4 2 3 2 2" xfId="38596"/>
    <cellStyle name="SAPBEXHLevel3 4 2 3 2 2 2" xfId="38597"/>
    <cellStyle name="SAPBEXHLevel3 4 2 3 2 3" xfId="38598"/>
    <cellStyle name="SAPBEXHLevel3 4 2 3 2 3 2" xfId="38599"/>
    <cellStyle name="SAPBEXHLevel3 4 2 3 2 4" xfId="38600"/>
    <cellStyle name="SAPBEXHLevel3 4 2 3 2 4 2" xfId="38601"/>
    <cellStyle name="SAPBEXHLevel3 4 2 3 2 5" xfId="38602"/>
    <cellStyle name="SAPBEXHLevel3 4 2 3 2 5 2" xfId="38603"/>
    <cellStyle name="SAPBEXHLevel3 4 2 3 2 6" xfId="38604"/>
    <cellStyle name="SAPBEXHLevel3 4 2 3 2 6 2" xfId="38605"/>
    <cellStyle name="SAPBEXHLevel3 4 2 3 2 7" xfId="38606"/>
    <cellStyle name="SAPBEXHLevel3 4 2 3 3" xfId="38607"/>
    <cellStyle name="SAPBEXHLevel3 4 2 3 3 2" xfId="38608"/>
    <cellStyle name="SAPBEXHLevel3 4 2 3 4" xfId="38609"/>
    <cellStyle name="SAPBEXHLevel3 4 2 3 4 2" xfId="38610"/>
    <cellStyle name="SAPBEXHLevel3 4 2 3 5" xfId="38611"/>
    <cellStyle name="SAPBEXHLevel3 4 2 3 5 2" xfId="38612"/>
    <cellStyle name="SAPBEXHLevel3 4 2 3 6" xfId="38613"/>
    <cellStyle name="SAPBEXHLevel3 4 2 3 6 2" xfId="38614"/>
    <cellStyle name="SAPBEXHLevel3 4 2 3 7" xfId="38615"/>
    <cellStyle name="SAPBEXHLevel3 4 2 3 7 2" xfId="38616"/>
    <cellStyle name="SAPBEXHLevel3 4 2 3 8" xfId="38617"/>
    <cellStyle name="SAPBEXHLevel3 4 2 4" xfId="38618"/>
    <cellStyle name="SAPBEXHLevel3 4 2 4 2" xfId="38619"/>
    <cellStyle name="SAPBEXHLevel3 4 2 4 2 2" xfId="38620"/>
    <cellStyle name="SAPBEXHLevel3 4 2 4 3" xfId="38621"/>
    <cellStyle name="SAPBEXHLevel3 4 2 4 3 2" xfId="38622"/>
    <cellStyle name="SAPBEXHLevel3 4 2 4 4" xfId="38623"/>
    <cellStyle name="SAPBEXHLevel3 4 2 4 4 2" xfId="38624"/>
    <cellStyle name="SAPBEXHLevel3 4 2 4 5" xfId="38625"/>
    <cellStyle name="SAPBEXHLevel3 4 2 4 5 2" xfId="38626"/>
    <cellStyle name="SAPBEXHLevel3 4 2 4 6" xfId="38627"/>
    <cellStyle name="SAPBEXHLevel3 4 2 4 6 2" xfId="38628"/>
    <cellStyle name="SAPBEXHLevel3 4 2 4 7" xfId="38629"/>
    <cellStyle name="SAPBEXHLevel3 4 2 5" xfId="38630"/>
    <cellStyle name="SAPBEXHLevel3 4 2 5 2" xfId="38631"/>
    <cellStyle name="SAPBEXHLevel3 4 2 6" xfId="38632"/>
    <cellStyle name="SAPBEXHLevel3 4 2 6 2" xfId="38633"/>
    <cellStyle name="SAPBEXHLevel3 4 2 7" xfId="38634"/>
    <cellStyle name="SAPBEXHLevel3 4 2 7 2" xfId="38635"/>
    <cellStyle name="SAPBEXHLevel3 4 2 8" xfId="38636"/>
    <cellStyle name="SAPBEXHLevel3 4 2 8 2" xfId="38637"/>
    <cellStyle name="SAPBEXHLevel3 4 2 9" xfId="38638"/>
    <cellStyle name="SAPBEXHLevel3 4 2 9 2" xfId="38639"/>
    <cellStyle name="SAPBEXHLevel3 4 3" xfId="38640"/>
    <cellStyle name="SAPBEXHLevel3 4 3 2" xfId="38641"/>
    <cellStyle name="SAPBEXHLevel3 4 3 2 2" xfId="38642"/>
    <cellStyle name="SAPBEXHLevel3 4 3 2 2 2" xfId="38643"/>
    <cellStyle name="SAPBEXHLevel3 4 3 2 2 2 2" xfId="38644"/>
    <cellStyle name="SAPBEXHLevel3 4 3 2 2 3" xfId="38645"/>
    <cellStyle name="SAPBEXHLevel3 4 3 2 2 3 2" xfId="38646"/>
    <cellStyle name="SAPBEXHLevel3 4 3 2 2 4" xfId="38647"/>
    <cellStyle name="SAPBEXHLevel3 4 3 2 2 4 2" xfId="38648"/>
    <cellStyle name="SAPBEXHLevel3 4 3 2 2 5" xfId="38649"/>
    <cellStyle name="SAPBEXHLevel3 4 3 2 2 5 2" xfId="38650"/>
    <cellStyle name="SAPBEXHLevel3 4 3 2 2 6" xfId="38651"/>
    <cellStyle name="SAPBEXHLevel3 4 3 2 2 6 2" xfId="38652"/>
    <cellStyle name="SAPBEXHLevel3 4 3 2 2 7" xfId="38653"/>
    <cellStyle name="SAPBEXHLevel3 4 3 2 3" xfId="38654"/>
    <cellStyle name="SAPBEXHLevel3 4 3 2 3 2" xfId="38655"/>
    <cellStyle name="SAPBEXHLevel3 4 3 2 4" xfId="38656"/>
    <cellStyle name="SAPBEXHLevel3 4 3 2 4 2" xfId="38657"/>
    <cellStyle name="SAPBEXHLevel3 4 3 2 5" xfId="38658"/>
    <cellStyle name="SAPBEXHLevel3 4 3 2 5 2" xfId="38659"/>
    <cellStyle name="SAPBEXHLevel3 4 3 2 6" xfId="38660"/>
    <cellStyle name="SAPBEXHLevel3 4 3 2 6 2" xfId="38661"/>
    <cellStyle name="SAPBEXHLevel3 4 3 2 7" xfId="38662"/>
    <cellStyle name="SAPBEXHLevel3 4 3 2 7 2" xfId="38663"/>
    <cellStyle name="SAPBEXHLevel3 4 3 2 8" xfId="38664"/>
    <cellStyle name="SAPBEXHLevel3 4 3 3" xfId="38665"/>
    <cellStyle name="SAPBEXHLevel3 4 3 3 2" xfId="38666"/>
    <cellStyle name="SAPBEXHLevel3 4 3 3 2 2" xfId="38667"/>
    <cellStyle name="SAPBEXHLevel3 4 3 3 3" xfId="38668"/>
    <cellStyle name="SAPBEXHLevel3 4 3 3 3 2" xfId="38669"/>
    <cellStyle name="SAPBEXHLevel3 4 3 3 4" xfId="38670"/>
    <cellStyle name="SAPBEXHLevel3 4 3 3 4 2" xfId="38671"/>
    <cellStyle name="SAPBEXHLevel3 4 3 3 5" xfId="38672"/>
    <cellStyle name="SAPBEXHLevel3 4 3 3 5 2" xfId="38673"/>
    <cellStyle name="SAPBEXHLevel3 4 3 3 6" xfId="38674"/>
    <cellStyle name="SAPBEXHLevel3 4 3 3 6 2" xfId="38675"/>
    <cellStyle name="SAPBEXHLevel3 4 3 3 7" xfId="38676"/>
    <cellStyle name="SAPBEXHLevel3 4 3 4" xfId="38677"/>
    <cellStyle name="SAPBEXHLevel3 4 3 4 2" xfId="38678"/>
    <cellStyle name="SAPBEXHLevel3 4 3 5" xfId="38679"/>
    <cellStyle name="SAPBEXHLevel3 4 3 5 2" xfId="38680"/>
    <cellStyle name="SAPBEXHLevel3 4 3 6" xfId="38681"/>
    <cellStyle name="SAPBEXHLevel3 4 3 6 2" xfId="38682"/>
    <cellStyle name="SAPBEXHLevel3 4 3 7" xfId="38683"/>
    <cellStyle name="SAPBEXHLevel3 4 3 7 2" xfId="38684"/>
    <cellStyle name="SAPBEXHLevel3 4 3 8" xfId="38685"/>
    <cellStyle name="SAPBEXHLevel3 4 3 8 2" xfId="38686"/>
    <cellStyle name="SAPBEXHLevel3 4 3 9" xfId="38687"/>
    <cellStyle name="SAPBEXHLevel3 4 4" xfId="38688"/>
    <cellStyle name="SAPBEXHLevel3 4 4 2" xfId="38689"/>
    <cellStyle name="SAPBEXHLevel3 4 4 2 2" xfId="38690"/>
    <cellStyle name="SAPBEXHLevel3 4 4 2 2 2" xfId="38691"/>
    <cellStyle name="SAPBEXHLevel3 4 4 2 3" xfId="38692"/>
    <cellStyle name="SAPBEXHLevel3 4 4 2 3 2" xfId="38693"/>
    <cellStyle name="SAPBEXHLevel3 4 4 2 4" xfId="38694"/>
    <cellStyle name="SAPBEXHLevel3 4 4 2 4 2" xfId="38695"/>
    <cellStyle name="SAPBEXHLevel3 4 4 2 5" xfId="38696"/>
    <cellStyle name="SAPBEXHLevel3 4 4 2 5 2" xfId="38697"/>
    <cellStyle name="SAPBEXHLevel3 4 4 2 6" xfId="38698"/>
    <cellStyle name="SAPBEXHLevel3 4 4 2 6 2" xfId="38699"/>
    <cellStyle name="SAPBEXHLevel3 4 4 2 7" xfId="38700"/>
    <cellStyle name="SAPBEXHLevel3 4 4 3" xfId="38701"/>
    <cellStyle name="SAPBEXHLevel3 4 4 3 2" xfId="38702"/>
    <cellStyle name="SAPBEXHLevel3 4 4 4" xfId="38703"/>
    <cellStyle name="SAPBEXHLevel3 4 4 4 2" xfId="38704"/>
    <cellStyle name="SAPBEXHLevel3 4 4 5" xfId="38705"/>
    <cellStyle name="SAPBEXHLevel3 4 4 5 2" xfId="38706"/>
    <cellStyle name="SAPBEXHLevel3 4 4 6" xfId="38707"/>
    <cellStyle name="SAPBEXHLevel3 4 4 6 2" xfId="38708"/>
    <cellStyle name="SAPBEXHLevel3 4 4 7" xfId="38709"/>
    <cellStyle name="SAPBEXHLevel3 4 4 7 2" xfId="38710"/>
    <cellStyle name="SAPBEXHLevel3 4 4 8" xfId="38711"/>
    <cellStyle name="SAPBEXHLevel3 4 5" xfId="38712"/>
    <cellStyle name="SAPBEXHLevel3 4 5 2" xfId="38713"/>
    <cellStyle name="SAPBEXHLevel3 4 5 2 2" xfId="38714"/>
    <cellStyle name="SAPBEXHLevel3 4 5 3" xfId="38715"/>
    <cellStyle name="SAPBEXHLevel3 4 5 3 2" xfId="38716"/>
    <cellStyle name="SAPBEXHLevel3 4 5 4" xfId="38717"/>
    <cellStyle name="SAPBEXHLevel3 4 5 4 2" xfId="38718"/>
    <cellStyle name="SAPBEXHLevel3 4 5 5" xfId="38719"/>
    <cellStyle name="SAPBEXHLevel3 4 5 5 2" xfId="38720"/>
    <cellStyle name="SAPBEXHLevel3 4 5 6" xfId="38721"/>
    <cellStyle name="SAPBEXHLevel3 4 5 6 2" xfId="38722"/>
    <cellStyle name="SAPBEXHLevel3 4 5 7" xfId="38723"/>
    <cellStyle name="SAPBEXHLevel3 4 6" xfId="38724"/>
    <cellStyle name="SAPBEXHLevel3 4 6 2" xfId="38725"/>
    <cellStyle name="SAPBEXHLevel3 4 7" xfId="38726"/>
    <cellStyle name="SAPBEXHLevel3 4 7 2" xfId="38727"/>
    <cellStyle name="SAPBEXHLevel3 4 8" xfId="38728"/>
    <cellStyle name="SAPBEXHLevel3 4 8 2" xfId="38729"/>
    <cellStyle name="SAPBEXHLevel3 4 9" xfId="38730"/>
    <cellStyle name="SAPBEXHLevel3 4 9 2" xfId="38731"/>
    <cellStyle name="SAPBEXHLevel3 5" xfId="38732"/>
    <cellStyle name="SAPBEXHLevel3 5 10" xfId="38733"/>
    <cellStyle name="SAPBEXHLevel3 5 2" xfId="38734"/>
    <cellStyle name="SAPBEXHLevel3 5 2 2" xfId="38735"/>
    <cellStyle name="SAPBEXHLevel3 5 2 2 2" xfId="38736"/>
    <cellStyle name="SAPBEXHLevel3 5 2 2 2 2" xfId="38737"/>
    <cellStyle name="SAPBEXHLevel3 5 2 2 2 2 2" xfId="38738"/>
    <cellStyle name="SAPBEXHLevel3 5 2 2 2 3" xfId="38739"/>
    <cellStyle name="SAPBEXHLevel3 5 2 2 2 3 2" xfId="38740"/>
    <cellStyle name="SAPBEXHLevel3 5 2 2 2 4" xfId="38741"/>
    <cellStyle name="SAPBEXHLevel3 5 2 2 2 4 2" xfId="38742"/>
    <cellStyle name="SAPBEXHLevel3 5 2 2 2 5" xfId="38743"/>
    <cellStyle name="SAPBEXHLevel3 5 2 2 2 5 2" xfId="38744"/>
    <cellStyle name="SAPBEXHLevel3 5 2 2 2 6" xfId="38745"/>
    <cellStyle name="SAPBEXHLevel3 5 2 2 2 6 2" xfId="38746"/>
    <cellStyle name="SAPBEXHLevel3 5 2 2 2 7" xfId="38747"/>
    <cellStyle name="SAPBEXHLevel3 5 2 2 3" xfId="38748"/>
    <cellStyle name="SAPBEXHLevel3 5 2 2 3 2" xfId="38749"/>
    <cellStyle name="SAPBEXHLevel3 5 2 2 4" xfId="38750"/>
    <cellStyle name="SAPBEXHLevel3 5 2 2 4 2" xfId="38751"/>
    <cellStyle name="SAPBEXHLevel3 5 2 2 5" xfId="38752"/>
    <cellStyle name="SAPBEXHLevel3 5 2 2 5 2" xfId="38753"/>
    <cellStyle name="SAPBEXHLevel3 5 2 2 6" xfId="38754"/>
    <cellStyle name="SAPBEXHLevel3 5 2 2 6 2" xfId="38755"/>
    <cellStyle name="SAPBEXHLevel3 5 2 2 7" xfId="38756"/>
    <cellStyle name="SAPBEXHLevel3 5 2 2 7 2" xfId="38757"/>
    <cellStyle name="SAPBEXHLevel3 5 2 2 8" xfId="38758"/>
    <cellStyle name="SAPBEXHLevel3 5 2 3" xfId="38759"/>
    <cellStyle name="SAPBEXHLevel3 5 2 3 2" xfId="38760"/>
    <cellStyle name="SAPBEXHLevel3 5 2 3 2 2" xfId="38761"/>
    <cellStyle name="SAPBEXHLevel3 5 2 3 3" xfId="38762"/>
    <cellStyle name="SAPBEXHLevel3 5 2 3 3 2" xfId="38763"/>
    <cellStyle name="SAPBEXHLevel3 5 2 3 4" xfId="38764"/>
    <cellStyle name="SAPBEXHLevel3 5 2 3 4 2" xfId="38765"/>
    <cellStyle name="SAPBEXHLevel3 5 2 3 5" xfId="38766"/>
    <cellStyle name="SAPBEXHLevel3 5 2 3 5 2" xfId="38767"/>
    <cellStyle name="SAPBEXHLevel3 5 2 3 6" xfId="38768"/>
    <cellStyle name="SAPBEXHLevel3 5 2 3 6 2" xfId="38769"/>
    <cellStyle name="SAPBEXHLevel3 5 2 3 7" xfId="38770"/>
    <cellStyle name="SAPBEXHLevel3 5 2 4" xfId="38771"/>
    <cellStyle name="SAPBEXHLevel3 5 2 4 2" xfId="38772"/>
    <cellStyle name="SAPBEXHLevel3 5 2 5" xfId="38773"/>
    <cellStyle name="SAPBEXHLevel3 5 2 5 2" xfId="38774"/>
    <cellStyle name="SAPBEXHLevel3 5 2 6" xfId="38775"/>
    <cellStyle name="SAPBEXHLevel3 5 2 6 2" xfId="38776"/>
    <cellStyle name="SAPBEXHLevel3 5 2 7" xfId="38777"/>
    <cellStyle name="SAPBEXHLevel3 5 2 7 2" xfId="38778"/>
    <cellStyle name="SAPBEXHLevel3 5 2 8" xfId="38779"/>
    <cellStyle name="SAPBEXHLevel3 5 2 8 2" xfId="38780"/>
    <cellStyle name="SAPBEXHLevel3 5 2 9" xfId="38781"/>
    <cellStyle name="SAPBEXHLevel3 5 3" xfId="38782"/>
    <cellStyle name="SAPBEXHLevel3 5 3 2" xfId="38783"/>
    <cellStyle name="SAPBEXHLevel3 5 3 2 2" xfId="38784"/>
    <cellStyle name="SAPBEXHLevel3 5 3 2 2 2" xfId="38785"/>
    <cellStyle name="SAPBEXHLevel3 5 3 2 3" xfId="38786"/>
    <cellStyle name="SAPBEXHLevel3 5 3 2 3 2" xfId="38787"/>
    <cellStyle name="SAPBEXHLevel3 5 3 2 4" xfId="38788"/>
    <cellStyle name="SAPBEXHLevel3 5 3 2 4 2" xfId="38789"/>
    <cellStyle name="SAPBEXHLevel3 5 3 2 5" xfId="38790"/>
    <cellStyle name="SAPBEXHLevel3 5 3 2 5 2" xfId="38791"/>
    <cellStyle name="SAPBEXHLevel3 5 3 2 6" xfId="38792"/>
    <cellStyle name="SAPBEXHLevel3 5 3 2 6 2" xfId="38793"/>
    <cellStyle name="SAPBEXHLevel3 5 3 2 7" xfId="38794"/>
    <cellStyle name="SAPBEXHLevel3 5 3 3" xfId="38795"/>
    <cellStyle name="SAPBEXHLevel3 5 3 3 2" xfId="38796"/>
    <cellStyle name="SAPBEXHLevel3 5 3 4" xfId="38797"/>
    <cellStyle name="SAPBEXHLevel3 5 3 4 2" xfId="38798"/>
    <cellStyle name="SAPBEXHLevel3 5 3 5" xfId="38799"/>
    <cellStyle name="SAPBEXHLevel3 5 3 5 2" xfId="38800"/>
    <cellStyle name="SAPBEXHLevel3 5 3 6" xfId="38801"/>
    <cellStyle name="SAPBEXHLevel3 5 3 6 2" xfId="38802"/>
    <cellStyle name="SAPBEXHLevel3 5 3 7" xfId="38803"/>
    <cellStyle name="SAPBEXHLevel3 5 3 7 2" xfId="38804"/>
    <cellStyle name="SAPBEXHLevel3 5 3 8" xfId="38805"/>
    <cellStyle name="SAPBEXHLevel3 5 4" xfId="38806"/>
    <cellStyle name="SAPBEXHLevel3 5 4 2" xfId="38807"/>
    <cellStyle name="SAPBEXHLevel3 5 4 2 2" xfId="38808"/>
    <cellStyle name="SAPBEXHLevel3 5 4 3" xfId="38809"/>
    <cellStyle name="SAPBEXHLevel3 5 4 3 2" xfId="38810"/>
    <cellStyle name="SAPBEXHLevel3 5 4 4" xfId="38811"/>
    <cellStyle name="SAPBEXHLevel3 5 4 4 2" xfId="38812"/>
    <cellStyle name="SAPBEXHLevel3 5 4 5" xfId="38813"/>
    <cellStyle name="SAPBEXHLevel3 5 4 5 2" xfId="38814"/>
    <cellStyle name="SAPBEXHLevel3 5 4 6" xfId="38815"/>
    <cellStyle name="SAPBEXHLevel3 5 4 6 2" xfId="38816"/>
    <cellStyle name="SAPBEXHLevel3 5 4 7" xfId="38817"/>
    <cellStyle name="SAPBEXHLevel3 5 5" xfId="38818"/>
    <cellStyle name="SAPBEXHLevel3 5 5 2" xfId="38819"/>
    <cellStyle name="SAPBEXHLevel3 5 6" xfId="38820"/>
    <cellStyle name="SAPBEXHLevel3 5 6 2" xfId="38821"/>
    <cellStyle name="SAPBEXHLevel3 5 7" xfId="38822"/>
    <cellStyle name="SAPBEXHLevel3 5 7 2" xfId="38823"/>
    <cellStyle name="SAPBEXHLevel3 5 8" xfId="38824"/>
    <cellStyle name="SAPBEXHLevel3 5 8 2" xfId="38825"/>
    <cellStyle name="SAPBEXHLevel3 5 9" xfId="38826"/>
    <cellStyle name="SAPBEXHLevel3 5 9 2" xfId="38827"/>
    <cellStyle name="SAPBEXHLevel3 6" xfId="38828"/>
    <cellStyle name="SAPBEXHLevel3 6 10" xfId="38829"/>
    <cellStyle name="SAPBEXHLevel3 6 2" xfId="38830"/>
    <cellStyle name="SAPBEXHLevel3 6 2 2" xfId="38831"/>
    <cellStyle name="SAPBEXHLevel3 6 2 2 2" xfId="38832"/>
    <cellStyle name="SAPBEXHLevel3 6 2 2 2 2" xfId="38833"/>
    <cellStyle name="SAPBEXHLevel3 6 2 2 2 2 2" xfId="38834"/>
    <cellStyle name="SAPBEXHLevel3 6 2 2 2 3" xfId="38835"/>
    <cellStyle name="SAPBEXHLevel3 6 2 2 2 3 2" xfId="38836"/>
    <cellStyle name="SAPBEXHLevel3 6 2 2 2 4" xfId="38837"/>
    <cellStyle name="SAPBEXHLevel3 6 2 2 2 4 2" xfId="38838"/>
    <cellStyle name="SAPBEXHLevel3 6 2 2 2 5" xfId="38839"/>
    <cellStyle name="SAPBEXHLevel3 6 2 2 2 5 2" xfId="38840"/>
    <cellStyle name="SAPBEXHLevel3 6 2 2 2 6" xfId="38841"/>
    <cellStyle name="SAPBEXHLevel3 6 2 2 2 6 2" xfId="38842"/>
    <cellStyle name="SAPBEXHLevel3 6 2 2 2 7" xfId="38843"/>
    <cellStyle name="SAPBEXHLevel3 6 2 2 3" xfId="38844"/>
    <cellStyle name="SAPBEXHLevel3 6 2 2 3 2" xfId="38845"/>
    <cellStyle name="SAPBEXHLevel3 6 2 2 4" xfId="38846"/>
    <cellStyle name="SAPBEXHLevel3 6 2 2 4 2" xfId="38847"/>
    <cellStyle name="SAPBEXHLevel3 6 2 2 5" xfId="38848"/>
    <cellStyle name="SAPBEXHLevel3 6 2 2 5 2" xfId="38849"/>
    <cellStyle name="SAPBEXHLevel3 6 2 2 6" xfId="38850"/>
    <cellStyle name="SAPBEXHLevel3 6 2 2 6 2" xfId="38851"/>
    <cellStyle name="SAPBEXHLevel3 6 2 2 7" xfId="38852"/>
    <cellStyle name="SAPBEXHLevel3 6 2 2 7 2" xfId="38853"/>
    <cellStyle name="SAPBEXHLevel3 6 2 2 8" xfId="38854"/>
    <cellStyle name="SAPBEXHLevel3 6 2 3" xfId="38855"/>
    <cellStyle name="SAPBEXHLevel3 6 2 3 2" xfId="38856"/>
    <cellStyle name="SAPBEXHLevel3 6 2 3 2 2" xfId="38857"/>
    <cellStyle name="SAPBEXHLevel3 6 2 3 3" xfId="38858"/>
    <cellStyle name="SAPBEXHLevel3 6 2 3 3 2" xfId="38859"/>
    <cellStyle name="SAPBEXHLevel3 6 2 3 4" xfId="38860"/>
    <cellStyle name="SAPBEXHLevel3 6 2 3 4 2" xfId="38861"/>
    <cellStyle name="SAPBEXHLevel3 6 2 3 5" xfId="38862"/>
    <cellStyle name="SAPBEXHLevel3 6 2 3 5 2" xfId="38863"/>
    <cellStyle name="SAPBEXHLevel3 6 2 3 6" xfId="38864"/>
    <cellStyle name="SAPBEXHLevel3 6 2 3 6 2" xfId="38865"/>
    <cellStyle name="SAPBEXHLevel3 6 2 3 7" xfId="38866"/>
    <cellStyle name="SAPBEXHLevel3 6 2 4" xfId="38867"/>
    <cellStyle name="SAPBEXHLevel3 6 2 4 2" xfId="38868"/>
    <cellStyle name="SAPBEXHLevel3 6 2 5" xfId="38869"/>
    <cellStyle name="SAPBEXHLevel3 6 2 5 2" xfId="38870"/>
    <cellStyle name="SAPBEXHLevel3 6 2 6" xfId="38871"/>
    <cellStyle name="SAPBEXHLevel3 6 2 6 2" xfId="38872"/>
    <cellStyle name="SAPBEXHLevel3 6 2 7" xfId="38873"/>
    <cellStyle name="SAPBEXHLevel3 6 2 7 2" xfId="38874"/>
    <cellStyle name="SAPBEXHLevel3 6 2 8" xfId="38875"/>
    <cellStyle name="SAPBEXHLevel3 6 2 8 2" xfId="38876"/>
    <cellStyle name="SAPBEXHLevel3 6 2 9" xfId="38877"/>
    <cellStyle name="SAPBEXHLevel3 6 3" xfId="38878"/>
    <cellStyle name="SAPBEXHLevel3 6 3 2" xfId="38879"/>
    <cellStyle name="SAPBEXHLevel3 6 3 2 2" xfId="38880"/>
    <cellStyle name="SAPBEXHLevel3 6 3 2 2 2" xfId="38881"/>
    <cellStyle name="SAPBEXHLevel3 6 3 2 3" xfId="38882"/>
    <cellStyle name="SAPBEXHLevel3 6 3 2 3 2" xfId="38883"/>
    <cellStyle name="SAPBEXHLevel3 6 3 2 4" xfId="38884"/>
    <cellStyle name="SAPBEXHLevel3 6 3 2 4 2" xfId="38885"/>
    <cellStyle name="SAPBEXHLevel3 6 3 2 5" xfId="38886"/>
    <cellStyle name="SAPBEXHLevel3 6 3 2 5 2" xfId="38887"/>
    <cellStyle name="SAPBEXHLevel3 6 3 2 6" xfId="38888"/>
    <cellStyle name="SAPBEXHLevel3 6 3 2 6 2" xfId="38889"/>
    <cellStyle name="SAPBEXHLevel3 6 3 2 7" xfId="38890"/>
    <cellStyle name="SAPBEXHLevel3 6 3 3" xfId="38891"/>
    <cellStyle name="SAPBEXHLevel3 6 3 3 2" xfId="38892"/>
    <cellStyle name="SAPBEXHLevel3 6 3 4" xfId="38893"/>
    <cellStyle name="SAPBEXHLevel3 6 3 4 2" xfId="38894"/>
    <cellStyle name="SAPBEXHLevel3 6 3 5" xfId="38895"/>
    <cellStyle name="SAPBEXHLevel3 6 3 5 2" xfId="38896"/>
    <cellStyle name="SAPBEXHLevel3 6 3 6" xfId="38897"/>
    <cellStyle name="SAPBEXHLevel3 6 3 6 2" xfId="38898"/>
    <cellStyle name="SAPBEXHLevel3 6 3 7" xfId="38899"/>
    <cellStyle name="SAPBEXHLevel3 6 3 7 2" xfId="38900"/>
    <cellStyle name="SAPBEXHLevel3 6 3 8" xfId="38901"/>
    <cellStyle name="SAPBEXHLevel3 6 4" xfId="38902"/>
    <cellStyle name="SAPBEXHLevel3 6 4 2" xfId="38903"/>
    <cellStyle name="SAPBEXHLevel3 6 4 2 2" xfId="38904"/>
    <cellStyle name="SAPBEXHLevel3 6 4 3" xfId="38905"/>
    <cellStyle name="SAPBEXHLevel3 6 4 3 2" xfId="38906"/>
    <cellStyle name="SAPBEXHLevel3 6 4 4" xfId="38907"/>
    <cellStyle name="SAPBEXHLevel3 6 4 4 2" xfId="38908"/>
    <cellStyle name="SAPBEXHLevel3 6 4 5" xfId="38909"/>
    <cellStyle name="SAPBEXHLevel3 6 4 5 2" xfId="38910"/>
    <cellStyle name="SAPBEXHLevel3 6 4 6" xfId="38911"/>
    <cellStyle name="SAPBEXHLevel3 6 4 6 2" xfId="38912"/>
    <cellStyle name="SAPBEXHLevel3 6 4 7" xfId="38913"/>
    <cellStyle name="SAPBEXHLevel3 6 5" xfId="38914"/>
    <cellStyle name="SAPBEXHLevel3 6 5 2" xfId="38915"/>
    <cellStyle name="SAPBEXHLevel3 6 6" xfId="38916"/>
    <cellStyle name="SAPBEXHLevel3 6 6 2" xfId="38917"/>
    <cellStyle name="SAPBEXHLevel3 6 7" xfId="38918"/>
    <cellStyle name="SAPBEXHLevel3 6 7 2" xfId="38919"/>
    <cellStyle name="SAPBEXHLevel3 6 8" xfId="38920"/>
    <cellStyle name="SAPBEXHLevel3 6 8 2" xfId="38921"/>
    <cellStyle name="SAPBEXHLevel3 6 9" xfId="38922"/>
    <cellStyle name="SAPBEXHLevel3 6 9 2" xfId="38923"/>
    <cellStyle name="SAPBEXHLevel3 7" xfId="38924"/>
    <cellStyle name="SAPBEXHLevel3 7 10" xfId="38925"/>
    <cellStyle name="SAPBEXHLevel3 7 2" xfId="38926"/>
    <cellStyle name="SAPBEXHLevel3 7 2 2" xfId="38927"/>
    <cellStyle name="SAPBEXHLevel3 7 2 2 2" xfId="38928"/>
    <cellStyle name="SAPBEXHLevel3 7 2 2 2 2" xfId="38929"/>
    <cellStyle name="SAPBEXHLevel3 7 2 2 2 2 2" xfId="38930"/>
    <cellStyle name="SAPBEXHLevel3 7 2 2 2 3" xfId="38931"/>
    <cellStyle name="SAPBEXHLevel3 7 2 2 2 3 2" xfId="38932"/>
    <cellStyle name="SAPBEXHLevel3 7 2 2 2 4" xfId="38933"/>
    <cellStyle name="SAPBEXHLevel3 7 2 2 2 4 2" xfId="38934"/>
    <cellStyle name="SAPBEXHLevel3 7 2 2 2 5" xfId="38935"/>
    <cellStyle name="SAPBEXHLevel3 7 2 2 2 5 2" xfId="38936"/>
    <cellStyle name="SAPBEXHLevel3 7 2 2 2 6" xfId="38937"/>
    <cellStyle name="SAPBEXHLevel3 7 2 2 2 6 2" xfId="38938"/>
    <cellStyle name="SAPBEXHLevel3 7 2 2 2 7" xfId="38939"/>
    <cellStyle name="SAPBEXHLevel3 7 2 2 3" xfId="38940"/>
    <cellStyle name="SAPBEXHLevel3 7 2 2 3 2" xfId="38941"/>
    <cellStyle name="SAPBEXHLevel3 7 2 2 4" xfId="38942"/>
    <cellStyle name="SAPBEXHLevel3 7 2 2 4 2" xfId="38943"/>
    <cellStyle name="SAPBEXHLevel3 7 2 2 5" xfId="38944"/>
    <cellStyle name="SAPBEXHLevel3 7 2 2 5 2" xfId="38945"/>
    <cellStyle name="SAPBEXHLevel3 7 2 2 6" xfId="38946"/>
    <cellStyle name="SAPBEXHLevel3 7 2 2 6 2" xfId="38947"/>
    <cellStyle name="SAPBEXHLevel3 7 2 2 7" xfId="38948"/>
    <cellStyle name="SAPBEXHLevel3 7 2 2 7 2" xfId="38949"/>
    <cellStyle name="SAPBEXHLevel3 7 2 2 8" xfId="38950"/>
    <cellStyle name="SAPBEXHLevel3 7 2 3" xfId="38951"/>
    <cellStyle name="SAPBEXHLevel3 7 2 3 2" xfId="38952"/>
    <cellStyle name="SAPBEXHLevel3 7 2 3 2 2" xfId="38953"/>
    <cellStyle name="SAPBEXHLevel3 7 2 3 3" xfId="38954"/>
    <cellStyle name="SAPBEXHLevel3 7 2 3 3 2" xfId="38955"/>
    <cellStyle name="SAPBEXHLevel3 7 2 3 4" xfId="38956"/>
    <cellStyle name="SAPBEXHLevel3 7 2 3 4 2" xfId="38957"/>
    <cellStyle name="SAPBEXHLevel3 7 2 3 5" xfId="38958"/>
    <cellStyle name="SAPBEXHLevel3 7 2 3 5 2" xfId="38959"/>
    <cellStyle name="SAPBEXHLevel3 7 2 3 6" xfId="38960"/>
    <cellStyle name="SAPBEXHLevel3 7 2 3 6 2" xfId="38961"/>
    <cellStyle name="SAPBEXHLevel3 7 2 3 7" xfId="38962"/>
    <cellStyle name="SAPBEXHLevel3 7 2 4" xfId="38963"/>
    <cellStyle name="SAPBEXHLevel3 7 2 4 2" xfId="38964"/>
    <cellStyle name="SAPBEXHLevel3 7 2 5" xfId="38965"/>
    <cellStyle name="SAPBEXHLevel3 7 2 5 2" xfId="38966"/>
    <cellStyle name="SAPBEXHLevel3 7 2 6" xfId="38967"/>
    <cellStyle name="SAPBEXHLevel3 7 2 6 2" xfId="38968"/>
    <cellStyle name="SAPBEXHLevel3 7 2 7" xfId="38969"/>
    <cellStyle name="SAPBEXHLevel3 7 2 7 2" xfId="38970"/>
    <cellStyle name="SAPBEXHLevel3 7 2 8" xfId="38971"/>
    <cellStyle name="SAPBEXHLevel3 7 2 8 2" xfId="38972"/>
    <cellStyle name="SAPBEXHLevel3 7 2 9" xfId="38973"/>
    <cellStyle name="SAPBEXHLevel3 7 3" xfId="38974"/>
    <cellStyle name="SAPBEXHLevel3 7 3 2" xfId="38975"/>
    <cellStyle name="SAPBEXHLevel3 7 3 2 2" xfId="38976"/>
    <cellStyle name="SAPBEXHLevel3 7 3 2 2 2" xfId="38977"/>
    <cellStyle name="SAPBEXHLevel3 7 3 2 3" xfId="38978"/>
    <cellStyle name="SAPBEXHLevel3 7 3 2 3 2" xfId="38979"/>
    <cellStyle name="SAPBEXHLevel3 7 3 2 4" xfId="38980"/>
    <cellStyle name="SAPBEXHLevel3 7 3 2 4 2" xfId="38981"/>
    <cellStyle name="SAPBEXHLevel3 7 3 2 5" xfId="38982"/>
    <cellStyle name="SAPBEXHLevel3 7 3 2 5 2" xfId="38983"/>
    <cellStyle name="SAPBEXHLevel3 7 3 2 6" xfId="38984"/>
    <cellStyle name="SAPBEXHLevel3 7 3 2 6 2" xfId="38985"/>
    <cellStyle name="SAPBEXHLevel3 7 3 2 7" xfId="38986"/>
    <cellStyle name="SAPBEXHLevel3 7 3 3" xfId="38987"/>
    <cellStyle name="SAPBEXHLevel3 7 3 3 2" xfId="38988"/>
    <cellStyle name="SAPBEXHLevel3 7 3 4" xfId="38989"/>
    <cellStyle name="SAPBEXHLevel3 7 3 4 2" xfId="38990"/>
    <cellStyle name="SAPBEXHLevel3 7 3 5" xfId="38991"/>
    <cellStyle name="SAPBEXHLevel3 7 3 5 2" xfId="38992"/>
    <cellStyle name="SAPBEXHLevel3 7 3 6" xfId="38993"/>
    <cellStyle name="SAPBEXHLevel3 7 3 6 2" xfId="38994"/>
    <cellStyle name="SAPBEXHLevel3 7 3 7" xfId="38995"/>
    <cellStyle name="SAPBEXHLevel3 7 3 7 2" xfId="38996"/>
    <cellStyle name="SAPBEXHLevel3 7 3 8" xfId="38997"/>
    <cellStyle name="SAPBEXHLevel3 7 4" xfId="38998"/>
    <cellStyle name="SAPBEXHLevel3 7 4 2" xfId="38999"/>
    <cellStyle name="SAPBEXHLevel3 7 4 2 2" xfId="39000"/>
    <cellStyle name="SAPBEXHLevel3 7 4 3" xfId="39001"/>
    <cellStyle name="SAPBEXHLevel3 7 4 3 2" xfId="39002"/>
    <cellStyle name="SAPBEXHLevel3 7 4 4" xfId="39003"/>
    <cellStyle name="SAPBEXHLevel3 7 4 4 2" xfId="39004"/>
    <cellStyle name="SAPBEXHLevel3 7 4 5" xfId="39005"/>
    <cellStyle name="SAPBEXHLevel3 7 4 5 2" xfId="39006"/>
    <cellStyle name="SAPBEXHLevel3 7 4 6" xfId="39007"/>
    <cellStyle name="SAPBEXHLevel3 7 4 6 2" xfId="39008"/>
    <cellStyle name="SAPBEXHLevel3 7 4 7" xfId="39009"/>
    <cellStyle name="SAPBEXHLevel3 7 5" xfId="39010"/>
    <cellStyle name="SAPBEXHLevel3 7 5 2" xfId="39011"/>
    <cellStyle name="SAPBEXHLevel3 7 6" xfId="39012"/>
    <cellStyle name="SAPBEXHLevel3 7 6 2" xfId="39013"/>
    <cellStyle name="SAPBEXHLevel3 7 7" xfId="39014"/>
    <cellStyle name="SAPBEXHLevel3 7 7 2" xfId="39015"/>
    <cellStyle name="SAPBEXHLevel3 7 8" xfId="39016"/>
    <cellStyle name="SAPBEXHLevel3 7 8 2" xfId="39017"/>
    <cellStyle name="SAPBEXHLevel3 7 9" xfId="39018"/>
    <cellStyle name="SAPBEXHLevel3 7 9 2" xfId="39019"/>
    <cellStyle name="SAPBEXHLevel3 8" xfId="39020"/>
    <cellStyle name="SAPBEXHLevel3 8 2" xfId="39021"/>
    <cellStyle name="SAPBEXHLevel3 8 2 2" xfId="39022"/>
    <cellStyle name="SAPBEXHLevel3 8 2 2 2" xfId="39023"/>
    <cellStyle name="SAPBEXHLevel3 8 2 2 2 2" xfId="39024"/>
    <cellStyle name="SAPBEXHLevel3 8 2 2 3" xfId="39025"/>
    <cellStyle name="SAPBEXHLevel3 8 2 2 3 2" xfId="39026"/>
    <cellStyle name="SAPBEXHLevel3 8 2 2 4" xfId="39027"/>
    <cellStyle name="SAPBEXHLevel3 8 2 2 4 2" xfId="39028"/>
    <cellStyle name="SAPBEXHLevel3 8 2 2 5" xfId="39029"/>
    <cellStyle name="SAPBEXHLevel3 8 2 2 5 2" xfId="39030"/>
    <cellStyle name="SAPBEXHLevel3 8 2 2 6" xfId="39031"/>
    <cellStyle name="SAPBEXHLevel3 8 2 2 6 2" xfId="39032"/>
    <cellStyle name="SAPBEXHLevel3 8 2 2 7" xfId="39033"/>
    <cellStyle name="SAPBEXHLevel3 8 2 3" xfId="39034"/>
    <cellStyle name="SAPBEXHLevel3 8 2 3 2" xfId="39035"/>
    <cellStyle name="SAPBEXHLevel3 8 2 4" xfId="39036"/>
    <cellStyle name="SAPBEXHLevel3 8 2 4 2" xfId="39037"/>
    <cellStyle name="SAPBEXHLevel3 8 2 5" xfId="39038"/>
    <cellStyle name="SAPBEXHLevel3 8 2 5 2" xfId="39039"/>
    <cellStyle name="SAPBEXHLevel3 8 2 6" xfId="39040"/>
    <cellStyle name="SAPBEXHLevel3 8 2 6 2" xfId="39041"/>
    <cellStyle name="SAPBEXHLevel3 8 2 7" xfId="39042"/>
    <cellStyle name="SAPBEXHLevel3 8 2 7 2" xfId="39043"/>
    <cellStyle name="SAPBEXHLevel3 8 2 8" xfId="39044"/>
    <cellStyle name="SAPBEXHLevel3 8 3" xfId="39045"/>
    <cellStyle name="SAPBEXHLevel3 8 3 2" xfId="39046"/>
    <cellStyle name="SAPBEXHLevel3 8 3 2 2" xfId="39047"/>
    <cellStyle name="SAPBEXHLevel3 8 3 3" xfId="39048"/>
    <cellStyle name="SAPBEXHLevel3 8 3 3 2" xfId="39049"/>
    <cellStyle name="SAPBEXHLevel3 8 3 4" xfId="39050"/>
    <cellStyle name="SAPBEXHLevel3 8 3 4 2" xfId="39051"/>
    <cellStyle name="SAPBEXHLevel3 8 3 5" xfId="39052"/>
    <cellStyle name="SAPBEXHLevel3 8 3 5 2" xfId="39053"/>
    <cellStyle name="SAPBEXHLevel3 8 3 6" xfId="39054"/>
    <cellStyle name="SAPBEXHLevel3 8 3 6 2" xfId="39055"/>
    <cellStyle name="SAPBEXHLevel3 8 3 7" xfId="39056"/>
    <cellStyle name="SAPBEXHLevel3 8 4" xfId="39057"/>
    <cellStyle name="SAPBEXHLevel3 8 4 2" xfId="39058"/>
    <cellStyle name="SAPBEXHLevel3 8 5" xfId="39059"/>
    <cellStyle name="SAPBEXHLevel3 8 5 2" xfId="39060"/>
    <cellStyle name="SAPBEXHLevel3 8 6" xfId="39061"/>
    <cellStyle name="SAPBEXHLevel3 8 6 2" xfId="39062"/>
    <cellStyle name="SAPBEXHLevel3 8 7" xfId="39063"/>
    <cellStyle name="SAPBEXHLevel3 8 7 2" xfId="39064"/>
    <cellStyle name="SAPBEXHLevel3 8 8" xfId="39065"/>
    <cellStyle name="SAPBEXHLevel3 8 8 2" xfId="39066"/>
    <cellStyle name="SAPBEXHLevel3 8 9" xfId="39067"/>
    <cellStyle name="SAPBEXHLevel3 9" xfId="39068"/>
    <cellStyle name="SAPBEXHLevel3 9 2" xfId="39069"/>
    <cellStyle name="SAPBEXHLevel3 9 2 2" xfId="39070"/>
    <cellStyle name="SAPBEXHLevel3 9 2 2 2" xfId="39071"/>
    <cellStyle name="SAPBEXHLevel3 9 2 3" xfId="39072"/>
    <cellStyle name="SAPBEXHLevel3 9 2 3 2" xfId="39073"/>
    <cellStyle name="SAPBEXHLevel3 9 2 4" xfId="39074"/>
    <cellStyle name="SAPBEXHLevel3 9 2 4 2" xfId="39075"/>
    <cellStyle name="SAPBEXHLevel3 9 2 5" xfId="39076"/>
    <cellStyle name="SAPBEXHLevel3 9 2 5 2" xfId="39077"/>
    <cellStyle name="SAPBEXHLevel3 9 2 6" xfId="39078"/>
    <cellStyle name="SAPBEXHLevel3 9 2 6 2" xfId="39079"/>
    <cellStyle name="SAPBEXHLevel3 9 2 7" xfId="39080"/>
    <cellStyle name="SAPBEXHLevel3 9 3" xfId="39081"/>
    <cellStyle name="SAPBEXHLevel3 9 3 2" xfId="39082"/>
    <cellStyle name="SAPBEXHLevel3 9 4" xfId="39083"/>
    <cellStyle name="SAPBEXHLevel3 9 4 2" xfId="39084"/>
    <cellStyle name="SAPBEXHLevel3 9 5" xfId="39085"/>
    <cellStyle name="SAPBEXHLevel3 9 5 2" xfId="39086"/>
    <cellStyle name="SAPBEXHLevel3 9 6" xfId="39087"/>
    <cellStyle name="SAPBEXHLevel3 9 6 2" xfId="39088"/>
    <cellStyle name="SAPBEXHLevel3 9 7" xfId="39089"/>
    <cellStyle name="SAPBEXHLevel3 9 7 2" xfId="39090"/>
    <cellStyle name="SAPBEXHLevel3 9 8" xfId="39091"/>
    <cellStyle name="SAPBEXHLevel3X" xfId="39092"/>
    <cellStyle name="SAPBEXHLevel3X 10" xfId="39093"/>
    <cellStyle name="SAPBEXHLevel3X 10 2" xfId="39094"/>
    <cellStyle name="SAPBEXHLevel3X 11" xfId="39095"/>
    <cellStyle name="SAPBEXHLevel3X 11 2" xfId="39096"/>
    <cellStyle name="SAPBEXHLevel3X 12" xfId="39097"/>
    <cellStyle name="SAPBEXHLevel3X 12 2" xfId="39098"/>
    <cellStyle name="SAPBEXHLevel3X 13" xfId="39099"/>
    <cellStyle name="SAPBEXHLevel3X 2" xfId="39100"/>
    <cellStyle name="SAPBEXHLevel3X 2 10" xfId="39101"/>
    <cellStyle name="SAPBEXHLevel3X 2 10 2" xfId="39102"/>
    <cellStyle name="SAPBEXHLevel3X 2 11" xfId="39103"/>
    <cellStyle name="SAPBEXHLevel3X 2 2" xfId="39104"/>
    <cellStyle name="SAPBEXHLevel3X 2 2 10" xfId="39105"/>
    <cellStyle name="SAPBEXHLevel3X 2 2 2" xfId="39106"/>
    <cellStyle name="SAPBEXHLevel3X 2 2 2 2" xfId="39107"/>
    <cellStyle name="SAPBEXHLevel3X 2 2 2 2 2" xfId="39108"/>
    <cellStyle name="SAPBEXHLevel3X 2 2 2 2 2 2" xfId="39109"/>
    <cellStyle name="SAPBEXHLevel3X 2 2 2 2 2 2 2" xfId="39110"/>
    <cellStyle name="SAPBEXHLevel3X 2 2 2 2 2 3" xfId="39111"/>
    <cellStyle name="SAPBEXHLevel3X 2 2 2 2 2 3 2" xfId="39112"/>
    <cellStyle name="SAPBEXHLevel3X 2 2 2 2 2 4" xfId="39113"/>
    <cellStyle name="SAPBEXHLevel3X 2 2 2 2 2 4 2" xfId="39114"/>
    <cellStyle name="SAPBEXHLevel3X 2 2 2 2 2 5" xfId="39115"/>
    <cellStyle name="SAPBEXHLevel3X 2 2 2 2 2 5 2" xfId="39116"/>
    <cellStyle name="SAPBEXHLevel3X 2 2 2 2 2 6" xfId="39117"/>
    <cellStyle name="SAPBEXHLevel3X 2 2 2 2 2 6 2" xfId="39118"/>
    <cellStyle name="SAPBEXHLevel3X 2 2 2 2 2 7" xfId="39119"/>
    <cellStyle name="SAPBEXHLevel3X 2 2 2 2 3" xfId="39120"/>
    <cellStyle name="SAPBEXHLevel3X 2 2 2 2 3 2" xfId="39121"/>
    <cellStyle name="SAPBEXHLevel3X 2 2 2 2 4" xfId="39122"/>
    <cellStyle name="SAPBEXHLevel3X 2 2 2 2 4 2" xfId="39123"/>
    <cellStyle name="SAPBEXHLevel3X 2 2 2 2 5" xfId="39124"/>
    <cellStyle name="SAPBEXHLevel3X 2 2 2 2 5 2" xfId="39125"/>
    <cellStyle name="SAPBEXHLevel3X 2 2 2 2 6" xfId="39126"/>
    <cellStyle name="SAPBEXHLevel3X 2 2 2 2 6 2" xfId="39127"/>
    <cellStyle name="SAPBEXHLevel3X 2 2 2 2 7" xfId="39128"/>
    <cellStyle name="SAPBEXHLevel3X 2 2 2 2 7 2" xfId="39129"/>
    <cellStyle name="SAPBEXHLevel3X 2 2 2 2 8" xfId="39130"/>
    <cellStyle name="SAPBEXHLevel3X 2 2 2 3" xfId="39131"/>
    <cellStyle name="SAPBEXHLevel3X 2 2 2 3 2" xfId="39132"/>
    <cellStyle name="SAPBEXHLevel3X 2 2 2 3 2 2" xfId="39133"/>
    <cellStyle name="SAPBEXHLevel3X 2 2 2 3 3" xfId="39134"/>
    <cellStyle name="SAPBEXHLevel3X 2 2 2 3 3 2" xfId="39135"/>
    <cellStyle name="SAPBEXHLevel3X 2 2 2 3 4" xfId="39136"/>
    <cellStyle name="SAPBEXHLevel3X 2 2 2 3 4 2" xfId="39137"/>
    <cellStyle name="SAPBEXHLevel3X 2 2 2 3 5" xfId="39138"/>
    <cellStyle name="SAPBEXHLevel3X 2 2 2 3 5 2" xfId="39139"/>
    <cellStyle name="SAPBEXHLevel3X 2 2 2 3 6" xfId="39140"/>
    <cellStyle name="SAPBEXHLevel3X 2 2 2 3 6 2" xfId="39141"/>
    <cellStyle name="SAPBEXHLevel3X 2 2 2 3 7" xfId="39142"/>
    <cellStyle name="SAPBEXHLevel3X 2 2 2 4" xfId="39143"/>
    <cellStyle name="SAPBEXHLevel3X 2 2 2 4 2" xfId="39144"/>
    <cellStyle name="SAPBEXHLevel3X 2 2 2 5" xfId="39145"/>
    <cellStyle name="SAPBEXHLevel3X 2 2 2 5 2" xfId="39146"/>
    <cellStyle name="SAPBEXHLevel3X 2 2 2 6" xfId="39147"/>
    <cellStyle name="SAPBEXHLevel3X 2 2 2 6 2" xfId="39148"/>
    <cellStyle name="SAPBEXHLevel3X 2 2 2 7" xfId="39149"/>
    <cellStyle name="SAPBEXHLevel3X 2 2 2 7 2" xfId="39150"/>
    <cellStyle name="SAPBEXHLevel3X 2 2 2 8" xfId="39151"/>
    <cellStyle name="SAPBEXHLevel3X 2 2 2 8 2" xfId="39152"/>
    <cellStyle name="SAPBEXHLevel3X 2 2 2 9" xfId="39153"/>
    <cellStyle name="SAPBEXHLevel3X 2 2 3" xfId="39154"/>
    <cellStyle name="SAPBEXHLevel3X 2 2 3 2" xfId="39155"/>
    <cellStyle name="SAPBEXHLevel3X 2 2 3 2 2" xfId="39156"/>
    <cellStyle name="SAPBEXHLevel3X 2 2 3 2 2 2" xfId="39157"/>
    <cellStyle name="SAPBEXHLevel3X 2 2 3 2 3" xfId="39158"/>
    <cellStyle name="SAPBEXHLevel3X 2 2 3 2 3 2" xfId="39159"/>
    <cellStyle name="SAPBEXHLevel3X 2 2 3 2 4" xfId="39160"/>
    <cellStyle name="SAPBEXHLevel3X 2 2 3 2 4 2" xfId="39161"/>
    <cellStyle name="SAPBEXHLevel3X 2 2 3 2 5" xfId="39162"/>
    <cellStyle name="SAPBEXHLevel3X 2 2 3 2 5 2" xfId="39163"/>
    <cellStyle name="SAPBEXHLevel3X 2 2 3 2 6" xfId="39164"/>
    <cellStyle name="SAPBEXHLevel3X 2 2 3 2 6 2" xfId="39165"/>
    <cellStyle name="SAPBEXHLevel3X 2 2 3 2 7" xfId="39166"/>
    <cellStyle name="SAPBEXHLevel3X 2 2 3 3" xfId="39167"/>
    <cellStyle name="SAPBEXHLevel3X 2 2 3 3 2" xfId="39168"/>
    <cellStyle name="SAPBEXHLevel3X 2 2 3 4" xfId="39169"/>
    <cellStyle name="SAPBEXHLevel3X 2 2 3 4 2" xfId="39170"/>
    <cellStyle name="SAPBEXHLevel3X 2 2 3 5" xfId="39171"/>
    <cellStyle name="SAPBEXHLevel3X 2 2 3 5 2" xfId="39172"/>
    <cellStyle name="SAPBEXHLevel3X 2 2 3 6" xfId="39173"/>
    <cellStyle name="SAPBEXHLevel3X 2 2 3 6 2" xfId="39174"/>
    <cellStyle name="SAPBEXHLevel3X 2 2 3 7" xfId="39175"/>
    <cellStyle name="SAPBEXHLevel3X 2 2 3 7 2" xfId="39176"/>
    <cellStyle name="SAPBEXHLevel3X 2 2 3 8" xfId="39177"/>
    <cellStyle name="SAPBEXHLevel3X 2 2 4" xfId="39178"/>
    <cellStyle name="SAPBEXHLevel3X 2 2 4 2" xfId="39179"/>
    <cellStyle name="SAPBEXHLevel3X 2 2 4 2 2" xfId="39180"/>
    <cellStyle name="SAPBEXHLevel3X 2 2 4 3" xfId="39181"/>
    <cellStyle name="SAPBEXHLevel3X 2 2 4 3 2" xfId="39182"/>
    <cellStyle name="SAPBEXHLevel3X 2 2 4 4" xfId="39183"/>
    <cellStyle name="SAPBEXHLevel3X 2 2 4 4 2" xfId="39184"/>
    <cellStyle name="SAPBEXHLevel3X 2 2 4 5" xfId="39185"/>
    <cellStyle name="SAPBEXHLevel3X 2 2 4 5 2" xfId="39186"/>
    <cellStyle name="SAPBEXHLevel3X 2 2 4 6" xfId="39187"/>
    <cellStyle name="SAPBEXHLevel3X 2 2 4 6 2" xfId="39188"/>
    <cellStyle name="SAPBEXHLevel3X 2 2 4 7" xfId="39189"/>
    <cellStyle name="SAPBEXHLevel3X 2 2 5" xfId="39190"/>
    <cellStyle name="SAPBEXHLevel3X 2 2 5 2" xfId="39191"/>
    <cellStyle name="SAPBEXHLevel3X 2 2 6" xfId="39192"/>
    <cellStyle name="SAPBEXHLevel3X 2 2 6 2" xfId="39193"/>
    <cellStyle name="SAPBEXHLevel3X 2 2 7" xfId="39194"/>
    <cellStyle name="SAPBEXHLevel3X 2 2 7 2" xfId="39195"/>
    <cellStyle name="SAPBEXHLevel3X 2 2 8" xfId="39196"/>
    <cellStyle name="SAPBEXHLevel3X 2 2 8 2" xfId="39197"/>
    <cellStyle name="SAPBEXHLevel3X 2 2 9" xfId="39198"/>
    <cellStyle name="SAPBEXHLevel3X 2 2 9 2" xfId="39199"/>
    <cellStyle name="SAPBEXHLevel3X 2 3" xfId="39200"/>
    <cellStyle name="SAPBEXHLevel3X 2 3 2" xfId="39201"/>
    <cellStyle name="SAPBEXHLevel3X 2 3 2 2" xfId="39202"/>
    <cellStyle name="SAPBEXHLevel3X 2 3 2 2 2" xfId="39203"/>
    <cellStyle name="SAPBEXHLevel3X 2 3 2 2 2 2" xfId="39204"/>
    <cellStyle name="SAPBEXHLevel3X 2 3 2 2 3" xfId="39205"/>
    <cellStyle name="SAPBEXHLevel3X 2 3 2 2 3 2" xfId="39206"/>
    <cellStyle name="SAPBEXHLevel3X 2 3 2 2 4" xfId="39207"/>
    <cellStyle name="SAPBEXHLevel3X 2 3 2 2 4 2" xfId="39208"/>
    <cellStyle name="SAPBEXHLevel3X 2 3 2 2 5" xfId="39209"/>
    <cellStyle name="SAPBEXHLevel3X 2 3 2 2 5 2" xfId="39210"/>
    <cellStyle name="SAPBEXHLevel3X 2 3 2 2 6" xfId="39211"/>
    <cellStyle name="SAPBEXHLevel3X 2 3 2 2 6 2" xfId="39212"/>
    <cellStyle name="SAPBEXHLevel3X 2 3 2 2 7" xfId="39213"/>
    <cellStyle name="SAPBEXHLevel3X 2 3 2 3" xfId="39214"/>
    <cellStyle name="SAPBEXHLevel3X 2 3 2 3 2" xfId="39215"/>
    <cellStyle name="SAPBEXHLevel3X 2 3 2 4" xfId="39216"/>
    <cellStyle name="SAPBEXHLevel3X 2 3 2 4 2" xfId="39217"/>
    <cellStyle name="SAPBEXHLevel3X 2 3 2 5" xfId="39218"/>
    <cellStyle name="SAPBEXHLevel3X 2 3 2 5 2" xfId="39219"/>
    <cellStyle name="SAPBEXHLevel3X 2 3 2 6" xfId="39220"/>
    <cellStyle name="SAPBEXHLevel3X 2 3 2 6 2" xfId="39221"/>
    <cellStyle name="SAPBEXHLevel3X 2 3 2 7" xfId="39222"/>
    <cellStyle name="SAPBEXHLevel3X 2 3 2 7 2" xfId="39223"/>
    <cellStyle name="SAPBEXHLevel3X 2 3 2 8" xfId="39224"/>
    <cellStyle name="SAPBEXHLevel3X 2 3 3" xfId="39225"/>
    <cellStyle name="SAPBEXHLevel3X 2 3 3 2" xfId="39226"/>
    <cellStyle name="SAPBEXHLevel3X 2 3 3 2 2" xfId="39227"/>
    <cellStyle name="SAPBEXHLevel3X 2 3 3 3" xfId="39228"/>
    <cellStyle name="SAPBEXHLevel3X 2 3 3 3 2" xfId="39229"/>
    <cellStyle name="SAPBEXHLevel3X 2 3 3 4" xfId="39230"/>
    <cellStyle name="SAPBEXHLevel3X 2 3 3 4 2" xfId="39231"/>
    <cellStyle name="SAPBEXHLevel3X 2 3 3 5" xfId="39232"/>
    <cellStyle name="SAPBEXHLevel3X 2 3 3 5 2" xfId="39233"/>
    <cellStyle name="SAPBEXHLevel3X 2 3 3 6" xfId="39234"/>
    <cellStyle name="SAPBEXHLevel3X 2 3 3 6 2" xfId="39235"/>
    <cellStyle name="SAPBEXHLevel3X 2 3 3 7" xfId="39236"/>
    <cellStyle name="SAPBEXHLevel3X 2 3 4" xfId="39237"/>
    <cellStyle name="SAPBEXHLevel3X 2 3 4 2" xfId="39238"/>
    <cellStyle name="SAPBEXHLevel3X 2 3 5" xfId="39239"/>
    <cellStyle name="SAPBEXHLevel3X 2 3 5 2" xfId="39240"/>
    <cellStyle name="SAPBEXHLevel3X 2 3 6" xfId="39241"/>
    <cellStyle name="SAPBEXHLevel3X 2 3 6 2" xfId="39242"/>
    <cellStyle name="SAPBEXHLevel3X 2 3 7" xfId="39243"/>
    <cellStyle name="SAPBEXHLevel3X 2 3 7 2" xfId="39244"/>
    <cellStyle name="SAPBEXHLevel3X 2 3 8" xfId="39245"/>
    <cellStyle name="SAPBEXHLevel3X 2 3 8 2" xfId="39246"/>
    <cellStyle name="SAPBEXHLevel3X 2 3 9" xfId="39247"/>
    <cellStyle name="SAPBEXHLevel3X 2 4" xfId="39248"/>
    <cellStyle name="SAPBEXHLevel3X 2 4 2" xfId="39249"/>
    <cellStyle name="SAPBEXHLevel3X 2 4 2 2" xfId="39250"/>
    <cellStyle name="SAPBEXHLevel3X 2 4 2 2 2" xfId="39251"/>
    <cellStyle name="SAPBEXHLevel3X 2 4 2 3" xfId="39252"/>
    <cellStyle name="SAPBEXHLevel3X 2 4 2 3 2" xfId="39253"/>
    <cellStyle name="SAPBEXHLevel3X 2 4 2 4" xfId="39254"/>
    <cellStyle name="SAPBEXHLevel3X 2 4 2 4 2" xfId="39255"/>
    <cellStyle name="SAPBEXHLevel3X 2 4 2 5" xfId="39256"/>
    <cellStyle name="SAPBEXHLevel3X 2 4 2 5 2" xfId="39257"/>
    <cellStyle name="SAPBEXHLevel3X 2 4 2 6" xfId="39258"/>
    <cellStyle name="SAPBEXHLevel3X 2 4 2 6 2" xfId="39259"/>
    <cellStyle name="SAPBEXHLevel3X 2 4 2 7" xfId="39260"/>
    <cellStyle name="SAPBEXHLevel3X 2 4 3" xfId="39261"/>
    <cellStyle name="SAPBEXHLevel3X 2 4 3 2" xfId="39262"/>
    <cellStyle name="SAPBEXHLevel3X 2 4 4" xfId="39263"/>
    <cellStyle name="SAPBEXHLevel3X 2 4 4 2" xfId="39264"/>
    <cellStyle name="SAPBEXHLevel3X 2 4 5" xfId="39265"/>
    <cellStyle name="SAPBEXHLevel3X 2 4 5 2" xfId="39266"/>
    <cellStyle name="SAPBEXHLevel3X 2 4 6" xfId="39267"/>
    <cellStyle name="SAPBEXHLevel3X 2 4 6 2" xfId="39268"/>
    <cellStyle name="SAPBEXHLevel3X 2 4 7" xfId="39269"/>
    <cellStyle name="SAPBEXHLevel3X 2 4 7 2" xfId="39270"/>
    <cellStyle name="SAPBEXHLevel3X 2 4 8" xfId="39271"/>
    <cellStyle name="SAPBEXHLevel3X 2 5" xfId="39272"/>
    <cellStyle name="SAPBEXHLevel3X 2 5 2" xfId="39273"/>
    <cellStyle name="SAPBEXHLevel3X 2 5 2 2" xfId="39274"/>
    <cellStyle name="SAPBEXHLevel3X 2 5 3" xfId="39275"/>
    <cellStyle name="SAPBEXHLevel3X 2 5 3 2" xfId="39276"/>
    <cellStyle name="SAPBEXHLevel3X 2 5 4" xfId="39277"/>
    <cellStyle name="SAPBEXHLevel3X 2 5 4 2" xfId="39278"/>
    <cellStyle name="SAPBEXHLevel3X 2 5 5" xfId="39279"/>
    <cellStyle name="SAPBEXHLevel3X 2 5 5 2" xfId="39280"/>
    <cellStyle name="SAPBEXHLevel3X 2 5 6" xfId="39281"/>
    <cellStyle name="SAPBEXHLevel3X 2 5 6 2" xfId="39282"/>
    <cellStyle name="SAPBEXHLevel3X 2 5 7" xfId="39283"/>
    <cellStyle name="SAPBEXHLevel3X 2 6" xfId="39284"/>
    <cellStyle name="SAPBEXHLevel3X 2 6 2" xfId="39285"/>
    <cellStyle name="SAPBEXHLevel3X 2 7" xfId="39286"/>
    <cellStyle name="SAPBEXHLevel3X 2 7 2" xfId="39287"/>
    <cellStyle name="SAPBEXHLevel3X 2 8" xfId="39288"/>
    <cellStyle name="SAPBEXHLevel3X 2 8 2" xfId="39289"/>
    <cellStyle name="SAPBEXHLevel3X 2 9" xfId="39290"/>
    <cellStyle name="SAPBEXHLevel3X 2 9 2" xfId="39291"/>
    <cellStyle name="SAPBEXHLevel3X 3" xfId="39292"/>
    <cellStyle name="SAPBEXHLevel3X 3 10" xfId="39293"/>
    <cellStyle name="SAPBEXHLevel3X 3 2" xfId="39294"/>
    <cellStyle name="SAPBEXHLevel3X 3 2 2" xfId="39295"/>
    <cellStyle name="SAPBEXHLevel3X 3 2 2 2" xfId="39296"/>
    <cellStyle name="SAPBEXHLevel3X 3 2 2 2 2" xfId="39297"/>
    <cellStyle name="SAPBEXHLevel3X 3 2 2 2 2 2" xfId="39298"/>
    <cellStyle name="SAPBEXHLevel3X 3 2 2 2 3" xfId="39299"/>
    <cellStyle name="SAPBEXHLevel3X 3 2 2 2 3 2" xfId="39300"/>
    <cellStyle name="SAPBEXHLevel3X 3 2 2 2 4" xfId="39301"/>
    <cellStyle name="SAPBEXHLevel3X 3 2 2 2 4 2" xfId="39302"/>
    <cellStyle name="SAPBEXHLevel3X 3 2 2 2 5" xfId="39303"/>
    <cellStyle name="SAPBEXHLevel3X 3 2 2 2 5 2" xfId="39304"/>
    <cellStyle name="SAPBEXHLevel3X 3 2 2 2 6" xfId="39305"/>
    <cellStyle name="SAPBEXHLevel3X 3 2 2 2 6 2" xfId="39306"/>
    <cellStyle name="SAPBEXHLevel3X 3 2 2 2 7" xfId="39307"/>
    <cellStyle name="SAPBEXHLevel3X 3 2 2 3" xfId="39308"/>
    <cellStyle name="SAPBEXHLevel3X 3 2 2 3 2" xfId="39309"/>
    <cellStyle name="SAPBEXHLevel3X 3 2 2 4" xfId="39310"/>
    <cellStyle name="SAPBEXHLevel3X 3 2 2 4 2" xfId="39311"/>
    <cellStyle name="SAPBEXHLevel3X 3 2 2 5" xfId="39312"/>
    <cellStyle name="SAPBEXHLevel3X 3 2 2 5 2" xfId="39313"/>
    <cellStyle name="SAPBEXHLevel3X 3 2 2 6" xfId="39314"/>
    <cellStyle name="SAPBEXHLevel3X 3 2 2 6 2" xfId="39315"/>
    <cellStyle name="SAPBEXHLevel3X 3 2 2 7" xfId="39316"/>
    <cellStyle name="SAPBEXHLevel3X 3 2 2 7 2" xfId="39317"/>
    <cellStyle name="SAPBEXHLevel3X 3 2 2 8" xfId="39318"/>
    <cellStyle name="SAPBEXHLevel3X 3 2 3" xfId="39319"/>
    <cellStyle name="SAPBEXHLevel3X 3 2 3 2" xfId="39320"/>
    <cellStyle name="SAPBEXHLevel3X 3 2 3 2 2" xfId="39321"/>
    <cellStyle name="SAPBEXHLevel3X 3 2 3 3" xfId="39322"/>
    <cellStyle name="SAPBEXHLevel3X 3 2 3 3 2" xfId="39323"/>
    <cellStyle name="SAPBEXHLevel3X 3 2 3 4" xfId="39324"/>
    <cellStyle name="SAPBEXHLevel3X 3 2 3 4 2" xfId="39325"/>
    <cellStyle name="SAPBEXHLevel3X 3 2 3 5" xfId="39326"/>
    <cellStyle name="SAPBEXHLevel3X 3 2 3 5 2" xfId="39327"/>
    <cellStyle name="SAPBEXHLevel3X 3 2 3 6" xfId="39328"/>
    <cellStyle name="SAPBEXHLevel3X 3 2 3 6 2" xfId="39329"/>
    <cellStyle name="SAPBEXHLevel3X 3 2 3 7" xfId="39330"/>
    <cellStyle name="SAPBEXHLevel3X 3 2 4" xfId="39331"/>
    <cellStyle name="SAPBEXHLevel3X 3 2 4 2" xfId="39332"/>
    <cellStyle name="SAPBEXHLevel3X 3 2 5" xfId="39333"/>
    <cellStyle name="SAPBEXHLevel3X 3 2 5 2" xfId="39334"/>
    <cellStyle name="SAPBEXHLevel3X 3 2 6" xfId="39335"/>
    <cellStyle name="SAPBEXHLevel3X 3 2 6 2" xfId="39336"/>
    <cellStyle name="SAPBEXHLevel3X 3 2 7" xfId="39337"/>
    <cellStyle name="SAPBEXHLevel3X 3 2 7 2" xfId="39338"/>
    <cellStyle name="SAPBEXHLevel3X 3 2 8" xfId="39339"/>
    <cellStyle name="SAPBEXHLevel3X 3 2 8 2" xfId="39340"/>
    <cellStyle name="SAPBEXHLevel3X 3 2 9" xfId="39341"/>
    <cellStyle name="SAPBEXHLevel3X 3 3" xfId="39342"/>
    <cellStyle name="SAPBEXHLevel3X 3 3 2" xfId="39343"/>
    <cellStyle name="SAPBEXHLevel3X 3 3 2 2" xfId="39344"/>
    <cellStyle name="SAPBEXHLevel3X 3 3 2 2 2" xfId="39345"/>
    <cellStyle name="SAPBEXHLevel3X 3 3 2 3" xfId="39346"/>
    <cellStyle name="SAPBEXHLevel3X 3 3 2 3 2" xfId="39347"/>
    <cellStyle name="SAPBEXHLevel3X 3 3 2 4" xfId="39348"/>
    <cellStyle name="SAPBEXHLevel3X 3 3 2 4 2" xfId="39349"/>
    <cellStyle name="SAPBEXHLevel3X 3 3 2 5" xfId="39350"/>
    <cellStyle name="SAPBEXHLevel3X 3 3 2 5 2" xfId="39351"/>
    <cellStyle name="SAPBEXHLevel3X 3 3 2 6" xfId="39352"/>
    <cellStyle name="SAPBEXHLevel3X 3 3 2 6 2" xfId="39353"/>
    <cellStyle name="SAPBEXHLevel3X 3 3 2 7" xfId="39354"/>
    <cellStyle name="SAPBEXHLevel3X 3 3 3" xfId="39355"/>
    <cellStyle name="SAPBEXHLevel3X 3 3 3 2" xfId="39356"/>
    <cellStyle name="SAPBEXHLevel3X 3 3 4" xfId="39357"/>
    <cellStyle name="SAPBEXHLevel3X 3 3 4 2" xfId="39358"/>
    <cellStyle name="SAPBEXHLevel3X 3 3 5" xfId="39359"/>
    <cellStyle name="SAPBEXHLevel3X 3 3 5 2" xfId="39360"/>
    <cellStyle name="SAPBEXHLevel3X 3 3 6" xfId="39361"/>
    <cellStyle name="SAPBEXHLevel3X 3 3 6 2" xfId="39362"/>
    <cellStyle name="SAPBEXHLevel3X 3 3 7" xfId="39363"/>
    <cellStyle name="SAPBEXHLevel3X 3 3 7 2" xfId="39364"/>
    <cellStyle name="SAPBEXHLevel3X 3 3 8" xfId="39365"/>
    <cellStyle name="SAPBEXHLevel3X 3 4" xfId="39366"/>
    <cellStyle name="SAPBEXHLevel3X 3 4 2" xfId="39367"/>
    <cellStyle name="SAPBEXHLevel3X 3 4 2 2" xfId="39368"/>
    <cellStyle name="SAPBEXHLevel3X 3 4 3" xfId="39369"/>
    <cellStyle name="SAPBEXHLevel3X 3 4 3 2" xfId="39370"/>
    <cellStyle name="SAPBEXHLevel3X 3 4 4" xfId="39371"/>
    <cellStyle name="SAPBEXHLevel3X 3 4 4 2" xfId="39372"/>
    <cellStyle name="SAPBEXHLevel3X 3 4 5" xfId="39373"/>
    <cellStyle name="SAPBEXHLevel3X 3 4 5 2" xfId="39374"/>
    <cellStyle name="SAPBEXHLevel3X 3 4 6" xfId="39375"/>
    <cellStyle name="SAPBEXHLevel3X 3 4 6 2" xfId="39376"/>
    <cellStyle name="SAPBEXHLevel3X 3 4 7" xfId="39377"/>
    <cellStyle name="SAPBEXHLevel3X 3 5" xfId="39378"/>
    <cellStyle name="SAPBEXHLevel3X 3 5 2" xfId="39379"/>
    <cellStyle name="SAPBEXHLevel3X 3 6" xfId="39380"/>
    <cellStyle name="SAPBEXHLevel3X 3 6 2" xfId="39381"/>
    <cellStyle name="SAPBEXHLevel3X 3 7" xfId="39382"/>
    <cellStyle name="SAPBEXHLevel3X 3 7 2" xfId="39383"/>
    <cellStyle name="SAPBEXHLevel3X 3 8" xfId="39384"/>
    <cellStyle name="SAPBEXHLevel3X 3 8 2" xfId="39385"/>
    <cellStyle name="SAPBEXHLevel3X 3 9" xfId="39386"/>
    <cellStyle name="SAPBEXHLevel3X 3 9 2" xfId="39387"/>
    <cellStyle name="SAPBEXHLevel3X 4" xfId="39388"/>
    <cellStyle name="SAPBEXHLevel3X 4 2" xfId="39389"/>
    <cellStyle name="SAPBEXHLevel3X 4 2 2" xfId="39390"/>
    <cellStyle name="SAPBEXHLevel3X 4 2 2 2" xfId="39391"/>
    <cellStyle name="SAPBEXHLevel3X 4 2 2 2 2" xfId="39392"/>
    <cellStyle name="SAPBEXHLevel3X 4 2 2 3" xfId="39393"/>
    <cellStyle name="SAPBEXHLevel3X 4 2 2 3 2" xfId="39394"/>
    <cellStyle name="SAPBEXHLevel3X 4 2 2 4" xfId="39395"/>
    <cellStyle name="SAPBEXHLevel3X 4 2 2 4 2" xfId="39396"/>
    <cellStyle name="SAPBEXHLevel3X 4 2 2 5" xfId="39397"/>
    <cellStyle name="SAPBEXHLevel3X 4 2 2 5 2" xfId="39398"/>
    <cellStyle name="SAPBEXHLevel3X 4 2 2 6" xfId="39399"/>
    <cellStyle name="SAPBEXHLevel3X 4 2 2 6 2" xfId="39400"/>
    <cellStyle name="SAPBEXHLevel3X 4 2 2 7" xfId="39401"/>
    <cellStyle name="SAPBEXHLevel3X 4 2 3" xfId="39402"/>
    <cellStyle name="SAPBEXHLevel3X 4 2 3 2" xfId="39403"/>
    <cellStyle name="SAPBEXHLevel3X 4 2 4" xfId="39404"/>
    <cellStyle name="SAPBEXHLevel3X 4 2 4 2" xfId="39405"/>
    <cellStyle name="SAPBEXHLevel3X 4 2 5" xfId="39406"/>
    <cellStyle name="SAPBEXHLevel3X 4 2 5 2" xfId="39407"/>
    <cellStyle name="SAPBEXHLevel3X 4 2 6" xfId="39408"/>
    <cellStyle name="SAPBEXHLevel3X 4 2 6 2" xfId="39409"/>
    <cellStyle name="SAPBEXHLevel3X 4 2 7" xfId="39410"/>
    <cellStyle name="SAPBEXHLevel3X 4 2 7 2" xfId="39411"/>
    <cellStyle name="SAPBEXHLevel3X 4 2 8" xfId="39412"/>
    <cellStyle name="SAPBEXHLevel3X 4 3" xfId="39413"/>
    <cellStyle name="SAPBEXHLevel3X 4 3 2" xfId="39414"/>
    <cellStyle name="SAPBEXHLevel3X 4 3 2 2" xfId="39415"/>
    <cellStyle name="SAPBEXHLevel3X 4 3 3" xfId="39416"/>
    <cellStyle name="SAPBEXHLevel3X 4 3 3 2" xfId="39417"/>
    <cellStyle name="SAPBEXHLevel3X 4 3 4" xfId="39418"/>
    <cellStyle name="SAPBEXHLevel3X 4 3 4 2" xfId="39419"/>
    <cellStyle name="SAPBEXHLevel3X 4 3 5" xfId="39420"/>
    <cellStyle name="SAPBEXHLevel3X 4 3 5 2" xfId="39421"/>
    <cellStyle name="SAPBEXHLevel3X 4 3 6" xfId="39422"/>
    <cellStyle name="SAPBEXHLevel3X 4 3 6 2" xfId="39423"/>
    <cellStyle name="SAPBEXHLevel3X 4 3 7" xfId="39424"/>
    <cellStyle name="SAPBEXHLevel3X 4 4" xfId="39425"/>
    <cellStyle name="SAPBEXHLevel3X 4 4 2" xfId="39426"/>
    <cellStyle name="SAPBEXHLevel3X 4 5" xfId="39427"/>
    <cellStyle name="SAPBEXHLevel3X 4 5 2" xfId="39428"/>
    <cellStyle name="SAPBEXHLevel3X 4 6" xfId="39429"/>
    <cellStyle name="SAPBEXHLevel3X 4 6 2" xfId="39430"/>
    <cellStyle name="SAPBEXHLevel3X 4 7" xfId="39431"/>
    <cellStyle name="SAPBEXHLevel3X 4 7 2" xfId="39432"/>
    <cellStyle name="SAPBEXHLevel3X 4 8" xfId="39433"/>
    <cellStyle name="SAPBEXHLevel3X 4 8 2" xfId="39434"/>
    <cellStyle name="SAPBEXHLevel3X 4 9" xfId="39435"/>
    <cellStyle name="SAPBEXHLevel3X 5" xfId="39436"/>
    <cellStyle name="SAPBEXHLevel3X 5 2" xfId="39437"/>
    <cellStyle name="SAPBEXHLevel3X 5 2 2" xfId="39438"/>
    <cellStyle name="SAPBEXHLevel3X 5 2 2 2" xfId="39439"/>
    <cellStyle name="SAPBEXHLevel3X 5 2 2 2 2" xfId="39440"/>
    <cellStyle name="SAPBEXHLevel3X 5 2 2 3" xfId="39441"/>
    <cellStyle name="SAPBEXHLevel3X 5 2 2 3 2" xfId="39442"/>
    <cellStyle name="SAPBEXHLevel3X 5 2 2 4" xfId="39443"/>
    <cellStyle name="SAPBEXHLevel3X 5 2 2 4 2" xfId="39444"/>
    <cellStyle name="SAPBEXHLevel3X 5 2 2 5" xfId="39445"/>
    <cellStyle name="SAPBEXHLevel3X 5 2 2 5 2" xfId="39446"/>
    <cellStyle name="SAPBEXHLevel3X 5 2 2 6" xfId="39447"/>
    <cellStyle name="SAPBEXHLevel3X 5 2 2 6 2" xfId="39448"/>
    <cellStyle name="SAPBEXHLevel3X 5 2 2 7" xfId="39449"/>
    <cellStyle name="SAPBEXHLevel3X 5 2 3" xfId="39450"/>
    <cellStyle name="SAPBEXHLevel3X 5 2 3 2" xfId="39451"/>
    <cellStyle name="SAPBEXHLevel3X 5 2 4" xfId="39452"/>
    <cellStyle name="SAPBEXHLevel3X 5 2 4 2" xfId="39453"/>
    <cellStyle name="SAPBEXHLevel3X 5 2 5" xfId="39454"/>
    <cellStyle name="SAPBEXHLevel3X 5 2 5 2" xfId="39455"/>
    <cellStyle name="SAPBEXHLevel3X 5 2 6" xfId="39456"/>
    <cellStyle name="SAPBEXHLevel3X 5 2 6 2" xfId="39457"/>
    <cellStyle name="SAPBEXHLevel3X 5 2 7" xfId="39458"/>
    <cellStyle name="SAPBEXHLevel3X 5 2 7 2" xfId="39459"/>
    <cellStyle name="SAPBEXHLevel3X 5 2 8" xfId="39460"/>
    <cellStyle name="SAPBEXHLevel3X 5 3" xfId="39461"/>
    <cellStyle name="SAPBEXHLevel3X 5 3 2" xfId="39462"/>
    <cellStyle name="SAPBEXHLevel3X 5 3 2 2" xfId="39463"/>
    <cellStyle name="SAPBEXHLevel3X 5 3 3" xfId="39464"/>
    <cellStyle name="SAPBEXHLevel3X 5 3 3 2" xfId="39465"/>
    <cellStyle name="SAPBEXHLevel3X 5 3 4" xfId="39466"/>
    <cellStyle name="SAPBEXHLevel3X 5 3 4 2" xfId="39467"/>
    <cellStyle name="SAPBEXHLevel3X 5 3 5" xfId="39468"/>
    <cellStyle name="SAPBEXHLevel3X 5 3 5 2" xfId="39469"/>
    <cellStyle name="SAPBEXHLevel3X 5 3 6" xfId="39470"/>
    <cellStyle name="SAPBEXHLevel3X 5 3 6 2" xfId="39471"/>
    <cellStyle name="SAPBEXHLevel3X 5 3 7" xfId="39472"/>
    <cellStyle name="SAPBEXHLevel3X 5 4" xfId="39473"/>
    <cellStyle name="SAPBEXHLevel3X 5 4 2" xfId="39474"/>
    <cellStyle name="SAPBEXHLevel3X 5 5" xfId="39475"/>
    <cellStyle name="SAPBEXHLevel3X 5 5 2" xfId="39476"/>
    <cellStyle name="SAPBEXHLevel3X 5 6" xfId="39477"/>
    <cellStyle name="SAPBEXHLevel3X 5 6 2" xfId="39478"/>
    <cellStyle name="SAPBEXHLevel3X 5 7" xfId="39479"/>
    <cellStyle name="SAPBEXHLevel3X 5 7 2" xfId="39480"/>
    <cellStyle name="SAPBEXHLevel3X 5 8" xfId="39481"/>
    <cellStyle name="SAPBEXHLevel3X 5 8 2" xfId="39482"/>
    <cellStyle name="SAPBEXHLevel3X 5 9" xfId="39483"/>
    <cellStyle name="SAPBEXHLevel3X 6" xfId="39484"/>
    <cellStyle name="SAPBEXHLevel3X 6 2" xfId="39485"/>
    <cellStyle name="SAPBEXHLevel3X 6 2 2" xfId="39486"/>
    <cellStyle name="SAPBEXHLevel3X 6 2 2 2" xfId="39487"/>
    <cellStyle name="SAPBEXHLevel3X 6 2 3" xfId="39488"/>
    <cellStyle name="SAPBEXHLevel3X 6 2 3 2" xfId="39489"/>
    <cellStyle name="SAPBEXHLevel3X 6 2 4" xfId="39490"/>
    <cellStyle name="SAPBEXHLevel3X 6 2 4 2" xfId="39491"/>
    <cellStyle name="SAPBEXHLevel3X 6 2 5" xfId="39492"/>
    <cellStyle name="SAPBEXHLevel3X 6 2 5 2" xfId="39493"/>
    <cellStyle name="SAPBEXHLevel3X 6 2 6" xfId="39494"/>
    <cellStyle name="SAPBEXHLevel3X 6 2 6 2" xfId="39495"/>
    <cellStyle name="SAPBEXHLevel3X 6 2 7" xfId="39496"/>
    <cellStyle name="SAPBEXHLevel3X 6 3" xfId="39497"/>
    <cellStyle name="SAPBEXHLevel3X 6 3 2" xfId="39498"/>
    <cellStyle name="SAPBEXHLevel3X 6 4" xfId="39499"/>
    <cellStyle name="SAPBEXHLevel3X 6 4 2" xfId="39500"/>
    <cellStyle name="SAPBEXHLevel3X 6 5" xfId="39501"/>
    <cellStyle name="SAPBEXHLevel3X 6 5 2" xfId="39502"/>
    <cellStyle name="SAPBEXHLevel3X 6 6" xfId="39503"/>
    <cellStyle name="SAPBEXHLevel3X 6 6 2" xfId="39504"/>
    <cellStyle name="SAPBEXHLevel3X 6 7" xfId="39505"/>
    <cellStyle name="SAPBEXHLevel3X 6 7 2" xfId="39506"/>
    <cellStyle name="SAPBEXHLevel3X 6 8" xfId="39507"/>
    <cellStyle name="SAPBEXHLevel3X 7" xfId="39508"/>
    <cellStyle name="SAPBEXHLevel3X 7 2" xfId="39509"/>
    <cellStyle name="SAPBEXHLevel3X 7 2 2" xfId="39510"/>
    <cellStyle name="SAPBEXHLevel3X 7 3" xfId="39511"/>
    <cellStyle name="SAPBEXHLevel3X 7 3 2" xfId="39512"/>
    <cellStyle name="SAPBEXHLevel3X 7 4" xfId="39513"/>
    <cellStyle name="SAPBEXHLevel3X 7 4 2" xfId="39514"/>
    <cellStyle name="SAPBEXHLevel3X 7 5" xfId="39515"/>
    <cellStyle name="SAPBEXHLevel3X 7 5 2" xfId="39516"/>
    <cellStyle name="SAPBEXHLevel3X 7 6" xfId="39517"/>
    <cellStyle name="SAPBEXHLevel3X 7 6 2" xfId="39518"/>
    <cellStyle name="SAPBEXHLevel3X 7 7" xfId="39519"/>
    <cellStyle name="SAPBEXHLevel3X 8" xfId="39520"/>
    <cellStyle name="SAPBEXHLevel3X 8 2" xfId="39521"/>
    <cellStyle name="SAPBEXHLevel3X 9" xfId="39522"/>
    <cellStyle name="SAPBEXHLevel3X 9 2" xfId="39523"/>
    <cellStyle name="SAPBEXinputData" xfId="39524"/>
    <cellStyle name="SAPBEXinputData 2" xfId="39525"/>
    <cellStyle name="SAPBEXinputData 2 2" xfId="39526"/>
    <cellStyle name="SAPBEXinputData 2 2 2" xfId="39527"/>
    <cellStyle name="SAPBEXinputData 2 2 2 2" xfId="39528"/>
    <cellStyle name="SAPBEXinputData 2 2 2 2 2" xfId="39529"/>
    <cellStyle name="SAPBEXinputData 2 2 2 2 2 2" xfId="39530"/>
    <cellStyle name="SAPBEXinputData 2 2 2 2 3" xfId="39531"/>
    <cellStyle name="SAPBEXinputData 2 2 2 2 3 2" xfId="39532"/>
    <cellStyle name="SAPBEXinputData 2 2 2 2 4" xfId="39533"/>
    <cellStyle name="SAPBEXinputData 2 2 2 2 4 2" xfId="39534"/>
    <cellStyle name="SAPBEXinputData 2 2 2 3" xfId="39535"/>
    <cellStyle name="SAPBEXinputData 2 2 2 3 2" xfId="39536"/>
    <cellStyle name="SAPBEXinputData 2 2 2 4" xfId="39537"/>
    <cellStyle name="SAPBEXinputData 2 2 2 4 2" xfId="39538"/>
    <cellStyle name="SAPBEXinputData 2 2 2 5" xfId="39539"/>
    <cellStyle name="SAPBEXinputData 2 2 2 5 2" xfId="39540"/>
    <cellStyle name="SAPBEXinputData 2 2 3" xfId="39541"/>
    <cellStyle name="SAPBEXinputData 2 2 3 2" xfId="39542"/>
    <cellStyle name="SAPBEXinputData 2 2 3 2 2" xfId="39543"/>
    <cellStyle name="SAPBEXinputData 2 2 3 3" xfId="39544"/>
    <cellStyle name="SAPBEXinputData 2 2 3 3 2" xfId="39545"/>
    <cellStyle name="SAPBEXinputData 2 2 3 4" xfId="39546"/>
    <cellStyle name="SAPBEXinputData 2 2 3 4 2" xfId="39547"/>
    <cellStyle name="SAPBEXinputData 2 2 4" xfId="39548"/>
    <cellStyle name="SAPBEXinputData 2 2 4 2" xfId="39549"/>
    <cellStyle name="SAPBEXinputData 2 2 5" xfId="39550"/>
    <cellStyle name="SAPBEXinputData 2 2 5 2" xfId="39551"/>
    <cellStyle name="SAPBEXinputData 2 2 6" xfId="39552"/>
    <cellStyle name="SAPBEXinputData 2 2 6 2" xfId="39553"/>
    <cellStyle name="SAPBEXinputData 2 3" xfId="39554"/>
    <cellStyle name="SAPBEXinputData 2 3 2" xfId="39555"/>
    <cellStyle name="SAPBEXinputData 2 3 2 2" xfId="39556"/>
    <cellStyle name="SAPBEXinputData 2 3 2 2 2" xfId="39557"/>
    <cellStyle name="SAPBEXinputData 2 3 2 2 2 2" xfId="39558"/>
    <cellStyle name="SAPBEXinputData 2 3 2 2 3" xfId="39559"/>
    <cellStyle name="SAPBEXinputData 2 3 2 2 3 2" xfId="39560"/>
    <cellStyle name="SAPBEXinputData 2 3 2 2 4" xfId="39561"/>
    <cellStyle name="SAPBEXinputData 2 3 2 3" xfId="39562"/>
    <cellStyle name="SAPBEXinputData 2 3 2 3 2" xfId="39563"/>
    <cellStyle name="SAPBEXinputData 2 3 2 4" xfId="39564"/>
    <cellStyle name="SAPBEXinputData 2 3 2 4 2" xfId="39565"/>
    <cellStyle name="SAPBEXinputData 2 3 2 5" xfId="39566"/>
    <cellStyle name="SAPBEXinputData 2 3 2 5 2" xfId="39567"/>
    <cellStyle name="SAPBEXinputData 2 3 3" xfId="39568"/>
    <cellStyle name="SAPBEXinputData 2 3 3 2" xfId="39569"/>
    <cellStyle name="SAPBEXinputData 2 3 3 2 2" xfId="39570"/>
    <cellStyle name="SAPBEXinputData 2 3 3 3" xfId="39571"/>
    <cellStyle name="SAPBEXinputData 2 3 3 3 2" xfId="39572"/>
    <cellStyle name="SAPBEXinputData 2 3 3 4" xfId="39573"/>
    <cellStyle name="SAPBEXinputData 2 3 4" xfId="39574"/>
    <cellStyle name="SAPBEXinputData 2 3 4 2" xfId="39575"/>
    <cellStyle name="SAPBEXinputData 2 3 5" xfId="39576"/>
    <cellStyle name="SAPBEXinputData 2 3 5 2" xfId="39577"/>
    <cellStyle name="SAPBEXinputData 2 3 6" xfId="39578"/>
    <cellStyle name="SAPBEXinputData 2 3 6 2" xfId="39579"/>
    <cellStyle name="SAPBEXinputData 2 4" xfId="39580"/>
    <cellStyle name="SAPBEXinputData 2 4 2" xfId="39581"/>
    <cellStyle name="SAPBEXinputData 2 5" xfId="39582"/>
    <cellStyle name="SAPBEXinputData 2 5 2" xfId="39583"/>
    <cellStyle name="SAPBEXinputData 3" xfId="39584"/>
    <cellStyle name="SAPBEXinputData 3 2" xfId="39585"/>
    <cellStyle name="SAPBEXinputData 3 2 2" xfId="39586"/>
    <cellStyle name="SAPBEXinputData 3 2 2 2" xfId="39587"/>
    <cellStyle name="SAPBEXinputData 3 2 2 2 2" xfId="39588"/>
    <cellStyle name="SAPBEXinputData 3 2 2 3" xfId="39589"/>
    <cellStyle name="SAPBEXinputData 3 2 2 3 2" xfId="39590"/>
    <cellStyle name="SAPBEXinputData 3 2 2 4" xfId="39591"/>
    <cellStyle name="SAPBEXinputData 3 2 2 4 2" xfId="39592"/>
    <cellStyle name="SAPBEXinputData 3 2 3" xfId="39593"/>
    <cellStyle name="SAPBEXinputData 3 2 3 2" xfId="39594"/>
    <cellStyle name="SAPBEXinputData 3 2 4" xfId="39595"/>
    <cellStyle name="SAPBEXinputData 3 2 4 2" xfId="39596"/>
    <cellStyle name="SAPBEXinputData 3 2 5" xfId="39597"/>
    <cellStyle name="SAPBEXinputData 3 2 5 2" xfId="39598"/>
    <cellStyle name="SAPBEXinputData 3 3" xfId="39599"/>
    <cellStyle name="SAPBEXinputData 3 3 2" xfId="39600"/>
    <cellStyle name="SAPBEXinputData 3 3 2 2" xfId="39601"/>
    <cellStyle name="SAPBEXinputData 3 3 3" xfId="39602"/>
    <cellStyle name="SAPBEXinputData 3 3 3 2" xfId="39603"/>
    <cellStyle name="SAPBEXinputData 3 3 4" xfId="39604"/>
    <cellStyle name="SAPBEXinputData 3 3 4 2" xfId="39605"/>
    <cellStyle name="SAPBEXinputData 3 4" xfId="39606"/>
    <cellStyle name="SAPBEXinputData 3 4 2" xfId="39607"/>
    <cellStyle name="SAPBEXinputData 3 5" xfId="39608"/>
    <cellStyle name="SAPBEXinputData 3 5 2" xfId="39609"/>
    <cellStyle name="SAPBEXinputData 3 6" xfId="39610"/>
    <cellStyle name="SAPBEXinputData 3 6 2" xfId="39611"/>
    <cellStyle name="SAPBEXinputData 4" xfId="39612"/>
    <cellStyle name="SAPBEXinputData 4 2" xfId="39613"/>
    <cellStyle name="SAPBEXinputData 4 2 2" xfId="39614"/>
    <cellStyle name="SAPBEXinputData 4 2 2 2" xfId="39615"/>
    <cellStyle name="SAPBEXinputData 4 2 2 2 2" xfId="39616"/>
    <cellStyle name="SAPBEXinputData 4 2 2 3" xfId="39617"/>
    <cellStyle name="SAPBEXinputData 4 2 2 3 2" xfId="39618"/>
    <cellStyle name="SAPBEXinputData 4 2 2 4" xfId="39619"/>
    <cellStyle name="SAPBEXinputData 4 2 3" xfId="39620"/>
    <cellStyle name="SAPBEXinputData 4 2 3 2" xfId="39621"/>
    <cellStyle name="SAPBEXinputData 4 2 4" xfId="39622"/>
    <cellStyle name="SAPBEXinputData 4 2 4 2" xfId="39623"/>
    <cellStyle name="SAPBEXinputData 4 2 5" xfId="39624"/>
    <cellStyle name="SAPBEXinputData 4 2 5 2" xfId="39625"/>
    <cellStyle name="SAPBEXinputData 4 3" xfId="39626"/>
    <cellStyle name="SAPBEXinputData 4 3 2" xfId="39627"/>
    <cellStyle name="SAPBEXinputData 4 3 2 2" xfId="39628"/>
    <cellStyle name="SAPBEXinputData 4 3 3" xfId="39629"/>
    <cellStyle name="SAPBEXinputData 4 3 3 2" xfId="39630"/>
    <cellStyle name="SAPBEXinputData 4 3 4" xfId="39631"/>
    <cellStyle name="SAPBEXinputData 4 4" xfId="39632"/>
    <cellStyle name="SAPBEXinputData 4 4 2" xfId="39633"/>
    <cellStyle name="SAPBEXinputData 4 5" xfId="39634"/>
    <cellStyle name="SAPBEXinputData 4 5 2" xfId="39635"/>
    <cellStyle name="SAPBEXinputData 4 6" xfId="39636"/>
    <cellStyle name="SAPBEXinputData 4 6 2" xfId="39637"/>
    <cellStyle name="SAPBEXinputData 5" xfId="39638"/>
    <cellStyle name="SAPBEXinputData 5 2" xfId="39639"/>
    <cellStyle name="SAPBEXinputData 5 2 2" xfId="39640"/>
    <cellStyle name="SAPBEXinputData 5 3" xfId="39641"/>
    <cellStyle name="SAPBEXinputData 6" xfId="39642"/>
    <cellStyle name="SAPBEXinputData 6 2" xfId="39643"/>
    <cellStyle name="SAPBEXinputData 7" xfId="39644"/>
    <cellStyle name="SAPBEXinputData 7 2" xfId="39645"/>
    <cellStyle name="SAPBEXItemHeader" xfId="39646"/>
    <cellStyle name="SAPBEXItemHeader 10" xfId="39647"/>
    <cellStyle name="SAPBEXItemHeader 2" xfId="39648"/>
    <cellStyle name="SAPBEXItemHeader 2 2" xfId="39649"/>
    <cellStyle name="SAPBEXItemHeader 2 2 2" xfId="39650"/>
    <cellStyle name="SAPBEXItemHeader 2 2 2 2" xfId="39651"/>
    <cellStyle name="SAPBEXItemHeader 2 2 3" xfId="39652"/>
    <cellStyle name="SAPBEXItemHeader 2 2 3 2" xfId="39653"/>
    <cellStyle name="SAPBEXItemHeader 2 2 4" xfId="39654"/>
    <cellStyle name="SAPBEXItemHeader 2 2 4 2" xfId="39655"/>
    <cellStyle name="SAPBEXItemHeader 2 2 5" xfId="39656"/>
    <cellStyle name="SAPBEXItemHeader 2 2 5 2" xfId="39657"/>
    <cellStyle name="SAPBEXItemHeader 2 2 6" xfId="39658"/>
    <cellStyle name="SAPBEXItemHeader 2 2 6 2" xfId="39659"/>
    <cellStyle name="SAPBEXItemHeader 2 2 7" xfId="39660"/>
    <cellStyle name="SAPBEXItemHeader 2 3" xfId="39661"/>
    <cellStyle name="SAPBEXItemHeader 2 3 2" xfId="39662"/>
    <cellStyle name="SAPBEXItemHeader 2 4" xfId="39663"/>
    <cellStyle name="SAPBEXItemHeader 2 4 2" xfId="39664"/>
    <cellStyle name="SAPBEXItemHeader 2 5" xfId="39665"/>
    <cellStyle name="SAPBEXItemHeader 2 5 2" xfId="39666"/>
    <cellStyle name="SAPBEXItemHeader 2 6" xfId="39667"/>
    <cellStyle name="SAPBEXItemHeader 2 6 2" xfId="39668"/>
    <cellStyle name="SAPBEXItemHeader 2 7" xfId="39669"/>
    <cellStyle name="SAPBEXItemHeader 2 7 2" xfId="39670"/>
    <cellStyle name="SAPBEXItemHeader 2 8" xfId="39671"/>
    <cellStyle name="SAPBEXItemHeader 3" xfId="39672"/>
    <cellStyle name="SAPBEXItemHeader 3 2" xfId="39673"/>
    <cellStyle name="SAPBEXItemHeader 3 2 2" xfId="39674"/>
    <cellStyle name="SAPBEXItemHeader 3 2 2 2" xfId="39675"/>
    <cellStyle name="SAPBEXItemHeader 3 2 3" xfId="39676"/>
    <cellStyle name="SAPBEXItemHeader 3 2 3 2" xfId="39677"/>
    <cellStyle name="SAPBEXItemHeader 3 2 4" xfId="39678"/>
    <cellStyle name="SAPBEXItemHeader 3 2 4 2" xfId="39679"/>
    <cellStyle name="SAPBEXItemHeader 3 2 5" xfId="39680"/>
    <cellStyle name="SAPBEXItemHeader 3 2 5 2" xfId="39681"/>
    <cellStyle name="SAPBEXItemHeader 3 2 6" xfId="39682"/>
    <cellStyle name="SAPBEXItemHeader 3 2 6 2" xfId="39683"/>
    <cellStyle name="SAPBEXItemHeader 3 2 7" xfId="39684"/>
    <cellStyle name="SAPBEXItemHeader 3 3" xfId="39685"/>
    <cellStyle name="SAPBEXItemHeader 3 3 2" xfId="39686"/>
    <cellStyle name="SAPBEXItemHeader 3 4" xfId="39687"/>
    <cellStyle name="SAPBEXItemHeader 3 4 2" xfId="39688"/>
    <cellStyle name="SAPBEXItemHeader 3 5" xfId="39689"/>
    <cellStyle name="SAPBEXItemHeader 3 5 2" xfId="39690"/>
    <cellStyle name="SAPBEXItemHeader 3 6" xfId="39691"/>
    <cellStyle name="SAPBEXItemHeader 3 6 2" xfId="39692"/>
    <cellStyle name="SAPBEXItemHeader 3 7" xfId="39693"/>
    <cellStyle name="SAPBEXItemHeader 3 7 2" xfId="39694"/>
    <cellStyle name="SAPBEXItemHeader 3 8" xfId="39695"/>
    <cellStyle name="SAPBEXItemHeader 4" xfId="39696"/>
    <cellStyle name="SAPBEXItemHeader 4 2" xfId="39697"/>
    <cellStyle name="SAPBEXItemHeader 4 2 2" xfId="39698"/>
    <cellStyle name="SAPBEXItemHeader 4 3" xfId="39699"/>
    <cellStyle name="SAPBEXItemHeader 4 3 2" xfId="39700"/>
    <cellStyle name="SAPBEXItemHeader 4 4" xfId="39701"/>
    <cellStyle name="SAPBEXItemHeader 4 4 2" xfId="39702"/>
    <cellStyle name="SAPBEXItemHeader 4 5" xfId="39703"/>
    <cellStyle name="SAPBEXItemHeader 4 5 2" xfId="39704"/>
    <cellStyle name="SAPBEXItemHeader 4 6" xfId="39705"/>
    <cellStyle name="SAPBEXItemHeader 4 6 2" xfId="39706"/>
    <cellStyle name="SAPBEXItemHeader 4 7" xfId="39707"/>
    <cellStyle name="SAPBEXItemHeader 5" xfId="39708"/>
    <cellStyle name="SAPBEXItemHeader 5 2" xfId="39709"/>
    <cellStyle name="SAPBEXItemHeader 6" xfId="39710"/>
    <cellStyle name="SAPBEXItemHeader 6 2" xfId="39711"/>
    <cellStyle name="SAPBEXItemHeader 7" xfId="39712"/>
    <cellStyle name="SAPBEXItemHeader 7 2" xfId="39713"/>
    <cellStyle name="SAPBEXItemHeader 8" xfId="39714"/>
    <cellStyle name="SAPBEXItemHeader 8 2" xfId="39715"/>
    <cellStyle name="SAPBEXItemHeader 9" xfId="39716"/>
    <cellStyle name="SAPBEXItemHeader 9 2" xfId="39717"/>
    <cellStyle name="SAPBEXresData" xfId="39718"/>
    <cellStyle name="SAPBEXresData 10" xfId="39719"/>
    <cellStyle name="SAPBEXresData 2" xfId="39720"/>
    <cellStyle name="SAPBEXresData 2 2" xfId="39721"/>
    <cellStyle name="SAPBEXresData 2 2 2" xfId="39722"/>
    <cellStyle name="SAPBEXresData 2 2 2 2" xfId="39723"/>
    <cellStyle name="SAPBEXresData 2 2 3" xfId="39724"/>
    <cellStyle name="SAPBEXresData 2 2 3 2" xfId="39725"/>
    <cellStyle name="SAPBEXresData 2 2 4" xfId="39726"/>
    <cellStyle name="SAPBEXresData 2 2 4 2" xfId="39727"/>
    <cellStyle name="SAPBEXresData 2 2 5" xfId="39728"/>
    <cellStyle name="SAPBEXresData 2 2 5 2" xfId="39729"/>
    <cellStyle name="SAPBEXresData 2 2 6" xfId="39730"/>
    <cellStyle name="SAPBEXresData 2 2 6 2" xfId="39731"/>
    <cellStyle name="SAPBEXresData 2 2 7" xfId="39732"/>
    <cellStyle name="SAPBEXresData 2 3" xfId="39733"/>
    <cellStyle name="SAPBEXresData 2 3 2" xfId="39734"/>
    <cellStyle name="SAPBEXresData 2 4" xfId="39735"/>
    <cellStyle name="SAPBEXresData 2 4 2" xfId="39736"/>
    <cellStyle name="SAPBEXresData 2 5" xfId="39737"/>
    <cellStyle name="SAPBEXresData 2 5 2" xfId="39738"/>
    <cellStyle name="SAPBEXresData 2 6" xfId="39739"/>
    <cellStyle name="SAPBEXresData 2 6 2" xfId="39740"/>
    <cellStyle name="SAPBEXresData 2 7" xfId="39741"/>
    <cellStyle name="SAPBEXresData 2 7 2" xfId="39742"/>
    <cellStyle name="SAPBEXresData 2 8" xfId="39743"/>
    <cellStyle name="SAPBEXresData 3" xfId="39744"/>
    <cellStyle name="SAPBEXresData 3 2" xfId="39745"/>
    <cellStyle name="SAPBEXresData 3 2 2" xfId="39746"/>
    <cellStyle name="SAPBEXresData 3 2 2 2" xfId="39747"/>
    <cellStyle name="SAPBEXresData 3 2 3" xfId="39748"/>
    <cellStyle name="SAPBEXresData 3 2 3 2" xfId="39749"/>
    <cellStyle name="SAPBEXresData 3 2 4" xfId="39750"/>
    <cellStyle name="SAPBEXresData 3 2 4 2" xfId="39751"/>
    <cellStyle name="SAPBEXresData 3 2 5" xfId="39752"/>
    <cellStyle name="SAPBEXresData 3 2 5 2" xfId="39753"/>
    <cellStyle name="SAPBEXresData 3 2 6" xfId="39754"/>
    <cellStyle name="SAPBEXresData 3 2 6 2" xfId="39755"/>
    <cellStyle name="SAPBEXresData 3 2 7" xfId="39756"/>
    <cellStyle name="SAPBEXresData 3 3" xfId="39757"/>
    <cellStyle name="SAPBEXresData 3 3 2" xfId="39758"/>
    <cellStyle name="SAPBEXresData 3 4" xfId="39759"/>
    <cellStyle name="SAPBEXresData 3 4 2" xfId="39760"/>
    <cellStyle name="SAPBEXresData 3 5" xfId="39761"/>
    <cellStyle name="SAPBEXresData 3 5 2" xfId="39762"/>
    <cellStyle name="SAPBEXresData 3 6" xfId="39763"/>
    <cellStyle name="SAPBEXresData 3 6 2" xfId="39764"/>
    <cellStyle name="SAPBEXresData 3 7" xfId="39765"/>
    <cellStyle name="SAPBEXresData 3 7 2" xfId="39766"/>
    <cellStyle name="SAPBEXresData 3 8" xfId="39767"/>
    <cellStyle name="SAPBEXresData 4" xfId="39768"/>
    <cellStyle name="SAPBEXresData 4 2" xfId="39769"/>
    <cellStyle name="SAPBEXresData 4 2 2" xfId="39770"/>
    <cellStyle name="SAPBEXresData 4 3" xfId="39771"/>
    <cellStyle name="SAPBEXresData 4 3 2" xfId="39772"/>
    <cellStyle name="SAPBEXresData 4 4" xfId="39773"/>
    <cellStyle name="SAPBEXresData 4 4 2" xfId="39774"/>
    <cellStyle name="SAPBEXresData 4 5" xfId="39775"/>
    <cellStyle name="SAPBEXresData 4 5 2" xfId="39776"/>
    <cellStyle name="SAPBEXresData 4 6" xfId="39777"/>
    <cellStyle name="SAPBEXresData 4 6 2" xfId="39778"/>
    <cellStyle name="SAPBEXresData 4 7" xfId="39779"/>
    <cellStyle name="SAPBEXresData 5" xfId="39780"/>
    <cellStyle name="SAPBEXresData 5 2" xfId="39781"/>
    <cellStyle name="SAPBEXresData 6" xfId="39782"/>
    <cellStyle name="SAPBEXresData 6 2" xfId="39783"/>
    <cellStyle name="SAPBEXresData 7" xfId="39784"/>
    <cellStyle name="SAPBEXresData 7 2" xfId="39785"/>
    <cellStyle name="SAPBEXresData 8" xfId="39786"/>
    <cellStyle name="SAPBEXresData 8 2" xfId="39787"/>
    <cellStyle name="SAPBEXresData 9" xfId="39788"/>
    <cellStyle name="SAPBEXresData 9 2" xfId="39789"/>
    <cellStyle name="SAPBEXresDataEmph" xfId="39790"/>
    <cellStyle name="SAPBEXresDataEmph 2" xfId="39791"/>
    <cellStyle name="SAPBEXresDataEmph 2 2" xfId="39792"/>
    <cellStyle name="SAPBEXresDataEmph 2 2 2" xfId="39793"/>
    <cellStyle name="SAPBEXresDataEmph 2 2 2 2" xfId="39794"/>
    <cellStyle name="SAPBEXresDataEmph 2 2 2 2 2" xfId="39795"/>
    <cellStyle name="SAPBEXresDataEmph 2 2 2 3" xfId="39796"/>
    <cellStyle name="SAPBEXresDataEmph 2 2 2 3 2" xfId="39797"/>
    <cellStyle name="SAPBEXresDataEmph 2 2 2 4" xfId="39798"/>
    <cellStyle name="SAPBEXresDataEmph 2 2 2 4 2" xfId="39799"/>
    <cellStyle name="SAPBEXresDataEmph 2 2 2 5" xfId="39800"/>
    <cellStyle name="SAPBEXresDataEmph 2 2 2 5 2" xfId="39801"/>
    <cellStyle name="SAPBEXresDataEmph 2 2 2 6" xfId="39802"/>
    <cellStyle name="SAPBEXresDataEmph 2 2 2 6 2" xfId="39803"/>
    <cellStyle name="SAPBEXresDataEmph 2 2 2 7" xfId="39804"/>
    <cellStyle name="SAPBEXresDataEmph 2 2 2 7 2" xfId="39805"/>
    <cellStyle name="SAPBEXresDataEmph 2 2 2 8" xfId="39806"/>
    <cellStyle name="SAPBEXresDataEmph 2 3" xfId="39807"/>
    <cellStyle name="SAPBEXresDataEmph 2 3 2" xfId="39808"/>
    <cellStyle name="SAPBEXresDataEmph 2 3 2 2" xfId="39809"/>
    <cellStyle name="SAPBEXresDataEmph 2 3 2 2 2" xfId="39810"/>
    <cellStyle name="SAPBEXresDataEmph 2 3 2 3" xfId="39811"/>
    <cellStyle name="SAPBEXresDataEmph 2 3 3" xfId="39812"/>
    <cellStyle name="SAPBEXresDataEmph 2 3 3 2" xfId="39813"/>
    <cellStyle name="SAPBEXresDataEmph 2 3 4" xfId="39814"/>
    <cellStyle name="SAPBEXresDataEmph 2 3 4 2" xfId="39815"/>
    <cellStyle name="SAPBEXresDataEmph 2 3 5" xfId="39816"/>
    <cellStyle name="SAPBEXresDataEmph 2 3 5 2" xfId="39817"/>
    <cellStyle name="SAPBEXresDataEmph 2 3 6" xfId="39818"/>
    <cellStyle name="SAPBEXresDataEmph 2 3 6 2" xfId="39819"/>
    <cellStyle name="SAPBEXresDataEmph 2 4" xfId="39820"/>
    <cellStyle name="SAPBEXresDataEmph 2 4 2" xfId="39821"/>
    <cellStyle name="SAPBEXresDataEmph 2 4 2 2" xfId="39822"/>
    <cellStyle name="SAPBEXresDataEmph 2 4 3" xfId="39823"/>
    <cellStyle name="SAPBEXresDataEmph 2 4 3 2" xfId="39824"/>
    <cellStyle name="SAPBEXresDataEmph 2 4 4" xfId="39825"/>
    <cellStyle name="SAPBEXresDataEmph 2 4 4 2" xfId="39826"/>
    <cellStyle name="SAPBEXresDataEmph 2 4 5" xfId="39827"/>
    <cellStyle name="SAPBEXresDataEmph 2 4 5 2" xfId="39828"/>
    <cellStyle name="SAPBEXresDataEmph 2 4 6" xfId="39829"/>
    <cellStyle name="SAPBEXresDataEmph 2 4 6 2" xfId="39830"/>
    <cellStyle name="SAPBEXresDataEmph 2 4 7" xfId="39831"/>
    <cellStyle name="SAPBEXresDataEmph 3" xfId="39832"/>
    <cellStyle name="SAPBEXresDataEmph 3 2" xfId="39833"/>
    <cellStyle name="SAPBEXresDataEmph 3 2 2" xfId="39834"/>
    <cellStyle name="SAPBEXresDataEmph 3 3" xfId="39835"/>
    <cellStyle name="SAPBEXresDataEmph 3 3 2" xfId="39836"/>
    <cellStyle name="SAPBEXresDataEmph 3 4" xfId="39837"/>
    <cellStyle name="SAPBEXresDataEmph 3 4 2" xfId="39838"/>
    <cellStyle name="SAPBEXresDataEmph 3 5" xfId="39839"/>
    <cellStyle name="SAPBEXresDataEmph 3 5 2" xfId="39840"/>
    <cellStyle name="SAPBEXresDataEmph 3 6" xfId="39841"/>
    <cellStyle name="SAPBEXresDataEmph 3 6 2" xfId="39842"/>
    <cellStyle name="SAPBEXresDataEmph 3 7" xfId="39843"/>
    <cellStyle name="SAPBEXresDataEmph 3 7 2" xfId="39844"/>
    <cellStyle name="SAPBEXresDataEmph 3 8" xfId="39845"/>
    <cellStyle name="SAPBEXresItem" xfId="39846"/>
    <cellStyle name="SAPBEXresItem 10" xfId="39847"/>
    <cellStyle name="SAPBEXresItem 2" xfId="39848"/>
    <cellStyle name="SAPBEXresItem 2 2" xfId="39849"/>
    <cellStyle name="SAPBEXresItem 2 2 2" xfId="39850"/>
    <cellStyle name="SAPBEXresItem 2 2 2 2" xfId="39851"/>
    <cellStyle name="SAPBEXresItem 2 2 3" xfId="39852"/>
    <cellStyle name="SAPBEXresItem 2 2 3 2" xfId="39853"/>
    <cellStyle name="SAPBEXresItem 2 2 4" xfId="39854"/>
    <cellStyle name="SAPBEXresItem 2 2 4 2" xfId="39855"/>
    <cellStyle name="SAPBEXresItem 2 2 5" xfId="39856"/>
    <cellStyle name="SAPBEXresItem 2 2 5 2" xfId="39857"/>
    <cellStyle name="SAPBEXresItem 2 2 6" xfId="39858"/>
    <cellStyle name="SAPBEXresItem 2 2 6 2" xfId="39859"/>
    <cellStyle name="SAPBEXresItem 2 2 7" xfId="39860"/>
    <cellStyle name="SAPBEXresItem 2 3" xfId="39861"/>
    <cellStyle name="SAPBEXresItem 2 3 2" xfId="39862"/>
    <cellStyle name="SAPBEXresItem 2 4" xfId="39863"/>
    <cellStyle name="SAPBEXresItem 2 4 2" xfId="39864"/>
    <cellStyle name="SAPBEXresItem 2 5" xfId="39865"/>
    <cellStyle name="SAPBEXresItem 2 5 2" xfId="39866"/>
    <cellStyle name="SAPBEXresItem 2 6" xfId="39867"/>
    <cellStyle name="SAPBEXresItem 2 6 2" xfId="39868"/>
    <cellStyle name="SAPBEXresItem 2 7" xfId="39869"/>
    <cellStyle name="SAPBEXresItem 2 7 2" xfId="39870"/>
    <cellStyle name="SAPBEXresItem 2 8" xfId="39871"/>
    <cellStyle name="SAPBEXresItem 3" xfId="39872"/>
    <cellStyle name="SAPBEXresItem 3 2" xfId="39873"/>
    <cellStyle name="SAPBEXresItem 3 2 2" xfId="39874"/>
    <cellStyle name="SAPBEXresItem 3 2 2 2" xfId="39875"/>
    <cellStyle name="SAPBEXresItem 3 2 3" xfId="39876"/>
    <cellStyle name="SAPBEXresItem 3 2 3 2" xfId="39877"/>
    <cellStyle name="SAPBEXresItem 3 2 4" xfId="39878"/>
    <cellStyle name="SAPBEXresItem 3 2 4 2" xfId="39879"/>
    <cellStyle name="SAPBEXresItem 3 2 5" xfId="39880"/>
    <cellStyle name="SAPBEXresItem 3 2 5 2" xfId="39881"/>
    <cellStyle name="SAPBEXresItem 3 2 6" xfId="39882"/>
    <cellStyle name="SAPBEXresItem 3 2 6 2" xfId="39883"/>
    <cellStyle name="SAPBEXresItem 3 2 7" xfId="39884"/>
    <cellStyle name="SAPBEXresItem 3 3" xfId="39885"/>
    <cellStyle name="SAPBEXresItem 3 3 2" xfId="39886"/>
    <cellStyle name="SAPBEXresItem 3 4" xfId="39887"/>
    <cellStyle name="SAPBEXresItem 3 4 2" xfId="39888"/>
    <cellStyle name="SAPBEXresItem 3 5" xfId="39889"/>
    <cellStyle name="SAPBEXresItem 3 5 2" xfId="39890"/>
    <cellStyle name="SAPBEXresItem 3 6" xfId="39891"/>
    <cellStyle name="SAPBEXresItem 3 6 2" xfId="39892"/>
    <cellStyle name="SAPBEXresItem 3 7" xfId="39893"/>
    <cellStyle name="SAPBEXresItem 3 7 2" xfId="39894"/>
    <cellStyle name="SAPBEXresItem 3 8" xfId="39895"/>
    <cellStyle name="SAPBEXresItem 4" xfId="39896"/>
    <cellStyle name="SAPBEXresItem 4 2" xfId="39897"/>
    <cellStyle name="SAPBEXresItem 4 2 2" xfId="39898"/>
    <cellStyle name="SAPBEXresItem 4 3" xfId="39899"/>
    <cellStyle name="SAPBEXresItem 4 3 2" xfId="39900"/>
    <cellStyle name="SAPBEXresItem 4 4" xfId="39901"/>
    <cellStyle name="SAPBEXresItem 4 4 2" xfId="39902"/>
    <cellStyle name="SAPBEXresItem 4 5" xfId="39903"/>
    <cellStyle name="SAPBEXresItem 4 5 2" xfId="39904"/>
    <cellStyle name="SAPBEXresItem 4 6" xfId="39905"/>
    <cellStyle name="SAPBEXresItem 4 6 2" xfId="39906"/>
    <cellStyle name="SAPBEXresItem 4 7" xfId="39907"/>
    <cellStyle name="SAPBEXresItem 5" xfId="39908"/>
    <cellStyle name="SAPBEXresItem 5 2" xfId="39909"/>
    <cellStyle name="SAPBEXresItem 6" xfId="39910"/>
    <cellStyle name="SAPBEXresItem 6 2" xfId="39911"/>
    <cellStyle name="SAPBEXresItem 7" xfId="39912"/>
    <cellStyle name="SAPBEXresItem 7 2" xfId="39913"/>
    <cellStyle name="SAPBEXresItem 8" xfId="39914"/>
    <cellStyle name="SAPBEXresItem 8 2" xfId="39915"/>
    <cellStyle name="SAPBEXresItem 9" xfId="39916"/>
    <cellStyle name="SAPBEXresItem 9 2" xfId="39917"/>
    <cellStyle name="SAPBEXresItemX" xfId="39918"/>
    <cellStyle name="SAPBEXresItemX 10" xfId="39919"/>
    <cellStyle name="SAPBEXresItemX 2" xfId="39920"/>
    <cellStyle name="SAPBEXresItemX 2 2" xfId="39921"/>
    <cellStyle name="SAPBEXresItemX 2 2 2" xfId="39922"/>
    <cellStyle name="SAPBEXresItemX 2 2 2 2" xfId="39923"/>
    <cellStyle name="SAPBEXresItemX 2 2 3" xfId="39924"/>
    <cellStyle name="SAPBEXresItemX 2 2 3 2" xfId="39925"/>
    <cellStyle name="SAPBEXresItemX 2 2 4" xfId="39926"/>
    <cellStyle name="SAPBEXresItemX 2 2 4 2" xfId="39927"/>
    <cellStyle name="SAPBEXresItemX 2 2 5" xfId="39928"/>
    <cellStyle name="SAPBEXresItemX 2 2 5 2" xfId="39929"/>
    <cellStyle name="SAPBEXresItemX 2 2 6" xfId="39930"/>
    <cellStyle name="SAPBEXresItemX 2 2 6 2" xfId="39931"/>
    <cellStyle name="SAPBEXresItemX 2 2 7" xfId="39932"/>
    <cellStyle name="SAPBEXresItemX 2 3" xfId="39933"/>
    <cellStyle name="SAPBEXresItemX 2 3 2" xfId="39934"/>
    <cellStyle name="SAPBEXresItemX 2 4" xfId="39935"/>
    <cellStyle name="SAPBEXresItemX 2 4 2" xfId="39936"/>
    <cellStyle name="SAPBEXresItemX 2 5" xfId="39937"/>
    <cellStyle name="SAPBEXresItemX 2 5 2" xfId="39938"/>
    <cellStyle name="SAPBEXresItemX 2 6" xfId="39939"/>
    <cellStyle name="SAPBEXresItemX 2 6 2" xfId="39940"/>
    <cellStyle name="SAPBEXresItemX 2 7" xfId="39941"/>
    <cellStyle name="SAPBEXresItemX 2 7 2" xfId="39942"/>
    <cellStyle name="SAPBEXresItemX 2 8" xfId="39943"/>
    <cellStyle name="SAPBEXresItemX 3" xfId="39944"/>
    <cellStyle name="SAPBEXresItemX 3 2" xfId="39945"/>
    <cellStyle name="SAPBEXresItemX 3 2 2" xfId="39946"/>
    <cellStyle name="SAPBEXresItemX 3 2 2 2" xfId="39947"/>
    <cellStyle name="SAPBEXresItemX 3 2 3" xfId="39948"/>
    <cellStyle name="SAPBEXresItemX 3 2 3 2" xfId="39949"/>
    <cellStyle name="SAPBEXresItemX 3 2 4" xfId="39950"/>
    <cellStyle name="SAPBEXresItemX 3 2 4 2" xfId="39951"/>
    <cellStyle name="SAPBEXresItemX 3 2 5" xfId="39952"/>
    <cellStyle name="SAPBEXresItemX 3 2 5 2" xfId="39953"/>
    <cellStyle name="SAPBEXresItemX 3 2 6" xfId="39954"/>
    <cellStyle name="SAPBEXresItemX 3 2 6 2" xfId="39955"/>
    <cellStyle name="SAPBEXresItemX 3 2 7" xfId="39956"/>
    <cellStyle name="SAPBEXresItemX 3 3" xfId="39957"/>
    <cellStyle name="SAPBEXresItemX 3 3 2" xfId="39958"/>
    <cellStyle name="SAPBEXresItemX 3 4" xfId="39959"/>
    <cellStyle name="SAPBEXresItemX 3 4 2" xfId="39960"/>
    <cellStyle name="SAPBEXresItemX 3 5" xfId="39961"/>
    <cellStyle name="SAPBEXresItemX 3 5 2" xfId="39962"/>
    <cellStyle name="SAPBEXresItemX 3 6" xfId="39963"/>
    <cellStyle name="SAPBEXresItemX 3 6 2" xfId="39964"/>
    <cellStyle name="SAPBEXresItemX 3 7" xfId="39965"/>
    <cellStyle name="SAPBEXresItemX 3 7 2" xfId="39966"/>
    <cellStyle name="SAPBEXresItemX 3 8" xfId="39967"/>
    <cellStyle name="SAPBEXresItemX 4" xfId="39968"/>
    <cellStyle name="SAPBEXresItemX 4 2" xfId="39969"/>
    <cellStyle name="SAPBEXresItemX 4 2 2" xfId="39970"/>
    <cellStyle name="SAPBEXresItemX 4 3" xfId="39971"/>
    <cellStyle name="SAPBEXresItemX 4 3 2" xfId="39972"/>
    <cellStyle name="SAPBEXresItemX 4 4" xfId="39973"/>
    <cellStyle name="SAPBEXresItemX 4 4 2" xfId="39974"/>
    <cellStyle name="SAPBEXresItemX 4 5" xfId="39975"/>
    <cellStyle name="SAPBEXresItemX 4 5 2" xfId="39976"/>
    <cellStyle name="SAPBEXresItemX 4 6" xfId="39977"/>
    <cellStyle name="SAPBEXresItemX 4 6 2" xfId="39978"/>
    <cellStyle name="SAPBEXresItemX 4 7" xfId="39979"/>
    <cellStyle name="SAPBEXresItemX 5" xfId="39980"/>
    <cellStyle name="SAPBEXresItemX 5 2" xfId="39981"/>
    <cellStyle name="SAPBEXresItemX 6" xfId="39982"/>
    <cellStyle name="SAPBEXresItemX 6 2" xfId="39983"/>
    <cellStyle name="SAPBEXresItemX 7" xfId="39984"/>
    <cellStyle name="SAPBEXresItemX 7 2" xfId="39985"/>
    <cellStyle name="SAPBEXresItemX 8" xfId="39986"/>
    <cellStyle name="SAPBEXresItemX 8 2" xfId="39987"/>
    <cellStyle name="SAPBEXresItemX 9" xfId="39988"/>
    <cellStyle name="SAPBEXresItemX 9 2" xfId="39989"/>
    <cellStyle name="SAPBEXstdData" xfId="39990"/>
    <cellStyle name="SAPBEXstdData 10" xfId="39991"/>
    <cellStyle name="SAPBEXstdData 10 2" xfId="39992"/>
    <cellStyle name="SAPBEXstdData 10 2 2" xfId="39993"/>
    <cellStyle name="SAPBEXstdData 10 3" xfId="39994"/>
    <cellStyle name="SAPBEXstdData 10 3 2" xfId="39995"/>
    <cellStyle name="SAPBEXstdData 10 4" xfId="39996"/>
    <cellStyle name="SAPBEXstdData 10 4 2" xfId="39997"/>
    <cellStyle name="SAPBEXstdData 10 5" xfId="39998"/>
    <cellStyle name="SAPBEXstdData 10 5 2" xfId="39999"/>
    <cellStyle name="SAPBEXstdData 10 6" xfId="40000"/>
    <cellStyle name="SAPBEXstdData 10 6 2" xfId="40001"/>
    <cellStyle name="SAPBEXstdData 10 7" xfId="40002"/>
    <cellStyle name="SAPBEXstdData 11" xfId="40003"/>
    <cellStyle name="SAPBEXstdData 11 2" xfId="40004"/>
    <cellStyle name="SAPBEXstdData 12" xfId="40005"/>
    <cellStyle name="SAPBEXstdData 12 2" xfId="40006"/>
    <cellStyle name="SAPBEXstdData 13" xfId="40007"/>
    <cellStyle name="SAPBEXstdData 13 2" xfId="40008"/>
    <cellStyle name="SAPBEXstdData 14" xfId="40009"/>
    <cellStyle name="SAPBEXstdData 14 2" xfId="40010"/>
    <cellStyle name="SAPBEXstdData 15" xfId="40011"/>
    <cellStyle name="SAPBEXstdData 15 2" xfId="40012"/>
    <cellStyle name="SAPBEXstdData 16" xfId="40013"/>
    <cellStyle name="SAPBEXstdData 2" xfId="40014"/>
    <cellStyle name="SAPBEXstdData 2 10" xfId="40015"/>
    <cellStyle name="SAPBEXstdData 2 10 2" xfId="40016"/>
    <cellStyle name="SAPBEXstdData 2 11" xfId="40017"/>
    <cellStyle name="SAPBEXstdData 2 11 2" xfId="40018"/>
    <cellStyle name="SAPBEXstdData 2 12" xfId="40019"/>
    <cellStyle name="SAPBEXstdData 2 2" xfId="40020"/>
    <cellStyle name="SAPBEXstdData 2 2 10" xfId="40021"/>
    <cellStyle name="SAPBEXstdData 2 2 10 2" xfId="40022"/>
    <cellStyle name="SAPBEXstdData 2 2 11" xfId="40023"/>
    <cellStyle name="SAPBEXstdData 2 2 2" xfId="40024"/>
    <cellStyle name="SAPBEXstdData 2 2 2 10" xfId="40025"/>
    <cellStyle name="SAPBEXstdData 2 2 2 2" xfId="40026"/>
    <cellStyle name="SAPBEXstdData 2 2 2 2 2" xfId="40027"/>
    <cellStyle name="SAPBEXstdData 2 2 2 2 2 2" xfId="40028"/>
    <cellStyle name="SAPBEXstdData 2 2 2 2 2 2 2" xfId="40029"/>
    <cellStyle name="SAPBEXstdData 2 2 2 2 2 2 2 2" xfId="40030"/>
    <cellStyle name="SAPBEXstdData 2 2 2 2 2 2 3" xfId="40031"/>
    <cellStyle name="SAPBEXstdData 2 2 2 2 2 2 3 2" xfId="40032"/>
    <cellStyle name="SAPBEXstdData 2 2 2 2 2 2 4" xfId="40033"/>
    <cellStyle name="SAPBEXstdData 2 2 2 2 2 2 4 2" xfId="40034"/>
    <cellStyle name="SAPBEXstdData 2 2 2 2 2 2 5" xfId="40035"/>
    <cellStyle name="SAPBEXstdData 2 2 2 2 2 2 5 2" xfId="40036"/>
    <cellStyle name="SAPBEXstdData 2 2 2 2 2 2 6" xfId="40037"/>
    <cellStyle name="SAPBEXstdData 2 2 2 2 2 2 6 2" xfId="40038"/>
    <cellStyle name="SAPBEXstdData 2 2 2 2 2 2 7" xfId="40039"/>
    <cellStyle name="SAPBEXstdData 2 2 2 2 2 3" xfId="40040"/>
    <cellStyle name="SAPBEXstdData 2 2 2 2 2 3 2" xfId="40041"/>
    <cellStyle name="SAPBEXstdData 2 2 2 2 2 4" xfId="40042"/>
    <cellStyle name="SAPBEXstdData 2 2 2 2 2 4 2" xfId="40043"/>
    <cellStyle name="SAPBEXstdData 2 2 2 2 2 5" xfId="40044"/>
    <cellStyle name="SAPBEXstdData 2 2 2 2 2 5 2" xfId="40045"/>
    <cellStyle name="SAPBEXstdData 2 2 2 2 2 6" xfId="40046"/>
    <cellStyle name="SAPBEXstdData 2 2 2 2 2 6 2" xfId="40047"/>
    <cellStyle name="SAPBEXstdData 2 2 2 2 2 7" xfId="40048"/>
    <cellStyle name="SAPBEXstdData 2 2 2 2 2 7 2" xfId="40049"/>
    <cellStyle name="SAPBEXstdData 2 2 2 2 2 8" xfId="40050"/>
    <cellStyle name="SAPBEXstdData 2 2 2 2 3" xfId="40051"/>
    <cellStyle name="SAPBEXstdData 2 2 2 2 3 2" xfId="40052"/>
    <cellStyle name="SAPBEXstdData 2 2 2 2 3 2 2" xfId="40053"/>
    <cellStyle name="SAPBEXstdData 2 2 2 2 3 3" xfId="40054"/>
    <cellStyle name="SAPBEXstdData 2 2 2 2 3 3 2" xfId="40055"/>
    <cellStyle name="SAPBEXstdData 2 2 2 2 3 4" xfId="40056"/>
    <cellStyle name="SAPBEXstdData 2 2 2 2 3 4 2" xfId="40057"/>
    <cellStyle name="SAPBEXstdData 2 2 2 2 3 5" xfId="40058"/>
    <cellStyle name="SAPBEXstdData 2 2 2 2 3 5 2" xfId="40059"/>
    <cellStyle name="SAPBEXstdData 2 2 2 2 3 6" xfId="40060"/>
    <cellStyle name="SAPBEXstdData 2 2 2 2 3 6 2" xfId="40061"/>
    <cellStyle name="SAPBEXstdData 2 2 2 2 3 7" xfId="40062"/>
    <cellStyle name="SAPBEXstdData 2 2 2 2 4" xfId="40063"/>
    <cellStyle name="SAPBEXstdData 2 2 2 2 4 2" xfId="40064"/>
    <cellStyle name="SAPBEXstdData 2 2 2 2 5" xfId="40065"/>
    <cellStyle name="SAPBEXstdData 2 2 2 2 5 2" xfId="40066"/>
    <cellStyle name="SAPBEXstdData 2 2 2 2 6" xfId="40067"/>
    <cellStyle name="SAPBEXstdData 2 2 2 2 6 2" xfId="40068"/>
    <cellStyle name="SAPBEXstdData 2 2 2 2 7" xfId="40069"/>
    <cellStyle name="SAPBEXstdData 2 2 2 2 7 2" xfId="40070"/>
    <cellStyle name="SAPBEXstdData 2 2 2 2 8" xfId="40071"/>
    <cellStyle name="SAPBEXstdData 2 2 2 2 8 2" xfId="40072"/>
    <cellStyle name="SAPBEXstdData 2 2 2 2 9" xfId="40073"/>
    <cellStyle name="SAPBEXstdData 2 2 2 3" xfId="40074"/>
    <cellStyle name="SAPBEXstdData 2 2 2 3 2" xfId="40075"/>
    <cellStyle name="SAPBEXstdData 2 2 2 3 2 2" xfId="40076"/>
    <cellStyle name="SAPBEXstdData 2 2 2 3 2 2 2" xfId="40077"/>
    <cellStyle name="SAPBEXstdData 2 2 2 3 2 3" xfId="40078"/>
    <cellStyle name="SAPBEXstdData 2 2 2 3 2 3 2" xfId="40079"/>
    <cellStyle name="SAPBEXstdData 2 2 2 3 2 4" xfId="40080"/>
    <cellStyle name="SAPBEXstdData 2 2 2 3 2 4 2" xfId="40081"/>
    <cellStyle name="SAPBEXstdData 2 2 2 3 2 5" xfId="40082"/>
    <cellStyle name="SAPBEXstdData 2 2 2 3 2 5 2" xfId="40083"/>
    <cellStyle name="SAPBEXstdData 2 2 2 3 2 6" xfId="40084"/>
    <cellStyle name="SAPBEXstdData 2 2 2 3 2 6 2" xfId="40085"/>
    <cellStyle name="SAPBEXstdData 2 2 2 3 2 7" xfId="40086"/>
    <cellStyle name="SAPBEXstdData 2 2 2 3 3" xfId="40087"/>
    <cellStyle name="SAPBEXstdData 2 2 2 3 3 2" xfId="40088"/>
    <cellStyle name="SAPBEXstdData 2 2 2 3 4" xfId="40089"/>
    <cellStyle name="SAPBEXstdData 2 2 2 3 4 2" xfId="40090"/>
    <cellStyle name="SAPBEXstdData 2 2 2 3 5" xfId="40091"/>
    <cellStyle name="SAPBEXstdData 2 2 2 3 5 2" xfId="40092"/>
    <cellStyle name="SAPBEXstdData 2 2 2 3 6" xfId="40093"/>
    <cellStyle name="SAPBEXstdData 2 2 2 3 6 2" xfId="40094"/>
    <cellStyle name="SAPBEXstdData 2 2 2 3 7" xfId="40095"/>
    <cellStyle name="SAPBEXstdData 2 2 2 3 7 2" xfId="40096"/>
    <cellStyle name="SAPBEXstdData 2 2 2 3 8" xfId="40097"/>
    <cellStyle name="SAPBEXstdData 2 2 2 4" xfId="40098"/>
    <cellStyle name="SAPBEXstdData 2 2 2 4 2" xfId="40099"/>
    <cellStyle name="SAPBEXstdData 2 2 2 4 2 2" xfId="40100"/>
    <cellStyle name="SAPBEXstdData 2 2 2 4 3" xfId="40101"/>
    <cellStyle name="SAPBEXstdData 2 2 2 4 3 2" xfId="40102"/>
    <cellStyle name="SAPBEXstdData 2 2 2 4 4" xfId="40103"/>
    <cellStyle name="SAPBEXstdData 2 2 2 4 4 2" xfId="40104"/>
    <cellStyle name="SAPBEXstdData 2 2 2 4 5" xfId="40105"/>
    <cellStyle name="SAPBEXstdData 2 2 2 4 5 2" xfId="40106"/>
    <cellStyle name="SAPBEXstdData 2 2 2 4 6" xfId="40107"/>
    <cellStyle name="SAPBEXstdData 2 2 2 4 6 2" xfId="40108"/>
    <cellStyle name="SAPBEXstdData 2 2 2 4 7" xfId="40109"/>
    <cellStyle name="SAPBEXstdData 2 2 2 5" xfId="40110"/>
    <cellStyle name="SAPBEXstdData 2 2 2 5 2" xfId="40111"/>
    <cellStyle name="SAPBEXstdData 2 2 2 6" xfId="40112"/>
    <cellStyle name="SAPBEXstdData 2 2 2 6 2" xfId="40113"/>
    <cellStyle name="SAPBEXstdData 2 2 2 7" xfId="40114"/>
    <cellStyle name="SAPBEXstdData 2 2 2 7 2" xfId="40115"/>
    <cellStyle name="SAPBEXstdData 2 2 2 8" xfId="40116"/>
    <cellStyle name="SAPBEXstdData 2 2 2 8 2" xfId="40117"/>
    <cellStyle name="SAPBEXstdData 2 2 2 9" xfId="40118"/>
    <cellStyle name="SAPBEXstdData 2 2 2 9 2" xfId="40119"/>
    <cellStyle name="SAPBEXstdData 2 2 3" xfId="40120"/>
    <cellStyle name="SAPBEXstdData 2 2 3 2" xfId="40121"/>
    <cellStyle name="SAPBEXstdData 2 2 3 2 2" xfId="40122"/>
    <cellStyle name="SAPBEXstdData 2 2 3 2 2 2" xfId="40123"/>
    <cellStyle name="SAPBEXstdData 2 2 3 2 2 2 2" xfId="40124"/>
    <cellStyle name="SAPBEXstdData 2 2 3 2 2 3" xfId="40125"/>
    <cellStyle name="SAPBEXstdData 2 2 3 2 2 3 2" xfId="40126"/>
    <cellStyle name="SAPBEXstdData 2 2 3 2 2 4" xfId="40127"/>
    <cellStyle name="SAPBEXstdData 2 2 3 2 2 4 2" xfId="40128"/>
    <cellStyle name="SAPBEXstdData 2 2 3 2 2 5" xfId="40129"/>
    <cellStyle name="SAPBEXstdData 2 2 3 2 2 5 2" xfId="40130"/>
    <cellStyle name="SAPBEXstdData 2 2 3 2 2 6" xfId="40131"/>
    <cellStyle name="SAPBEXstdData 2 2 3 2 2 6 2" xfId="40132"/>
    <cellStyle name="SAPBEXstdData 2 2 3 2 2 7" xfId="40133"/>
    <cellStyle name="SAPBEXstdData 2 2 3 2 3" xfId="40134"/>
    <cellStyle name="SAPBEXstdData 2 2 3 2 3 2" xfId="40135"/>
    <cellStyle name="SAPBEXstdData 2 2 3 2 4" xfId="40136"/>
    <cellStyle name="SAPBEXstdData 2 2 3 2 4 2" xfId="40137"/>
    <cellStyle name="SAPBEXstdData 2 2 3 2 5" xfId="40138"/>
    <cellStyle name="SAPBEXstdData 2 2 3 2 5 2" xfId="40139"/>
    <cellStyle name="SAPBEXstdData 2 2 3 2 6" xfId="40140"/>
    <cellStyle name="SAPBEXstdData 2 2 3 2 6 2" xfId="40141"/>
    <cellStyle name="SAPBEXstdData 2 2 3 2 7" xfId="40142"/>
    <cellStyle name="SAPBEXstdData 2 2 3 2 7 2" xfId="40143"/>
    <cellStyle name="SAPBEXstdData 2 2 3 2 8" xfId="40144"/>
    <cellStyle name="SAPBEXstdData 2 2 3 3" xfId="40145"/>
    <cellStyle name="SAPBEXstdData 2 2 3 3 2" xfId="40146"/>
    <cellStyle name="SAPBEXstdData 2 2 3 3 2 2" xfId="40147"/>
    <cellStyle name="SAPBEXstdData 2 2 3 3 3" xfId="40148"/>
    <cellStyle name="SAPBEXstdData 2 2 3 3 3 2" xfId="40149"/>
    <cellStyle name="SAPBEXstdData 2 2 3 3 4" xfId="40150"/>
    <cellStyle name="SAPBEXstdData 2 2 3 3 4 2" xfId="40151"/>
    <cellStyle name="SAPBEXstdData 2 2 3 3 5" xfId="40152"/>
    <cellStyle name="SAPBEXstdData 2 2 3 3 5 2" xfId="40153"/>
    <cellStyle name="SAPBEXstdData 2 2 3 3 6" xfId="40154"/>
    <cellStyle name="SAPBEXstdData 2 2 3 3 6 2" xfId="40155"/>
    <cellStyle name="SAPBEXstdData 2 2 3 3 7" xfId="40156"/>
    <cellStyle name="SAPBEXstdData 2 2 3 4" xfId="40157"/>
    <cellStyle name="SAPBEXstdData 2 2 3 4 2" xfId="40158"/>
    <cellStyle name="SAPBEXstdData 2 2 3 5" xfId="40159"/>
    <cellStyle name="SAPBEXstdData 2 2 3 5 2" xfId="40160"/>
    <cellStyle name="SAPBEXstdData 2 2 3 6" xfId="40161"/>
    <cellStyle name="SAPBEXstdData 2 2 3 6 2" xfId="40162"/>
    <cellStyle name="SAPBEXstdData 2 2 3 7" xfId="40163"/>
    <cellStyle name="SAPBEXstdData 2 2 3 7 2" xfId="40164"/>
    <cellStyle name="SAPBEXstdData 2 2 3 8" xfId="40165"/>
    <cellStyle name="SAPBEXstdData 2 2 3 8 2" xfId="40166"/>
    <cellStyle name="SAPBEXstdData 2 2 3 9" xfId="40167"/>
    <cellStyle name="SAPBEXstdData 2 2 4" xfId="40168"/>
    <cellStyle name="SAPBEXstdData 2 2 4 2" xfId="40169"/>
    <cellStyle name="SAPBEXstdData 2 2 4 2 2" xfId="40170"/>
    <cellStyle name="SAPBEXstdData 2 2 4 2 2 2" xfId="40171"/>
    <cellStyle name="SAPBEXstdData 2 2 4 2 3" xfId="40172"/>
    <cellStyle name="SAPBEXstdData 2 2 4 2 3 2" xfId="40173"/>
    <cellStyle name="SAPBEXstdData 2 2 4 2 4" xfId="40174"/>
    <cellStyle name="SAPBEXstdData 2 2 4 2 4 2" xfId="40175"/>
    <cellStyle name="SAPBEXstdData 2 2 4 2 5" xfId="40176"/>
    <cellStyle name="SAPBEXstdData 2 2 4 2 5 2" xfId="40177"/>
    <cellStyle name="SAPBEXstdData 2 2 4 2 6" xfId="40178"/>
    <cellStyle name="SAPBEXstdData 2 2 4 2 6 2" xfId="40179"/>
    <cellStyle name="SAPBEXstdData 2 2 4 2 7" xfId="40180"/>
    <cellStyle name="SAPBEXstdData 2 2 4 3" xfId="40181"/>
    <cellStyle name="SAPBEXstdData 2 2 4 3 2" xfId="40182"/>
    <cellStyle name="SAPBEXstdData 2 2 4 4" xfId="40183"/>
    <cellStyle name="SAPBEXstdData 2 2 4 4 2" xfId="40184"/>
    <cellStyle name="SAPBEXstdData 2 2 4 5" xfId="40185"/>
    <cellStyle name="SAPBEXstdData 2 2 4 5 2" xfId="40186"/>
    <cellStyle name="SAPBEXstdData 2 2 4 6" xfId="40187"/>
    <cellStyle name="SAPBEXstdData 2 2 4 6 2" xfId="40188"/>
    <cellStyle name="SAPBEXstdData 2 2 4 7" xfId="40189"/>
    <cellStyle name="SAPBEXstdData 2 2 4 7 2" xfId="40190"/>
    <cellStyle name="SAPBEXstdData 2 2 4 8" xfId="40191"/>
    <cellStyle name="SAPBEXstdData 2 2 5" xfId="40192"/>
    <cellStyle name="SAPBEXstdData 2 2 5 2" xfId="40193"/>
    <cellStyle name="SAPBEXstdData 2 2 5 2 2" xfId="40194"/>
    <cellStyle name="SAPBEXstdData 2 2 5 3" xfId="40195"/>
    <cellStyle name="SAPBEXstdData 2 2 5 3 2" xfId="40196"/>
    <cellStyle name="SAPBEXstdData 2 2 5 4" xfId="40197"/>
    <cellStyle name="SAPBEXstdData 2 2 5 4 2" xfId="40198"/>
    <cellStyle name="SAPBEXstdData 2 2 5 5" xfId="40199"/>
    <cellStyle name="SAPBEXstdData 2 2 5 5 2" xfId="40200"/>
    <cellStyle name="SAPBEXstdData 2 2 5 6" xfId="40201"/>
    <cellStyle name="SAPBEXstdData 2 2 5 6 2" xfId="40202"/>
    <cellStyle name="SAPBEXstdData 2 2 5 7" xfId="40203"/>
    <cellStyle name="SAPBEXstdData 2 2 6" xfId="40204"/>
    <cellStyle name="SAPBEXstdData 2 2 6 2" xfId="40205"/>
    <cellStyle name="SAPBEXstdData 2 2 7" xfId="40206"/>
    <cellStyle name="SAPBEXstdData 2 2 7 2" xfId="40207"/>
    <cellStyle name="SAPBEXstdData 2 2 8" xfId="40208"/>
    <cellStyle name="SAPBEXstdData 2 2 8 2" xfId="40209"/>
    <cellStyle name="SAPBEXstdData 2 2 9" xfId="40210"/>
    <cellStyle name="SAPBEXstdData 2 2 9 2" xfId="40211"/>
    <cellStyle name="SAPBEXstdData 2 3" xfId="40212"/>
    <cellStyle name="SAPBEXstdData 2 3 10" xfId="40213"/>
    <cellStyle name="SAPBEXstdData 2 3 2" xfId="40214"/>
    <cellStyle name="SAPBEXstdData 2 3 2 2" xfId="40215"/>
    <cellStyle name="SAPBEXstdData 2 3 2 2 2" xfId="40216"/>
    <cellStyle name="SAPBEXstdData 2 3 2 2 2 2" xfId="40217"/>
    <cellStyle name="SAPBEXstdData 2 3 2 2 2 2 2" xfId="40218"/>
    <cellStyle name="SAPBEXstdData 2 3 2 2 2 3" xfId="40219"/>
    <cellStyle name="SAPBEXstdData 2 3 2 2 2 3 2" xfId="40220"/>
    <cellStyle name="SAPBEXstdData 2 3 2 2 2 4" xfId="40221"/>
    <cellStyle name="SAPBEXstdData 2 3 2 2 2 4 2" xfId="40222"/>
    <cellStyle name="SAPBEXstdData 2 3 2 2 2 5" xfId="40223"/>
    <cellStyle name="SAPBEXstdData 2 3 2 2 2 5 2" xfId="40224"/>
    <cellStyle name="SAPBEXstdData 2 3 2 2 2 6" xfId="40225"/>
    <cellStyle name="SAPBEXstdData 2 3 2 2 2 6 2" xfId="40226"/>
    <cellStyle name="SAPBEXstdData 2 3 2 2 2 7" xfId="40227"/>
    <cellStyle name="SAPBEXstdData 2 3 2 2 3" xfId="40228"/>
    <cellStyle name="SAPBEXstdData 2 3 2 2 3 2" xfId="40229"/>
    <cellStyle name="SAPBEXstdData 2 3 2 2 4" xfId="40230"/>
    <cellStyle name="SAPBEXstdData 2 3 2 2 4 2" xfId="40231"/>
    <cellStyle name="SAPBEXstdData 2 3 2 2 5" xfId="40232"/>
    <cellStyle name="SAPBEXstdData 2 3 2 2 5 2" xfId="40233"/>
    <cellStyle name="SAPBEXstdData 2 3 2 2 6" xfId="40234"/>
    <cellStyle name="SAPBEXstdData 2 3 2 2 6 2" xfId="40235"/>
    <cellStyle name="SAPBEXstdData 2 3 2 2 7" xfId="40236"/>
    <cellStyle name="SAPBEXstdData 2 3 2 2 7 2" xfId="40237"/>
    <cellStyle name="SAPBEXstdData 2 3 2 2 8" xfId="40238"/>
    <cellStyle name="SAPBEXstdData 2 3 2 3" xfId="40239"/>
    <cellStyle name="SAPBEXstdData 2 3 2 3 2" xfId="40240"/>
    <cellStyle name="SAPBEXstdData 2 3 2 3 2 2" xfId="40241"/>
    <cellStyle name="SAPBEXstdData 2 3 2 3 3" xfId="40242"/>
    <cellStyle name="SAPBEXstdData 2 3 2 3 3 2" xfId="40243"/>
    <cellStyle name="SAPBEXstdData 2 3 2 3 4" xfId="40244"/>
    <cellStyle name="SAPBEXstdData 2 3 2 3 4 2" xfId="40245"/>
    <cellStyle name="SAPBEXstdData 2 3 2 3 5" xfId="40246"/>
    <cellStyle name="SAPBEXstdData 2 3 2 3 5 2" xfId="40247"/>
    <cellStyle name="SAPBEXstdData 2 3 2 3 6" xfId="40248"/>
    <cellStyle name="SAPBEXstdData 2 3 2 3 6 2" xfId="40249"/>
    <cellStyle name="SAPBEXstdData 2 3 2 3 7" xfId="40250"/>
    <cellStyle name="SAPBEXstdData 2 3 2 4" xfId="40251"/>
    <cellStyle name="SAPBEXstdData 2 3 2 4 2" xfId="40252"/>
    <cellStyle name="SAPBEXstdData 2 3 2 5" xfId="40253"/>
    <cellStyle name="SAPBEXstdData 2 3 2 5 2" xfId="40254"/>
    <cellStyle name="SAPBEXstdData 2 3 2 6" xfId="40255"/>
    <cellStyle name="SAPBEXstdData 2 3 2 6 2" xfId="40256"/>
    <cellStyle name="SAPBEXstdData 2 3 2 7" xfId="40257"/>
    <cellStyle name="SAPBEXstdData 2 3 2 7 2" xfId="40258"/>
    <cellStyle name="SAPBEXstdData 2 3 2 8" xfId="40259"/>
    <cellStyle name="SAPBEXstdData 2 3 2 8 2" xfId="40260"/>
    <cellStyle name="SAPBEXstdData 2 3 2 9" xfId="40261"/>
    <cellStyle name="SAPBEXstdData 2 3 3" xfId="40262"/>
    <cellStyle name="SAPBEXstdData 2 3 3 2" xfId="40263"/>
    <cellStyle name="SAPBEXstdData 2 3 3 2 2" xfId="40264"/>
    <cellStyle name="SAPBEXstdData 2 3 3 2 2 2" xfId="40265"/>
    <cellStyle name="SAPBEXstdData 2 3 3 2 3" xfId="40266"/>
    <cellStyle name="SAPBEXstdData 2 3 3 2 3 2" xfId="40267"/>
    <cellStyle name="SAPBEXstdData 2 3 3 2 4" xfId="40268"/>
    <cellStyle name="SAPBEXstdData 2 3 3 2 4 2" xfId="40269"/>
    <cellStyle name="SAPBEXstdData 2 3 3 2 5" xfId="40270"/>
    <cellStyle name="SAPBEXstdData 2 3 3 2 5 2" xfId="40271"/>
    <cellStyle name="SAPBEXstdData 2 3 3 2 6" xfId="40272"/>
    <cellStyle name="SAPBEXstdData 2 3 3 2 6 2" xfId="40273"/>
    <cellStyle name="SAPBEXstdData 2 3 3 2 7" xfId="40274"/>
    <cellStyle name="SAPBEXstdData 2 3 3 3" xfId="40275"/>
    <cellStyle name="SAPBEXstdData 2 3 3 3 2" xfId="40276"/>
    <cellStyle name="SAPBEXstdData 2 3 3 4" xfId="40277"/>
    <cellStyle name="SAPBEXstdData 2 3 3 4 2" xfId="40278"/>
    <cellStyle name="SAPBEXstdData 2 3 3 5" xfId="40279"/>
    <cellStyle name="SAPBEXstdData 2 3 3 5 2" xfId="40280"/>
    <cellStyle name="SAPBEXstdData 2 3 3 6" xfId="40281"/>
    <cellStyle name="SAPBEXstdData 2 3 3 6 2" xfId="40282"/>
    <cellStyle name="SAPBEXstdData 2 3 3 7" xfId="40283"/>
    <cellStyle name="SAPBEXstdData 2 3 3 7 2" xfId="40284"/>
    <cellStyle name="SAPBEXstdData 2 3 3 8" xfId="40285"/>
    <cellStyle name="SAPBEXstdData 2 3 4" xfId="40286"/>
    <cellStyle name="SAPBEXstdData 2 3 4 2" xfId="40287"/>
    <cellStyle name="SAPBEXstdData 2 3 4 2 2" xfId="40288"/>
    <cellStyle name="SAPBEXstdData 2 3 4 3" xfId="40289"/>
    <cellStyle name="SAPBEXstdData 2 3 4 3 2" xfId="40290"/>
    <cellStyle name="SAPBEXstdData 2 3 4 4" xfId="40291"/>
    <cellStyle name="SAPBEXstdData 2 3 4 4 2" xfId="40292"/>
    <cellStyle name="SAPBEXstdData 2 3 4 5" xfId="40293"/>
    <cellStyle name="SAPBEXstdData 2 3 4 5 2" xfId="40294"/>
    <cellStyle name="SAPBEXstdData 2 3 4 6" xfId="40295"/>
    <cellStyle name="SAPBEXstdData 2 3 4 6 2" xfId="40296"/>
    <cellStyle name="SAPBEXstdData 2 3 4 7" xfId="40297"/>
    <cellStyle name="SAPBEXstdData 2 3 5" xfId="40298"/>
    <cellStyle name="SAPBEXstdData 2 3 5 2" xfId="40299"/>
    <cellStyle name="SAPBEXstdData 2 3 6" xfId="40300"/>
    <cellStyle name="SAPBEXstdData 2 3 6 2" xfId="40301"/>
    <cellStyle name="SAPBEXstdData 2 3 7" xfId="40302"/>
    <cellStyle name="SAPBEXstdData 2 3 7 2" xfId="40303"/>
    <cellStyle name="SAPBEXstdData 2 3 8" xfId="40304"/>
    <cellStyle name="SAPBEXstdData 2 3 8 2" xfId="40305"/>
    <cellStyle name="SAPBEXstdData 2 3 9" xfId="40306"/>
    <cellStyle name="SAPBEXstdData 2 3 9 2" xfId="40307"/>
    <cellStyle name="SAPBEXstdData 2 4" xfId="40308"/>
    <cellStyle name="SAPBEXstdData 2 4 2" xfId="40309"/>
    <cellStyle name="SAPBEXstdData 2 4 2 2" xfId="40310"/>
    <cellStyle name="SAPBEXstdData 2 4 2 2 2" xfId="40311"/>
    <cellStyle name="SAPBEXstdData 2 4 2 2 2 2" xfId="40312"/>
    <cellStyle name="SAPBEXstdData 2 4 2 2 3" xfId="40313"/>
    <cellStyle name="SAPBEXstdData 2 4 2 2 3 2" xfId="40314"/>
    <cellStyle name="SAPBEXstdData 2 4 2 2 4" xfId="40315"/>
    <cellStyle name="SAPBEXstdData 2 4 2 2 4 2" xfId="40316"/>
    <cellStyle name="SAPBEXstdData 2 4 2 2 5" xfId="40317"/>
    <cellStyle name="SAPBEXstdData 2 4 2 2 5 2" xfId="40318"/>
    <cellStyle name="SAPBEXstdData 2 4 2 2 6" xfId="40319"/>
    <cellStyle name="SAPBEXstdData 2 4 2 2 6 2" xfId="40320"/>
    <cellStyle name="SAPBEXstdData 2 4 2 2 7" xfId="40321"/>
    <cellStyle name="SAPBEXstdData 2 4 2 3" xfId="40322"/>
    <cellStyle name="SAPBEXstdData 2 4 2 3 2" xfId="40323"/>
    <cellStyle name="SAPBEXstdData 2 4 2 4" xfId="40324"/>
    <cellStyle name="SAPBEXstdData 2 4 2 4 2" xfId="40325"/>
    <cellStyle name="SAPBEXstdData 2 4 2 5" xfId="40326"/>
    <cellStyle name="SAPBEXstdData 2 4 2 5 2" xfId="40327"/>
    <cellStyle name="SAPBEXstdData 2 4 2 6" xfId="40328"/>
    <cellStyle name="SAPBEXstdData 2 4 2 6 2" xfId="40329"/>
    <cellStyle name="SAPBEXstdData 2 4 2 7" xfId="40330"/>
    <cellStyle name="SAPBEXstdData 2 4 2 7 2" xfId="40331"/>
    <cellStyle name="SAPBEXstdData 2 4 2 8" xfId="40332"/>
    <cellStyle name="SAPBEXstdData 2 4 3" xfId="40333"/>
    <cellStyle name="SAPBEXstdData 2 4 3 2" xfId="40334"/>
    <cellStyle name="SAPBEXstdData 2 4 3 2 2" xfId="40335"/>
    <cellStyle name="SAPBEXstdData 2 4 3 3" xfId="40336"/>
    <cellStyle name="SAPBEXstdData 2 4 3 3 2" xfId="40337"/>
    <cellStyle name="SAPBEXstdData 2 4 3 4" xfId="40338"/>
    <cellStyle name="SAPBEXstdData 2 4 3 4 2" xfId="40339"/>
    <cellStyle name="SAPBEXstdData 2 4 3 5" xfId="40340"/>
    <cellStyle name="SAPBEXstdData 2 4 3 5 2" xfId="40341"/>
    <cellStyle name="SAPBEXstdData 2 4 3 6" xfId="40342"/>
    <cellStyle name="SAPBEXstdData 2 4 3 6 2" xfId="40343"/>
    <cellStyle name="SAPBEXstdData 2 4 3 7" xfId="40344"/>
    <cellStyle name="SAPBEXstdData 2 4 4" xfId="40345"/>
    <cellStyle name="SAPBEXstdData 2 4 4 2" xfId="40346"/>
    <cellStyle name="SAPBEXstdData 2 4 5" xfId="40347"/>
    <cellStyle name="SAPBEXstdData 2 4 5 2" xfId="40348"/>
    <cellStyle name="SAPBEXstdData 2 4 6" xfId="40349"/>
    <cellStyle name="SAPBEXstdData 2 4 6 2" xfId="40350"/>
    <cellStyle name="SAPBEXstdData 2 4 7" xfId="40351"/>
    <cellStyle name="SAPBEXstdData 2 4 7 2" xfId="40352"/>
    <cellStyle name="SAPBEXstdData 2 4 8" xfId="40353"/>
    <cellStyle name="SAPBEXstdData 2 4 8 2" xfId="40354"/>
    <cellStyle name="SAPBEXstdData 2 4 9" xfId="40355"/>
    <cellStyle name="SAPBEXstdData 2 5" xfId="40356"/>
    <cellStyle name="SAPBEXstdData 2 5 2" xfId="40357"/>
    <cellStyle name="SAPBEXstdData 2 5 2 2" xfId="40358"/>
    <cellStyle name="SAPBEXstdData 2 5 2 2 2" xfId="40359"/>
    <cellStyle name="SAPBEXstdData 2 5 2 3" xfId="40360"/>
    <cellStyle name="SAPBEXstdData 2 5 2 3 2" xfId="40361"/>
    <cellStyle name="SAPBEXstdData 2 5 2 4" xfId="40362"/>
    <cellStyle name="SAPBEXstdData 2 5 2 4 2" xfId="40363"/>
    <cellStyle name="SAPBEXstdData 2 5 2 5" xfId="40364"/>
    <cellStyle name="SAPBEXstdData 2 5 2 5 2" xfId="40365"/>
    <cellStyle name="SAPBEXstdData 2 5 2 6" xfId="40366"/>
    <cellStyle name="SAPBEXstdData 2 5 2 6 2" xfId="40367"/>
    <cellStyle name="SAPBEXstdData 2 5 2 7" xfId="40368"/>
    <cellStyle name="SAPBEXstdData 2 5 3" xfId="40369"/>
    <cellStyle name="SAPBEXstdData 2 5 3 2" xfId="40370"/>
    <cellStyle name="SAPBEXstdData 2 5 4" xfId="40371"/>
    <cellStyle name="SAPBEXstdData 2 5 4 2" xfId="40372"/>
    <cellStyle name="SAPBEXstdData 2 5 5" xfId="40373"/>
    <cellStyle name="SAPBEXstdData 2 5 5 2" xfId="40374"/>
    <cellStyle name="SAPBEXstdData 2 5 6" xfId="40375"/>
    <cellStyle name="SAPBEXstdData 2 5 6 2" xfId="40376"/>
    <cellStyle name="SAPBEXstdData 2 5 7" xfId="40377"/>
    <cellStyle name="SAPBEXstdData 2 5 7 2" xfId="40378"/>
    <cellStyle name="SAPBEXstdData 2 5 8" xfId="40379"/>
    <cellStyle name="SAPBEXstdData 2 6" xfId="40380"/>
    <cellStyle name="SAPBEXstdData 2 6 2" xfId="40381"/>
    <cellStyle name="SAPBEXstdData 2 6 2 2" xfId="40382"/>
    <cellStyle name="SAPBEXstdData 2 6 3" xfId="40383"/>
    <cellStyle name="SAPBEXstdData 2 6 3 2" xfId="40384"/>
    <cellStyle name="SAPBEXstdData 2 6 4" xfId="40385"/>
    <cellStyle name="SAPBEXstdData 2 6 4 2" xfId="40386"/>
    <cellStyle name="SAPBEXstdData 2 6 5" xfId="40387"/>
    <cellStyle name="SAPBEXstdData 2 6 5 2" xfId="40388"/>
    <cellStyle name="SAPBEXstdData 2 6 6" xfId="40389"/>
    <cellStyle name="SAPBEXstdData 2 6 6 2" xfId="40390"/>
    <cellStyle name="SAPBEXstdData 2 6 7" xfId="40391"/>
    <cellStyle name="SAPBEXstdData 2 7" xfId="40392"/>
    <cellStyle name="SAPBEXstdData 2 7 2" xfId="40393"/>
    <cellStyle name="SAPBEXstdData 2 8" xfId="40394"/>
    <cellStyle name="SAPBEXstdData 2 8 2" xfId="40395"/>
    <cellStyle name="SAPBEXstdData 2 9" xfId="40396"/>
    <cellStyle name="SAPBEXstdData 2 9 2" xfId="40397"/>
    <cellStyle name="SAPBEXstdData 3" xfId="40398"/>
    <cellStyle name="SAPBEXstdData 3 10" xfId="40399"/>
    <cellStyle name="SAPBEXstdData 3 10 2" xfId="40400"/>
    <cellStyle name="SAPBEXstdData 3 11" xfId="40401"/>
    <cellStyle name="SAPBEXstdData 3 11 2" xfId="40402"/>
    <cellStyle name="SAPBEXstdData 3 12" xfId="40403"/>
    <cellStyle name="SAPBEXstdData 3 2" xfId="40404"/>
    <cellStyle name="SAPBEXstdData 3 2 10" xfId="40405"/>
    <cellStyle name="SAPBEXstdData 3 2 10 2" xfId="40406"/>
    <cellStyle name="SAPBEXstdData 3 2 11" xfId="40407"/>
    <cellStyle name="SAPBEXstdData 3 2 2" xfId="40408"/>
    <cellStyle name="SAPBEXstdData 3 2 2 10" xfId="40409"/>
    <cellStyle name="SAPBEXstdData 3 2 2 2" xfId="40410"/>
    <cellStyle name="SAPBEXstdData 3 2 2 2 2" xfId="40411"/>
    <cellStyle name="SAPBEXstdData 3 2 2 2 2 2" xfId="40412"/>
    <cellStyle name="SAPBEXstdData 3 2 2 2 2 2 2" xfId="40413"/>
    <cellStyle name="SAPBEXstdData 3 2 2 2 2 2 2 2" xfId="40414"/>
    <cellStyle name="SAPBEXstdData 3 2 2 2 2 2 3" xfId="40415"/>
    <cellStyle name="SAPBEXstdData 3 2 2 2 2 2 3 2" xfId="40416"/>
    <cellStyle name="SAPBEXstdData 3 2 2 2 2 2 4" xfId="40417"/>
    <cellStyle name="SAPBEXstdData 3 2 2 2 2 2 4 2" xfId="40418"/>
    <cellStyle name="SAPBEXstdData 3 2 2 2 2 2 5" xfId="40419"/>
    <cellStyle name="SAPBEXstdData 3 2 2 2 2 2 5 2" xfId="40420"/>
    <cellStyle name="SAPBEXstdData 3 2 2 2 2 2 6" xfId="40421"/>
    <cellStyle name="SAPBEXstdData 3 2 2 2 2 2 6 2" xfId="40422"/>
    <cellStyle name="SAPBEXstdData 3 2 2 2 2 2 7" xfId="40423"/>
    <cellStyle name="SAPBEXstdData 3 2 2 2 2 3" xfId="40424"/>
    <cellStyle name="SAPBEXstdData 3 2 2 2 2 3 2" xfId="40425"/>
    <cellStyle name="SAPBEXstdData 3 2 2 2 2 4" xfId="40426"/>
    <cellStyle name="SAPBEXstdData 3 2 2 2 2 4 2" xfId="40427"/>
    <cellStyle name="SAPBEXstdData 3 2 2 2 2 5" xfId="40428"/>
    <cellStyle name="SAPBEXstdData 3 2 2 2 2 5 2" xfId="40429"/>
    <cellStyle name="SAPBEXstdData 3 2 2 2 2 6" xfId="40430"/>
    <cellStyle name="SAPBEXstdData 3 2 2 2 2 6 2" xfId="40431"/>
    <cellStyle name="SAPBEXstdData 3 2 2 2 2 7" xfId="40432"/>
    <cellStyle name="SAPBEXstdData 3 2 2 2 2 7 2" xfId="40433"/>
    <cellStyle name="SAPBEXstdData 3 2 2 2 2 8" xfId="40434"/>
    <cellStyle name="SAPBEXstdData 3 2 2 2 3" xfId="40435"/>
    <cellStyle name="SAPBEXstdData 3 2 2 2 3 2" xfId="40436"/>
    <cellStyle name="SAPBEXstdData 3 2 2 2 3 2 2" xfId="40437"/>
    <cellStyle name="SAPBEXstdData 3 2 2 2 3 3" xfId="40438"/>
    <cellStyle name="SAPBEXstdData 3 2 2 2 3 3 2" xfId="40439"/>
    <cellStyle name="SAPBEXstdData 3 2 2 2 3 4" xfId="40440"/>
    <cellStyle name="SAPBEXstdData 3 2 2 2 3 4 2" xfId="40441"/>
    <cellStyle name="SAPBEXstdData 3 2 2 2 3 5" xfId="40442"/>
    <cellStyle name="SAPBEXstdData 3 2 2 2 3 5 2" xfId="40443"/>
    <cellStyle name="SAPBEXstdData 3 2 2 2 3 6" xfId="40444"/>
    <cellStyle name="SAPBEXstdData 3 2 2 2 3 6 2" xfId="40445"/>
    <cellStyle name="SAPBEXstdData 3 2 2 2 3 7" xfId="40446"/>
    <cellStyle name="SAPBEXstdData 3 2 2 2 4" xfId="40447"/>
    <cellStyle name="SAPBEXstdData 3 2 2 2 4 2" xfId="40448"/>
    <cellStyle name="SAPBEXstdData 3 2 2 2 5" xfId="40449"/>
    <cellStyle name="SAPBEXstdData 3 2 2 2 5 2" xfId="40450"/>
    <cellStyle name="SAPBEXstdData 3 2 2 2 6" xfId="40451"/>
    <cellStyle name="SAPBEXstdData 3 2 2 2 6 2" xfId="40452"/>
    <cellStyle name="SAPBEXstdData 3 2 2 2 7" xfId="40453"/>
    <cellStyle name="SAPBEXstdData 3 2 2 2 7 2" xfId="40454"/>
    <cellStyle name="SAPBEXstdData 3 2 2 2 8" xfId="40455"/>
    <cellStyle name="SAPBEXstdData 3 2 2 2 8 2" xfId="40456"/>
    <cellStyle name="SAPBEXstdData 3 2 2 2 9" xfId="40457"/>
    <cellStyle name="SAPBEXstdData 3 2 2 3" xfId="40458"/>
    <cellStyle name="SAPBEXstdData 3 2 2 3 2" xfId="40459"/>
    <cellStyle name="SAPBEXstdData 3 2 2 3 2 2" xfId="40460"/>
    <cellStyle name="SAPBEXstdData 3 2 2 3 2 2 2" xfId="40461"/>
    <cellStyle name="SAPBEXstdData 3 2 2 3 2 3" xfId="40462"/>
    <cellStyle name="SAPBEXstdData 3 2 2 3 2 3 2" xfId="40463"/>
    <cellStyle name="SAPBEXstdData 3 2 2 3 2 4" xfId="40464"/>
    <cellStyle name="SAPBEXstdData 3 2 2 3 2 4 2" xfId="40465"/>
    <cellStyle name="SAPBEXstdData 3 2 2 3 2 5" xfId="40466"/>
    <cellStyle name="SAPBEXstdData 3 2 2 3 2 5 2" xfId="40467"/>
    <cellStyle name="SAPBEXstdData 3 2 2 3 2 6" xfId="40468"/>
    <cellStyle name="SAPBEXstdData 3 2 2 3 2 6 2" xfId="40469"/>
    <cellStyle name="SAPBEXstdData 3 2 2 3 2 7" xfId="40470"/>
    <cellStyle name="SAPBEXstdData 3 2 2 3 3" xfId="40471"/>
    <cellStyle name="SAPBEXstdData 3 2 2 3 3 2" xfId="40472"/>
    <cellStyle name="SAPBEXstdData 3 2 2 3 4" xfId="40473"/>
    <cellStyle name="SAPBEXstdData 3 2 2 3 4 2" xfId="40474"/>
    <cellStyle name="SAPBEXstdData 3 2 2 3 5" xfId="40475"/>
    <cellStyle name="SAPBEXstdData 3 2 2 3 5 2" xfId="40476"/>
    <cellStyle name="SAPBEXstdData 3 2 2 3 6" xfId="40477"/>
    <cellStyle name="SAPBEXstdData 3 2 2 3 6 2" xfId="40478"/>
    <cellStyle name="SAPBEXstdData 3 2 2 3 7" xfId="40479"/>
    <cellStyle name="SAPBEXstdData 3 2 2 3 7 2" xfId="40480"/>
    <cellStyle name="SAPBEXstdData 3 2 2 3 8" xfId="40481"/>
    <cellStyle name="SAPBEXstdData 3 2 2 4" xfId="40482"/>
    <cellStyle name="SAPBEXstdData 3 2 2 4 2" xfId="40483"/>
    <cellStyle name="SAPBEXstdData 3 2 2 4 2 2" xfId="40484"/>
    <cellStyle name="SAPBEXstdData 3 2 2 4 3" xfId="40485"/>
    <cellStyle name="SAPBEXstdData 3 2 2 4 3 2" xfId="40486"/>
    <cellStyle name="SAPBEXstdData 3 2 2 4 4" xfId="40487"/>
    <cellStyle name="SAPBEXstdData 3 2 2 4 4 2" xfId="40488"/>
    <cellStyle name="SAPBEXstdData 3 2 2 4 5" xfId="40489"/>
    <cellStyle name="SAPBEXstdData 3 2 2 4 5 2" xfId="40490"/>
    <cellStyle name="SAPBEXstdData 3 2 2 4 6" xfId="40491"/>
    <cellStyle name="SAPBEXstdData 3 2 2 4 6 2" xfId="40492"/>
    <cellStyle name="SAPBEXstdData 3 2 2 4 7" xfId="40493"/>
    <cellStyle name="SAPBEXstdData 3 2 2 5" xfId="40494"/>
    <cellStyle name="SAPBEXstdData 3 2 2 5 2" xfId="40495"/>
    <cellStyle name="SAPBEXstdData 3 2 2 6" xfId="40496"/>
    <cellStyle name="SAPBEXstdData 3 2 2 6 2" xfId="40497"/>
    <cellStyle name="SAPBEXstdData 3 2 2 7" xfId="40498"/>
    <cellStyle name="SAPBEXstdData 3 2 2 7 2" xfId="40499"/>
    <cellStyle name="SAPBEXstdData 3 2 2 8" xfId="40500"/>
    <cellStyle name="SAPBEXstdData 3 2 2 8 2" xfId="40501"/>
    <cellStyle name="SAPBEXstdData 3 2 2 9" xfId="40502"/>
    <cellStyle name="SAPBEXstdData 3 2 2 9 2" xfId="40503"/>
    <cellStyle name="SAPBEXstdData 3 2 3" xfId="40504"/>
    <cellStyle name="SAPBEXstdData 3 2 3 2" xfId="40505"/>
    <cellStyle name="SAPBEXstdData 3 2 3 2 2" xfId="40506"/>
    <cellStyle name="SAPBEXstdData 3 2 3 2 2 2" xfId="40507"/>
    <cellStyle name="SAPBEXstdData 3 2 3 2 2 2 2" xfId="40508"/>
    <cellStyle name="SAPBEXstdData 3 2 3 2 2 3" xfId="40509"/>
    <cellStyle name="SAPBEXstdData 3 2 3 2 2 3 2" xfId="40510"/>
    <cellStyle name="SAPBEXstdData 3 2 3 2 2 4" xfId="40511"/>
    <cellStyle name="SAPBEXstdData 3 2 3 2 2 4 2" xfId="40512"/>
    <cellStyle name="SAPBEXstdData 3 2 3 2 2 5" xfId="40513"/>
    <cellStyle name="SAPBEXstdData 3 2 3 2 2 5 2" xfId="40514"/>
    <cellStyle name="SAPBEXstdData 3 2 3 2 2 6" xfId="40515"/>
    <cellStyle name="SAPBEXstdData 3 2 3 2 2 6 2" xfId="40516"/>
    <cellStyle name="SAPBEXstdData 3 2 3 2 2 7" xfId="40517"/>
    <cellStyle name="SAPBEXstdData 3 2 3 2 3" xfId="40518"/>
    <cellStyle name="SAPBEXstdData 3 2 3 2 3 2" xfId="40519"/>
    <cellStyle name="SAPBEXstdData 3 2 3 2 4" xfId="40520"/>
    <cellStyle name="SAPBEXstdData 3 2 3 2 4 2" xfId="40521"/>
    <cellStyle name="SAPBEXstdData 3 2 3 2 5" xfId="40522"/>
    <cellStyle name="SAPBEXstdData 3 2 3 2 5 2" xfId="40523"/>
    <cellStyle name="SAPBEXstdData 3 2 3 2 6" xfId="40524"/>
    <cellStyle name="SAPBEXstdData 3 2 3 2 6 2" xfId="40525"/>
    <cellStyle name="SAPBEXstdData 3 2 3 2 7" xfId="40526"/>
    <cellStyle name="SAPBEXstdData 3 2 3 2 7 2" xfId="40527"/>
    <cellStyle name="SAPBEXstdData 3 2 3 2 8" xfId="40528"/>
    <cellStyle name="SAPBEXstdData 3 2 3 3" xfId="40529"/>
    <cellStyle name="SAPBEXstdData 3 2 3 3 2" xfId="40530"/>
    <cellStyle name="SAPBEXstdData 3 2 3 3 2 2" xfId="40531"/>
    <cellStyle name="SAPBEXstdData 3 2 3 3 3" xfId="40532"/>
    <cellStyle name="SAPBEXstdData 3 2 3 3 3 2" xfId="40533"/>
    <cellStyle name="SAPBEXstdData 3 2 3 3 4" xfId="40534"/>
    <cellStyle name="SAPBEXstdData 3 2 3 3 4 2" xfId="40535"/>
    <cellStyle name="SAPBEXstdData 3 2 3 3 5" xfId="40536"/>
    <cellStyle name="SAPBEXstdData 3 2 3 3 5 2" xfId="40537"/>
    <cellStyle name="SAPBEXstdData 3 2 3 3 6" xfId="40538"/>
    <cellStyle name="SAPBEXstdData 3 2 3 3 6 2" xfId="40539"/>
    <cellStyle name="SAPBEXstdData 3 2 3 3 7" xfId="40540"/>
    <cellStyle name="SAPBEXstdData 3 2 3 4" xfId="40541"/>
    <cellStyle name="SAPBEXstdData 3 2 3 4 2" xfId="40542"/>
    <cellStyle name="SAPBEXstdData 3 2 3 5" xfId="40543"/>
    <cellStyle name="SAPBEXstdData 3 2 3 5 2" xfId="40544"/>
    <cellStyle name="SAPBEXstdData 3 2 3 6" xfId="40545"/>
    <cellStyle name="SAPBEXstdData 3 2 3 6 2" xfId="40546"/>
    <cellStyle name="SAPBEXstdData 3 2 3 7" xfId="40547"/>
    <cellStyle name="SAPBEXstdData 3 2 3 7 2" xfId="40548"/>
    <cellStyle name="SAPBEXstdData 3 2 3 8" xfId="40549"/>
    <cellStyle name="SAPBEXstdData 3 2 3 8 2" xfId="40550"/>
    <cellStyle name="SAPBEXstdData 3 2 3 9" xfId="40551"/>
    <cellStyle name="SAPBEXstdData 3 2 4" xfId="40552"/>
    <cellStyle name="SAPBEXstdData 3 2 4 2" xfId="40553"/>
    <cellStyle name="SAPBEXstdData 3 2 4 2 2" xfId="40554"/>
    <cellStyle name="SAPBEXstdData 3 2 4 2 2 2" xfId="40555"/>
    <cellStyle name="SAPBEXstdData 3 2 4 2 3" xfId="40556"/>
    <cellStyle name="SAPBEXstdData 3 2 4 2 3 2" xfId="40557"/>
    <cellStyle name="SAPBEXstdData 3 2 4 2 4" xfId="40558"/>
    <cellStyle name="SAPBEXstdData 3 2 4 2 4 2" xfId="40559"/>
    <cellStyle name="SAPBEXstdData 3 2 4 2 5" xfId="40560"/>
    <cellStyle name="SAPBEXstdData 3 2 4 2 5 2" xfId="40561"/>
    <cellStyle name="SAPBEXstdData 3 2 4 2 6" xfId="40562"/>
    <cellStyle name="SAPBEXstdData 3 2 4 2 6 2" xfId="40563"/>
    <cellStyle name="SAPBEXstdData 3 2 4 2 7" xfId="40564"/>
    <cellStyle name="SAPBEXstdData 3 2 4 3" xfId="40565"/>
    <cellStyle name="SAPBEXstdData 3 2 4 3 2" xfId="40566"/>
    <cellStyle name="SAPBEXstdData 3 2 4 4" xfId="40567"/>
    <cellStyle name="SAPBEXstdData 3 2 4 4 2" xfId="40568"/>
    <cellStyle name="SAPBEXstdData 3 2 4 5" xfId="40569"/>
    <cellStyle name="SAPBEXstdData 3 2 4 5 2" xfId="40570"/>
    <cellStyle name="SAPBEXstdData 3 2 4 6" xfId="40571"/>
    <cellStyle name="SAPBEXstdData 3 2 4 6 2" xfId="40572"/>
    <cellStyle name="SAPBEXstdData 3 2 4 7" xfId="40573"/>
    <cellStyle name="SAPBEXstdData 3 2 4 7 2" xfId="40574"/>
    <cellStyle name="SAPBEXstdData 3 2 4 8" xfId="40575"/>
    <cellStyle name="SAPBEXstdData 3 2 5" xfId="40576"/>
    <cellStyle name="SAPBEXstdData 3 2 5 2" xfId="40577"/>
    <cellStyle name="SAPBEXstdData 3 2 5 2 2" xfId="40578"/>
    <cellStyle name="SAPBEXstdData 3 2 5 3" xfId="40579"/>
    <cellStyle name="SAPBEXstdData 3 2 5 3 2" xfId="40580"/>
    <cellStyle name="SAPBEXstdData 3 2 5 4" xfId="40581"/>
    <cellStyle name="SAPBEXstdData 3 2 5 4 2" xfId="40582"/>
    <cellStyle name="SAPBEXstdData 3 2 5 5" xfId="40583"/>
    <cellStyle name="SAPBEXstdData 3 2 5 5 2" xfId="40584"/>
    <cellStyle name="SAPBEXstdData 3 2 5 6" xfId="40585"/>
    <cellStyle name="SAPBEXstdData 3 2 5 6 2" xfId="40586"/>
    <cellStyle name="SAPBEXstdData 3 2 5 7" xfId="40587"/>
    <cellStyle name="SAPBEXstdData 3 2 6" xfId="40588"/>
    <cellStyle name="SAPBEXstdData 3 2 6 2" xfId="40589"/>
    <cellStyle name="SAPBEXstdData 3 2 7" xfId="40590"/>
    <cellStyle name="SAPBEXstdData 3 2 7 2" xfId="40591"/>
    <cellStyle name="SAPBEXstdData 3 2 8" xfId="40592"/>
    <cellStyle name="SAPBEXstdData 3 2 8 2" xfId="40593"/>
    <cellStyle name="SAPBEXstdData 3 2 9" xfId="40594"/>
    <cellStyle name="SAPBEXstdData 3 2 9 2" xfId="40595"/>
    <cellStyle name="SAPBEXstdData 3 3" xfId="40596"/>
    <cellStyle name="SAPBEXstdData 3 3 10" xfId="40597"/>
    <cellStyle name="SAPBEXstdData 3 3 2" xfId="40598"/>
    <cellStyle name="SAPBEXstdData 3 3 2 2" xfId="40599"/>
    <cellStyle name="SAPBEXstdData 3 3 2 2 2" xfId="40600"/>
    <cellStyle name="SAPBEXstdData 3 3 2 2 2 2" xfId="40601"/>
    <cellStyle name="SAPBEXstdData 3 3 2 2 2 2 2" xfId="40602"/>
    <cellStyle name="SAPBEXstdData 3 3 2 2 2 3" xfId="40603"/>
    <cellStyle name="SAPBEXstdData 3 3 2 2 2 3 2" xfId="40604"/>
    <cellStyle name="SAPBEXstdData 3 3 2 2 2 4" xfId="40605"/>
    <cellStyle name="SAPBEXstdData 3 3 2 2 2 4 2" xfId="40606"/>
    <cellStyle name="SAPBEXstdData 3 3 2 2 2 5" xfId="40607"/>
    <cellStyle name="SAPBEXstdData 3 3 2 2 2 5 2" xfId="40608"/>
    <cellStyle name="SAPBEXstdData 3 3 2 2 2 6" xfId="40609"/>
    <cellStyle name="SAPBEXstdData 3 3 2 2 2 6 2" xfId="40610"/>
    <cellStyle name="SAPBEXstdData 3 3 2 2 2 7" xfId="40611"/>
    <cellStyle name="SAPBEXstdData 3 3 2 2 3" xfId="40612"/>
    <cellStyle name="SAPBEXstdData 3 3 2 2 3 2" xfId="40613"/>
    <cellStyle name="SAPBEXstdData 3 3 2 2 4" xfId="40614"/>
    <cellStyle name="SAPBEXstdData 3 3 2 2 4 2" xfId="40615"/>
    <cellStyle name="SAPBEXstdData 3 3 2 2 5" xfId="40616"/>
    <cellStyle name="SAPBEXstdData 3 3 2 2 5 2" xfId="40617"/>
    <cellStyle name="SAPBEXstdData 3 3 2 2 6" xfId="40618"/>
    <cellStyle name="SAPBEXstdData 3 3 2 2 6 2" xfId="40619"/>
    <cellStyle name="SAPBEXstdData 3 3 2 2 7" xfId="40620"/>
    <cellStyle name="SAPBEXstdData 3 3 2 2 7 2" xfId="40621"/>
    <cellStyle name="SAPBEXstdData 3 3 2 2 8" xfId="40622"/>
    <cellStyle name="SAPBEXstdData 3 3 2 3" xfId="40623"/>
    <cellStyle name="SAPBEXstdData 3 3 2 3 2" xfId="40624"/>
    <cellStyle name="SAPBEXstdData 3 3 2 3 2 2" xfId="40625"/>
    <cellStyle name="SAPBEXstdData 3 3 2 3 3" xfId="40626"/>
    <cellStyle name="SAPBEXstdData 3 3 2 3 3 2" xfId="40627"/>
    <cellStyle name="SAPBEXstdData 3 3 2 3 4" xfId="40628"/>
    <cellStyle name="SAPBEXstdData 3 3 2 3 4 2" xfId="40629"/>
    <cellStyle name="SAPBEXstdData 3 3 2 3 5" xfId="40630"/>
    <cellStyle name="SAPBEXstdData 3 3 2 3 5 2" xfId="40631"/>
    <cellStyle name="SAPBEXstdData 3 3 2 3 6" xfId="40632"/>
    <cellStyle name="SAPBEXstdData 3 3 2 3 6 2" xfId="40633"/>
    <cellStyle name="SAPBEXstdData 3 3 2 3 7" xfId="40634"/>
    <cellStyle name="SAPBEXstdData 3 3 2 4" xfId="40635"/>
    <cellStyle name="SAPBEXstdData 3 3 2 4 2" xfId="40636"/>
    <cellStyle name="SAPBEXstdData 3 3 2 5" xfId="40637"/>
    <cellStyle name="SAPBEXstdData 3 3 2 5 2" xfId="40638"/>
    <cellStyle name="SAPBEXstdData 3 3 2 6" xfId="40639"/>
    <cellStyle name="SAPBEXstdData 3 3 2 6 2" xfId="40640"/>
    <cellStyle name="SAPBEXstdData 3 3 2 7" xfId="40641"/>
    <cellStyle name="SAPBEXstdData 3 3 2 7 2" xfId="40642"/>
    <cellStyle name="SAPBEXstdData 3 3 2 8" xfId="40643"/>
    <cellStyle name="SAPBEXstdData 3 3 2 8 2" xfId="40644"/>
    <cellStyle name="SAPBEXstdData 3 3 2 9" xfId="40645"/>
    <cellStyle name="SAPBEXstdData 3 3 3" xfId="40646"/>
    <cellStyle name="SAPBEXstdData 3 3 3 2" xfId="40647"/>
    <cellStyle name="SAPBEXstdData 3 3 3 2 2" xfId="40648"/>
    <cellStyle name="SAPBEXstdData 3 3 3 2 2 2" xfId="40649"/>
    <cellStyle name="SAPBEXstdData 3 3 3 2 3" xfId="40650"/>
    <cellStyle name="SAPBEXstdData 3 3 3 2 3 2" xfId="40651"/>
    <cellStyle name="SAPBEXstdData 3 3 3 2 4" xfId="40652"/>
    <cellStyle name="SAPBEXstdData 3 3 3 2 4 2" xfId="40653"/>
    <cellStyle name="SAPBEXstdData 3 3 3 2 5" xfId="40654"/>
    <cellStyle name="SAPBEXstdData 3 3 3 2 5 2" xfId="40655"/>
    <cellStyle name="SAPBEXstdData 3 3 3 2 6" xfId="40656"/>
    <cellStyle name="SAPBEXstdData 3 3 3 2 6 2" xfId="40657"/>
    <cellStyle name="SAPBEXstdData 3 3 3 2 7" xfId="40658"/>
    <cellStyle name="SAPBEXstdData 3 3 3 3" xfId="40659"/>
    <cellStyle name="SAPBEXstdData 3 3 3 3 2" xfId="40660"/>
    <cellStyle name="SAPBEXstdData 3 3 3 4" xfId="40661"/>
    <cellStyle name="SAPBEXstdData 3 3 3 4 2" xfId="40662"/>
    <cellStyle name="SAPBEXstdData 3 3 3 5" xfId="40663"/>
    <cellStyle name="SAPBEXstdData 3 3 3 5 2" xfId="40664"/>
    <cellStyle name="SAPBEXstdData 3 3 3 6" xfId="40665"/>
    <cellStyle name="SAPBEXstdData 3 3 3 6 2" xfId="40666"/>
    <cellStyle name="SAPBEXstdData 3 3 3 7" xfId="40667"/>
    <cellStyle name="SAPBEXstdData 3 3 3 7 2" xfId="40668"/>
    <cellStyle name="SAPBEXstdData 3 3 3 8" xfId="40669"/>
    <cellStyle name="SAPBEXstdData 3 3 4" xfId="40670"/>
    <cellStyle name="SAPBEXstdData 3 3 4 2" xfId="40671"/>
    <cellStyle name="SAPBEXstdData 3 3 4 2 2" xfId="40672"/>
    <cellStyle name="SAPBEXstdData 3 3 4 3" xfId="40673"/>
    <cellStyle name="SAPBEXstdData 3 3 4 3 2" xfId="40674"/>
    <cellStyle name="SAPBEXstdData 3 3 4 4" xfId="40675"/>
    <cellStyle name="SAPBEXstdData 3 3 4 4 2" xfId="40676"/>
    <cellStyle name="SAPBEXstdData 3 3 4 5" xfId="40677"/>
    <cellStyle name="SAPBEXstdData 3 3 4 5 2" xfId="40678"/>
    <cellStyle name="SAPBEXstdData 3 3 4 6" xfId="40679"/>
    <cellStyle name="SAPBEXstdData 3 3 4 6 2" xfId="40680"/>
    <cellStyle name="SAPBEXstdData 3 3 4 7" xfId="40681"/>
    <cellStyle name="SAPBEXstdData 3 3 5" xfId="40682"/>
    <cellStyle name="SAPBEXstdData 3 3 5 2" xfId="40683"/>
    <cellStyle name="SAPBEXstdData 3 3 6" xfId="40684"/>
    <cellStyle name="SAPBEXstdData 3 3 6 2" xfId="40685"/>
    <cellStyle name="SAPBEXstdData 3 3 7" xfId="40686"/>
    <cellStyle name="SAPBEXstdData 3 3 7 2" xfId="40687"/>
    <cellStyle name="SAPBEXstdData 3 3 8" xfId="40688"/>
    <cellStyle name="SAPBEXstdData 3 3 8 2" xfId="40689"/>
    <cellStyle name="SAPBEXstdData 3 3 9" xfId="40690"/>
    <cellStyle name="SAPBEXstdData 3 3 9 2" xfId="40691"/>
    <cellStyle name="SAPBEXstdData 3 4" xfId="40692"/>
    <cellStyle name="SAPBEXstdData 3 4 2" xfId="40693"/>
    <cellStyle name="SAPBEXstdData 3 4 2 2" xfId="40694"/>
    <cellStyle name="SAPBEXstdData 3 4 2 2 2" xfId="40695"/>
    <cellStyle name="SAPBEXstdData 3 4 2 2 2 2" xfId="40696"/>
    <cellStyle name="SAPBEXstdData 3 4 2 2 3" xfId="40697"/>
    <cellStyle name="SAPBEXstdData 3 4 2 2 3 2" xfId="40698"/>
    <cellStyle name="SAPBEXstdData 3 4 2 2 4" xfId="40699"/>
    <cellStyle name="SAPBEXstdData 3 4 2 2 4 2" xfId="40700"/>
    <cellStyle name="SAPBEXstdData 3 4 2 2 5" xfId="40701"/>
    <cellStyle name="SAPBEXstdData 3 4 2 2 5 2" xfId="40702"/>
    <cellStyle name="SAPBEXstdData 3 4 2 2 6" xfId="40703"/>
    <cellStyle name="SAPBEXstdData 3 4 2 2 6 2" xfId="40704"/>
    <cellStyle name="SAPBEXstdData 3 4 2 2 7" xfId="40705"/>
    <cellStyle name="SAPBEXstdData 3 4 2 3" xfId="40706"/>
    <cellStyle name="SAPBEXstdData 3 4 2 3 2" xfId="40707"/>
    <cellStyle name="SAPBEXstdData 3 4 2 4" xfId="40708"/>
    <cellStyle name="SAPBEXstdData 3 4 2 4 2" xfId="40709"/>
    <cellStyle name="SAPBEXstdData 3 4 2 5" xfId="40710"/>
    <cellStyle name="SAPBEXstdData 3 4 2 5 2" xfId="40711"/>
    <cellStyle name="SAPBEXstdData 3 4 2 6" xfId="40712"/>
    <cellStyle name="SAPBEXstdData 3 4 2 6 2" xfId="40713"/>
    <cellStyle name="SAPBEXstdData 3 4 2 7" xfId="40714"/>
    <cellStyle name="SAPBEXstdData 3 4 2 7 2" xfId="40715"/>
    <cellStyle name="SAPBEXstdData 3 4 2 8" xfId="40716"/>
    <cellStyle name="SAPBEXstdData 3 4 3" xfId="40717"/>
    <cellStyle name="SAPBEXstdData 3 4 3 2" xfId="40718"/>
    <cellStyle name="SAPBEXstdData 3 4 3 2 2" xfId="40719"/>
    <cellStyle name="SAPBEXstdData 3 4 3 3" xfId="40720"/>
    <cellStyle name="SAPBEXstdData 3 4 3 3 2" xfId="40721"/>
    <cellStyle name="SAPBEXstdData 3 4 3 4" xfId="40722"/>
    <cellStyle name="SAPBEXstdData 3 4 3 4 2" xfId="40723"/>
    <cellStyle name="SAPBEXstdData 3 4 3 5" xfId="40724"/>
    <cellStyle name="SAPBEXstdData 3 4 3 5 2" xfId="40725"/>
    <cellStyle name="SAPBEXstdData 3 4 3 6" xfId="40726"/>
    <cellStyle name="SAPBEXstdData 3 4 3 6 2" xfId="40727"/>
    <cellStyle name="SAPBEXstdData 3 4 3 7" xfId="40728"/>
    <cellStyle name="SAPBEXstdData 3 4 4" xfId="40729"/>
    <cellStyle name="SAPBEXstdData 3 4 4 2" xfId="40730"/>
    <cellStyle name="SAPBEXstdData 3 4 5" xfId="40731"/>
    <cellStyle name="SAPBEXstdData 3 4 5 2" xfId="40732"/>
    <cellStyle name="SAPBEXstdData 3 4 6" xfId="40733"/>
    <cellStyle name="SAPBEXstdData 3 4 6 2" xfId="40734"/>
    <cellStyle name="SAPBEXstdData 3 4 7" xfId="40735"/>
    <cellStyle name="SAPBEXstdData 3 4 7 2" xfId="40736"/>
    <cellStyle name="SAPBEXstdData 3 4 8" xfId="40737"/>
    <cellStyle name="SAPBEXstdData 3 4 8 2" xfId="40738"/>
    <cellStyle name="SAPBEXstdData 3 4 9" xfId="40739"/>
    <cellStyle name="SAPBEXstdData 3 5" xfId="40740"/>
    <cellStyle name="SAPBEXstdData 3 5 2" xfId="40741"/>
    <cellStyle name="SAPBEXstdData 3 5 2 2" xfId="40742"/>
    <cellStyle name="SAPBEXstdData 3 5 2 2 2" xfId="40743"/>
    <cellStyle name="SAPBEXstdData 3 5 2 3" xfId="40744"/>
    <cellStyle name="SAPBEXstdData 3 5 2 3 2" xfId="40745"/>
    <cellStyle name="SAPBEXstdData 3 5 2 4" xfId="40746"/>
    <cellStyle name="SAPBEXstdData 3 5 2 4 2" xfId="40747"/>
    <cellStyle name="SAPBEXstdData 3 5 2 5" xfId="40748"/>
    <cellStyle name="SAPBEXstdData 3 5 2 5 2" xfId="40749"/>
    <cellStyle name="SAPBEXstdData 3 5 2 6" xfId="40750"/>
    <cellStyle name="SAPBEXstdData 3 5 2 6 2" xfId="40751"/>
    <cellStyle name="SAPBEXstdData 3 5 2 7" xfId="40752"/>
    <cellStyle name="SAPBEXstdData 3 5 3" xfId="40753"/>
    <cellStyle name="SAPBEXstdData 3 5 3 2" xfId="40754"/>
    <cellStyle name="SAPBEXstdData 3 5 4" xfId="40755"/>
    <cellStyle name="SAPBEXstdData 3 5 4 2" xfId="40756"/>
    <cellStyle name="SAPBEXstdData 3 5 5" xfId="40757"/>
    <cellStyle name="SAPBEXstdData 3 5 5 2" xfId="40758"/>
    <cellStyle name="SAPBEXstdData 3 5 6" xfId="40759"/>
    <cellStyle name="SAPBEXstdData 3 5 6 2" xfId="40760"/>
    <cellStyle name="SAPBEXstdData 3 5 7" xfId="40761"/>
    <cellStyle name="SAPBEXstdData 3 5 7 2" xfId="40762"/>
    <cellStyle name="SAPBEXstdData 3 5 8" xfId="40763"/>
    <cellStyle name="SAPBEXstdData 3 6" xfId="40764"/>
    <cellStyle name="SAPBEXstdData 3 6 2" xfId="40765"/>
    <cellStyle name="SAPBEXstdData 3 6 2 2" xfId="40766"/>
    <cellStyle name="SAPBEXstdData 3 6 3" xfId="40767"/>
    <cellStyle name="SAPBEXstdData 3 6 3 2" xfId="40768"/>
    <cellStyle name="SAPBEXstdData 3 6 4" xfId="40769"/>
    <cellStyle name="SAPBEXstdData 3 6 4 2" xfId="40770"/>
    <cellStyle name="SAPBEXstdData 3 6 5" xfId="40771"/>
    <cellStyle name="SAPBEXstdData 3 6 5 2" xfId="40772"/>
    <cellStyle name="SAPBEXstdData 3 6 6" xfId="40773"/>
    <cellStyle name="SAPBEXstdData 3 6 6 2" xfId="40774"/>
    <cellStyle name="SAPBEXstdData 3 6 7" xfId="40775"/>
    <cellStyle name="SAPBEXstdData 3 7" xfId="40776"/>
    <cellStyle name="SAPBEXstdData 3 7 2" xfId="40777"/>
    <cellStyle name="SAPBEXstdData 3 8" xfId="40778"/>
    <cellStyle name="SAPBEXstdData 3 8 2" xfId="40779"/>
    <cellStyle name="SAPBEXstdData 3 9" xfId="40780"/>
    <cellStyle name="SAPBEXstdData 3 9 2" xfId="40781"/>
    <cellStyle name="SAPBEXstdData 4" xfId="40782"/>
    <cellStyle name="SAPBEXstdData 4 10" xfId="40783"/>
    <cellStyle name="SAPBEXstdData 4 10 2" xfId="40784"/>
    <cellStyle name="SAPBEXstdData 4 11" xfId="40785"/>
    <cellStyle name="SAPBEXstdData 4 2" xfId="40786"/>
    <cellStyle name="SAPBEXstdData 4 2 10" xfId="40787"/>
    <cellStyle name="SAPBEXstdData 4 2 2" xfId="40788"/>
    <cellStyle name="SAPBEXstdData 4 2 2 2" xfId="40789"/>
    <cellStyle name="SAPBEXstdData 4 2 2 2 2" xfId="40790"/>
    <cellStyle name="SAPBEXstdData 4 2 2 2 2 2" xfId="40791"/>
    <cellStyle name="SAPBEXstdData 4 2 2 2 2 2 2" xfId="40792"/>
    <cellStyle name="SAPBEXstdData 4 2 2 2 2 3" xfId="40793"/>
    <cellStyle name="SAPBEXstdData 4 2 2 2 2 3 2" xfId="40794"/>
    <cellStyle name="SAPBEXstdData 4 2 2 2 2 4" xfId="40795"/>
    <cellStyle name="SAPBEXstdData 4 2 2 2 2 4 2" xfId="40796"/>
    <cellStyle name="SAPBEXstdData 4 2 2 2 2 5" xfId="40797"/>
    <cellStyle name="SAPBEXstdData 4 2 2 2 2 5 2" xfId="40798"/>
    <cellStyle name="SAPBEXstdData 4 2 2 2 2 6" xfId="40799"/>
    <cellStyle name="SAPBEXstdData 4 2 2 2 2 6 2" xfId="40800"/>
    <cellStyle name="SAPBEXstdData 4 2 2 2 2 7" xfId="40801"/>
    <cellStyle name="SAPBEXstdData 4 2 2 2 3" xfId="40802"/>
    <cellStyle name="SAPBEXstdData 4 2 2 2 3 2" xfId="40803"/>
    <cellStyle name="SAPBEXstdData 4 2 2 2 4" xfId="40804"/>
    <cellStyle name="SAPBEXstdData 4 2 2 2 4 2" xfId="40805"/>
    <cellStyle name="SAPBEXstdData 4 2 2 2 5" xfId="40806"/>
    <cellStyle name="SAPBEXstdData 4 2 2 2 5 2" xfId="40807"/>
    <cellStyle name="SAPBEXstdData 4 2 2 2 6" xfId="40808"/>
    <cellStyle name="SAPBEXstdData 4 2 2 2 6 2" xfId="40809"/>
    <cellStyle name="SAPBEXstdData 4 2 2 2 7" xfId="40810"/>
    <cellStyle name="SAPBEXstdData 4 2 2 2 7 2" xfId="40811"/>
    <cellStyle name="SAPBEXstdData 4 2 2 2 8" xfId="40812"/>
    <cellStyle name="SAPBEXstdData 4 2 2 3" xfId="40813"/>
    <cellStyle name="SAPBEXstdData 4 2 2 3 2" xfId="40814"/>
    <cellStyle name="SAPBEXstdData 4 2 2 3 2 2" xfId="40815"/>
    <cellStyle name="SAPBEXstdData 4 2 2 3 3" xfId="40816"/>
    <cellStyle name="SAPBEXstdData 4 2 2 3 3 2" xfId="40817"/>
    <cellStyle name="SAPBEXstdData 4 2 2 3 4" xfId="40818"/>
    <cellStyle name="SAPBEXstdData 4 2 2 3 4 2" xfId="40819"/>
    <cellStyle name="SAPBEXstdData 4 2 2 3 5" xfId="40820"/>
    <cellStyle name="SAPBEXstdData 4 2 2 3 5 2" xfId="40821"/>
    <cellStyle name="SAPBEXstdData 4 2 2 3 6" xfId="40822"/>
    <cellStyle name="SAPBEXstdData 4 2 2 3 6 2" xfId="40823"/>
    <cellStyle name="SAPBEXstdData 4 2 2 3 7" xfId="40824"/>
    <cellStyle name="SAPBEXstdData 4 2 2 4" xfId="40825"/>
    <cellStyle name="SAPBEXstdData 4 2 2 4 2" xfId="40826"/>
    <cellStyle name="SAPBEXstdData 4 2 2 5" xfId="40827"/>
    <cellStyle name="SAPBEXstdData 4 2 2 5 2" xfId="40828"/>
    <cellStyle name="SAPBEXstdData 4 2 2 6" xfId="40829"/>
    <cellStyle name="SAPBEXstdData 4 2 2 6 2" xfId="40830"/>
    <cellStyle name="SAPBEXstdData 4 2 2 7" xfId="40831"/>
    <cellStyle name="SAPBEXstdData 4 2 2 7 2" xfId="40832"/>
    <cellStyle name="SAPBEXstdData 4 2 2 8" xfId="40833"/>
    <cellStyle name="SAPBEXstdData 4 2 2 8 2" xfId="40834"/>
    <cellStyle name="SAPBEXstdData 4 2 2 9" xfId="40835"/>
    <cellStyle name="SAPBEXstdData 4 2 3" xfId="40836"/>
    <cellStyle name="SAPBEXstdData 4 2 3 2" xfId="40837"/>
    <cellStyle name="SAPBEXstdData 4 2 3 2 2" xfId="40838"/>
    <cellStyle name="SAPBEXstdData 4 2 3 2 2 2" xfId="40839"/>
    <cellStyle name="SAPBEXstdData 4 2 3 2 3" xfId="40840"/>
    <cellStyle name="SAPBEXstdData 4 2 3 2 3 2" xfId="40841"/>
    <cellStyle name="SAPBEXstdData 4 2 3 2 4" xfId="40842"/>
    <cellStyle name="SAPBEXstdData 4 2 3 2 4 2" xfId="40843"/>
    <cellStyle name="SAPBEXstdData 4 2 3 2 5" xfId="40844"/>
    <cellStyle name="SAPBEXstdData 4 2 3 2 5 2" xfId="40845"/>
    <cellStyle name="SAPBEXstdData 4 2 3 2 6" xfId="40846"/>
    <cellStyle name="SAPBEXstdData 4 2 3 2 6 2" xfId="40847"/>
    <cellStyle name="SAPBEXstdData 4 2 3 2 7" xfId="40848"/>
    <cellStyle name="SAPBEXstdData 4 2 3 3" xfId="40849"/>
    <cellStyle name="SAPBEXstdData 4 2 3 3 2" xfId="40850"/>
    <cellStyle name="SAPBEXstdData 4 2 3 4" xfId="40851"/>
    <cellStyle name="SAPBEXstdData 4 2 3 4 2" xfId="40852"/>
    <cellStyle name="SAPBEXstdData 4 2 3 5" xfId="40853"/>
    <cellStyle name="SAPBEXstdData 4 2 3 5 2" xfId="40854"/>
    <cellStyle name="SAPBEXstdData 4 2 3 6" xfId="40855"/>
    <cellStyle name="SAPBEXstdData 4 2 3 6 2" xfId="40856"/>
    <cellStyle name="SAPBEXstdData 4 2 3 7" xfId="40857"/>
    <cellStyle name="SAPBEXstdData 4 2 3 7 2" xfId="40858"/>
    <cellStyle name="SAPBEXstdData 4 2 3 8" xfId="40859"/>
    <cellStyle name="SAPBEXstdData 4 2 4" xfId="40860"/>
    <cellStyle name="SAPBEXstdData 4 2 4 2" xfId="40861"/>
    <cellStyle name="SAPBEXstdData 4 2 4 2 2" xfId="40862"/>
    <cellStyle name="SAPBEXstdData 4 2 4 3" xfId="40863"/>
    <cellStyle name="SAPBEXstdData 4 2 4 3 2" xfId="40864"/>
    <cellStyle name="SAPBEXstdData 4 2 4 4" xfId="40865"/>
    <cellStyle name="SAPBEXstdData 4 2 4 4 2" xfId="40866"/>
    <cellStyle name="SAPBEXstdData 4 2 4 5" xfId="40867"/>
    <cellStyle name="SAPBEXstdData 4 2 4 5 2" xfId="40868"/>
    <cellStyle name="SAPBEXstdData 4 2 4 6" xfId="40869"/>
    <cellStyle name="SAPBEXstdData 4 2 4 6 2" xfId="40870"/>
    <cellStyle name="SAPBEXstdData 4 2 4 7" xfId="40871"/>
    <cellStyle name="SAPBEXstdData 4 2 5" xfId="40872"/>
    <cellStyle name="SAPBEXstdData 4 2 5 2" xfId="40873"/>
    <cellStyle name="SAPBEXstdData 4 2 6" xfId="40874"/>
    <cellStyle name="SAPBEXstdData 4 2 6 2" xfId="40875"/>
    <cellStyle name="SAPBEXstdData 4 2 7" xfId="40876"/>
    <cellStyle name="SAPBEXstdData 4 2 7 2" xfId="40877"/>
    <cellStyle name="SAPBEXstdData 4 2 8" xfId="40878"/>
    <cellStyle name="SAPBEXstdData 4 2 8 2" xfId="40879"/>
    <cellStyle name="SAPBEXstdData 4 2 9" xfId="40880"/>
    <cellStyle name="SAPBEXstdData 4 2 9 2" xfId="40881"/>
    <cellStyle name="SAPBEXstdData 4 3" xfId="40882"/>
    <cellStyle name="SAPBEXstdData 4 3 2" xfId="40883"/>
    <cellStyle name="SAPBEXstdData 4 3 2 2" xfId="40884"/>
    <cellStyle name="SAPBEXstdData 4 3 2 2 2" xfId="40885"/>
    <cellStyle name="SAPBEXstdData 4 3 2 2 2 2" xfId="40886"/>
    <cellStyle name="SAPBEXstdData 4 3 2 2 3" xfId="40887"/>
    <cellStyle name="SAPBEXstdData 4 3 2 2 3 2" xfId="40888"/>
    <cellStyle name="SAPBEXstdData 4 3 2 2 4" xfId="40889"/>
    <cellStyle name="SAPBEXstdData 4 3 2 2 4 2" xfId="40890"/>
    <cellStyle name="SAPBEXstdData 4 3 2 2 5" xfId="40891"/>
    <cellStyle name="SAPBEXstdData 4 3 2 2 5 2" xfId="40892"/>
    <cellStyle name="SAPBEXstdData 4 3 2 2 6" xfId="40893"/>
    <cellStyle name="SAPBEXstdData 4 3 2 2 6 2" xfId="40894"/>
    <cellStyle name="SAPBEXstdData 4 3 2 2 7" xfId="40895"/>
    <cellStyle name="SAPBEXstdData 4 3 2 3" xfId="40896"/>
    <cellStyle name="SAPBEXstdData 4 3 2 3 2" xfId="40897"/>
    <cellStyle name="SAPBEXstdData 4 3 2 4" xfId="40898"/>
    <cellStyle name="SAPBEXstdData 4 3 2 4 2" xfId="40899"/>
    <cellStyle name="SAPBEXstdData 4 3 2 5" xfId="40900"/>
    <cellStyle name="SAPBEXstdData 4 3 2 5 2" xfId="40901"/>
    <cellStyle name="SAPBEXstdData 4 3 2 6" xfId="40902"/>
    <cellStyle name="SAPBEXstdData 4 3 2 6 2" xfId="40903"/>
    <cellStyle name="SAPBEXstdData 4 3 2 7" xfId="40904"/>
    <cellStyle name="SAPBEXstdData 4 3 2 7 2" xfId="40905"/>
    <cellStyle name="SAPBEXstdData 4 3 2 8" xfId="40906"/>
    <cellStyle name="SAPBEXstdData 4 3 3" xfId="40907"/>
    <cellStyle name="SAPBEXstdData 4 3 3 2" xfId="40908"/>
    <cellStyle name="SAPBEXstdData 4 3 3 2 2" xfId="40909"/>
    <cellStyle name="SAPBEXstdData 4 3 3 3" xfId="40910"/>
    <cellStyle name="SAPBEXstdData 4 3 3 3 2" xfId="40911"/>
    <cellStyle name="SAPBEXstdData 4 3 3 4" xfId="40912"/>
    <cellStyle name="SAPBEXstdData 4 3 3 4 2" xfId="40913"/>
    <cellStyle name="SAPBEXstdData 4 3 3 5" xfId="40914"/>
    <cellStyle name="SAPBEXstdData 4 3 3 5 2" xfId="40915"/>
    <cellStyle name="SAPBEXstdData 4 3 3 6" xfId="40916"/>
    <cellStyle name="SAPBEXstdData 4 3 3 6 2" xfId="40917"/>
    <cellStyle name="SAPBEXstdData 4 3 3 7" xfId="40918"/>
    <cellStyle name="SAPBEXstdData 4 3 4" xfId="40919"/>
    <cellStyle name="SAPBEXstdData 4 3 4 2" xfId="40920"/>
    <cellStyle name="SAPBEXstdData 4 3 5" xfId="40921"/>
    <cellStyle name="SAPBEXstdData 4 3 5 2" xfId="40922"/>
    <cellStyle name="SAPBEXstdData 4 3 6" xfId="40923"/>
    <cellStyle name="SAPBEXstdData 4 3 6 2" xfId="40924"/>
    <cellStyle name="SAPBEXstdData 4 3 7" xfId="40925"/>
    <cellStyle name="SAPBEXstdData 4 3 7 2" xfId="40926"/>
    <cellStyle name="SAPBEXstdData 4 3 8" xfId="40927"/>
    <cellStyle name="SAPBEXstdData 4 3 8 2" xfId="40928"/>
    <cellStyle name="SAPBEXstdData 4 3 9" xfId="40929"/>
    <cellStyle name="SAPBEXstdData 4 4" xfId="40930"/>
    <cellStyle name="SAPBEXstdData 4 4 2" xfId="40931"/>
    <cellStyle name="SAPBEXstdData 4 4 2 2" xfId="40932"/>
    <cellStyle name="SAPBEXstdData 4 4 2 2 2" xfId="40933"/>
    <cellStyle name="SAPBEXstdData 4 4 2 3" xfId="40934"/>
    <cellStyle name="SAPBEXstdData 4 4 2 3 2" xfId="40935"/>
    <cellStyle name="SAPBEXstdData 4 4 2 4" xfId="40936"/>
    <cellStyle name="SAPBEXstdData 4 4 2 4 2" xfId="40937"/>
    <cellStyle name="SAPBEXstdData 4 4 2 5" xfId="40938"/>
    <cellStyle name="SAPBEXstdData 4 4 2 5 2" xfId="40939"/>
    <cellStyle name="SAPBEXstdData 4 4 2 6" xfId="40940"/>
    <cellStyle name="SAPBEXstdData 4 4 2 6 2" xfId="40941"/>
    <cellStyle name="SAPBEXstdData 4 4 2 7" xfId="40942"/>
    <cellStyle name="SAPBEXstdData 4 4 3" xfId="40943"/>
    <cellStyle name="SAPBEXstdData 4 4 3 2" xfId="40944"/>
    <cellStyle name="SAPBEXstdData 4 4 4" xfId="40945"/>
    <cellStyle name="SAPBEXstdData 4 4 4 2" xfId="40946"/>
    <cellStyle name="SAPBEXstdData 4 4 5" xfId="40947"/>
    <cellStyle name="SAPBEXstdData 4 4 5 2" xfId="40948"/>
    <cellStyle name="SAPBEXstdData 4 4 6" xfId="40949"/>
    <cellStyle name="SAPBEXstdData 4 4 6 2" xfId="40950"/>
    <cellStyle name="SAPBEXstdData 4 4 7" xfId="40951"/>
    <cellStyle name="SAPBEXstdData 4 4 7 2" xfId="40952"/>
    <cellStyle name="SAPBEXstdData 4 4 8" xfId="40953"/>
    <cellStyle name="SAPBEXstdData 4 5" xfId="40954"/>
    <cellStyle name="SAPBEXstdData 4 5 2" xfId="40955"/>
    <cellStyle name="SAPBEXstdData 4 5 2 2" xfId="40956"/>
    <cellStyle name="SAPBEXstdData 4 5 3" xfId="40957"/>
    <cellStyle name="SAPBEXstdData 4 5 3 2" xfId="40958"/>
    <cellStyle name="SAPBEXstdData 4 5 4" xfId="40959"/>
    <cellStyle name="SAPBEXstdData 4 5 4 2" xfId="40960"/>
    <cellStyle name="SAPBEXstdData 4 5 5" xfId="40961"/>
    <cellStyle name="SAPBEXstdData 4 5 5 2" xfId="40962"/>
    <cellStyle name="SAPBEXstdData 4 5 6" xfId="40963"/>
    <cellStyle name="SAPBEXstdData 4 5 6 2" xfId="40964"/>
    <cellStyle name="SAPBEXstdData 4 5 7" xfId="40965"/>
    <cellStyle name="SAPBEXstdData 4 6" xfId="40966"/>
    <cellStyle name="SAPBEXstdData 4 6 2" xfId="40967"/>
    <cellStyle name="SAPBEXstdData 4 7" xfId="40968"/>
    <cellStyle name="SAPBEXstdData 4 7 2" xfId="40969"/>
    <cellStyle name="SAPBEXstdData 4 8" xfId="40970"/>
    <cellStyle name="SAPBEXstdData 4 8 2" xfId="40971"/>
    <cellStyle name="SAPBEXstdData 4 9" xfId="40972"/>
    <cellStyle name="SAPBEXstdData 4 9 2" xfId="40973"/>
    <cellStyle name="SAPBEXstdData 5" xfId="40974"/>
    <cellStyle name="SAPBEXstdData 5 10" xfId="40975"/>
    <cellStyle name="SAPBEXstdData 5 2" xfId="40976"/>
    <cellStyle name="SAPBEXstdData 5 2 2" xfId="40977"/>
    <cellStyle name="SAPBEXstdData 5 2 2 2" xfId="40978"/>
    <cellStyle name="SAPBEXstdData 5 2 2 2 2" xfId="40979"/>
    <cellStyle name="SAPBEXstdData 5 2 2 2 2 2" xfId="40980"/>
    <cellStyle name="SAPBEXstdData 5 2 2 2 3" xfId="40981"/>
    <cellStyle name="SAPBEXstdData 5 2 2 2 3 2" xfId="40982"/>
    <cellStyle name="SAPBEXstdData 5 2 2 2 4" xfId="40983"/>
    <cellStyle name="SAPBEXstdData 5 2 2 2 4 2" xfId="40984"/>
    <cellStyle name="SAPBEXstdData 5 2 2 2 5" xfId="40985"/>
    <cellStyle name="SAPBEXstdData 5 2 2 2 5 2" xfId="40986"/>
    <cellStyle name="SAPBEXstdData 5 2 2 2 6" xfId="40987"/>
    <cellStyle name="SAPBEXstdData 5 2 2 2 6 2" xfId="40988"/>
    <cellStyle name="SAPBEXstdData 5 2 2 2 7" xfId="40989"/>
    <cellStyle name="SAPBEXstdData 5 2 2 3" xfId="40990"/>
    <cellStyle name="SAPBEXstdData 5 2 2 3 2" xfId="40991"/>
    <cellStyle name="SAPBEXstdData 5 2 2 4" xfId="40992"/>
    <cellStyle name="SAPBEXstdData 5 2 2 4 2" xfId="40993"/>
    <cellStyle name="SAPBEXstdData 5 2 2 5" xfId="40994"/>
    <cellStyle name="SAPBEXstdData 5 2 2 5 2" xfId="40995"/>
    <cellStyle name="SAPBEXstdData 5 2 2 6" xfId="40996"/>
    <cellStyle name="SAPBEXstdData 5 2 2 6 2" xfId="40997"/>
    <cellStyle name="SAPBEXstdData 5 2 2 7" xfId="40998"/>
    <cellStyle name="SAPBEXstdData 5 2 2 7 2" xfId="40999"/>
    <cellStyle name="SAPBEXstdData 5 2 2 8" xfId="41000"/>
    <cellStyle name="SAPBEXstdData 5 2 3" xfId="41001"/>
    <cellStyle name="SAPBEXstdData 5 2 3 2" xfId="41002"/>
    <cellStyle name="SAPBEXstdData 5 2 3 2 2" xfId="41003"/>
    <cellStyle name="SAPBEXstdData 5 2 3 3" xfId="41004"/>
    <cellStyle name="SAPBEXstdData 5 2 3 3 2" xfId="41005"/>
    <cellStyle name="SAPBEXstdData 5 2 3 4" xfId="41006"/>
    <cellStyle name="SAPBEXstdData 5 2 3 4 2" xfId="41007"/>
    <cellStyle name="SAPBEXstdData 5 2 3 5" xfId="41008"/>
    <cellStyle name="SAPBEXstdData 5 2 3 5 2" xfId="41009"/>
    <cellStyle name="SAPBEXstdData 5 2 3 6" xfId="41010"/>
    <cellStyle name="SAPBEXstdData 5 2 3 6 2" xfId="41011"/>
    <cellStyle name="SAPBEXstdData 5 2 3 7" xfId="41012"/>
    <cellStyle name="SAPBEXstdData 5 2 4" xfId="41013"/>
    <cellStyle name="SAPBEXstdData 5 2 4 2" xfId="41014"/>
    <cellStyle name="SAPBEXstdData 5 2 5" xfId="41015"/>
    <cellStyle name="SAPBEXstdData 5 2 5 2" xfId="41016"/>
    <cellStyle name="SAPBEXstdData 5 2 6" xfId="41017"/>
    <cellStyle name="SAPBEXstdData 5 2 6 2" xfId="41018"/>
    <cellStyle name="SAPBEXstdData 5 2 7" xfId="41019"/>
    <cellStyle name="SAPBEXstdData 5 2 7 2" xfId="41020"/>
    <cellStyle name="SAPBEXstdData 5 2 8" xfId="41021"/>
    <cellStyle name="SAPBEXstdData 5 2 8 2" xfId="41022"/>
    <cellStyle name="SAPBEXstdData 5 2 9" xfId="41023"/>
    <cellStyle name="SAPBEXstdData 5 3" xfId="41024"/>
    <cellStyle name="SAPBEXstdData 5 3 2" xfId="41025"/>
    <cellStyle name="SAPBEXstdData 5 3 2 2" xfId="41026"/>
    <cellStyle name="SAPBEXstdData 5 3 2 2 2" xfId="41027"/>
    <cellStyle name="SAPBEXstdData 5 3 2 3" xfId="41028"/>
    <cellStyle name="SAPBEXstdData 5 3 2 3 2" xfId="41029"/>
    <cellStyle name="SAPBEXstdData 5 3 2 4" xfId="41030"/>
    <cellStyle name="SAPBEXstdData 5 3 2 4 2" xfId="41031"/>
    <cellStyle name="SAPBEXstdData 5 3 2 5" xfId="41032"/>
    <cellStyle name="SAPBEXstdData 5 3 2 5 2" xfId="41033"/>
    <cellStyle name="SAPBEXstdData 5 3 2 6" xfId="41034"/>
    <cellStyle name="SAPBEXstdData 5 3 2 6 2" xfId="41035"/>
    <cellStyle name="SAPBEXstdData 5 3 2 7" xfId="41036"/>
    <cellStyle name="SAPBEXstdData 5 3 3" xfId="41037"/>
    <cellStyle name="SAPBEXstdData 5 3 3 2" xfId="41038"/>
    <cellStyle name="SAPBEXstdData 5 3 4" xfId="41039"/>
    <cellStyle name="SAPBEXstdData 5 3 4 2" xfId="41040"/>
    <cellStyle name="SAPBEXstdData 5 3 5" xfId="41041"/>
    <cellStyle name="SAPBEXstdData 5 3 5 2" xfId="41042"/>
    <cellStyle name="SAPBEXstdData 5 3 6" xfId="41043"/>
    <cellStyle name="SAPBEXstdData 5 3 6 2" xfId="41044"/>
    <cellStyle name="SAPBEXstdData 5 3 7" xfId="41045"/>
    <cellStyle name="SAPBEXstdData 5 3 7 2" xfId="41046"/>
    <cellStyle name="SAPBEXstdData 5 3 8" xfId="41047"/>
    <cellStyle name="SAPBEXstdData 5 4" xfId="41048"/>
    <cellStyle name="SAPBEXstdData 5 4 2" xfId="41049"/>
    <cellStyle name="SAPBEXstdData 5 4 2 2" xfId="41050"/>
    <cellStyle name="SAPBEXstdData 5 4 3" xfId="41051"/>
    <cellStyle name="SAPBEXstdData 5 4 3 2" xfId="41052"/>
    <cellStyle name="SAPBEXstdData 5 4 4" xfId="41053"/>
    <cellStyle name="SAPBEXstdData 5 4 4 2" xfId="41054"/>
    <cellStyle name="SAPBEXstdData 5 4 5" xfId="41055"/>
    <cellStyle name="SAPBEXstdData 5 4 5 2" xfId="41056"/>
    <cellStyle name="SAPBEXstdData 5 4 6" xfId="41057"/>
    <cellStyle name="SAPBEXstdData 5 4 6 2" xfId="41058"/>
    <cellStyle name="SAPBEXstdData 5 4 7" xfId="41059"/>
    <cellStyle name="SAPBEXstdData 5 5" xfId="41060"/>
    <cellStyle name="SAPBEXstdData 5 5 2" xfId="41061"/>
    <cellStyle name="SAPBEXstdData 5 6" xfId="41062"/>
    <cellStyle name="SAPBEXstdData 5 6 2" xfId="41063"/>
    <cellStyle name="SAPBEXstdData 5 7" xfId="41064"/>
    <cellStyle name="SAPBEXstdData 5 7 2" xfId="41065"/>
    <cellStyle name="SAPBEXstdData 5 8" xfId="41066"/>
    <cellStyle name="SAPBEXstdData 5 8 2" xfId="41067"/>
    <cellStyle name="SAPBEXstdData 5 9" xfId="41068"/>
    <cellStyle name="SAPBEXstdData 5 9 2" xfId="41069"/>
    <cellStyle name="SAPBEXstdData 6" xfId="41070"/>
    <cellStyle name="SAPBEXstdData 6 10" xfId="41071"/>
    <cellStyle name="SAPBEXstdData 6 2" xfId="41072"/>
    <cellStyle name="SAPBEXstdData 6 2 2" xfId="41073"/>
    <cellStyle name="SAPBEXstdData 6 2 2 2" xfId="41074"/>
    <cellStyle name="SAPBEXstdData 6 2 2 2 2" xfId="41075"/>
    <cellStyle name="SAPBEXstdData 6 2 2 2 2 2" xfId="41076"/>
    <cellStyle name="SAPBEXstdData 6 2 2 2 3" xfId="41077"/>
    <cellStyle name="SAPBEXstdData 6 2 2 2 3 2" xfId="41078"/>
    <cellStyle name="SAPBEXstdData 6 2 2 2 4" xfId="41079"/>
    <cellStyle name="SAPBEXstdData 6 2 2 2 4 2" xfId="41080"/>
    <cellStyle name="SAPBEXstdData 6 2 2 2 5" xfId="41081"/>
    <cellStyle name="SAPBEXstdData 6 2 2 2 5 2" xfId="41082"/>
    <cellStyle name="SAPBEXstdData 6 2 2 2 6" xfId="41083"/>
    <cellStyle name="SAPBEXstdData 6 2 2 2 6 2" xfId="41084"/>
    <cellStyle name="SAPBEXstdData 6 2 2 2 7" xfId="41085"/>
    <cellStyle name="SAPBEXstdData 6 2 2 3" xfId="41086"/>
    <cellStyle name="SAPBEXstdData 6 2 2 3 2" xfId="41087"/>
    <cellStyle name="SAPBEXstdData 6 2 2 4" xfId="41088"/>
    <cellStyle name="SAPBEXstdData 6 2 2 4 2" xfId="41089"/>
    <cellStyle name="SAPBEXstdData 6 2 2 5" xfId="41090"/>
    <cellStyle name="SAPBEXstdData 6 2 2 5 2" xfId="41091"/>
    <cellStyle name="SAPBEXstdData 6 2 2 6" xfId="41092"/>
    <cellStyle name="SAPBEXstdData 6 2 2 6 2" xfId="41093"/>
    <cellStyle name="SAPBEXstdData 6 2 2 7" xfId="41094"/>
    <cellStyle name="SAPBEXstdData 6 2 2 7 2" xfId="41095"/>
    <cellStyle name="SAPBEXstdData 6 2 2 8" xfId="41096"/>
    <cellStyle name="SAPBEXstdData 6 2 3" xfId="41097"/>
    <cellStyle name="SAPBEXstdData 6 2 3 2" xfId="41098"/>
    <cellStyle name="SAPBEXstdData 6 2 3 2 2" xfId="41099"/>
    <cellStyle name="SAPBEXstdData 6 2 3 3" xfId="41100"/>
    <cellStyle name="SAPBEXstdData 6 2 3 3 2" xfId="41101"/>
    <cellStyle name="SAPBEXstdData 6 2 3 4" xfId="41102"/>
    <cellStyle name="SAPBEXstdData 6 2 3 4 2" xfId="41103"/>
    <cellStyle name="SAPBEXstdData 6 2 3 5" xfId="41104"/>
    <cellStyle name="SAPBEXstdData 6 2 3 5 2" xfId="41105"/>
    <cellStyle name="SAPBEXstdData 6 2 3 6" xfId="41106"/>
    <cellStyle name="SAPBEXstdData 6 2 3 6 2" xfId="41107"/>
    <cellStyle name="SAPBEXstdData 6 2 3 7" xfId="41108"/>
    <cellStyle name="SAPBEXstdData 6 2 4" xfId="41109"/>
    <cellStyle name="SAPBEXstdData 6 2 4 2" xfId="41110"/>
    <cellStyle name="SAPBEXstdData 6 2 5" xfId="41111"/>
    <cellStyle name="SAPBEXstdData 6 2 5 2" xfId="41112"/>
    <cellStyle name="SAPBEXstdData 6 2 6" xfId="41113"/>
    <cellStyle name="SAPBEXstdData 6 2 6 2" xfId="41114"/>
    <cellStyle name="SAPBEXstdData 6 2 7" xfId="41115"/>
    <cellStyle name="SAPBEXstdData 6 2 7 2" xfId="41116"/>
    <cellStyle name="SAPBEXstdData 6 2 8" xfId="41117"/>
    <cellStyle name="SAPBEXstdData 6 2 8 2" xfId="41118"/>
    <cellStyle name="SAPBEXstdData 6 2 9" xfId="41119"/>
    <cellStyle name="SAPBEXstdData 6 3" xfId="41120"/>
    <cellStyle name="SAPBEXstdData 6 3 2" xfId="41121"/>
    <cellStyle name="SAPBEXstdData 6 3 2 2" xfId="41122"/>
    <cellStyle name="SAPBEXstdData 6 3 2 2 2" xfId="41123"/>
    <cellStyle name="SAPBEXstdData 6 3 2 3" xfId="41124"/>
    <cellStyle name="SAPBEXstdData 6 3 2 3 2" xfId="41125"/>
    <cellStyle name="SAPBEXstdData 6 3 2 4" xfId="41126"/>
    <cellStyle name="SAPBEXstdData 6 3 2 4 2" xfId="41127"/>
    <cellStyle name="SAPBEXstdData 6 3 2 5" xfId="41128"/>
    <cellStyle name="SAPBEXstdData 6 3 2 5 2" xfId="41129"/>
    <cellStyle name="SAPBEXstdData 6 3 2 6" xfId="41130"/>
    <cellStyle name="SAPBEXstdData 6 3 2 6 2" xfId="41131"/>
    <cellStyle name="SAPBEXstdData 6 3 2 7" xfId="41132"/>
    <cellStyle name="SAPBEXstdData 6 3 3" xfId="41133"/>
    <cellStyle name="SAPBEXstdData 6 3 3 2" xfId="41134"/>
    <cellStyle name="SAPBEXstdData 6 3 4" xfId="41135"/>
    <cellStyle name="SAPBEXstdData 6 3 4 2" xfId="41136"/>
    <cellStyle name="SAPBEXstdData 6 3 5" xfId="41137"/>
    <cellStyle name="SAPBEXstdData 6 3 5 2" xfId="41138"/>
    <cellStyle name="SAPBEXstdData 6 3 6" xfId="41139"/>
    <cellStyle name="SAPBEXstdData 6 3 6 2" xfId="41140"/>
    <cellStyle name="SAPBEXstdData 6 3 7" xfId="41141"/>
    <cellStyle name="SAPBEXstdData 6 3 7 2" xfId="41142"/>
    <cellStyle name="SAPBEXstdData 6 3 8" xfId="41143"/>
    <cellStyle name="SAPBEXstdData 6 4" xfId="41144"/>
    <cellStyle name="SAPBEXstdData 6 4 2" xfId="41145"/>
    <cellStyle name="SAPBEXstdData 6 4 2 2" xfId="41146"/>
    <cellStyle name="SAPBEXstdData 6 4 3" xfId="41147"/>
    <cellStyle name="SAPBEXstdData 6 4 3 2" xfId="41148"/>
    <cellStyle name="SAPBEXstdData 6 4 4" xfId="41149"/>
    <cellStyle name="SAPBEXstdData 6 4 4 2" xfId="41150"/>
    <cellStyle name="SAPBEXstdData 6 4 5" xfId="41151"/>
    <cellStyle name="SAPBEXstdData 6 4 5 2" xfId="41152"/>
    <cellStyle name="SAPBEXstdData 6 4 6" xfId="41153"/>
    <cellStyle name="SAPBEXstdData 6 4 6 2" xfId="41154"/>
    <cellStyle name="SAPBEXstdData 6 4 7" xfId="41155"/>
    <cellStyle name="SAPBEXstdData 6 5" xfId="41156"/>
    <cellStyle name="SAPBEXstdData 6 5 2" xfId="41157"/>
    <cellStyle name="SAPBEXstdData 6 6" xfId="41158"/>
    <cellStyle name="SAPBEXstdData 6 6 2" xfId="41159"/>
    <cellStyle name="SAPBEXstdData 6 7" xfId="41160"/>
    <cellStyle name="SAPBEXstdData 6 7 2" xfId="41161"/>
    <cellStyle name="SAPBEXstdData 6 8" xfId="41162"/>
    <cellStyle name="SAPBEXstdData 6 8 2" xfId="41163"/>
    <cellStyle name="SAPBEXstdData 6 9" xfId="41164"/>
    <cellStyle name="SAPBEXstdData 6 9 2" xfId="41165"/>
    <cellStyle name="SAPBEXstdData 7" xfId="41166"/>
    <cellStyle name="SAPBEXstdData 7 10" xfId="41167"/>
    <cellStyle name="SAPBEXstdData 7 2" xfId="41168"/>
    <cellStyle name="SAPBEXstdData 7 2 2" xfId="41169"/>
    <cellStyle name="SAPBEXstdData 7 2 2 2" xfId="41170"/>
    <cellStyle name="SAPBEXstdData 7 2 2 2 2" xfId="41171"/>
    <cellStyle name="SAPBEXstdData 7 2 2 2 2 2" xfId="41172"/>
    <cellStyle name="SAPBEXstdData 7 2 2 2 3" xfId="41173"/>
    <cellStyle name="SAPBEXstdData 7 2 2 2 3 2" xfId="41174"/>
    <cellStyle name="SAPBEXstdData 7 2 2 2 4" xfId="41175"/>
    <cellStyle name="SAPBEXstdData 7 2 2 2 4 2" xfId="41176"/>
    <cellStyle name="SAPBEXstdData 7 2 2 2 5" xfId="41177"/>
    <cellStyle name="SAPBEXstdData 7 2 2 2 5 2" xfId="41178"/>
    <cellStyle name="SAPBEXstdData 7 2 2 2 6" xfId="41179"/>
    <cellStyle name="SAPBEXstdData 7 2 2 2 6 2" xfId="41180"/>
    <cellStyle name="SAPBEXstdData 7 2 2 2 7" xfId="41181"/>
    <cellStyle name="SAPBEXstdData 7 2 2 3" xfId="41182"/>
    <cellStyle name="SAPBEXstdData 7 2 2 3 2" xfId="41183"/>
    <cellStyle name="SAPBEXstdData 7 2 2 4" xfId="41184"/>
    <cellStyle name="SAPBEXstdData 7 2 2 4 2" xfId="41185"/>
    <cellStyle name="SAPBEXstdData 7 2 2 5" xfId="41186"/>
    <cellStyle name="SAPBEXstdData 7 2 2 5 2" xfId="41187"/>
    <cellStyle name="SAPBEXstdData 7 2 2 6" xfId="41188"/>
    <cellStyle name="SAPBEXstdData 7 2 2 6 2" xfId="41189"/>
    <cellStyle name="SAPBEXstdData 7 2 2 7" xfId="41190"/>
    <cellStyle name="SAPBEXstdData 7 2 2 7 2" xfId="41191"/>
    <cellStyle name="SAPBEXstdData 7 2 2 8" xfId="41192"/>
    <cellStyle name="SAPBEXstdData 7 2 3" xfId="41193"/>
    <cellStyle name="SAPBEXstdData 7 2 3 2" xfId="41194"/>
    <cellStyle name="SAPBEXstdData 7 2 3 2 2" xfId="41195"/>
    <cellStyle name="SAPBEXstdData 7 2 3 3" xfId="41196"/>
    <cellStyle name="SAPBEXstdData 7 2 3 3 2" xfId="41197"/>
    <cellStyle name="SAPBEXstdData 7 2 3 4" xfId="41198"/>
    <cellStyle name="SAPBEXstdData 7 2 3 4 2" xfId="41199"/>
    <cellStyle name="SAPBEXstdData 7 2 3 5" xfId="41200"/>
    <cellStyle name="SAPBEXstdData 7 2 3 5 2" xfId="41201"/>
    <cellStyle name="SAPBEXstdData 7 2 3 6" xfId="41202"/>
    <cellStyle name="SAPBEXstdData 7 2 3 6 2" xfId="41203"/>
    <cellStyle name="SAPBEXstdData 7 2 3 7" xfId="41204"/>
    <cellStyle name="SAPBEXstdData 7 2 4" xfId="41205"/>
    <cellStyle name="SAPBEXstdData 7 2 4 2" xfId="41206"/>
    <cellStyle name="SAPBEXstdData 7 2 5" xfId="41207"/>
    <cellStyle name="SAPBEXstdData 7 2 5 2" xfId="41208"/>
    <cellStyle name="SAPBEXstdData 7 2 6" xfId="41209"/>
    <cellStyle name="SAPBEXstdData 7 2 6 2" xfId="41210"/>
    <cellStyle name="SAPBEXstdData 7 2 7" xfId="41211"/>
    <cellStyle name="SAPBEXstdData 7 2 7 2" xfId="41212"/>
    <cellStyle name="SAPBEXstdData 7 2 8" xfId="41213"/>
    <cellStyle name="SAPBEXstdData 7 2 8 2" xfId="41214"/>
    <cellStyle name="SAPBEXstdData 7 2 9" xfId="41215"/>
    <cellStyle name="SAPBEXstdData 7 3" xfId="41216"/>
    <cellStyle name="SAPBEXstdData 7 3 2" xfId="41217"/>
    <cellStyle name="SAPBEXstdData 7 3 2 2" xfId="41218"/>
    <cellStyle name="SAPBEXstdData 7 3 2 2 2" xfId="41219"/>
    <cellStyle name="SAPBEXstdData 7 3 2 3" xfId="41220"/>
    <cellStyle name="SAPBEXstdData 7 3 2 3 2" xfId="41221"/>
    <cellStyle name="SAPBEXstdData 7 3 2 4" xfId="41222"/>
    <cellStyle name="SAPBEXstdData 7 3 2 4 2" xfId="41223"/>
    <cellStyle name="SAPBEXstdData 7 3 2 5" xfId="41224"/>
    <cellStyle name="SAPBEXstdData 7 3 2 5 2" xfId="41225"/>
    <cellStyle name="SAPBEXstdData 7 3 2 6" xfId="41226"/>
    <cellStyle name="SAPBEXstdData 7 3 2 6 2" xfId="41227"/>
    <cellStyle name="SAPBEXstdData 7 3 2 7" xfId="41228"/>
    <cellStyle name="SAPBEXstdData 7 3 3" xfId="41229"/>
    <cellStyle name="SAPBEXstdData 7 3 3 2" xfId="41230"/>
    <cellStyle name="SAPBEXstdData 7 3 4" xfId="41231"/>
    <cellStyle name="SAPBEXstdData 7 3 4 2" xfId="41232"/>
    <cellStyle name="SAPBEXstdData 7 3 5" xfId="41233"/>
    <cellStyle name="SAPBEXstdData 7 3 5 2" xfId="41234"/>
    <cellStyle name="SAPBEXstdData 7 3 6" xfId="41235"/>
    <cellStyle name="SAPBEXstdData 7 3 6 2" xfId="41236"/>
    <cellStyle name="SAPBEXstdData 7 3 7" xfId="41237"/>
    <cellStyle name="SAPBEXstdData 7 3 7 2" xfId="41238"/>
    <cellStyle name="SAPBEXstdData 7 3 8" xfId="41239"/>
    <cellStyle name="SAPBEXstdData 7 4" xfId="41240"/>
    <cellStyle name="SAPBEXstdData 7 4 2" xfId="41241"/>
    <cellStyle name="SAPBEXstdData 7 4 2 2" xfId="41242"/>
    <cellStyle name="SAPBEXstdData 7 4 3" xfId="41243"/>
    <cellStyle name="SAPBEXstdData 7 4 3 2" xfId="41244"/>
    <cellStyle name="SAPBEXstdData 7 4 4" xfId="41245"/>
    <cellStyle name="SAPBEXstdData 7 4 4 2" xfId="41246"/>
    <cellStyle name="SAPBEXstdData 7 4 5" xfId="41247"/>
    <cellStyle name="SAPBEXstdData 7 4 5 2" xfId="41248"/>
    <cellStyle name="SAPBEXstdData 7 4 6" xfId="41249"/>
    <cellStyle name="SAPBEXstdData 7 4 6 2" xfId="41250"/>
    <cellStyle name="SAPBEXstdData 7 4 7" xfId="41251"/>
    <cellStyle name="SAPBEXstdData 7 5" xfId="41252"/>
    <cellStyle name="SAPBEXstdData 7 5 2" xfId="41253"/>
    <cellStyle name="SAPBEXstdData 7 6" xfId="41254"/>
    <cellStyle name="SAPBEXstdData 7 6 2" xfId="41255"/>
    <cellStyle name="SAPBEXstdData 7 7" xfId="41256"/>
    <cellStyle name="SAPBEXstdData 7 7 2" xfId="41257"/>
    <cellStyle name="SAPBEXstdData 7 8" xfId="41258"/>
    <cellStyle name="SAPBEXstdData 7 8 2" xfId="41259"/>
    <cellStyle name="SAPBEXstdData 7 9" xfId="41260"/>
    <cellStyle name="SAPBEXstdData 7 9 2" xfId="41261"/>
    <cellStyle name="SAPBEXstdData 8" xfId="41262"/>
    <cellStyle name="SAPBEXstdData 8 2" xfId="41263"/>
    <cellStyle name="SAPBEXstdData 8 2 2" xfId="41264"/>
    <cellStyle name="SAPBEXstdData 8 2 2 2" xfId="41265"/>
    <cellStyle name="SAPBEXstdData 8 2 2 2 2" xfId="41266"/>
    <cellStyle name="SAPBEXstdData 8 2 2 3" xfId="41267"/>
    <cellStyle name="SAPBEXstdData 8 2 2 3 2" xfId="41268"/>
    <cellStyle name="SAPBEXstdData 8 2 2 4" xfId="41269"/>
    <cellStyle name="SAPBEXstdData 8 2 2 4 2" xfId="41270"/>
    <cellStyle name="SAPBEXstdData 8 2 2 5" xfId="41271"/>
    <cellStyle name="SAPBEXstdData 8 2 2 5 2" xfId="41272"/>
    <cellStyle name="SAPBEXstdData 8 2 2 6" xfId="41273"/>
    <cellStyle name="SAPBEXstdData 8 2 2 6 2" xfId="41274"/>
    <cellStyle name="SAPBEXstdData 8 2 2 7" xfId="41275"/>
    <cellStyle name="SAPBEXstdData 8 2 3" xfId="41276"/>
    <cellStyle name="SAPBEXstdData 8 2 3 2" xfId="41277"/>
    <cellStyle name="SAPBEXstdData 8 2 4" xfId="41278"/>
    <cellStyle name="SAPBEXstdData 8 2 4 2" xfId="41279"/>
    <cellStyle name="SAPBEXstdData 8 2 5" xfId="41280"/>
    <cellStyle name="SAPBEXstdData 8 2 5 2" xfId="41281"/>
    <cellStyle name="SAPBEXstdData 8 2 6" xfId="41282"/>
    <cellStyle name="SAPBEXstdData 8 2 6 2" xfId="41283"/>
    <cellStyle name="SAPBEXstdData 8 2 7" xfId="41284"/>
    <cellStyle name="SAPBEXstdData 8 2 7 2" xfId="41285"/>
    <cellStyle name="SAPBEXstdData 8 2 8" xfId="41286"/>
    <cellStyle name="SAPBEXstdData 8 3" xfId="41287"/>
    <cellStyle name="SAPBEXstdData 8 3 2" xfId="41288"/>
    <cellStyle name="SAPBEXstdData 8 3 2 2" xfId="41289"/>
    <cellStyle name="SAPBEXstdData 8 3 3" xfId="41290"/>
    <cellStyle name="SAPBEXstdData 8 3 3 2" xfId="41291"/>
    <cellStyle name="SAPBEXstdData 8 3 4" xfId="41292"/>
    <cellStyle name="SAPBEXstdData 8 3 4 2" xfId="41293"/>
    <cellStyle name="SAPBEXstdData 8 3 5" xfId="41294"/>
    <cellStyle name="SAPBEXstdData 8 3 5 2" xfId="41295"/>
    <cellStyle name="SAPBEXstdData 8 3 6" xfId="41296"/>
    <cellStyle name="SAPBEXstdData 8 3 6 2" xfId="41297"/>
    <cellStyle name="SAPBEXstdData 8 3 7" xfId="41298"/>
    <cellStyle name="SAPBEXstdData 8 4" xfId="41299"/>
    <cellStyle name="SAPBEXstdData 8 4 2" xfId="41300"/>
    <cellStyle name="SAPBEXstdData 8 5" xfId="41301"/>
    <cellStyle name="SAPBEXstdData 8 5 2" xfId="41302"/>
    <cellStyle name="SAPBEXstdData 8 6" xfId="41303"/>
    <cellStyle name="SAPBEXstdData 8 6 2" xfId="41304"/>
    <cellStyle name="SAPBEXstdData 8 7" xfId="41305"/>
    <cellStyle name="SAPBEXstdData 8 7 2" xfId="41306"/>
    <cellStyle name="SAPBEXstdData 8 8" xfId="41307"/>
    <cellStyle name="SAPBEXstdData 8 8 2" xfId="41308"/>
    <cellStyle name="SAPBEXstdData 8 9" xfId="41309"/>
    <cellStyle name="SAPBEXstdData 9" xfId="41310"/>
    <cellStyle name="SAPBEXstdData 9 2" xfId="41311"/>
    <cellStyle name="SAPBEXstdData 9 2 2" xfId="41312"/>
    <cellStyle name="SAPBEXstdData 9 2 2 2" xfId="41313"/>
    <cellStyle name="SAPBEXstdData 9 2 3" xfId="41314"/>
    <cellStyle name="SAPBEXstdData 9 2 3 2" xfId="41315"/>
    <cellStyle name="SAPBEXstdData 9 2 4" xfId="41316"/>
    <cellStyle name="SAPBEXstdData 9 2 4 2" xfId="41317"/>
    <cellStyle name="SAPBEXstdData 9 2 5" xfId="41318"/>
    <cellStyle name="SAPBEXstdData 9 2 5 2" xfId="41319"/>
    <cellStyle name="SAPBEXstdData 9 2 6" xfId="41320"/>
    <cellStyle name="SAPBEXstdData 9 2 6 2" xfId="41321"/>
    <cellStyle name="SAPBEXstdData 9 2 7" xfId="41322"/>
    <cellStyle name="SAPBEXstdData 9 3" xfId="41323"/>
    <cellStyle name="SAPBEXstdData 9 3 2" xfId="41324"/>
    <cellStyle name="SAPBEXstdData 9 4" xfId="41325"/>
    <cellStyle name="SAPBEXstdData 9 4 2" xfId="41326"/>
    <cellStyle name="SAPBEXstdData 9 5" xfId="41327"/>
    <cellStyle name="SAPBEXstdData 9 5 2" xfId="41328"/>
    <cellStyle name="SAPBEXstdData 9 6" xfId="41329"/>
    <cellStyle name="SAPBEXstdData 9 6 2" xfId="41330"/>
    <cellStyle name="SAPBEXstdData 9 7" xfId="41331"/>
    <cellStyle name="SAPBEXstdData 9 7 2" xfId="41332"/>
    <cellStyle name="SAPBEXstdData 9 8" xfId="41333"/>
    <cellStyle name="SAPBEXstdDataEmph" xfId="41334"/>
    <cellStyle name="SAPBEXstdDataEmph 10" xfId="41335"/>
    <cellStyle name="SAPBEXstdDataEmph 10 2" xfId="41336"/>
    <cellStyle name="SAPBEXstdDataEmph 11" xfId="41337"/>
    <cellStyle name="SAPBEXstdDataEmph 2" xfId="41338"/>
    <cellStyle name="SAPBEXstdDataEmph 2 2" xfId="41339"/>
    <cellStyle name="SAPBEXstdDataEmph 2 2 2" xfId="41340"/>
    <cellStyle name="SAPBEXstdDataEmph 2 2 2 2" xfId="41341"/>
    <cellStyle name="SAPBEXstdDataEmph 2 2 2 2 2" xfId="41342"/>
    <cellStyle name="SAPBEXstdDataEmph 2 2 2 3" xfId="41343"/>
    <cellStyle name="SAPBEXstdDataEmph 2 2 2 3 2" xfId="41344"/>
    <cellStyle name="SAPBEXstdDataEmph 2 2 2 4" xfId="41345"/>
    <cellStyle name="SAPBEXstdDataEmph 2 2 2 4 2" xfId="41346"/>
    <cellStyle name="SAPBEXstdDataEmph 2 2 2 5" xfId="41347"/>
    <cellStyle name="SAPBEXstdDataEmph 2 2 2 5 2" xfId="41348"/>
    <cellStyle name="SAPBEXstdDataEmph 2 2 2 6" xfId="41349"/>
    <cellStyle name="SAPBEXstdDataEmph 2 2 2 6 2" xfId="41350"/>
    <cellStyle name="SAPBEXstdDataEmph 2 2 2 7" xfId="41351"/>
    <cellStyle name="SAPBEXstdDataEmph 2 2 3" xfId="41352"/>
    <cellStyle name="SAPBEXstdDataEmph 2 2 3 2" xfId="41353"/>
    <cellStyle name="SAPBEXstdDataEmph 2 2 4" xfId="41354"/>
    <cellStyle name="SAPBEXstdDataEmph 2 2 4 2" xfId="41355"/>
    <cellStyle name="SAPBEXstdDataEmph 2 2 5" xfId="41356"/>
    <cellStyle name="SAPBEXstdDataEmph 2 2 5 2" xfId="41357"/>
    <cellStyle name="SAPBEXstdDataEmph 2 2 6" xfId="41358"/>
    <cellStyle name="SAPBEXstdDataEmph 2 2 6 2" xfId="41359"/>
    <cellStyle name="SAPBEXstdDataEmph 2 2 7" xfId="41360"/>
    <cellStyle name="SAPBEXstdDataEmph 2 2 7 2" xfId="41361"/>
    <cellStyle name="SAPBEXstdDataEmph 2 2 8" xfId="41362"/>
    <cellStyle name="SAPBEXstdDataEmph 2 3" xfId="41363"/>
    <cellStyle name="SAPBEXstdDataEmph 2 3 2" xfId="41364"/>
    <cellStyle name="SAPBEXstdDataEmph 2 3 2 2" xfId="41365"/>
    <cellStyle name="SAPBEXstdDataEmph 2 3 3" xfId="41366"/>
    <cellStyle name="SAPBEXstdDataEmph 2 3 3 2" xfId="41367"/>
    <cellStyle name="SAPBEXstdDataEmph 2 3 4" xfId="41368"/>
    <cellStyle name="SAPBEXstdDataEmph 2 3 4 2" xfId="41369"/>
    <cellStyle name="SAPBEXstdDataEmph 2 3 5" xfId="41370"/>
    <cellStyle name="SAPBEXstdDataEmph 2 3 5 2" xfId="41371"/>
    <cellStyle name="SAPBEXstdDataEmph 2 3 6" xfId="41372"/>
    <cellStyle name="SAPBEXstdDataEmph 2 3 6 2" xfId="41373"/>
    <cellStyle name="SAPBEXstdDataEmph 2 3 7" xfId="41374"/>
    <cellStyle name="SAPBEXstdDataEmph 2 4" xfId="41375"/>
    <cellStyle name="SAPBEXstdDataEmph 2 4 2" xfId="41376"/>
    <cellStyle name="SAPBEXstdDataEmph 2 5" xfId="41377"/>
    <cellStyle name="SAPBEXstdDataEmph 2 5 2" xfId="41378"/>
    <cellStyle name="SAPBEXstdDataEmph 2 6" xfId="41379"/>
    <cellStyle name="SAPBEXstdDataEmph 2 6 2" xfId="41380"/>
    <cellStyle name="SAPBEXstdDataEmph 2 7" xfId="41381"/>
    <cellStyle name="SAPBEXstdDataEmph 2 7 2" xfId="41382"/>
    <cellStyle name="SAPBEXstdDataEmph 2 8" xfId="41383"/>
    <cellStyle name="SAPBEXstdDataEmph 2 8 2" xfId="41384"/>
    <cellStyle name="SAPBEXstdDataEmph 2 9" xfId="41385"/>
    <cellStyle name="SAPBEXstdDataEmph 3" xfId="41386"/>
    <cellStyle name="SAPBEXstdDataEmph 3 2" xfId="41387"/>
    <cellStyle name="SAPBEXstdDataEmph 3 2 2" xfId="41388"/>
    <cellStyle name="SAPBEXstdDataEmph 3 2 2 2" xfId="41389"/>
    <cellStyle name="SAPBEXstdDataEmph 3 2 2 2 2" xfId="41390"/>
    <cellStyle name="SAPBEXstdDataEmph 3 2 2 3" xfId="41391"/>
    <cellStyle name="SAPBEXstdDataEmph 3 2 2 3 2" xfId="41392"/>
    <cellStyle name="SAPBEXstdDataEmph 3 2 2 4" xfId="41393"/>
    <cellStyle name="SAPBEXstdDataEmph 3 2 2 4 2" xfId="41394"/>
    <cellStyle name="SAPBEXstdDataEmph 3 2 2 5" xfId="41395"/>
    <cellStyle name="SAPBEXstdDataEmph 3 2 2 5 2" xfId="41396"/>
    <cellStyle name="SAPBEXstdDataEmph 3 2 2 6" xfId="41397"/>
    <cellStyle name="SAPBEXstdDataEmph 3 2 2 6 2" xfId="41398"/>
    <cellStyle name="SAPBEXstdDataEmph 3 2 2 7" xfId="41399"/>
    <cellStyle name="SAPBEXstdDataEmph 3 2 3" xfId="41400"/>
    <cellStyle name="SAPBEXstdDataEmph 3 2 3 2" xfId="41401"/>
    <cellStyle name="SAPBEXstdDataEmph 3 2 4" xfId="41402"/>
    <cellStyle name="SAPBEXstdDataEmph 3 2 4 2" xfId="41403"/>
    <cellStyle name="SAPBEXstdDataEmph 3 2 5" xfId="41404"/>
    <cellStyle name="SAPBEXstdDataEmph 3 2 5 2" xfId="41405"/>
    <cellStyle name="SAPBEXstdDataEmph 3 2 6" xfId="41406"/>
    <cellStyle name="SAPBEXstdDataEmph 3 2 6 2" xfId="41407"/>
    <cellStyle name="SAPBEXstdDataEmph 3 2 7" xfId="41408"/>
    <cellStyle name="SAPBEXstdDataEmph 3 2 7 2" xfId="41409"/>
    <cellStyle name="SAPBEXstdDataEmph 3 2 8" xfId="41410"/>
    <cellStyle name="SAPBEXstdDataEmph 3 3" xfId="41411"/>
    <cellStyle name="SAPBEXstdDataEmph 3 3 2" xfId="41412"/>
    <cellStyle name="SAPBEXstdDataEmph 3 3 2 2" xfId="41413"/>
    <cellStyle name="SAPBEXstdDataEmph 3 3 3" xfId="41414"/>
    <cellStyle name="SAPBEXstdDataEmph 3 3 3 2" xfId="41415"/>
    <cellStyle name="SAPBEXstdDataEmph 3 3 4" xfId="41416"/>
    <cellStyle name="SAPBEXstdDataEmph 3 3 4 2" xfId="41417"/>
    <cellStyle name="SAPBEXstdDataEmph 3 3 5" xfId="41418"/>
    <cellStyle name="SAPBEXstdDataEmph 3 3 5 2" xfId="41419"/>
    <cellStyle name="SAPBEXstdDataEmph 3 3 6" xfId="41420"/>
    <cellStyle name="SAPBEXstdDataEmph 3 3 6 2" xfId="41421"/>
    <cellStyle name="SAPBEXstdDataEmph 3 3 7" xfId="41422"/>
    <cellStyle name="SAPBEXstdDataEmph 3 4" xfId="41423"/>
    <cellStyle name="SAPBEXstdDataEmph 3 4 2" xfId="41424"/>
    <cellStyle name="SAPBEXstdDataEmph 3 5" xfId="41425"/>
    <cellStyle name="SAPBEXstdDataEmph 3 5 2" xfId="41426"/>
    <cellStyle name="SAPBEXstdDataEmph 3 6" xfId="41427"/>
    <cellStyle name="SAPBEXstdDataEmph 3 6 2" xfId="41428"/>
    <cellStyle name="SAPBEXstdDataEmph 3 7" xfId="41429"/>
    <cellStyle name="SAPBEXstdDataEmph 3 7 2" xfId="41430"/>
    <cellStyle name="SAPBEXstdDataEmph 3 8" xfId="41431"/>
    <cellStyle name="SAPBEXstdDataEmph 3 8 2" xfId="41432"/>
    <cellStyle name="SAPBEXstdDataEmph 3 9" xfId="41433"/>
    <cellStyle name="SAPBEXstdDataEmph 4" xfId="41434"/>
    <cellStyle name="SAPBEXstdDataEmph 4 2" xfId="41435"/>
    <cellStyle name="SAPBEXstdDataEmph 4 2 2" xfId="41436"/>
    <cellStyle name="SAPBEXstdDataEmph 4 2 2 2" xfId="41437"/>
    <cellStyle name="SAPBEXstdDataEmph 4 2 3" xfId="41438"/>
    <cellStyle name="SAPBEXstdDataEmph 4 2 3 2" xfId="41439"/>
    <cellStyle name="SAPBEXstdDataEmph 4 2 4" xfId="41440"/>
    <cellStyle name="SAPBEXstdDataEmph 4 2 4 2" xfId="41441"/>
    <cellStyle name="SAPBEXstdDataEmph 4 2 5" xfId="41442"/>
    <cellStyle name="SAPBEXstdDataEmph 4 2 5 2" xfId="41443"/>
    <cellStyle name="SAPBEXstdDataEmph 4 2 6" xfId="41444"/>
    <cellStyle name="SAPBEXstdDataEmph 4 2 6 2" xfId="41445"/>
    <cellStyle name="SAPBEXstdDataEmph 4 2 7" xfId="41446"/>
    <cellStyle name="SAPBEXstdDataEmph 4 3" xfId="41447"/>
    <cellStyle name="SAPBEXstdDataEmph 4 3 2" xfId="41448"/>
    <cellStyle name="SAPBEXstdDataEmph 4 4" xfId="41449"/>
    <cellStyle name="SAPBEXstdDataEmph 4 4 2" xfId="41450"/>
    <cellStyle name="SAPBEXstdDataEmph 4 5" xfId="41451"/>
    <cellStyle name="SAPBEXstdDataEmph 4 5 2" xfId="41452"/>
    <cellStyle name="SAPBEXstdDataEmph 4 6" xfId="41453"/>
    <cellStyle name="SAPBEXstdDataEmph 4 6 2" xfId="41454"/>
    <cellStyle name="SAPBEXstdDataEmph 4 7" xfId="41455"/>
    <cellStyle name="SAPBEXstdDataEmph 4 7 2" xfId="41456"/>
    <cellStyle name="SAPBEXstdDataEmph 4 8" xfId="41457"/>
    <cellStyle name="SAPBEXstdDataEmph 5" xfId="41458"/>
    <cellStyle name="SAPBEXstdDataEmph 5 2" xfId="41459"/>
    <cellStyle name="SAPBEXstdDataEmph 5 2 2" xfId="41460"/>
    <cellStyle name="SAPBEXstdDataEmph 5 3" xfId="41461"/>
    <cellStyle name="SAPBEXstdDataEmph 5 3 2" xfId="41462"/>
    <cellStyle name="SAPBEXstdDataEmph 5 4" xfId="41463"/>
    <cellStyle name="SAPBEXstdDataEmph 5 4 2" xfId="41464"/>
    <cellStyle name="SAPBEXstdDataEmph 5 5" xfId="41465"/>
    <cellStyle name="SAPBEXstdDataEmph 5 5 2" xfId="41466"/>
    <cellStyle name="SAPBEXstdDataEmph 5 6" xfId="41467"/>
    <cellStyle name="SAPBEXstdDataEmph 5 6 2" xfId="41468"/>
    <cellStyle name="SAPBEXstdDataEmph 5 7" xfId="41469"/>
    <cellStyle name="SAPBEXstdDataEmph 6" xfId="41470"/>
    <cellStyle name="SAPBEXstdDataEmph 6 2" xfId="41471"/>
    <cellStyle name="SAPBEXstdDataEmph 7" xfId="41472"/>
    <cellStyle name="SAPBEXstdDataEmph 7 2" xfId="41473"/>
    <cellStyle name="SAPBEXstdDataEmph 8" xfId="41474"/>
    <cellStyle name="SAPBEXstdDataEmph 8 2" xfId="41475"/>
    <cellStyle name="SAPBEXstdDataEmph 9" xfId="41476"/>
    <cellStyle name="SAPBEXstdDataEmph 9 2" xfId="41477"/>
    <cellStyle name="SAPBEXstdItem" xfId="41478"/>
    <cellStyle name="SAPBEXstdItem 10" xfId="41479"/>
    <cellStyle name="SAPBEXstdItem 10 2" xfId="41480"/>
    <cellStyle name="SAPBEXstdItem 10 2 2" xfId="41481"/>
    <cellStyle name="SAPBEXstdItem 10 3" xfId="41482"/>
    <cellStyle name="SAPBEXstdItem 10 3 2" xfId="41483"/>
    <cellStyle name="SAPBEXstdItem 10 4" xfId="41484"/>
    <cellStyle name="SAPBEXstdItem 10 4 2" xfId="41485"/>
    <cellStyle name="SAPBEXstdItem 10 5" xfId="41486"/>
    <cellStyle name="SAPBEXstdItem 10 5 2" xfId="41487"/>
    <cellStyle name="SAPBEXstdItem 10 6" xfId="41488"/>
    <cellStyle name="SAPBEXstdItem 10 6 2" xfId="41489"/>
    <cellStyle name="SAPBEXstdItem 10 7" xfId="41490"/>
    <cellStyle name="SAPBEXstdItem 11" xfId="41491"/>
    <cellStyle name="SAPBEXstdItem 11 2" xfId="41492"/>
    <cellStyle name="SAPBEXstdItem 12" xfId="41493"/>
    <cellStyle name="SAPBEXstdItem 12 2" xfId="41494"/>
    <cellStyle name="SAPBEXstdItem 13" xfId="41495"/>
    <cellStyle name="SAPBEXstdItem 13 2" xfId="41496"/>
    <cellStyle name="SAPBEXstdItem 14" xfId="41497"/>
    <cellStyle name="SAPBEXstdItem 14 2" xfId="41498"/>
    <cellStyle name="SAPBEXstdItem 15" xfId="41499"/>
    <cellStyle name="SAPBEXstdItem 15 2" xfId="41500"/>
    <cellStyle name="SAPBEXstdItem 16" xfId="41501"/>
    <cellStyle name="SAPBEXstdItem 2" xfId="41502"/>
    <cellStyle name="SAPBEXstdItem 2 10" xfId="41503"/>
    <cellStyle name="SAPBEXstdItem 2 10 2" xfId="41504"/>
    <cellStyle name="SAPBEXstdItem 2 11" xfId="41505"/>
    <cellStyle name="SAPBEXstdItem 2 11 2" xfId="41506"/>
    <cellStyle name="SAPBEXstdItem 2 12" xfId="41507"/>
    <cellStyle name="SAPBEXstdItem 2 12 2" xfId="41508"/>
    <cellStyle name="SAPBEXstdItem 2 13" xfId="41509"/>
    <cellStyle name="SAPBEXstdItem 2 2" xfId="41510"/>
    <cellStyle name="SAPBEXstdItem 2 2 10" xfId="41511"/>
    <cellStyle name="SAPBEXstdItem 2 2 10 2" xfId="41512"/>
    <cellStyle name="SAPBEXstdItem 2 2 11" xfId="41513"/>
    <cellStyle name="SAPBEXstdItem 2 2 11 2" xfId="41514"/>
    <cellStyle name="SAPBEXstdItem 2 2 12" xfId="41515"/>
    <cellStyle name="SAPBEXstdItem 2 2 2" xfId="41516"/>
    <cellStyle name="SAPBEXstdItem 2 2 2 10" xfId="41517"/>
    <cellStyle name="SAPBEXstdItem 2 2 2 2" xfId="41518"/>
    <cellStyle name="SAPBEXstdItem 2 2 2 2 2" xfId="41519"/>
    <cellStyle name="SAPBEXstdItem 2 2 2 2 2 2" xfId="41520"/>
    <cellStyle name="SAPBEXstdItem 2 2 2 2 2 2 2" xfId="41521"/>
    <cellStyle name="SAPBEXstdItem 2 2 2 2 2 2 2 2" xfId="41522"/>
    <cellStyle name="SAPBEXstdItem 2 2 2 2 2 2 3" xfId="41523"/>
    <cellStyle name="SAPBEXstdItem 2 2 2 2 2 2 3 2" xfId="41524"/>
    <cellStyle name="SAPBEXstdItem 2 2 2 2 2 2 4" xfId="41525"/>
    <cellStyle name="SAPBEXstdItem 2 2 2 2 2 2 4 2" xfId="41526"/>
    <cellStyle name="SAPBEXstdItem 2 2 2 2 2 2 5" xfId="41527"/>
    <cellStyle name="SAPBEXstdItem 2 2 2 2 2 2 5 2" xfId="41528"/>
    <cellStyle name="SAPBEXstdItem 2 2 2 2 2 2 6" xfId="41529"/>
    <cellStyle name="SAPBEXstdItem 2 2 2 2 2 2 6 2" xfId="41530"/>
    <cellStyle name="SAPBEXstdItem 2 2 2 2 2 2 7" xfId="41531"/>
    <cellStyle name="SAPBEXstdItem 2 2 2 2 2 3" xfId="41532"/>
    <cellStyle name="SAPBEXstdItem 2 2 2 2 2 3 2" xfId="41533"/>
    <cellStyle name="SAPBEXstdItem 2 2 2 2 2 4" xfId="41534"/>
    <cellStyle name="SAPBEXstdItem 2 2 2 2 2 4 2" xfId="41535"/>
    <cellStyle name="SAPBEXstdItem 2 2 2 2 2 5" xfId="41536"/>
    <cellStyle name="SAPBEXstdItem 2 2 2 2 2 5 2" xfId="41537"/>
    <cellStyle name="SAPBEXstdItem 2 2 2 2 2 6" xfId="41538"/>
    <cellStyle name="SAPBEXstdItem 2 2 2 2 2 6 2" xfId="41539"/>
    <cellStyle name="SAPBEXstdItem 2 2 2 2 2 7" xfId="41540"/>
    <cellStyle name="SAPBEXstdItem 2 2 2 2 2 7 2" xfId="41541"/>
    <cellStyle name="SAPBEXstdItem 2 2 2 2 2 8" xfId="41542"/>
    <cellStyle name="SAPBEXstdItem 2 2 2 2 3" xfId="41543"/>
    <cellStyle name="SAPBEXstdItem 2 2 2 2 3 2" xfId="41544"/>
    <cellStyle name="SAPBEXstdItem 2 2 2 2 3 2 2" xfId="41545"/>
    <cellStyle name="SAPBEXstdItem 2 2 2 2 3 3" xfId="41546"/>
    <cellStyle name="SAPBEXstdItem 2 2 2 2 3 3 2" xfId="41547"/>
    <cellStyle name="SAPBEXstdItem 2 2 2 2 3 4" xfId="41548"/>
    <cellStyle name="SAPBEXstdItem 2 2 2 2 3 4 2" xfId="41549"/>
    <cellStyle name="SAPBEXstdItem 2 2 2 2 3 5" xfId="41550"/>
    <cellStyle name="SAPBEXstdItem 2 2 2 2 3 5 2" xfId="41551"/>
    <cellStyle name="SAPBEXstdItem 2 2 2 2 3 6" xfId="41552"/>
    <cellStyle name="SAPBEXstdItem 2 2 2 2 3 6 2" xfId="41553"/>
    <cellStyle name="SAPBEXstdItem 2 2 2 2 3 7" xfId="41554"/>
    <cellStyle name="SAPBEXstdItem 2 2 2 2 4" xfId="41555"/>
    <cellStyle name="SAPBEXstdItem 2 2 2 2 4 2" xfId="41556"/>
    <cellStyle name="SAPBEXstdItem 2 2 2 2 5" xfId="41557"/>
    <cellStyle name="SAPBEXstdItem 2 2 2 2 5 2" xfId="41558"/>
    <cellStyle name="SAPBEXstdItem 2 2 2 2 6" xfId="41559"/>
    <cellStyle name="SAPBEXstdItem 2 2 2 2 6 2" xfId="41560"/>
    <cellStyle name="SAPBEXstdItem 2 2 2 2 7" xfId="41561"/>
    <cellStyle name="SAPBEXstdItem 2 2 2 2 7 2" xfId="41562"/>
    <cellStyle name="SAPBEXstdItem 2 2 2 2 8" xfId="41563"/>
    <cellStyle name="SAPBEXstdItem 2 2 2 2 8 2" xfId="41564"/>
    <cellStyle name="SAPBEXstdItem 2 2 2 2 9" xfId="41565"/>
    <cellStyle name="SAPBEXstdItem 2 2 2 3" xfId="41566"/>
    <cellStyle name="SAPBEXstdItem 2 2 2 3 2" xfId="41567"/>
    <cellStyle name="SAPBEXstdItem 2 2 2 3 2 2" xfId="41568"/>
    <cellStyle name="SAPBEXstdItem 2 2 2 3 2 2 2" xfId="41569"/>
    <cellStyle name="SAPBEXstdItem 2 2 2 3 2 3" xfId="41570"/>
    <cellStyle name="SAPBEXstdItem 2 2 2 3 2 3 2" xfId="41571"/>
    <cellStyle name="SAPBEXstdItem 2 2 2 3 2 4" xfId="41572"/>
    <cellStyle name="SAPBEXstdItem 2 2 2 3 2 4 2" xfId="41573"/>
    <cellStyle name="SAPBEXstdItem 2 2 2 3 2 5" xfId="41574"/>
    <cellStyle name="SAPBEXstdItem 2 2 2 3 2 5 2" xfId="41575"/>
    <cellStyle name="SAPBEXstdItem 2 2 2 3 2 6" xfId="41576"/>
    <cellStyle name="SAPBEXstdItem 2 2 2 3 2 6 2" xfId="41577"/>
    <cellStyle name="SAPBEXstdItem 2 2 2 3 2 7" xfId="41578"/>
    <cellStyle name="SAPBEXstdItem 2 2 2 3 3" xfId="41579"/>
    <cellStyle name="SAPBEXstdItem 2 2 2 3 3 2" xfId="41580"/>
    <cellStyle name="SAPBEXstdItem 2 2 2 3 4" xfId="41581"/>
    <cellStyle name="SAPBEXstdItem 2 2 2 3 4 2" xfId="41582"/>
    <cellStyle name="SAPBEXstdItem 2 2 2 3 5" xfId="41583"/>
    <cellStyle name="SAPBEXstdItem 2 2 2 3 5 2" xfId="41584"/>
    <cellStyle name="SAPBEXstdItem 2 2 2 3 6" xfId="41585"/>
    <cellStyle name="SAPBEXstdItem 2 2 2 3 6 2" xfId="41586"/>
    <cellStyle name="SAPBEXstdItem 2 2 2 3 7" xfId="41587"/>
    <cellStyle name="SAPBEXstdItem 2 2 2 3 7 2" xfId="41588"/>
    <cellStyle name="SAPBEXstdItem 2 2 2 3 8" xfId="41589"/>
    <cellStyle name="SAPBEXstdItem 2 2 2 4" xfId="41590"/>
    <cellStyle name="SAPBEXstdItem 2 2 2 4 2" xfId="41591"/>
    <cellStyle name="SAPBEXstdItem 2 2 2 4 2 2" xfId="41592"/>
    <cellStyle name="SAPBEXstdItem 2 2 2 4 3" xfId="41593"/>
    <cellStyle name="SAPBEXstdItem 2 2 2 4 3 2" xfId="41594"/>
    <cellStyle name="SAPBEXstdItem 2 2 2 4 4" xfId="41595"/>
    <cellStyle name="SAPBEXstdItem 2 2 2 4 4 2" xfId="41596"/>
    <cellStyle name="SAPBEXstdItem 2 2 2 4 5" xfId="41597"/>
    <cellStyle name="SAPBEXstdItem 2 2 2 4 5 2" xfId="41598"/>
    <cellStyle name="SAPBEXstdItem 2 2 2 4 6" xfId="41599"/>
    <cellStyle name="SAPBEXstdItem 2 2 2 4 6 2" xfId="41600"/>
    <cellStyle name="SAPBEXstdItem 2 2 2 4 7" xfId="41601"/>
    <cellStyle name="SAPBEXstdItem 2 2 2 5" xfId="41602"/>
    <cellStyle name="SAPBEXstdItem 2 2 2 5 2" xfId="41603"/>
    <cellStyle name="SAPBEXstdItem 2 2 2 6" xfId="41604"/>
    <cellStyle name="SAPBEXstdItem 2 2 2 6 2" xfId="41605"/>
    <cellStyle name="SAPBEXstdItem 2 2 2 7" xfId="41606"/>
    <cellStyle name="SAPBEXstdItem 2 2 2 7 2" xfId="41607"/>
    <cellStyle name="SAPBEXstdItem 2 2 2 8" xfId="41608"/>
    <cellStyle name="SAPBEXstdItem 2 2 2 8 2" xfId="41609"/>
    <cellStyle name="SAPBEXstdItem 2 2 2 9" xfId="41610"/>
    <cellStyle name="SAPBEXstdItem 2 2 2 9 2" xfId="41611"/>
    <cellStyle name="SAPBEXstdItem 2 2 3" xfId="41612"/>
    <cellStyle name="SAPBEXstdItem 2 2 3 10" xfId="41613"/>
    <cellStyle name="SAPBEXstdItem 2 2 3 2" xfId="41614"/>
    <cellStyle name="SAPBEXstdItem 2 2 3 2 2" xfId="41615"/>
    <cellStyle name="SAPBEXstdItem 2 2 3 2 2 2" xfId="41616"/>
    <cellStyle name="SAPBEXstdItem 2 2 3 2 2 2 2" xfId="41617"/>
    <cellStyle name="SAPBEXstdItem 2 2 3 2 2 2 2 2" xfId="41618"/>
    <cellStyle name="SAPBEXstdItem 2 2 3 2 2 2 3" xfId="41619"/>
    <cellStyle name="SAPBEXstdItem 2 2 3 2 2 2 3 2" xfId="41620"/>
    <cellStyle name="SAPBEXstdItem 2 2 3 2 2 2 4" xfId="41621"/>
    <cellStyle name="SAPBEXstdItem 2 2 3 2 2 2 4 2" xfId="41622"/>
    <cellStyle name="SAPBEXstdItem 2 2 3 2 2 2 5" xfId="41623"/>
    <cellStyle name="SAPBEXstdItem 2 2 3 2 2 2 5 2" xfId="41624"/>
    <cellStyle name="SAPBEXstdItem 2 2 3 2 2 2 6" xfId="41625"/>
    <cellStyle name="SAPBEXstdItem 2 2 3 2 2 2 6 2" xfId="41626"/>
    <cellStyle name="SAPBEXstdItem 2 2 3 2 2 2 7" xfId="41627"/>
    <cellStyle name="SAPBEXstdItem 2 2 3 2 2 3" xfId="41628"/>
    <cellStyle name="SAPBEXstdItem 2 2 3 2 2 3 2" xfId="41629"/>
    <cellStyle name="SAPBEXstdItem 2 2 3 2 2 4" xfId="41630"/>
    <cellStyle name="SAPBEXstdItem 2 2 3 2 2 4 2" xfId="41631"/>
    <cellStyle name="SAPBEXstdItem 2 2 3 2 2 5" xfId="41632"/>
    <cellStyle name="SAPBEXstdItem 2 2 3 2 2 5 2" xfId="41633"/>
    <cellStyle name="SAPBEXstdItem 2 2 3 2 2 6" xfId="41634"/>
    <cellStyle name="SAPBEXstdItem 2 2 3 2 2 6 2" xfId="41635"/>
    <cellStyle name="SAPBEXstdItem 2 2 3 2 2 7" xfId="41636"/>
    <cellStyle name="SAPBEXstdItem 2 2 3 2 2 7 2" xfId="41637"/>
    <cellStyle name="SAPBEXstdItem 2 2 3 2 2 8" xfId="41638"/>
    <cellStyle name="SAPBEXstdItem 2 2 3 2 3" xfId="41639"/>
    <cellStyle name="SAPBEXstdItem 2 2 3 2 3 2" xfId="41640"/>
    <cellStyle name="SAPBEXstdItem 2 2 3 2 3 2 2" xfId="41641"/>
    <cellStyle name="SAPBEXstdItem 2 2 3 2 3 3" xfId="41642"/>
    <cellStyle name="SAPBEXstdItem 2 2 3 2 3 3 2" xfId="41643"/>
    <cellStyle name="SAPBEXstdItem 2 2 3 2 3 4" xfId="41644"/>
    <cellStyle name="SAPBEXstdItem 2 2 3 2 3 4 2" xfId="41645"/>
    <cellStyle name="SAPBEXstdItem 2 2 3 2 3 5" xfId="41646"/>
    <cellStyle name="SAPBEXstdItem 2 2 3 2 3 5 2" xfId="41647"/>
    <cellStyle name="SAPBEXstdItem 2 2 3 2 3 6" xfId="41648"/>
    <cellStyle name="SAPBEXstdItem 2 2 3 2 3 6 2" xfId="41649"/>
    <cellStyle name="SAPBEXstdItem 2 2 3 2 3 7" xfId="41650"/>
    <cellStyle name="SAPBEXstdItem 2 2 3 2 4" xfId="41651"/>
    <cellStyle name="SAPBEXstdItem 2 2 3 2 4 2" xfId="41652"/>
    <cellStyle name="SAPBEXstdItem 2 2 3 2 5" xfId="41653"/>
    <cellStyle name="SAPBEXstdItem 2 2 3 2 5 2" xfId="41654"/>
    <cellStyle name="SAPBEXstdItem 2 2 3 2 6" xfId="41655"/>
    <cellStyle name="SAPBEXstdItem 2 2 3 2 6 2" xfId="41656"/>
    <cellStyle name="SAPBEXstdItem 2 2 3 2 7" xfId="41657"/>
    <cellStyle name="SAPBEXstdItem 2 2 3 2 7 2" xfId="41658"/>
    <cellStyle name="SAPBEXstdItem 2 2 3 2 8" xfId="41659"/>
    <cellStyle name="SAPBEXstdItem 2 2 3 2 8 2" xfId="41660"/>
    <cellStyle name="SAPBEXstdItem 2 2 3 2 9" xfId="41661"/>
    <cellStyle name="SAPBEXstdItem 2 2 3 3" xfId="41662"/>
    <cellStyle name="SAPBEXstdItem 2 2 3 3 2" xfId="41663"/>
    <cellStyle name="SAPBEXstdItem 2 2 3 3 2 2" xfId="41664"/>
    <cellStyle name="SAPBEXstdItem 2 2 3 3 2 2 2" xfId="41665"/>
    <cellStyle name="SAPBEXstdItem 2 2 3 3 2 3" xfId="41666"/>
    <cellStyle name="SAPBEXstdItem 2 2 3 3 2 3 2" xfId="41667"/>
    <cellStyle name="SAPBEXstdItem 2 2 3 3 2 4" xfId="41668"/>
    <cellStyle name="SAPBEXstdItem 2 2 3 3 2 4 2" xfId="41669"/>
    <cellStyle name="SAPBEXstdItem 2 2 3 3 2 5" xfId="41670"/>
    <cellStyle name="SAPBEXstdItem 2 2 3 3 2 5 2" xfId="41671"/>
    <cellStyle name="SAPBEXstdItem 2 2 3 3 2 6" xfId="41672"/>
    <cellStyle name="SAPBEXstdItem 2 2 3 3 2 6 2" xfId="41673"/>
    <cellStyle name="SAPBEXstdItem 2 2 3 3 2 7" xfId="41674"/>
    <cellStyle name="SAPBEXstdItem 2 2 3 3 3" xfId="41675"/>
    <cellStyle name="SAPBEXstdItem 2 2 3 3 3 2" xfId="41676"/>
    <cellStyle name="SAPBEXstdItem 2 2 3 3 4" xfId="41677"/>
    <cellStyle name="SAPBEXstdItem 2 2 3 3 4 2" xfId="41678"/>
    <cellStyle name="SAPBEXstdItem 2 2 3 3 5" xfId="41679"/>
    <cellStyle name="SAPBEXstdItem 2 2 3 3 5 2" xfId="41680"/>
    <cellStyle name="SAPBEXstdItem 2 2 3 3 6" xfId="41681"/>
    <cellStyle name="SAPBEXstdItem 2 2 3 3 6 2" xfId="41682"/>
    <cellStyle name="SAPBEXstdItem 2 2 3 3 7" xfId="41683"/>
    <cellStyle name="SAPBEXstdItem 2 2 3 3 7 2" xfId="41684"/>
    <cellStyle name="SAPBEXstdItem 2 2 3 3 8" xfId="41685"/>
    <cellStyle name="SAPBEXstdItem 2 2 3 4" xfId="41686"/>
    <cellStyle name="SAPBEXstdItem 2 2 3 4 2" xfId="41687"/>
    <cellStyle name="SAPBEXstdItem 2 2 3 4 2 2" xfId="41688"/>
    <cellStyle name="SAPBEXstdItem 2 2 3 4 3" xfId="41689"/>
    <cellStyle name="SAPBEXstdItem 2 2 3 4 3 2" xfId="41690"/>
    <cellStyle name="SAPBEXstdItem 2 2 3 4 4" xfId="41691"/>
    <cellStyle name="SAPBEXstdItem 2 2 3 4 4 2" xfId="41692"/>
    <cellStyle name="SAPBEXstdItem 2 2 3 4 5" xfId="41693"/>
    <cellStyle name="SAPBEXstdItem 2 2 3 4 5 2" xfId="41694"/>
    <cellStyle name="SAPBEXstdItem 2 2 3 4 6" xfId="41695"/>
    <cellStyle name="SAPBEXstdItem 2 2 3 4 6 2" xfId="41696"/>
    <cellStyle name="SAPBEXstdItem 2 2 3 4 7" xfId="41697"/>
    <cellStyle name="SAPBEXstdItem 2 2 3 5" xfId="41698"/>
    <cellStyle name="SAPBEXstdItem 2 2 3 5 2" xfId="41699"/>
    <cellStyle name="SAPBEXstdItem 2 2 3 6" xfId="41700"/>
    <cellStyle name="SAPBEXstdItem 2 2 3 6 2" xfId="41701"/>
    <cellStyle name="SAPBEXstdItem 2 2 3 7" xfId="41702"/>
    <cellStyle name="SAPBEXstdItem 2 2 3 7 2" xfId="41703"/>
    <cellStyle name="SAPBEXstdItem 2 2 3 8" xfId="41704"/>
    <cellStyle name="SAPBEXstdItem 2 2 3 8 2" xfId="41705"/>
    <cellStyle name="SAPBEXstdItem 2 2 3 9" xfId="41706"/>
    <cellStyle name="SAPBEXstdItem 2 2 3 9 2" xfId="41707"/>
    <cellStyle name="SAPBEXstdItem 2 2 4" xfId="41708"/>
    <cellStyle name="SAPBEXstdItem 2 2 4 2" xfId="41709"/>
    <cellStyle name="SAPBEXstdItem 2 2 4 2 2" xfId="41710"/>
    <cellStyle name="SAPBEXstdItem 2 2 4 2 2 2" xfId="41711"/>
    <cellStyle name="SAPBEXstdItem 2 2 4 2 2 2 2" xfId="41712"/>
    <cellStyle name="SAPBEXstdItem 2 2 4 2 2 3" xfId="41713"/>
    <cellStyle name="SAPBEXstdItem 2 2 4 2 2 3 2" xfId="41714"/>
    <cellStyle name="SAPBEXstdItem 2 2 4 2 2 4" xfId="41715"/>
    <cellStyle name="SAPBEXstdItem 2 2 4 2 2 4 2" xfId="41716"/>
    <cellStyle name="SAPBEXstdItem 2 2 4 2 2 5" xfId="41717"/>
    <cellStyle name="SAPBEXstdItem 2 2 4 2 2 5 2" xfId="41718"/>
    <cellStyle name="SAPBEXstdItem 2 2 4 2 2 6" xfId="41719"/>
    <cellStyle name="SAPBEXstdItem 2 2 4 2 2 6 2" xfId="41720"/>
    <cellStyle name="SAPBEXstdItem 2 2 4 2 2 7" xfId="41721"/>
    <cellStyle name="SAPBEXstdItem 2 2 4 2 3" xfId="41722"/>
    <cellStyle name="SAPBEXstdItem 2 2 4 2 3 2" xfId="41723"/>
    <cellStyle name="SAPBEXstdItem 2 2 4 2 4" xfId="41724"/>
    <cellStyle name="SAPBEXstdItem 2 2 4 2 4 2" xfId="41725"/>
    <cellStyle name="SAPBEXstdItem 2 2 4 2 5" xfId="41726"/>
    <cellStyle name="SAPBEXstdItem 2 2 4 2 5 2" xfId="41727"/>
    <cellStyle name="SAPBEXstdItem 2 2 4 2 6" xfId="41728"/>
    <cellStyle name="SAPBEXstdItem 2 2 4 2 6 2" xfId="41729"/>
    <cellStyle name="SAPBEXstdItem 2 2 4 2 7" xfId="41730"/>
    <cellStyle name="SAPBEXstdItem 2 2 4 2 7 2" xfId="41731"/>
    <cellStyle name="SAPBEXstdItem 2 2 4 2 8" xfId="41732"/>
    <cellStyle name="SAPBEXstdItem 2 2 4 3" xfId="41733"/>
    <cellStyle name="SAPBEXstdItem 2 2 4 3 2" xfId="41734"/>
    <cellStyle name="SAPBEXstdItem 2 2 4 3 2 2" xfId="41735"/>
    <cellStyle name="SAPBEXstdItem 2 2 4 3 3" xfId="41736"/>
    <cellStyle name="SAPBEXstdItem 2 2 4 3 3 2" xfId="41737"/>
    <cellStyle name="SAPBEXstdItem 2 2 4 3 4" xfId="41738"/>
    <cellStyle name="SAPBEXstdItem 2 2 4 3 4 2" xfId="41739"/>
    <cellStyle name="SAPBEXstdItem 2 2 4 3 5" xfId="41740"/>
    <cellStyle name="SAPBEXstdItem 2 2 4 3 5 2" xfId="41741"/>
    <cellStyle name="SAPBEXstdItem 2 2 4 3 6" xfId="41742"/>
    <cellStyle name="SAPBEXstdItem 2 2 4 3 6 2" xfId="41743"/>
    <cellStyle name="SAPBEXstdItem 2 2 4 3 7" xfId="41744"/>
    <cellStyle name="SAPBEXstdItem 2 2 4 4" xfId="41745"/>
    <cellStyle name="SAPBEXstdItem 2 2 4 4 2" xfId="41746"/>
    <cellStyle name="SAPBEXstdItem 2 2 4 5" xfId="41747"/>
    <cellStyle name="SAPBEXstdItem 2 2 4 5 2" xfId="41748"/>
    <cellStyle name="SAPBEXstdItem 2 2 4 6" xfId="41749"/>
    <cellStyle name="SAPBEXstdItem 2 2 4 6 2" xfId="41750"/>
    <cellStyle name="SAPBEXstdItem 2 2 4 7" xfId="41751"/>
    <cellStyle name="SAPBEXstdItem 2 2 4 7 2" xfId="41752"/>
    <cellStyle name="SAPBEXstdItem 2 2 4 8" xfId="41753"/>
    <cellStyle name="SAPBEXstdItem 2 2 4 8 2" xfId="41754"/>
    <cellStyle name="SAPBEXstdItem 2 2 4 9" xfId="41755"/>
    <cellStyle name="SAPBEXstdItem 2 2 5" xfId="41756"/>
    <cellStyle name="SAPBEXstdItem 2 2 5 2" xfId="41757"/>
    <cellStyle name="SAPBEXstdItem 2 2 5 2 2" xfId="41758"/>
    <cellStyle name="SAPBEXstdItem 2 2 5 2 2 2" xfId="41759"/>
    <cellStyle name="SAPBEXstdItem 2 2 5 2 3" xfId="41760"/>
    <cellStyle name="SAPBEXstdItem 2 2 5 2 3 2" xfId="41761"/>
    <cellStyle name="SAPBEXstdItem 2 2 5 2 4" xfId="41762"/>
    <cellStyle name="SAPBEXstdItem 2 2 5 2 4 2" xfId="41763"/>
    <cellStyle name="SAPBEXstdItem 2 2 5 2 5" xfId="41764"/>
    <cellStyle name="SAPBEXstdItem 2 2 5 2 5 2" xfId="41765"/>
    <cellStyle name="SAPBEXstdItem 2 2 5 2 6" xfId="41766"/>
    <cellStyle name="SAPBEXstdItem 2 2 5 2 6 2" xfId="41767"/>
    <cellStyle name="SAPBEXstdItem 2 2 5 2 7" xfId="41768"/>
    <cellStyle name="SAPBEXstdItem 2 2 5 3" xfId="41769"/>
    <cellStyle name="SAPBEXstdItem 2 2 5 3 2" xfId="41770"/>
    <cellStyle name="SAPBEXstdItem 2 2 5 4" xfId="41771"/>
    <cellStyle name="SAPBEXstdItem 2 2 5 4 2" xfId="41772"/>
    <cellStyle name="SAPBEXstdItem 2 2 5 5" xfId="41773"/>
    <cellStyle name="SAPBEXstdItem 2 2 5 5 2" xfId="41774"/>
    <cellStyle name="SAPBEXstdItem 2 2 5 6" xfId="41775"/>
    <cellStyle name="SAPBEXstdItem 2 2 5 6 2" xfId="41776"/>
    <cellStyle name="SAPBEXstdItem 2 2 5 7" xfId="41777"/>
    <cellStyle name="SAPBEXstdItem 2 2 5 7 2" xfId="41778"/>
    <cellStyle name="SAPBEXstdItem 2 2 5 8" xfId="41779"/>
    <cellStyle name="SAPBEXstdItem 2 2 6" xfId="41780"/>
    <cellStyle name="SAPBEXstdItem 2 2 6 2" xfId="41781"/>
    <cellStyle name="SAPBEXstdItem 2 2 6 2 2" xfId="41782"/>
    <cellStyle name="SAPBEXstdItem 2 2 6 3" xfId="41783"/>
    <cellStyle name="SAPBEXstdItem 2 2 6 3 2" xfId="41784"/>
    <cellStyle name="SAPBEXstdItem 2 2 6 4" xfId="41785"/>
    <cellStyle name="SAPBEXstdItem 2 2 6 4 2" xfId="41786"/>
    <cellStyle name="SAPBEXstdItem 2 2 6 5" xfId="41787"/>
    <cellStyle name="SAPBEXstdItem 2 2 6 5 2" xfId="41788"/>
    <cellStyle name="SAPBEXstdItem 2 2 6 6" xfId="41789"/>
    <cellStyle name="SAPBEXstdItem 2 2 6 6 2" xfId="41790"/>
    <cellStyle name="SAPBEXstdItem 2 2 6 7" xfId="41791"/>
    <cellStyle name="SAPBEXstdItem 2 2 7" xfId="41792"/>
    <cellStyle name="SAPBEXstdItem 2 2 7 2" xfId="41793"/>
    <cellStyle name="SAPBEXstdItem 2 2 8" xfId="41794"/>
    <cellStyle name="SAPBEXstdItem 2 2 8 2" xfId="41795"/>
    <cellStyle name="SAPBEXstdItem 2 2 9" xfId="41796"/>
    <cellStyle name="SAPBEXstdItem 2 2 9 2" xfId="41797"/>
    <cellStyle name="SAPBEXstdItem 2 3" xfId="41798"/>
    <cellStyle name="SAPBEXstdItem 2 3 10" xfId="41799"/>
    <cellStyle name="SAPBEXstdItem 2 3 2" xfId="41800"/>
    <cellStyle name="SAPBEXstdItem 2 3 2 2" xfId="41801"/>
    <cellStyle name="SAPBEXstdItem 2 3 2 2 2" xfId="41802"/>
    <cellStyle name="SAPBEXstdItem 2 3 2 2 2 2" xfId="41803"/>
    <cellStyle name="SAPBEXstdItem 2 3 2 2 2 2 2" xfId="41804"/>
    <cellStyle name="SAPBEXstdItem 2 3 2 2 2 3" xfId="41805"/>
    <cellStyle name="SAPBEXstdItem 2 3 2 2 2 3 2" xfId="41806"/>
    <cellStyle name="SAPBEXstdItem 2 3 2 2 2 4" xfId="41807"/>
    <cellStyle name="SAPBEXstdItem 2 3 2 2 2 4 2" xfId="41808"/>
    <cellStyle name="SAPBEXstdItem 2 3 2 2 2 5" xfId="41809"/>
    <cellStyle name="SAPBEXstdItem 2 3 2 2 2 5 2" xfId="41810"/>
    <cellStyle name="SAPBEXstdItem 2 3 2 2 2 6" xfId="41811"/>
    <cellStyle name="SAPBEXstdItem 2 3 2 2 2 6 2" xfId="41812"/>
    <cellStyle name="SAPBEXstdItem 2 3 2 2 2 7" xfId="41813"/>
    <cellStyle name="SAPBEXstdItem 2 3 2 2 3" xfId="41814"/>
    <cellStyle name="SAPBEXstdItem 2 3 2 2 3 2" xfId="41815"/>
    <cellStyle name="SAPBEXstdItem 2 3 2 2 4" xfId="41816"/>
    <cellStyle name="SAPBEXstdItem 2 3 2 2 4 2" xfId="41817"/>
    <cellStyle name="SAPBEXstdItem 2 3 2 2 5" xfId="41818"/>
    <cellStyle name="SAPBEXstdItem 2 3 2 2 5 2" xfId="41819"/>
    <cellStyle name="SAPBEXstdItem 2 3 2 2 6" xfId="41820"/>
    <cellStyle name="SAPBEXstdItem 2 3 2 2 6 2" xfId="41821"/>
    <cellStyle name="SAPBEXstdItem 2 3 2 2 7" xfId="41822"/>
    <cellStyle name="SAPBEXstdItem 2 3 2 2 7 2" xfId="41823"/>
    <cellStyle name="SAPBEXstdItem 2 3 2 2 8" xfId="41824"/>
    <cellStyle name="SAPBEXstdItem 2 3 2 3" xfId="41825"/>
    <cellStyle name="SAPBEXstdItem 2 3 2 3 2" xfId="41826"/>
    <cellStyle name="SAPBEXstdItem 2 3 2 3 2 2" xfId="41827"/>
    <cellStyle name="SAPBEXstdItem 2 3 2 3 3" xfId="41828"/>
    <cellStyle name="SAPBEXstdItem 2 3 2 3 3 2" xfId="41829"/>
    <cellStyle name="SAPBEXstdItem 2 3 2 3 4" xfId="41830"/>
    <cellStyle name="SAPBEXstdItem 2 3 2 3 4 2" xfId="41831"/>
    <cellStyle name="SAPBEXstdItem 2 3 2 3 5" xfId="41832"/>
    <cellStyle name="SAPBEXstdItem 2 3 2 3 5 2" xfId="41833"/>
    <cellStyle name="SAPBEXstdItem 2 3 2 3 6" xfId="41834"/>
    <cellStyle name="SAPBEXstdItem 2 3 2 3 6 2" xfId="41835"/>
    <cellStyle name="SAPBEXstdItem 2 3 2 3 7" xfId="41836"/>
    <cellStyle name="SAPBEXstdItem 2 3 2 4" xfId="41837"/>
    <cellStyle name="SAPBEXstdItem 2 3 2 4 2" xfId="41838"/>
    <cellStyle name="SAPBEXstdItem 2 3 2 5" xfId="41839"/>
    <cellStyle name="SAPBEXstdItem 2 3 2 5 2" xfId="41840"/>
    <cellStyle name="SAPBEXstdItem 2 3 2 6" xfId="41841"/>
    <cellStyle name="SAPBEXstdItem 2 3 2 6 2" xfId="41842"/>
    <cellStyle name="SAPBEXstdItem 2 3 2 7" xfId="41843"/>
    <cellStyle name="SAPBEXstdItem 2 3 2 7 2" xfId="41844"/>
    <cellStyle name="SAPBEXstdItem 2 3 2 8" xfId="41845"/>
    <cellStyle name="SAPBEXstdItem 2 3 2 8 2" xfId="41846"/>
    <cellStyle name="SAPBEXstdItem 2 3 2 9" xfId="41847"/>
    <cellStyle name="SAPBEXstdItem 2 3 3" xfId="41848"/>
    <cellStyle name="SAPBEXstdItem 2 3 3 2" xfId="41849"/>
    <cellStyle name="SAPBEXstdItem 2 3 3 2 2" xfId="41850"/>
    <cellStyle name="SAPBEXstdItem 2 3 3 2 2 2" xfId="41851"/>
    <cellStyle name="SAPBEXstdItem 2 3 3 2 3" xfId="41852"/>
    <cellStyle name="SAPBEXstdItem 2 3 3 2 3 2" xfId="41853"/>
    <cellStyle name="SAPBEXstdItem 2 3 3 2 4" xfId="41854"/>
    <cellStyle name="SAPBEXstdItem 2 3 3 2 4 2" xfId="41855"/>
    <cellStyle name="SAPBEXstdItem 2 3 3 2 5" xfId="41856"/>
    <cellStyle name="SAPBEXstdItem 2 3 3 2 5 2" xfId="41857"/>
    <cellStyle name="SAPBEXstdItem 2 3 3 2 6" xfId="41858"/>
    <cellStyle name="SAPBEXstdItem 2 3 3 2 6 2" xfId="41859"/>
    <cellStyle name="SAPBEXstdItem 2 3 3 2 7" xfId="41860"/>
    <cellStyle name="SAPBEXstdItem 2 3 3 3" xfId="41861"/>
    <cellStyle name="SAPBEXstdItem 2 3 3 3 2" xfId="41862"/>
    <cellStyle name="SAPBEXstdItem 2 3 3 4" xfId="41863"/>
    <cellStyle name="SAPBEXstdItem 2 3 3 4 2" xfId="41864"/>
    <cellStyle name="SAPBEXstdItem 2 3 3 5" xfId="41865"/>
    <cellStyle name="SAPBEXstdItem 2 3 3 5 2" xfId="41866"/>
    <cellStyle name="SAPBEXstdItem 2 3 3 6" xfId="41867"/>
    <cellStyle name="SAPBEXstdItem 2 3 3 6 2" xfId="41868"/>
    <cellStyle name="SAPBEXstdItem 2 3 3 7" xfId="41869"/>
    <cellStyle name="SAPBEXstdItem 2 3 3 7 2" xfId="41870"/>
    <cellStyle name="SAPBEXstdItem 2 3 3 8" xfId="41871"/>
    <cellStyle name="SAPBEXstdItem 2 3 4" xfId="41872"/>
    <cellStyle name="SAPBEXstdItem 2 3 4 2" xfId="41873"/>
    <cellStyle name="SAPBEXstdItem 2 3 4 2 2" xfId="41874"/>
    <cellStyle name="SAPBEXstdItem 2 3 4 3" xfId="41875"/>
    <cellStyle name="SAPBEXstdItem 2 3 4 3 2" xfId="41876"/>
    <cellStyle name="SAPBEXstdItem 2 3 4 4" xfId="41877"/>
    <cellStyle name="SAPBEXstdItem 2 3 4 4 2" xfId="41878"/>
    <cellStyle name="SAPBEXstdItem 2 3 4 5" xfId="41879"/>
    <cellStyle name="SAPBEXstdItem 2 3 4 5 2" xfId="41880"/>
    <cellStyle name="SAPBEXstdItem 2 3 4 6" xfId="41881"/>
    <cellStyle name="SAPBEXstdItem 2 3 4 6 2" xfId="41882"/>
    <cellStyle name="SAPBEXstdItem 2 3 4 7" xfId="41883"/>
    <cellStyle name="SAPBEXstdItem 2 3 5" xfId="41884"/>
    <cellStyle name="SAPBEXstdItem 2 3 5 2" xfId="41885"/>
    <cellStyle name="SAPBEXstdItem 2 3 6" xfId="41886"/>
    <cellStyle name="SAPBEXstdItem 2 3 6 2" xfId="41887"/>
    <cellStyle name="SAPBEXstdItem 2 3 7" xfId="41888"/>
    <cellStyle name="SAPBEXstdItem 2 3 7 2" xfId="41889"/>
    <cellStyle name="SAPBEXstdItem 2 3 8" xfId="41890"/>
    <cellStyle name="SAPBEXstdItem 2 3 8 2" xfId="41891"/>
    <cellStyle name="SAPBEXstdItem 2 3 9" xfId="41892"/>
    <cellStyle name="SAPBEXstdItem 2 3 9 2" xfId="41893"/>
    <cellStyle name="SAPBEXstdItem 2 4" xfId="41894"/>
    <cellStyle name="SAPBEXstdItem 2 4 10" xfId="41895"/>
    <cellStyle name="SAPBEXstdItem 2 4 2" xfId="41896"/>
    <cellStyle name="SAPBEXstdItem 2 4 2 2" xfId="41897"/>
    <cellStyle name="SAPBEXstdItem 2 4 2 2 2" xfId="41898"/>
    <cellStyle name="SAPBEXstdItem 2 4 2 2 2 2" xfId="41899"/>
    <cellStyle name="SAPBEXstdItem 2 4 2 2 2 2 2" xfId="41900"/>
    <cellStyle name="SAPBEXstdItem 2 4 2 2 2 3" xfId="41901"/>
    <cellStyle name="SAPBEXstdItem 2 4 2 2 2 3 2" xfId="41902"/>
    <cellStyle name="SAPBEXstdItem 2 4 2 2 2 4" xfId="41903"/>
    <cellStyle name="SAPBEXstdItem 2 4 2 2 2 4 2" xfId="41904"/>
    <cellStyle name="SAPBEXstdItem 2 4 2 2 2 5" xfId="41905"/>
    <cellStyle name="SAPBEXstdItem 2 4 2 2 2 5 2" xfId="41906"/>
    <cellStyle name="SAPBEXstdItem 2 4 2 2 2 6" xfId="41907"/>
    <cellStyle name="SAPBEXstdItem 2 4 2 2 2 6 2" xfId="41908"/>
    <cellStyle name="SAPBEXstdItem 2 4 2 2 2 7" xfId="41909"/>
    <cellStyle name="SAPBEXstdItem 2 4 2 2 3" xfId="41910"/>
    <cellStyle name="SAPBEXstdItem 2 4 2 2 3 2" xfId="41911"/>
    <cellStyle name="SAPBEXstdItem 2 4 2 2 4" xfId="41912"/>
    <cellStyle name="SAPBEXstdItem 2 4 2 2 4 2" xfId="41913"/>
    <cellStyle name="SAPBEXstdItem 2 4 2 2 5" xfId="41914"/>
    <cellStyle name="SAPBEXstdItem 2 4 2 2 5 2" xfId="41915"/>
    <cellStyle name="SAPBEXstdItem 2 4 2 2 6" xfId="41916"/>
    <cellStyle name="SAPBEXstdItem 2 4 2 2 6 2" xfId="41917"/>
    <cellStyle name="SAPBEXstdItem 2 4 2 2 7" xfId="41918"/>
    <cellStyle name="SAPBEXstdItem 2 4 2 2 7 2" xfId="41919"/>
    <cellStyle name="SAPBEXstdItem 2 4 2 2 8" xfId="41920"/>
    <cellStyle name="SAPBEXstdItem 2 4 2 3" xfId="41921"/>
    <cellStyle name="SAPBEXstdItem 2 4 2 3 2" xfId="41922"/>
    <cellStyle name="SAPBEXstdItem 2 4 2 3 2 2" xfId="41923"/>
    <cellStyle name="SAPBEXstdItem 2 4 2 3 3" xfId="41924"/>
    <cellStyle name="SAPBEXstdItem 2 4 2 3 3 2" xfId="41925"/>
    <cellStyle name="SAPBEXstdItem 2 4 2 3 4" xfId="41926"/>
    <cellStyle name="SAPBEXstdItem 2 4 2 3 4 2" xfId="41927"/>
    <cellStyle name="SAPBEXstdItem 2 4 2 3 5" xfId="41928"/>
    <cellStyle name="SAPBEXstdItem 2 4 2 3 5 2" xfId="41929"/>
    <cellStyle name="SAPBEXstdItem 2 4 2 3 6" xfId="41930"/>
    <cellStyle name="SAPBEXstdItem 2 4 2 3 6 2" xfId="41931"/>
    <cellStyle name="SAPBEXstdItem 2 4 2 3 7" xfId="41932"/>
    <cellStyle name="SAPBEXstdItem 2 4 2 4" xfId="41933"/>
    <cellStyle name="SAPBEXstdItem 2 4 2 4 2" xfId="41934"/>
    <cellStyle name="SAPBEXstdItem 2 4 2 5" xfId="41935"/>
    <cellStyle name="SAPBEXstdItem 2 4 2 5 2" xfId="41936"/>
    <cellStyle name="SAPBEXstdItem 2 4 2 6" xfId="41937"/>
    <cellStyle name="SAPBEXstdItem 2 4 2 6 2" xfId="41938"/>
    <cellStyle name="SAPBEXstdItem 2 4 2 7" xfId="41939"/>
    <cellStyle name="SAPBEXstdItem 2 4 2 7 2" xfId="41940"/>
    <cellStyle name="SAPBEXstdItem 2 4 2 8" xfId="41941"/>
    <cellStyle name="SAPBEXstdItem 2 4 2 8 2" xfId="41942"/>
    <cellStyle name="SAPBEXstdItem 2 4 2 9" xfId="41943"/>
    <cellStyle name="SAPBEXstdItem 2 4 3" xfId="41944"/>
    <cellStyle name="SAPBEXstdItem 2 4 3 2" xfId="41945"/>
    <cellStyle name="SAPBEXstdItem 2 4 3 2 2" xfId="41946"/>
    <cellStyle name="SAPBEXstdItem 2 4 3 2 2 2" xfId="41947"/>
    <cellStyle name="SAPBEXstdItem 2 4 3 2 3" xfId="41948"/>
    <cellStyle name="SAPBEXstdItem 2 4 3 2 3 2" xfId="41949"/>
    <cellStyle name="SAPBEXstdItem 2 4 3 2 4" xfId="41950"/>
    <cellStyle name="SAPBEXstdItem 2 4 3 2 4 2" xfId="41951"/>
    <cellStyle name="SAPBEXstdItem 2 4 3 2 5" xfId="41952"/>
    <cellStyle name="SAPBEXstdItem 2 4 3 2 5 2" xfId="41953"/>
    <cellStyle name="SAPBEXstdItem 2 4 3 2 6" xfId="41954"/>
    <cellStyle name="SAPBEXstdItem 2 4 3 2 6 2" xfId="41955"/>
    <cellStyle name="SAPBEXstdItem 2 4 3 2 7" xfId="41956"/>
    <cellStyle name="SAPBEXstdItem 2 4 3 3" xfId="41957"/>
    <cellStyle name="SAPBEXstdItem 2 4 3 3 2" xfId="41958"/>
    <cellStyle name="SAPBEXstdItem 2 4 3 4" xfId="41959"/>
    <cellStyle name="SAPBEXstdItem 2 4 3 4 2" xfId="41960"/>
    <cellStyle name="SAPBEXstdItem 2 4 3 5" xfId="41961"/>
    <cellStyle name="SAPBEXstdItem 2 4 3 5 2" xfId="41962"/>
    <cellStyle name="SAPBEXstdItem 2 4 3 6" xfId="41963"/>
    <cellStyle name="SAPBEXstdItem 2 4 3 6 2" xfId="41964"/>
    <cellStyle name="SAPBEXstdItem 2 4 3 7" xfId="41965"/>
    <cellStyle name="SAPBEXstdItem 2 4 3 7 2" xfId="41966"/>
    <cellStyle name="SAPBEXstdItem 2 4 3 8" xfId="41967"/>
    <cellStyle name="SAPBEXstdItem 2 4 4" xfId="41968"/>
    <cellStyle name="SAPBEXstdItem 2 4 4 2" xfId="41969"/>
    <cellStyle name="SAPBEXstdItem 2 4 4 2 2" xfId="41970"/>
    <cellStyle name="SAPBEXstdItem 2 4 4 3" xfId="41971"/>
    <cellStyle name="SAPBEXstdItem 2 4 4 3 2" xfId="41972"/>
    <cellStyle name="SAPBEXstdItem 2 4 4 4" xfId="41973"/>
    <cellStyle name="SAPBEXstdItem 2 4 4 4 2" xfId="41974"/>
    <cellStyle name="SAPBEXstdItem 2 4 4 5" xfId="41975"/>
    <cellStyle name="SAPBEXstdItem 2 4 4 5 2" xfId="41976"/>
    <cellStyle name="SAPBEXstdItem 2 4 4 6" xfId="41977"/>
    <cellStyle name="SAPBEXstdItem 2 4 4 6 2" xfId="41978"/>
    <cellStyle name="SAPBEXstdItem 2 4 4 7" xfId="41979"/>
    <cellStyle name="SAPBEXstdItem 2 4 5" xfId="41980"/>
    <cellStyle name="SAPBEXstdItem 2 4 5 2" xfId="41981"/>
    <cellStyle name="SAPBEXstdItem 2 4 6" xfId="41982"/>
    <cellStyle name="SAPBEXstdItem 2 4 6 2" xfId="41983"/>
    <cellStyle name="SAPBEXstdItem 2 4 7" xfId="41984"/>
    <cellStyle name="SAPBEXstdItem 2 4 7 2" xfId="41985"/>
    <cellStyle name="SAPBEXstdItem 2 4 8" xfId="41986"/>
    <cellStyle name="SAPBEXstdItem 2 4 8 2" xfId="41987"/>
    <cellStyle name="SAPBEXstdItem 2 4 9" xfId="41988"/>
    <cellStyle name="SAPBEXstdItem 2 4 9 2" xfId="41989"/>
    <cellStyle name="SAPBEXstdItem 2 5" xfId="41990"/>
    <cellStyle name="SAPBEXstdItem 2 5 2" xfId="41991"/>
    <cellStyle name="SAPBEXstdItem 2 5 2 2" xfId="41992"/>
    <cellStyle name="SAPBEXstdItem 2 5 2 2 2" xfId="41993"/>
    <cellStyle name="SAPBEXstdItem 2 5 2 2 2 2" xfId="41994"/>
    <cellStyle name="SAPBEXstdItem 2 5 2 2 3" xfId="41995"/>
    <cellStyle name="SAPBEXstdItem 2 5 2 2 3 2" xfId="41996"/>
    <cellStyle name="SAPBEXstdItem 2 5 2 2 4" xfId="41997"/>
    <cellStyle name="SAPBEXstdItem 2 5 2 2 4 2" xfId="41998"/>
    <cellStyle name="SAPBEXstdItem 2 5 2 2 5" xfId="41999"/>
    <cellStyle name="SAPBEXstdItem 2 5 2 2 5 2" xfId="42000"/>
    <cellStyle name="SAPBEXstdItem 2 5 2 2 6" xfId="42001"/>
    <cellStyle name="SAPBEXstdItem 2 5 2 2 6 2" xfId="42002"/>
    <cellStyle name="SAPBEXstdItem 2 5 2 2 7" xfId="42003"/>
    <cellStyle name="SAPBEXstdItem 2 5 2 3" xfId="42004"/>
    <cellStyle name="SAPBEXstdItem 2 5 2 3 2" xfId="42005"/>
    <cellStyle name="SAPBEXstdItem 2 5 2 4" xfId="42006"/>
    <cellStyle name="SAPBEXstdItem 2 5 2 4 2" xfId="42007"/>
    <cellStyle name="SAPBEXstdItem 2 5 2 5" xfId="42008"/>
    <cellStyle name="SAPBEXstdItem 2 5 2 5 2" xfId="42009"/>
    <cellStyle name="SAPBEXstdItem 2 5 2 6" xfId="42010"/>
    <cellStyle name="SAPBEXstdItem 2 5 2 6 2" xfId="42011"/>
    <cellStyle name="SAPBEXstdItem 2 5 2 7" xfId="42012"/>
    <cellStyle name="SAPBEXstdItem 2 5 2 7 2" xfId="42013"/>
    <cellStyle name="SAPBEXstdItem 2 5 2 8" xfId="42014"/>
    <cellStyle name="SAPBEXstdItem 2 5 3" xfId="42015"/>
    <cellStyle name="SAPBEXstdItem 2 5 3 2" xfId="42016"/>
    <cellStyle name="SAPBEXstdItem 2 5 3 2 2" xfId="42017"/>
    <cellStyle name="SAPBEXstdItem 2 5 3 3" xfId="42018"/>
    <cellStyle name="SAPBEXstdItem 2 5 3 3 2" xfId="42019"/>
    <cellStyle name="SAPBEXstdItem 2 5 3 4" xfId="42020"/>
    <cellStyle name="SAPBEXstdItem 2 5 3 4 2" xfId="42021"/>
    <cellStyle name="SAPBEXstdItem 2 5 3 5" xfId="42022"/>
    <cellStyle name="SAPBEXstdItem 2 5 3 5 2" xfId="42023"/>
    <cellStyle name="SAPBEXstdItem 2 5 3 6" xfId="42024"/>
    <cellStyle name="SAPBEXstdItem 2 5 3 6 2" xfId="42025"/>
    <cellStyle name="SAPBEXstdItem 2 5 3 7" xfId="42026"/>
    <cellStyle name="SAPBEXstdItem 2 5 4" xfId="42027"/>
    <cellStyle name="SAPBEXstdItem 2 5 4 2" xfId="42028"/>
    <cellStyle name="SAPBEXstdItem 2 5 5" xfId="42029"/>
    <cellStyle name="SAPBEXstdItem 2 5 5 2" xfId="42030"/>
    <cellStyle name="SAPBEXstdItem 2 5 6" xfId="42031"/>
    <cellStyle name="SAPBEXstdItem 2 5 6 2" xfId="42032"/>
    <cellStyle name="SAPBEXstdItem 2 5 7" xfId="42033"/>
    <cellStyle name="SAPBEXstdItem 2 5 7 2" xfId="42034"/>
    <cellStyle name="SAPBEXstdItem 2 5 8" xfId="42035"/>
    <cellStyle name="SAPBEXstdItem 2 5 8 2" xfId="42036"/>
    <cellStyle name="SAPBEXstdItem 2 5 9" xfId="42037"/>
    <cellStyle name="SAPBEXstdItem 2 6" xfId="42038"/>
    <cellStyle name="SAPBEXstdItem 2 6 2" xfId="42039"/>
    <cellStyle name="SAPBEXstdItem 2 6 2 2" xfId="42040"/>
    <cellStyle name="SAPBEXstdItem 2 6 2 2 2" xfId="42041"/>
    <cellStyle name="SAPBEXstdItem 2 6 2 3" xfId="42042"/>
    <cellStyle name="SAPBEXstdItem 2 6 2 3 2" xfId="42043"/>
    <cellStyle name="SAPBEXstdItem 2 6 2 4" xfId="42044"/>
    <cellStyle name="SAPBEXstdItem 2 6 2 4 2" xfId="42045"/>
    <cellStyle name="SAPBEXstdItem 2 6 2 5" xfId="42046"/>
    <cellStyle name="SAPBEXstdItem 2 6 2 5 2" xfId="42047"/>
    <cellStyle name="SAPBEXstdItem 2 6 2 6" xfId="42048"/>
    <cellStyle name="SAPBEXstdItem 2 6 2 6 2" xfId="42049"/>
    <cellStyle name="SAPBEXstdItem 2 6 2 7" xfId="42050"/>
    <cellStyle name="SAPBEXstdItem 2 6 3" xfId="42051"/>
    <cellStyle name="SAPBEXstdItem 2 6 3 2" xfId="42052"/>
    <cellStyle name="SAPBEXstdItem 2 6 4" xfId="42053"/>
    <cellStyle name="SAPBEXstdItem 2 6 4 2" xfId="42054"/>
    <cellStyle name="SAPBEXstdItem 2 6 5" xfId="42055"/>
    <cellStyle name="SAPBEXstdItem 2 6 5 2" xfId="42056"/>
    <cellStyle name="SAPBEXstdItem 2 6 6" xfId="42057"/>
    <cellStyle name="SAPBEXstdItem 2 6 6 2" xfId="42058"/>
    <cellStyle name="SAPBEXstdItem 2 6 7" xfId="42059"/>
    <cellStyle name="SAPBEXstdItem 2 6 7 2" xfId="42060"/>
    <cellStyle name="SAPBEXstdItem 2 6 8" xfId="42061"/>
    <cellStyle name="SAPBEXstdItem 2 7" xfId="42062"/>
    <cellStyle name="SAPBEXstdItem 2 7 2" xfId="42063"/>
    <cellStyle name="SAPBEXstdItem 2 7 2 2" xfId="42064"/>
    <cellStyle name="SAPBEXstdItem 2 7 3" xfId="42065"/>
    <cellStyle name="SAPBEXstdItem 2 7 3 2" xfId="42066"/>
    <cellStyle name="SAPBEXstdItem 2 7 4" xfId="42067"/>
    <cellStyle name="SAPBEXstdItem 2 7 4 2" xfId="42068"/>
    <cellStyle name="SAPBEXstdItem 2 7 5" xfId="42069"/>
    <cellStyle name="SAPBEXstdItem 2 7 5 2" xfId="42070"/>
    <cellStyle name="SAPBEXstdItem 2 7 6" xfId="42071"/>
    <cellStyle name="SAPBEXstdItem 2 7 6 2" xfId="42072"/>
    <cellStyle name="SAPBEXstdItem 2 7 7" xfId="42073"/>
    <cellStyle name="SAPBEXstdItem 2 8" xfId="42074"/>
    <cellStyle name="SAPBEXstdItem 2 8 2" xfId="42075"/>
    <cellStyle name="SAPBEXstdItem 2 9" xfId="42076"/>
    <cellStyle name="SAPBEXstdItem 2 9 2" xfId="42077"/>
    <cellStyle name="SAPBEXstdItem 3" xfId="42078"/>
    <cellStyle name="SAPBEXstdItem 3 10" xfId="42079"/>
    <cellStyle name="SAPBEXstdItem 3 10 2" xfId="42080"/>
    <cellStyle name="SAPBEXstdItem 3 11" xfId="42081"/>
    <cellStyle name="SAPBEXstdItem 3 11 2" xfId="42082"/>
    <cellStyle name="SAPBEXstdItem 3 12" xfId="42083"/>
    <cellStyle name="SAPBEXstdItem 3 2" xfId="42084"/>
    <cellStyle name="SAPBEXstdItem 3 2 10" xfId="42085"/>
    <cellStyle name="SAPBEXstdItem 3 2 10 2" xfId="42086"/>
    <cellStyle name="SAPBEXstdItem 3 2 11" xfId="42087"/>
    <cellStyle name="SAPBEXstdItem 3 2 2" xfId="42088"/>
    <cellStyle name="SAPBEXstdItem 3 2 2 10" xfId="42089"/>
    <cellStyle name="SAPBEXstdItem 3 2 2 2" xfId="42090"/>
    <cellStyle name="SAPBEXstdItem 3 2 2 2 2" xfId="42091"/>
    <cellStyle name="SAPBEXstdItem 3 2 2 2 2 2" xfId="42092"/>
    <cellStyle name="SAPBEXstdItem 3 2 2 2 2 2 2" xfId="42093"/>
    <cellStyle name="SAPBEXstdItem 3 2 2 2 2 2 2 2" xfId="42094"/>
    <cellStyle name="SAPBEXstdItem 3 2 2 2 2 2 3" xfId="42095"/>
    <cellStyle name="SAPBEXstdItem 3 2 2 2 2 2 3 2" xfId="42096"/>
    <cellStyle name="SAPBEXstdItem 3 2 2 2 2 2 4" xfId="42097"/>
    <cellStyle name="SAPBEXstdItem 3 2 2 2 2 2 4 2" xfId="42098"/>
    <cellStyle name="SAPBEXstdItem 3 2 2 2 2 2 5" xfId="42099"/>
    <cellStyle name="SAPBEXstdItem 3 2 2 2 2 2 5 2" xfId="42100"/>
    <cellStyle name="SAPBEXstdItem 3 2 2 2 2 2 6" xfId="42101"/>
    <cellStyle name="SAPBEXstdItem 3 2 2 2 2 2 6 2" xfId="42102"/>
    <cellStyle name="SAPBEXstdItem 3 2 2 2 2 2 7" xfId="42103"/>
    <cellStyle name="SAPBEXstdItem 3 2 2 2 2 3" xfId="42104"/>
    <cellStyle name="SAPBEXstdItem 3 2 2 2 2 3 2" xfId="42105"/>
    <cellStyle name="SAPBEXstdItem 3 2 2 2 2 4" xfId="42106"/>
    <cellStyle name="SAPBEXstdItem 3 2 2 2 2 4 2" xfId="42107"/>
    <cellStyle name="SAPBEXstdItem 3 2 2 2 2 5" xfId="42108"/>
    <cellStyle name="SAPBEXstdItem 3 2 2 2 2 5 2" xfId="42109"/>
    <cellStyle name="SAPBEXstdItem 3 2 2 2 2 6" xfId="42110"/>
    <cellStyle name="SAPBEXstdItem 3 2 2 2 2 6 2" xfId="42111"/>
    <cellStyle name="SAPBEXstdItem 3 2 2 2 2 7" xfId="42112"/>
    <cellStyle name="SAPBEXstdItem 3 2 2 2 2 7 2" xfId="42113"/>
    <cellStyle name="SAPBEXstdItem 3 2 2 2 2 8" xfId="42114"/>
    <cellStyle name="SAPBEXstdItem 3 2 2 2 3" xfId="42115"/>
    <cellStyle name="SAPBEXstdItem 3 2 2 2 3 2" xfId="42116"/>
    <cellStyle name="SAPBEXstdItem 3 2 2 2 3 2 2" xfId="42117"/>
    <cellStyle name="SAPBEXstdItem 3 2 2 2 3 3" xfId="42118"/>
    <cellStyle name="SAPBEXstdItem 3 2 2 2 3 3 2" xfId="42119"/>
    <cellStyle name="SAPBEXstdItem 3 2 2 2 3 4" xfId="42120"/>
    <cellStyle name="SAPBEXstdItem 3 2 2 2 3 4 2" xfId="42121"/>
    <cellStyle name="SAPBEXstdItem 3 2 2 2 3 5" xfId="42122"/>
    <cellStyle name="SAPBEXstdItem 3 2 2 2 3 5 2" xfId="42123"/>
    <cellStyle name="SAPBEXstdItem 3 2 2 2 3 6" xfId="42124"/>
    <cellStyle name="SAPBEXstdItem 3 2 2 2 3 6 2" xfId="42125"/>
    <cellStyle name="SAPBEXstdItem 3 2 2 2 3 7" xfId="42126"/>
    <cellStyle name="SAPBEXstdItem 3 2 2 2 4" xfId="42127"/>
    <cellStyle name="SAPBEXstdItem 3 2 2 2 4 2" xfId="42128"/>
    <cellStyle name="SAPBEXstdItem 3 2 2 2 5" xfId="42129"/>
    <cellStyle name="SAPBEXstdItem 3 2 2 2 5 2" xfId="42130"/>
    <cellStyle name="SAPBEXstdItem 3 2 2 2 6" xfId="42131"/>
    <cellStyle name="SAPBEXstdItem 3 2 2 2 6 2" xfId="42132"/>
    <cellStyle name="SAPBEXstdItem 3 2 2 2 7" xfId="42133"/>
    <cellStyle name="SAPBEXstdItem 3 2 2 2 7 2" xfId="42134"/>
    <cellStyle name="SAPBEXstdItem 3 2 2 2 8" xfId="42135"/>
    <cellStyle name="SAPBEXstdItem 3 2 2 2 8 2" xfId="42136"/>
    <cellStyle name="SAPBEXstdItem 3 2 2 2 9" xfId="42137"/>
    <cellStyle name="SAPBEXstdItem 3 2 2 3" xfId="42138"/>
    <cellStyle name="SAPBEXstdItem 3 2 2 3 2" xfId="42139"/>
    <cellStyle name="SAPBEXstdItem 3 2 2 3 2 2" xfId="42140"/>
    <cellStyle name="SAPBEXstdItem 3 2 2 3 2 2 2" xfId="42141"/>
    <cellStyle name="SAPBEXstdItem 3 2 2 3 2 3" xfId="42142"/>
    <cellStyle name="SAPBEXstdItem 3 2 2 3 2 3 2" xfId="42143"/>
    <cellStyle name="SAPBEXstdItem 3 2 2 3 2 4" xfId="42144"/>
    <cellStyle name="SAPBEXstdItem 3 2 2 3 2 4 2" xfId="42145"/>
    <cellStyle name="SAPBEXstdItem 3 2 2 3 2 5" xfId="42146"/>
    <cellStyle name="SAPBEXstdItem 3 2 2 3 2 5 2" xfId="42147"/>
    <cellStyle name="SAPBEXstdItem 3 2 2 3 2 6" xfId="42148"/>
    <cellStyle name="SAPBEXstdItem 3 2 2 3 2 6 2" xfId="42149"/>
    <cellStyle name="SAPBEXstdItem 3 2 2 3 2 7" xfId="42150"/>
    <cellStyle name="SAPBEXstdItem 3 2 2 3 3" xfId="42151"/>
    <cellStyle name="SAPBEXstdItem 3 2 2 3 3 2" xfId="42152"/>
    <cellStyle name="SAPBEXstdItem 3 2 2 3 4" xfId="42153"/>
    <cellStyle name="SAPBEXstdItem 3 2 2 3 4 2" xfId="42154"/>
    <cellStyle name="SAPBEXstdItem 3 2 2 3 5" xfId="42155"/>
    <cellStyle name="SAPBEXstdItem 3 2 2 3 5 2" xfId="42156"/>
    <cellStyle name="SAPBEXstdItem 3 2 2 3 6" xfId="42157"/>
    <cellStyle name="SAPBEXstdItem 3 2 2 3 6 2" xfId="42158"/>
    <cellStyle name="SAPBEXstdItem 3 2 2 3 7" xfId="42159"/>
    <cellStyle name="SAPBEXstdItem 3 2 2 3 7 2" xfId="42160"/>
    <cellStyle name="SAPBEXstdItem 3 2 2 3 8" xfId="42161"/>
    <cellStyle name="SAPBEXstdItem 3 2 2 4" xfId="42162"/>
    <cellStyle name="SAPBEXstdItem 3 2 2 4 2" xfId="42163"/>
    <cellStyle name="SAPBEXstdItem 3 2 2 4 2 2" xfId="42164"/>
    <cellStyle name="SAPBEXstdItem 3 2 2 4 3" xfId="42165"/>
    <cellStyle name="SAPBEXstdItem 3 2 2 4 3 2" xfId="42166"/>
    <cellStyle name="SAPBEXstdItem 3 2 2 4 4" xfId="42167"/>
    <cellStyle name="SAPBEXstdItem 3 2 2 4 4 2" xfId="42168"/>
    <cellStyle name="SAPBEXstdItem 3 2 2 4 5" xfId="42169"/>
    <cellStyle name="SAPBEXstdItem 3 2 2 4 5 2" xfId="42170"/>
    <cellStyle name="SAPBEXstdItem 3 2 2 4 6" xfId="42171"/>
    <cellStyle name="SAPBEXstdItem 3 2 2 4 6 2" xfId="42172"/>
    <cellStyle name="SAPBEXstdItem 3 2 2 4 7" xfId="42173"/>
    <cellStyle name="SAPBEXstdItem 3 2 2 5" xfId="42174"/>
    <cellStyle name="SAPBEXstdItem 3 2 2 5 2" xfId="42175"/>
    <cellStyle name="SAPBEXstdItem 3 2 2 6" xfId="42176"/>
    <cellStyle name="SAPBEXstdItem 3 2 2 6 2" xfId="42177"/>
    <cellStyle name="SAPBEXstdItem 3 2 2 7" xfId="42178"/>
    <cellStyle name="SAPBEXstdItem 3 2 2 7 2" xfId="42179"/>
    <cellStyle name="SAPBEXstdItem 3 2 2 8" xfId="42180"/>
    <cellStyle name="SAPBEXstdItem 3 2 2 8 2" xfId="42181"/>
    <cellStyle name="SAPBEXstdItem 3 2 2 9" xfId="42182"/>
    <cellStyle name="SAPBEXstdItem 3 2 2 9 2" xfId="42183"/>
    <cellStyle name="SAPBEXstdItem 3 2 3" xfId="42184"/>
    <cellStyle name="SAPBEXstdItem 3 2 3 2" xfId="42185"/>
    <cellStyle name="SAPBEXstdItem 3 2 3 2 2" xfId="42186"/>
    <cellStyle name="SAPBEXstdItem 3 2 3 2 2 2" xfId="42187"/>
    <cellStyle name="SAPBEXstdItem 3 2 3 2 2 2 2" xfId="42188"/>
    <cellStyle name="SAPBEXstdItem 3 2 3 2 2 3" xfId="42189"/>
    <cellStyle name="SAPBEXstdItem 3 2 3 2 2 3 2" xfId="42190"/>
    <cellStyle name="SAPBEXstdItem 3 2 3 2 2 4" xfId="42191"/>
    <cellStyle name="SAPBEXstdItem 3 2 3 2 2 4 2" xfId="42192"/>
    <cellStyle name="SAPBEXstdItem 3 2 3 2 2 5" xfId="42193"/>
    <cellStyle name="SAPBEXstdItem 3 2 3 2 2 5 2" xfId="42194"/>
    <cellStyle name="SAPBEXstdItem 3 2 3 2 2 6" xfId="42195"/>
    <cellStyle name="SAPBEXstdItem 3 2 3 2 2 6 2" xfId="42196"/>
    <cellStyle name="SAPBEXstdItem 3 2 3 2 2 7" xfId="42197"/>
    <cellStyle name="SAPBEXstdItem 3 2 3 2 3" xfId="42198"/>
    <cellStyle name="SAPBEXstdItem 3 2 3 2 3 2" xfId="42199"/>
    <cellStyle name="SAPBEXstdItem 3 2 3 2 4" xfId="42200"/>
    <cellStyle name="SAPBEXstdItem 3 2 3 2 4 2" xfId="42201"/>
    <cellStyle name="SAPBEXstdItem 3 2 3 2 5" xfId="42202"/>
    <cellStyle name="SAPBEXstdItem 3 2 3 2 5 2" xfId="42203"/>
    <cellStyle name="SAPBEXstdItem 3 2 3 2 6" xfId="42204"/>
    <cellStyle name="SAPBEXstdItem 3 2 3 2 6 2" xfId="42205"/>
    <cellStyle name="SAPBEXstdItem 3 2 3 2 7" xfId="42206"/>
    <cellStyle name="SAPBEXstdItem 3 2 3 2 7 2" xfId="42207"/>
    <cellStyle name="SAPBEXstdItem 3 2 3 2 8" xfId="42208"/>
    <cellStyle name="SAPBEXstdItem 3 2 3 3" xfId="42209"/>
    <cellStyle name="SAPBEXstdItem 3 2 3 3 2" xfId="42210"/>
    <cellStyle name="SAPBEXstdItem 3 2 3 3 2 2" xfId="42211"/>
    <cellStyle name="SAPBEXstdItem 3 2 3 3 3" xfId="42212"/>
    <cellStyle name="SAPBEXstdItem 3 2 3 3 3 2" xfId="42213"/>
    <cellStyle name="SAPBEXstdItem 3 2 3 3 4" xfId="42214"/>
    <cellStyle name="SAPBEXstdItem 3 2 3 3 4 2" xfId="42215"/>
    <cellStyle name="SAPBEXstdItem 3 2 3 3 5" xfId="42216"/>
    <cellStyle name="SAPBEXstdItem 3 2 3 3 5 2" xfId="42217"/>
    <cellStyle name="SAPBEXstdItem 3 2 3 3 6" xfId="42218"/>
    <cellStyle name="SAPBEXstdItem 3 2 3 3 6 2" xfId="42219"/>
    <cellStyle name="SAPBEXstdItem 3 2 3 3 7" xfId="42220"/>
    <cellStyle name="SAPBEXstdItem 3 2 3 4" xfId="42221"/>
    <cellStyle name="SAPBEXstdItem 3 2 3 4 2" xfId="42222"/>
    <cellStyle name="SAPBEXstdItem 3 2 3 5" xfId="42223"/>
    <cellStyle name="SAPBEXstdItem 3 2 3 5 2" xfId="42224"/>
    <cellStyle name="SAPBEXstdItem 3 2 3 6" xfId="42225"/>
    <cellStyle name="SAPBEXstdItem 3 2 3 6 2" xfId="42226"/>
    <cellStyle name="SAPBEXstdItem 3 2 3 7" xfId="42227"/>
    <cellStyle name="SAPBEXstdItem 3 2 3 7 2" xfId="42228"/>
    <cellStyle name="SAPBEXstdItem 3 2 3 8" xfId="42229"/>
    <cellStyle name="SAPBEXstdItem 3 2 3 8 2" xfId="42230"/>
    <cellStyle name="SAPBEXstdItem 3 2 3 9" xfId="42231"/>
    <cellStyle name="SAPBEXstdItem 3 2 4" xfId="42232"/>
    <cellStyle name="SAPBEXstdItem 3 2 4 2" xfId="42233"/>
    <cellStyle name="SAPBEXstdItem 3 2 4 2 2" xfId="42234"/>
    <cellStyle name="SAPBEXstdItem 3 2 4 2 2 2" xfId="42235"/>
    <cellStyle name="SAPBEXstdItem 3 2 4 2 3" xfId="42236"/>
    <cellStyle name="SAPBEXstdItem 3 2 4 2 3 2" xfId="42237"/>
    <cellStyle name="SAPBEXstdItem 3 2 4 2 4" xfId="42238"/>
    <cellStyle name="SAPBEXstdItem 3 2 4 2 4 2" xfId="42239"/>
    <cellStyle name="SAPBEXstdItem 3 2 4 2 5" xfId="42240"/>
    <cellStyle name="SAPBEXstdItem 3 2 4 2 5 2" xfId="42241"/>
    <cellStyle name="SAPBEXstdItem 3 2 4 2 6" xfId="42242"/>
    <cellStyle name="SAPBEXstdItem 3 2 4 2 6 2" xfId="42243"/>
    <cellStyle name="SAPBEXstdItem 3 2 4 2 7" xfId="42244"/>
    <cellStyle name="SAPBEXstdItem 3 2 4 3" xfId="42245"/>
    <cellStyle name="SAPBEXstdItem 3 2 4 3 2" xfId="42246"/>
    <cellStyle name="SAPBEXstdItem 3 2 4 4" xfId="42247"/>
    <cellStyle name="SAPBEXstdItem 3 2 4 4 2" xfId="42248"/>
    <cellStyle name="SAPBEXstdItem 3 2 4 5" xfId="42249"/>
    <cellStyle name="SAPBEXstdItem 3 2 4 5 2" xfId="42250"/>
    <cellStyle name="SAPBEXstdItem 3 2 4 6" xfId="42251"/>
    <cellStyle name="SAPBEXstdItem 3 2 4 6 2" xfId="42252"/>
    <cellStyle name="SAPBEXstdItem 3 2 4 7" xfId="42253"/>
    <cellStyle name="SAPBEXstdItem 3 2 4 7 2" xfId="42254"/>
    <cellStyle name="SAPBEXstdItem 3 2 4 8" xfId="42255"/>
    <cellStyle name="SAPBEXstdItem 3 2 5" xfId="42256"/>
    <cellStyle name="SAPBEXstdItem 3 2 5 2" xfId="42257"/>
    <cellStyle name="SAPBEXstdItem 3 2 5 2 2" xfId="42258"/>
    <cellStyle name="SAPBEXstdItem 3 2 5 3" xfId="42259"/>
    <cellStyle name="SAPBEXstdItem 3 2 5 3 2" xfId="42260"/>
    <cellStyle name="SAPBEXstdItem 3 2 5 4" xfId="42261"/>
    <cellStyle name="SAPBEXstdItem 3 2 5 4 2" xfId="42262"/>
    <cellStyle name="SAPBEXstdItem 3 2 5 5" xfId="42263"/>
    <cellStyle name="SAPBEXstdItem 3 2 5 5 2" xfId="42264"/>
    <cellStyle name="SAPBEXstdItem 3 2 5 6" xfId="42265"/>
    <cellStyle name="SAPBEXstdItem 3 2 5 6 2" xfId="42266"/>
    <cellStyle name="SAPBEXstdItem 3 2 5 7" xfId="42267"/>
    <cellStyle name="SAPBEXstdItem 3 2 6" xfId="42268"/>
    <cellStyle name="SAPBEXstdItem 3 2 6 2" xfId="42269"/>
    <cellStyle name="SAPBEXstdItem 3 2 7" xfId="42270"/>
    <cellStyle name="SAPBEXstdItem 3 2 7 2" xfId="42271"/>
    <cellStyle name="SAPBEXstdItem 3 2 8" xfId="42272"/>
    <cellStyle name="SAPBEXstdItem 3 2 8 2" xfId="42273"/>
    <cellStyle name="SAPBEXstdItem 3 2 9" xfId="42274"/>
    <cellStyle name="SAPBEXstdItem 3 2 9 2" xfId="42275"/>
    <cellStyle name="SAPBEXstdItem 3 3" xfId="42276"/>
    <cellStyle name="SAPBEXstdItem 3 3 10" xfId="42277"/>
    <cellStyle name="SAPBEXstdItem 3 3 2" xfId="42278"/>
    <cellStyle name="SAPBEXstdItem 3 3 2 2" xfId="42279"/>
    <cellStyle name="SAPBEXstdItem 3 3 2 2 2" xfId="42280"/>
    <cellStyle name="SAPBEXstdItem 3 3 2 2 2 2" xfId="42281"/>
    <cellStyle name="SAPBEXstdItem 3 3 2 2 2 2 2" xfId="42282"/>
    <cellStyle name="SAPBEXstdItem 3 3 2 2 2 3" xfId="42283"/>
    <cellStyle name="SAPBEXstdItem 3 3 2 2 2 3 2" xfId="42284"/>
    <cellStyle name="SAPBEXstdItem 3 3 2 2 2 4" xfId="42285"/>
    <cellStyle name="SAPBEXstdItem 3 3 2 2 2 4 2" xfId="42286"/>
    <cellStyle name="SAPBEXstdItem 3 3 2 2 2 5" xfId="42287"/>
    <cellStyle name="SAPBEXstdItem 3 3 2 2 2 5 2" xfId="42288"/>
    <cellStyle name="SAPBEXstdItem 3 3 2 2 2 6" xfId="42289"/>
    <cellStyle name="SAPBEXstdItem 3 3 2 2 2 6 2" xfId="42290"/>
    <cellStyle name="SAPBEXstdItem 3 3 2 2 2 7" xfId="42291"/>
    <cellStyle name="SAPBEXstdItem 3 3 2 2 3" xfId="42292"/>
    <cellStyle name="SAPBEXstdItem 3 3 2 2 3 2" xfId="42293"/>
    <cellStyle name="SAPBEXstdItem 3 3 2 2 4" xfId="42294"/>
    <cellStyle name="SAPBEXstdItem 3 3 2 2 4 2" xfId="42295"/>
    <cellStyle name="SAPBEXstdItem 3 3 2 2 5" xfId="42296"/>
    <cellStyle name="SAPBEXstdItem 3 3 2 2 5 2" xfId="42297"/>
    <cellStyle name="SAPBEXstdItem 3 3 2 2 6" xfId="42298"/>
    <cellStyle name="SAPBEXstdItem 3 3 2 2 6 2" xfId="42299"/>
    <cellStyle name="SAPBEXstdItem 3 3 2 2 7" xfId="42300"/>
    <cellStyle name="SAPBEXstdItem 3 3 2 2 7 2" xfId="42301"/>
    <cellStyle name="SAPBEXstdItem 3 3 2 2 8" xfId="42302"/>
    <cellStyle name="SAPBEXstdItem 3 3 2 3" xfId="42303"/>
    <cellStyle name="SAPBEXstdItem 3 3 2 3 2" xfId="42304"/>
    <cellStyle name="SAPBEXstdItem 3 3 2 3 2 2" xfId="42305"/>
    <cellStyle name="SAPBEXstdItem 3 3 2 3 3" xfId="42306"/>
    <cellStyle name="SAPBEXstdItem 3 3 2 3 3 2" xfId="42307"/>
    <cellStyle name="SAPBEXstdItem 3 3 2 3 4" xfId="42308"/>
    <cellStyle name="SAPBEXstdItem 3 3 2 3 4 2" xfId="42309"/>
    <cellStyle name="SAPBEXstdItem 3 3 2 3 5" xfId="42310"/>
    <cellStyle name="SAPBEXstdItem 3 3 2 3 5 2" xfId="42311"/>
    <cellStyle name="SAPBEXstdItem 3 3 2 3 6" xfId="42312"/>
    <cellStyle name="SAPBEXstdItem 3 3 2 3 6 2" xfId="42313"/>
    <cellStyle name="SAPBEXstdItem 3 3 2 3 7" xfId="42314"/>
    <cellStyle name="SAPBEXstdItem 3 3 2 4" xfId="42315"/>
    <cellStyle name="SAPBEXstdItem 3 3 2 4 2" xfId="42316"/>
    <cellStyle name="SAPBEXstdItem 3 3 2 5" xfId="42317"/>
    <cellStyle name="SAPBEXstdItem 3 3 2 5 2" xfId="42318"/>
    <cellStyle name="SAPBEXstdItem 3 3 2 6" xfId="42319"/>
    <cellStyle name="SAPBEXstdItem 3 3 2 6 2" xfId="42320"/>
    <cellStyle name="SAPBEXstdItem 3 3 2 7" xfId="42321"/>
    <cellStyle name="SAPBEXstdItem 3 3 2 7 2" xfId="42322"/>
    <cellStyle name="SAPBEXstdItem 3 3 2 8" xfId="42323"/>
    <cellStyle name="SAPBEXstdItem 3 3 2 8 2" xfId="42324"/>
    <cellStyle name="SAPBEXstdItem 3 3 2 9" xfId="42325"/>
    <cellStyle name="SAPBEXstdItem 3 3 3" xfId="42326"/>
    <cellStyle name="SAPBEXstdItem 3 3 3 2" xfId="42327"/>
    <cellStyle name="SAPBEXstdItem 3 3 3 2 2" xfId="42328"/>
    <cellStyle name="SAPBEXstdItem 3 3 3 2 2 2" xfId="42329"/>
    <cellStyle name="SAPBEXstdItem 3 3 3 2 3" xfId="42330"/>
    <cellStyle name="SAPBEXstdItem 3 3 3 2 3 2" xfId="42331"/>
    <cellStyle name="SAPBEXstdItem 3 3 3 2 4" xfId="42332"/>
    <cellStyle name="SAPBEXstdItem 3 3 3 2 4 2" xfId="42333"/>
    <cellStyle name="SAPBEXstdItem 3 3 3 2 5" xfId="42334"/>
    <cellStyle name="SAPBEXstdItem 3 3 3 2 5 2" xfId="42335"/>
    <cellStyle name="SAPBEXstdItem 3 3 3 2 6" xfId="42336"/>
    <cellStyle name="SAPBEXstdItem 3 3 3 2 6 2" xfId="42337"/>
    <cellStyle name="SAPBEXstdItem 3 3 3 2 7" xfId="42338"/>
    <cellStyle name="SAPBEXstdItem 3 3 3 3" xfId="42339"/>
    <cellStyle name="SAPBEXstdItem 3 3 3 3 2" xfId="42340"/>
    <cellStyle name="SAPBEXstdItem 3 3 3 4" xfId="42341"/>
    <cellStyle name="SAPBEXstdItem 3 3 3 4 2" xfId="42342"/>
    <cellStyle name="SAPBEXstdItem 3 3 3 5" xfId="42343"/>
    <cellStyle name="SAPBEXstdItem 3 3 3 5 2" xfId="42344"/>
    <cellStyle name="SAPBEXstdItem 3 3 3 6" xfId="42345"/>
    <cellStyle name="SAPBEXstdItem 3 3 3 6 2" xfId="42346"/>
    <cellStyle name="SAPBEXstdItem 3 3 3 7" xfId="42347"/>
    <cellStyle name="SAPBEXstdItem 3 3 3 7 2" xfId="42348"/>
    <cellStyle name="SAPBEXstdItem 3 3 3 8" xfId="42349"/>
    <cellStyle name="SAPBEXstdItem 3 3 4" xfId="42350"/>
    <cellStyle name="SAPBEXstdItem 3 3 4 2" xfId="42351"/>
    <cellStyle name="SAPBEXstdItem 3 3 4 2 2" xfId="42352"/>
    <cellStyle name="SAPBEXstdItem 3 3 4 3" xfId="42353"/>
    <cellStyle name="SAPBEXstdItem 3 3 4 3 2" xfId="42354"/>
    <cellStyle name="SAPBEXstdItem 3 3 4 4" xfId="42355"/>
    <cellStyle name="SAPBEXstdItem 3 3 4 4 2" xfId="42356"/>
    <cellStyle name="SAPBEXstdItem 3 3 4 5" xfId="42357"/>
    <cellStyle name="SAPBEXstdItem 3 3 4 5 2" xfId="42358"/>
    <cellStyle name="SAPBEXstdItem 3 3 4 6" xfId="42359"/>
    <cellStyle name="SAPBEXstdItem 3 3 4 6 2" xfId="42360"/>
    <cellStyle name="SAPBEXstdItem 3 3 4 7" xfId="42361"/>
    <cellStyle name="SAPBEXstdItem 3 3 5" xfId="42362"/>
    <cellStyle name="SAPBEXstdItem 3 3 5 2" xfId="42363"/>
    <cellStyle name="SAPBEXstdItem 3 3 6" xfId="42364"/>
    <cellStyle name="SAPBEXstdItem 3 3 6 2" xfId="42365"/>
    <cellStyle name="SAPBEXstdItem 3 3 7" xfId="42366"/>
    <cellStyle name="SAPBEXstdItem 3 3 7 2" xfId="42367"/>
    <cellStyle name="SAPBEXstdItem 3 3 8" xfId="42368"/>
    <cellStyle name="SAPBEXstdItem 3 3 8 2" xfId="42369"/>
    <cellStyle name="SAPBEXstdItem 3 3 9" xfId="42370"/>
    <cellStyle name="SAPBEXstdItem 3 3 9 2" xfId="42371"/>
    <cellStyle name="SAPBEXstdItem 3 4" xfId="42372"/>
    <cellStyle name="SAPBEXstdItem 3 4 2" xfId="42373"/>
    <cellStyle name="SAPBEXstdItem 3 4 2 2" xfId="42374"/>
    <cellStyle name="SAPBEXstdItem 3 4 2 2 2" xfId="42375"/>
    <cellStyle name="SAPBEXstdItem 3 4 2 2 2 2" xfId="42376"/>
    <cellStyle name="SAPBEXstdItem 3 4 2 2 3" xfId="42377"/>
    <cellStyle name="SAPBEXstdItem 3 4 2 2 3 2" xfId="42378"/>
    <cellStyle name="SAPBEXstdItem 3 4 2 2 4" xfId="42379"/>
    <cellStyle name="SAPBEXstdItem 3 4 2 2 4 2" xfId="42380"/>
    <cellStyle name="SAPBEXstdItem 3 4 2 2 5" xfId="42381"/>
    <cellStyle name="SAPBEXstdItem 3 4 2 2 5 2" xfId="42382"/>
    <cellStyle name="SAPBEXstdItem 3 4 2 2 6" xfId="42383"/>
    <cellStyle name="SAPBEXstdItem 3 4 2 2 6 2" xfId="42384"/>
    <cellStyle name="SAPBEXstdItem 3 4 2 2 7" xfId="42385"/>
    <cellStyle name="SAPBEXstdItem 3 4 2 3" xfId="42386"/>
    <cellStyle name="SAPBEXstdItem 3 4 2 3 2" xfId="42387"/>
    <cellStyle name="SAPBEXstdItem 3 4 2 4" xfId="42388"/>
    <cellStyle name="SAPBEXstdItem 3 4 2 4 2" xfId="42389"/>
    <cellStyle name="SAPBEXstdItem 3 4 2 5" xfId="42390"/>
    <cellStyle name="SAPBEXstdItem 3 4 2 5 2" xfId="42391"/>
    <cellStyle name="SAPBEXstdItem 3 4 2 6" xfId="42392"/>
    <cellStyle name="SAPBEXstdItem 3 4 2 6 2" xfId="42393"/>
    <cellStyle name="SAPBEXstdItem 3 4 2 7" xfId="42394"/>
    <cellStyle name="SAPBEXstdItem 3 4 2 7 2" xfId="42395"/>
    <cellStyle name="SAPBEXstdItem 3 4 2 8" xfId="42396"/>
    <cellStyle name="SAPBEXstdItem 3 4 3" xfId="42397"/>
    <cellStyle name="SAPBEXstdItem 3 4 3 2" xfId="42398"/>
    <cellStyle name="SAPBEXstdItem 3 4 3 2 2" xfId="42399"/>
    <cellStyle name="SAPBEXstdItem 3 4 3 3" xfId="42400"/>
    <cellStyle name="SAPBEXstdItem 3 4 3 3 2" xfId="42401"/>
    <cellStyle name="SAPBEXstdItem 3 4 3 4" xfId="42402"/>
    <cellStyle name="SAPBEXstdItem 3 4 3 4 2" xfId="42403"/>
    <cellStyle name="SAPBEXstdItem 3 4 3 5" xfId="42404"/>
    <cellStyle name="SAPBEXstdItem 3 4 3 5 2" xfId="42405"/>
    <cellStyle name="SAPBEXstdItem 3 4 3 6" xfId="42406"/>
    <cellStyle name="SAPBEXstdItem 3 4 3 6 2" xfId="42407"/>
    <cellStyle name="SAPBEXstdItem 3 4 3 7" xfId="42408"/>
    <cellStyle name="SAPBEXstdItem 3 4 4" xfId="42409"/>
    <cellStyle name="SAPBEXstdItem 3 4 4 2" xfId="42410"/>
    <cellStyle name="SAPBEXstdItem 3 4 5" xfId="42411"/>
    <cellStyle name="SAPBEXstdItem 3 4 5 2" xfId="42412"/>
    <cellStyle name="SAPBEXstdItem 3 4 6" xfId="42413"/>
    <cellStyle name="SAPBEXstdItem 3 4 6 2" xfId="42414"/>
    <cellStyle name="SAPBEXstdItem 3 4 7" xfId="42415"/>
    <cellStyle name="SAPBEXstdItem 3 4 7 2" xfId="42416"/>
    <cellStyle name="SAPBEXstdItem 3 4 8" xfId="42417"/>
    <cellStyle name="SAPBEXstdItem 3 4 8 2" xfId="42418"/>
    <cellStyle name="SAPBEXstdItem 3 4 9" xfId="42419"/>
    <cellStyle name="SAPBEXstdItem 3 5" xfId="42420"/>
    <cellStyle name="SAPBEXstdItem 3 5 2" xfId="42421"/>
    <cellStyle name="SAPBEXstdItem 3 5 2 2" xfId="42422"/>
    <cellStyle name="SAPBEXstdItem 3 5 2 2 2" xfId="42423"/>
    <cellStyle name="SAPBEXstdItem 3 5 2 3" xfId="42424"/>
    <cellStyle name="SAPBEXstdItem 3 5 2 3 2" xfId="42425"/>
    <cellStyle name="SAPBEXstdItem 3 5 2 4" xfId="42426"/>
    <cellStyle name="SAPBEXstdItem 3 5 2 4 2" xfId="42427"/>
    <cellStyle name="SAPBEXstdItem 3 5 2 5" xfId="42428"/>
    <cellStyle name="SAPBEXstdItem 3 5 2 5 2" xfId="42429"/>
    <cellStyle name="SAPBEXstdItem 3 5 2 6" xfId="42430"/>
    <cellStyle name="SAPBEXstdItem 3 5 2 6 2" xfId="42431"/>
    <cellStyle name="SAPBEXstdItem 3 5 2 7" xfId="42432"/>
    <cellStyle name="SAPBEXstdItem 3 5 3" xfId="42433"/>
    <cellStyle name="SAPBEXstdItem 3 5 3 2" xfId="42434"/>
    <cellStyle name="SAPBEXstdItem 3 5 4" xfId="42435"/>
    <cellStyle name="SAPBEXstdItem 3 5 4 2" xfId="42436"/>
    <cellStyle name="SAPBEXstdItem 3 5 5" xfId="42437"/>
    <cellStyle name="SAPBEXstdItem 3 5 5 2" xfId="42438"/>
    <cellStyle name="SAPBEXstdItem 3 5 6" xfId="42439"/>
    <cellStyle name="SAPBEXstdItem 3 5 6 2" xfId="42440"/>
    <cellStyle name="SAPBEXstdItem 3 5 7" xfId="42441"/>
    <cellStyle name="SAPBEXstdItem 3 5 7 2" xfId="42442"/>
    <cellStyle name="SAPBEXstdItem 3 5 8" xfId="42443"/>
    <cellStyle name="SAPBEXstdItem 3 6" xfId="42444"/>
    <cellStyle name="SAPBEXstdItem 3 6 2" xfId="42445"/>
    <cellStyle name="SAPBEXstdItem 3 6 2 2" xfId="42446"/>
    <cellStyle name="SAPBEXstdItem 3 6 3" xfId="42447"/>
    <cellStyle name="SAPBEXstdItem 3 6 3 2" xfId="42448"/>
    <cellStyle name="SAPBEXstdItem 3 6 4" xfId="42449"/>
    <cellStyle name="SAPBEXstdItem 3 6 4 2" xfId="42450"/>
    <cellStyle name="SAPBEXstdItem 3 6 5" xfId="42451"/>
    <cellStyle name="SAPBEXstdItem 3 6 5 2" xfId="42452"/>
    <cellStyle name="SAPBEXstdItem 3 6 6" xfId="42453"/>
    <cellStyle name="SAPBEXstdItem 3 6 6 2" xfId="42454"/>
    <cellStyle name="SAPBEXstdItem 3 6 7" xfId="42455"/>
    <cellStyle name="SAPBEXstdItem 3 7" xfId="42456"/>
    <cellStyle name="SAPBEXstdItem 3 7 2" xfId="42457"/>
    <cellStyle name="SAPBEXstdItem 3 8" xfId="42458"/>
    <cellStyle name="SAPBEXstdItem 3 8 2" xfId="42459"/>
    <cellStyle name="SAPBEXstdItem 3 9" xfId="42460"/>
    <cellStyle name="SAPBEXstdItem 3 9 2" xfId="42461"/>
    <cellStyle name="SAPBEXstdItem 4" xfId="42462"/>
    <cellStyle name="SAPBEXstdItem 4 10" xfId="42463"/>
    <cellStyle name="SAPBEXstdItem 4 10 2" xfId="42464"/>
    <cellStyle name="SAPBEXstdItem 4 11" xfId="42465"/>
    <cellStyle name="SAPBEXstdItem 4 2" xfId="42466"/>
    <cellStyle name="SAPBEXstdItem 4 2 10" xfId="42467"/>
    <cellStyle name="SAPBEXstdItem 4 2 2" xfId="42468"/>
    <cellStyle name="SAPBEXstdItem 4 2 2 2" xfId="42469"/>
    <cellStyle name="SAPBEXstdItem 4 2 2 2 2" xfId="42470"/>
    <cellStyle name="SAPBEXstdItem 4 2 2 2 2 2" xfId="42471"/>
    <cellStyle name="SAPBEXstdItem 4 2 2 2 2 2 2" xfId="42472"/>
    <cellStyle name="SAPBEXstdItem 4 2 2 2 2 3" xfId="42473"/>
    <cellStyle name="SAPBEXstdItem 4 2 2 2 2 3 2" xfId="42474"/>
    <cellStyle name="SAPBEXstdItem 4 2 2 2 2 4" xfId="42475"/>
    <cellStyle name="SAPBEXstdItem 4 2 2 2 2 4 2" xfId="42476"/>
    <cellStyle name="SAPBEXstdItem 4 2 2 2 2 5" xfId="42477"/>
    <cellStyle name="SAPBEXstdItem 4 2 2 2 2 5 2" xfId="42478"/>
    <cellStyle name="SAPBEXstdItem 4 2 2 2 2 6" xfId="42479"/>
    <cellStyle name="SAPBEXstdItem 4 2 2 2 2 6 2" xfId="42480"/>
    <cellStyle name="SAPBEXstdItem 4 2 2 2 2 7" xfId="42481"/>
    <cellStyle name="SAPBEXstdItem 4 2 2 2 3" xfId="42482"/>
    <cellStyle name="SAPBEXstdItem 4 2 2 2 3 2" xfId="42483"/>
    <cellStyle name="SAPBEXstdItem 4 2 2 2 4" xfId="42484"/>
    <cellStyle name="SAPBEXstdItem 4 2 2 2 4 2" xfId="42485"/>
    <cellStyle name="SAPBEXstdItem 4 2 2 2 5" xfId="42486"/>
    <cellStyle name="SAPBEXstdItem 4 2 2 2 5 2" xfId="42487"/>
    <cellStyle name="SAPBEXstdItem 4 2 2 2 6" xfId="42488"/>
    <cellStyle name="SAPBEXstdItem 4 2 2 2 6 2" xfId="42489"/>
    <cellStyle name="SAPBEXstdItem 4 2 2 2 7" xfId="42490"/>
    <cellStyle name="SAPBEXstdItem 4 2 2 2 7 2" xfId="42491"/>
    <cellStyle name="SAPBEXstdItem 4 2 2 2 8" xfId="42492"/>
    <cellStyle name="SAPBEXstdItem 4 2 2 3" xfId="42493"/>
    <cellStyle name="SAPBEXstdItem 4 2 2 3 2" xfId="42494"/>
    <cellStyle name="SAPBEXstdItem 4 2 2 3 2 2" xfId="42495"/>
    <cellStyle name="SAPBEXstdItem 4 2 2 3 3" xfId="42496"/>
    <cellStyle name="SAPBEXstdItem 4 2 2 3 3 2" xfId="42497"/>
    <cellStyle name="SAPBEXstdItem 4 2 2 3 4" xfId="42498"/>
    <cellStyle name="SAPBEXstdItem 4 2 2 3 4 2" xfId="42499"/>
    <cellStyle name="SAPBEXstdItem 4 2 2 3 5" xfId="42500"/>
    <cellStyle name="SAPBEXstdItem 4 2 2 3 5 2" xfId="42501"/>
    <cellStyle name="SAPBEXstdItem 4 2 2 3 6" xfId="42502"/>
    <cellStyle name="SAPBEXstdItem 4 2 2 3 6 2" xfId="42503"/>
    <cellStyle name="SAPBEXstdItem 4 2 2 3 7" xfId="42504"/>
    <cellStyle name="SAPBEXstdItem 4 2 2 4" xfId="42505"/>
    <cellStyle name="SAPBEXstdItem 4 2 2 4 2" xfId="42506"/>
    <cellStyle name="SAPBEXstdItem 4 2 2 5" xfId="42507"/>
    <cellStyle name="SAPBEXstdItem 4 2 2 5 2" xfId="42508"/>
    <cellStyle name="SAPBEXstdItem 4 2 2 6" xfId="42509"/>
    <cellStyle name="SAPBEXstdItem 4 2 2 6 2" xfId="42510"/>
    <cellStyle name="SAPBEXstdItem 4 2 2 7" xfId="42511"/>
    <cellStyle name="SAPBEXstdItem 4 2 2 7 2" xfId="42512"/>
    <cellStyle name="SAPBEXstdItem 4 2 2 8" xfId="42513"/>
    <cellStyle name="SAPBEXstdItem 4 2 2 8 2" xfId="42514"/>
    <cellStyle name="SAPBEXstdItem 4 2 2 9" xfId="42515"/>
    <cellStyle name="SAPBEXstdItem 4 2 3" xfId="42516"/>
    <cellStyle name="SAPBEXstdItem 4 2 3 2" xfId="42517"/>
    <cellStyle name="SAPBEXstdItem 4 2 3 2 2" xfId="42518"/>
    <cellStyle name="SAPBEXstdItem 4 2 3 2 2 2" xfId="42519"/>
    <cellStyle name="SAPBEXstdItem 4 2 3 2 3" xfId="42520"/>
    <cellStyle name="SAPBEXstdItem 4 2 3 2 3 2" xfId="42521"/>
    <cellStyle name="SAPBEXstdItem 4 2 3 2 4" xfId="42522"/>
    <cellStyle name="SAPBEXstdItem 4 2 3 2 4 2" xfId="42523"/>
    <cellStyle name="SAPBEXstdItem 4 2 3 2 5" xfId="42524"/>
    <cellStyle name="SAPBEXstdItem 4 2 3 2 5 2" xfId="42525"/>
    <cellStyle name="SAPBEXstdItem 4 2 3 2 6" xfId="42526"/>
    <cellStyle name="SAPBEXstdItem 4 2 3 2 6 2" xfId="42527"/>
    <cellStyle name="SAPBEXstdItem 4 2 3 2 7" xfId="42528"/>
    <cellStyle name="SAPBEXstdItem 4 2 3 3" xfId="42529"/>
    <cellStyle name="SAPBEXstdItem 4 2 3 3 2" xfId="42530"/>
    <cellStyle name="SAPBEXstdItem 4 2 3 4" xfId="42531"/>
    <cellStyle name="SAPBEXstdItem 4 2 3 4 2" xfId="42532"/>
    <cellStyle name="SAPBEXstdItem 4 2 3 5" xfId="42533"/>
    <cellStyle name="SAPBEXstdItem 4 2 3 5 2" xfId="42534"/>
    <cellStyle name="SAPBEXstdItem 4 2 3 6" xfId="42535"/>
    <cellStyle name="SAPBEXstdItem 4 2 3 6 2" xfId="42536"/>
    <cellStyle name="SAPBEXstdItem 4 2 3 7" xfId="42537"/>
    <cellStyle name="SAPBEXstdItem 4 2 3 7 2" xfId="42538"/>
    <cellStyle name="SAPBEXstdItem 4 2 3 8" xfId="42539"/>
    <cellStyle name="SAPBEXstdItem 4 2 4" xfId="42540"/>
    <cellStyle name="SAPBEXstdItem 4 2 4 2" xfId="42541"/>
    <cellStyle name="SAPBEXstdItem 4 2 4 2 2" xfId="42542"/>
    <cellStyle name="SAPBEXstdItem 4 2 4 3" xfId="42543"/>
    <cellStyle name="SAPBEXstdItem 4 2 4 3 2" xfId="42544"/>
    <cellStyle name="SAPBEXstdItem 4 2 4 4" xfId="42545"/>
    <cellStyle name="SAPBEXstdItem 4 2 4 4 2" xfId="42546"/>
    <cellStyle name="SAPBEXstdItem 4 2 4 5" xfId="42547"/>
    <cellStyle name="SAPBEXstdItem 4 2 4 5 2" xfId="42548"/>
    <cellStyle name="SAPBEXstdItem 4 2 4 6" xfId="42549"/>
    <cellStyle name="SAPBEXstdItem 4 2 4 6 2" xfId="42550"/>
    <cellStyle name="SAPBEXstdItem 4 2 4 7" xfId="42551"/>
    <cellStyle name="SAPBEXstdItem 4 2 5" xfId="42552"/>
    <cellStyle name="SAPBEXstdItem 4 2 5 2" xfId="42553"/>
    <cellStyle name="SAPBEXstdItem 4 2 6" xfId="42554"/>
    <cellStyle name="SAPBEXstdItem 4 2 6 2" xfId="42555"/>
    <cellStyle name="SAPBEXstdItem 4 2 7" xfId="42556"/>
    <cellStyle name="SAPBEXstdItem 4 2 7 2" xfId="42557"/>
    <cellStyle name="SAPBEXstdItem 4 2 8" xfId="42558"/>
    <cellStyle name="SAPBEXstdItem 4 2 8 2" xfId="42559"/>
    <cellStyle name="SAPBEXstdItem 4 2 9" xfId="42560"/>
    <cellStyle name="SAPBEXstdItem 4 2 9 2" xfId="42561"/>
    <cellStyle name="SAPBEXstdItem 4 3" xfId="42562"/>
    <cellStyle name="SAPBEXstdItem 4 3 2" xfId="42563"/>
    <cellStyle name="SAPBEXstdItem 4 3 2 2" xfId="42564"/>
    <cellStyle name="SAPBEXstdItem 4 3 2 2 2" xfId="42565"/>
    <cellStyle name="SAPBEXstdItem 4 3 2 2 2 2" xfId="42566"/>
    <cellStyle name="SAPBEXstdItem 4 3 2 2 3" xfId="42567"/>
    <cellStyle name="SAPBEXstdItem 4 3 2 2 3 2" xfId="42568"/>
    <cellStyle name="SAPBEXstdItem 4 3 2 2 4" xfId="42569"/>
    <cellStyle name="SAPBEXstdItem 4 3 2 2 4 2" xfId="42570"/>
    <cellStyle name="SAPBEXstdItem 4 3 2 2 5" xfId="42571"/>
    <cellStyle name="SAPBEXstdItem 4 3 2 2 5 2" xfId="42572"/>
    <cellStyle name="SAPBEXstdItem 4 3 2 2 6" xfId="42573"/>
    <cellStyle name="SAPBEXstdItem 4 3 2 2 6 2" xfId="42574"/>
    <cellStyle name="SAPBEXstdItem 4 3 2 2 7" xfId="42575"/>
    <cellStyle name="SAPBEXstdItem 4 3 2 3" xfId="42576"/>
    <cellStyle name="SAPBEXstdItem 4 3 2 3 2" xfId="42577"/>
    <cellStyle name="SAPBEXstdItem 4 3 2 4" xfId="42578"/>
    <cellStyle name="SAPBEXstdItem 4 3 2 4 2" xfId="42579"/>
    <cellStyle name="SAPBEXstdItem 4 3 2 5" xfId="42580"/>
    <cellStyle name="SAPBEXstdItem 4 3 2 5 2" xfId="42581"/>
    <cellStyle name="SAPBEXstdItem 4 3 2 6" xfId="42582"/>
    <cellStyle name="SAPBEXstdItem 4 3 2 6 2" xfId="42583"/>
    <cellStyle name="SAPBEXstdItem 4 3 2 7" xfId="42584"/>
    <cellStyle name="SAPBEXstdItem 4 3 2 7 2" xfId="42585"/>
    <cellStyle name="SAPBEXstdItem 4 3 2 8" xfId="42586"/>
    <cellStyle name="SAPBEXstdItem 4 3 3" xfId="42587"/>
    <cellStyle name="SAPBEXstdItem 4 3 3 2" xfId="42588"/>
    <cellStyle name="SAPBEXstdItem 4 3 3 2 2" xfId="42589"/>
    <cellStyle name="SAPBEXstdItem 4 3 3 3" xfId="42590"/>
    <cellStyle name="SAPBEXstdItem 4 3 3 3 2" xfId="42591"/>
    <cellStyle name="SAPBEXstdItem 4 3 3 4" xfId="42592"/>
    <cellStyle name="SAPBEXstdItem 4 3 3 4 2" xfId="42593"/>
    <cellStyle name="SAPBEXstdItem 4 3 3 5" xfId="42594"/>
    <cellStyle name="SAPBEXstdItem 4 3 3 5 2" xfId="42595"/>
    <cellStyle name="SAPBEXstdItem 4 3 3 6" xfId="42596"/>
    <cellStyle name="SAPBEXstdItem 4 3 3 6 2" xfId="42597"/>
    <cellStyle name="SAPBEXstdItem 4 3 3 7" xfId="42598"/>
    <cellStyle name="SAPBEXstdItem 4 3 4" xfId="42599"/>
    <cellStyle name="SAPBEXstdItem 4 3 4 2" xfId="42600"/>
    <cellStyle name="SAPBEXstdItem 4 3 5" xfId="42601"/>
    <cellStyle name="SAPBEXstdItem 4 3 5 2" xfId="42602"/>
    <cellStyle name="SAPBEXstdItem 4 3 6" xfId="42603"/>
    <cellStyle name="SAPBEXstdItem 4 3 6 2" xfId="42604"/>
    <cellStyle name="SAPBEXstdItem 4 3 7" xfId="42605"/>
    <cellStyle name="SAPBEXstdItem 4 3 7 2" xfId="42606"/>
    <cellStyle name="SAPBEXstdItem 4 3 8" xfId="42607"/>
    <cellStyle name="SAPBEXstdItem 4 3 8 2" xfId="42608"/>
    <cellStyle name="SAPBEXstdItem 4 3 9" xfId="42609"/>
    <cellStyle name="SAPBEXstdItem 4 4" xfId="42610"/>
    <cellStyle name="SAPBEXstdItem 4 4 2" xfId="42611"/>
    <cellStyle name="SAPBEXstdItem 4 4 2 2" xfId="42612"/>
    <cellStyle name="SAPBEXstdItem 4 4 2 2 2" xfId="42613"/>
    <cellStyle name="SAPBEXstdItem 4 4 2 3" xfId="42614"/>
    <cellStyle name="SAPBEXstdItem 4 4 2 3 2" xfId="42615"/>
    <cellStyle name="SAPBEXstdItem 4 4 2 4" xfId="42616"/>
    <cellStyle name="SAPBEXstdItem 4 4 2 4 2" xfId="42617"/>
    <cellStyle name="SAPBEXstdItem 4 4 2 5" xfId="42618"/>
    <cellStyle name="SAPBEXstdItem 4 4 2 5 2" xfId="42619"/>
    <cellStyle name="SAPBEXstdItem 4 4 2 6" xfId="42620"/>
    <cellStyle name="SAPBEXstdItem 4 4 2 6 2" xfId="42621"/>
    <cellStyle name="SAPBEXstdItem 4 4 2 7" xfId="42622"/>
    <cellStyle name="SAPBEXstdItem 4 4 3" xfId="42623"/>
    <cellStyle name="SAPBEXstdItem 4 4 3 2" xfId="42624"/>
    <cellStyle name="SAPBEXstdItem 4 4 4" xfId="42625"/>
    <cellStyle name="SAPBEXstdItem 4 4 4 2" xfId="42626"/>
    <cellStyle name="SAPBEXstdItem 4 4 5" xfId="42627"/>
    <cellStyle name="SAPBEXstdItem 4 4 5 2" xfId="42628"/>
    <cellStyle name="SAPBEXstdItem 4 4 6" xfId="42629"/>
    <cellStyle name="SAPBEXstdItem 4 4 6 2" xfId="42630"/>
    <cellStyle name="SAPBEXstdItem 4 4 7" xfId="42631"/>
    <cellStyle name="SAPBEXstdItem 4 4 7 2" xfId="42632"/>
    <cellStyle name="SAPBEXstdItem 4 4 8" xfId="42633"/>
    <cellStyle name="SAPBEXstdItem 4 5" xfId="42634"/>
    <cellStyle name="SAPBEXstdItem 4 5 2" xfId="42635"/>
    <cellStyle name="SAPBEXstdItem 4 5 2 2" xfId="42636"/>
    <cellStyle name="SAPBEXstdItem 4 5 3" xfId="42637"/>
    <cellStyle name="SAPBEXstdItem 4 5 3 2" xfId="42638"/>
    <cellStyle name="SAPBEXstdItem 4 5 4" xfId="42639"/>
    <cellStyle name="SAPBEXstdItem 4 5 4 2" xfId="42640"/>
    <cellStyle name="SAPBEXstdItem 4 5 5" xfId="42641"/>
    <cellStyle name="SAPBEXstdItem 4 5 5 2" xfId="42642"/>
    <cellStyle name="SAPBEXstdItem 4 5 6" xfId="42643"/>
    <cellStyle name="SAPBEXstdItem 4 5 6 2" xfId="42644"/>
    <cellStyle name="SAPBEXstdItem 4 5 7" xfId="42645"/>
    <cellStyle name="SAPBEXstdItem 4 6" xfId="42646"/>
    <cellStyle name="SAPBEXstdItem 4 6 2" xfId="42647"/>
    <cellStyle name="SAPBEXstdItem 4 7" xfId="42648"/>
    <cellStyle name="SAPBEXstdItem 4 7 2" xfId="42649"/>
    <cellStyle name="SAPBEXstdItem 4 8" xfId="42650"/>
    <cellStyle name="SAPBEXstdItem 4 8 2" xfId="42651"/>
    <cellStyle name="SAPBEXstdItem 4 9" xfId="42652"/>
    <cellStyle name="SAPBEXstdItem 4 9 2" xfId="42653"/>
    <cellStyle name="SAPBEXstdItem 5" xfId="42654"/>
    <cellStyle name="SAPBEXstdItem 5 10" xfId="42655"/>
    <cellStyle name="SAPBEXstdItem 5 2" xfId="42656"/>
    <cellStyle name="SAPBEXstdItem 5 2 2" xfId="42657"/>
    <cellStyle name="SAPBEXstdItem 5 2 2 2" xfId="42658"/>
    <cellStyle name="SAPBEXstdItem 5 2 2 2 2" xfId="42659"/>
    <cellStyle name="SAPBEXstdItem 5 2 2 2 2 2" xfId="42660"/>
    <cellStyle name="SAPBEXstdItem 5 2 2 2 3" xfId="42661"/>
    <cellStyle name="SAPBEXstdItem 5 2 2 2 3 2" xfId="42662"/>
    <cellStyle name="SAPBEXstdItem 5 2 2 2 4" xfId="42663"/>
    <cellStyle name="SAPBEXstdItem 5 2 2 2 4 2" xfId="42664"/>
    <cellStyle name="SAPBEXstdItem 5 2 2 2 5" xfId="42665"/>
    <cellStyle name="SAPBEXstdItem 5 2 2 2 5 2" xfId="42666"/>
    <cellStyle name="SAPBEXstdItem 5 2 2 2 6" xfId="42667"/>
    <cellStyle name="SAPBEXstdItem 5 2 2 2 6 2" xfId="42668"/>
    <cellStyle name="SAPBEXstdItem 5 2 2 2 7" xfId="42669"/>
    <cellStyle name="SAPBEXstdItem 5 2 2 3" xfId="42670"/>
    <cellStyle name="SAPBEXstdItem 5 2 2 3 2" xfId="42671"/>
    <cellStyle name="SAPBEXstdItem 5 2 2 4" xfId="42672"/>
    <cellStyle name="SAPBEXstdItem 5 2 2 4 2" xfId="42673"/>
    <cellStyle name="SAPBEXstdItem 5 2 2 5" xfId="42674"/>
    <cellStyle name="SAPBEXstdItem 5 2 2 5 2" xfId="42675"/>
    <cellStyle name="SAPBEXstdItem 5 2 2 6" xfId="42676"/>
    <cellStyle name="SAPBEXstdItem 5 2 2 6 2" xfId="42677"/>
    <cellStyle name="SAPBEXstdItem 5 2 2 7" xfId="42678"/>
    <cellStyle name="SAPBEXstdItem 5 2 2 7 2" xfId="42679"/>
    <cellStyle name="SAPBEXstdItem 5 2 2 8" xfId="42680"/>
    <cellStyle name="SAPBEXstdItem 5 2 3" xfId="42681"/>
    <cellStyle name="SAPBEXstdItem 5 2 3 2" xfId="42682"/>
    <cellStyle name="SAPBEXstdItem 5 2 3 2 2" xfId="42683"/>
    <cellStyle name="SAPBEXstdItem 5 2 3 3" xfId="42684"/>
    <cellStyle name="SAPBEXstdItem 5 2 3 3 2" xfId="42685"/>
    <cellStyle name="SAPBEXstdItem 5 2 3 4" xfId="42686"/>
    <cellStyle name="SAPBEXstdItem 5 2 3 4 2" xfId="42687"/>
    <cellStyle name="SAPBEXstdItem 5 2 3 5" xfId="42688"/>
    <cellStyle name="SAPBEXstdItem 5 2 3 5 2" xfId="42689"/>
    <cellStyle name="SAPBEXstdItem 5 2 3 6" xfId="42690"/>
    <cellStyle name="SAPBEXstdItem 5 2 3 6 2" xfId="42691"/>
    <cellStyle name="SAPBEXstdItem 5 2 3 7" xfId="42692"/>
    <cellStyle name="SAPBEXstdItem 5 2 4" xfId="42693"/>
    <cellStyle name="SAPBEXstdItem 5 2 4 2" xfId="42694"/>
    <cellStyle name="SAPBEXstdItem 5 2 5" xfId="42695"/>
    <cellStyle name="SAPBEXstdItem 5 2 5 2" xfId="42696"/>
    <cellStyle name="SAPBEXstdItem 5 2 6" xfId="42697"/>
    <cellStyle name="SAPBEXstdItem 5 2 6 2" xfId="42698"/>
    <cellStyle name="SAPBEXstdItem 5 2 7" xfId="42699"/>
    <cellStyle name="SAPBEXstdItem 5 2 7 2" xfId="42700"/>
    <cellStyle name="SAPBEXstdItem 5 2 8" xfId="42701"/>
    <cellStyle name="SAPBEXstdItem 5 2 8 2" xfId="42702"/>
    <cellStyle name="SAPBEXstdItem 5 2 9" xfId="42703"/>
    <cellStyle name="SAPBEXstdItem 5 3" xfId="42704"/>
    <cellStyle name="SAPBEXstdItem 5 3 2" xfId="42705"/>
    <cellStyle name="SAPBEXstdItem 5 3 2 2" xfId="42706"/>
    <cellStyle name="SAPBEXstdItem 5 3 2 2 2" xfId="42707"/>
    <cellStyle name="SAPBEXstdItem 5 3 2 3" xfId="42708"/>
    <cellStyle name="SAPBEXstdItem 5 3 2 3 2" xfId="42709"/>
    <cellStyle name="SAPBEXstdItem 5 3 2 4" xfId="42710"/>
    <cellStyle name="SAPBEXstdItem 5 3 2 4 2" xfId="42711"/>
    <cellStyle name="SAPBEXstdItem 5 3 2 5" xfId="42712"/>
    <cellStyle name="SAPBEXstdItem 5 3 2 5 2" xfId="42713"/>
    <cellStyle name="SAPBEXstdItem 5 3 2 6" xfId="42714"/>
    <cellStyle name="SAPBEXstdItem 5 3 2 6 2" xfId="42715"/>
    <cellStyle name="SAPBEXstdItem 5 3 2 7" xfId="42716"/>
    <cellStyle name="SAPBEXstdItem 5 3 3" xfId="42717"/>
    <cellStyle name="SAPBEXstdItem 5 3 3 2" xfId="42718"/>
    <cellStyle name="SAPBEXstdItem 5 3 4" xfId="42719"/>
    <cellStyle name="SAPBEXstdItem 5 3 4 2" xfId="42720"/>
    <cellStyle name="SAPBEXstdItem 5 3 5" xfId="42721"/>
    <cellStyle name="SAPBEXstdItem 5 3 5 2" xfId="42722"/>
    <cellStyle name="SAPBEXstdItem 5 3 6" xfId="42723"/>
    <cellStyle name="SAPBEXstdItem 5 3 6 2" xfId="42724"/>
    <cellStyle name="SAPBEXstdItem 5 3 7" xfId="42725"/>
    <cellStyle name="SAPBEXstdItem 5 3 7 2" xfId="42726"/>
    <cellStyle name="SAPBEXstdItem 5 3 8" xfId="42727"/>
    <cellStyle name="SAPBEXstdItem 5 4" xfId="42728"/>
    <cellStyle name="SAPBEXstdItem 5 4 2" xfId="42729"/>
    <cellStyle name="SAPBEXstdItem 5 4 2 2" xfId="42730"/>
    <cellStyle name="SAPBEXstdItem 5 4 3" xfId="42731"/>
    <cellStyle name="SAPBEXstdItem 5 4 3 2" xfId="42732"/>
    <cellStyle name="SAPBEXstdItem 5 4 4" xfId="42733"/>
    <cellStyle name="SAPBEXstdItem 5 4 4 2" xfId="42734"/>
    <cellStyle name="SAPBEXstdItem 5 4 5" xfId="42735"/>
    <cellStyle name="SAPBEXstdItem 5 4 5 2" xfId="42736"/>
    <cellStyle name="SAPBEXstdItem 5 4 6" xfId="42737"/>
    <cellStyle name="SAPBEXstdItem 5 4 6 2" xfId="42738"/>
    <cellStyle name="SAPBEXstdItem 5 4 7" xfId="42739"/>
    <cellStyle name="SAPBEXstdItem 5 5" xfId="42740"/>
    <cellStyle name="SAPBEXstdItem 5 5 2" xfId="42741"/>
    <cellStyle name="SAPBEXstdItem 5 6" xfId="42742"/>
    <cellStyle name="SAPBEXstdItem 5 6 2" xfId="42743"/>
    <cellStyle name="SAPBEXstdItem 5 7" xfId="42744"/>
    <cellStyle name="SAPBEXstdItem 5 7 2" xfId="42745"/>
    <cellStyle name="SAPBEXstdItem 5 8" xfId="42746"/>
    <cellStyle name="SAPBEXstdItem 5 8 2" xfId="42747"/>
    <cellStyle name="SAPBEXstdItem 5 9" xfId="42748"/>
    <cellStyle name="SAPBEXstdItem 5 9 2" xfId="42749"/>
    <cellStyle name="SAPBEXstdItem 6" xfId="42750"/>
    <cellStyle name="SAPBEXstdItem 6 10" xfId="42751"/>
    <cellStyle name="SAPBEXstdItem 6 2" xfId="42752"/>
    <cellStyle name="SAPBEXstdItem 6 2 2" xfId="42753"/>
    <cellStyle name="SAPBEXstdItem 6 2 2 2" xfId="42754"/>
    <cellStyle name="SAPBEXstdItem 6 2 2 2 2" xfId="42755"/>
    <cellStyle name="SAPBEXstdItem 6 2 2 2 2 2" xfId="42756"/>
    <cellStyle name="SAPBEXstdItem 6 2 2 2 3" xfId="42757"/>
    <cellStyle name="SAPBEXstdItem 6 2 2 2 3 2" xfId="42758"/>
    <cellStyle name="SAPBEXstdItem 6 2 2 2 4" xfId="42759"/>
    <cellStyle name="SAPBEXstdItem 6 2 2 2 4 2" xfId="42760"/>
    <cellStyle name="SAPBEXstdItem 6 2 2 2 5" xfId="42761"/>
    <cellStyle name="SAPBEXstdItem 6 2 2 2 5 2" xfId="42762"/>
    <cellStyle name="SAPBEXstdItem 6 2 2 2 6" xfId="42763"/>
    <cellStyle name="SAPBEXstdItem 6 2 2 2 6 2" xfId="42764"/>
    <cellStyle name="SAPBEXstdItem 6 2 2 2 7" xfId="42765"/>
    <cellStyle name="SAPBEXstdItem 6 2 2 3" xfId="42766"/>
    <cellStyle name="SAPBEXstdItem 6 2 2 3 2" xfId="42767"/>
    <cellStyle name="SAPBEXstdItem 6 2 2 4" xfId="42768"/>
    <cellStyle name="SAPBEXstdItem 6 2 2 4 2" xfId="42769"/>
    <cellStyle name="SAPBEXstdItem 6 2 2 5" xfId="42770"/>
    <cellStyle name="SAPBEXstdItem 6 2 2 5 2" xfId="42771"/>
    <cellStyle name="SAPBEXstdItem 6 2 2 6" xfId="42772"/>
    <cellStyle name="SAPBEXstdItem 6 2 2 6 2" xfId="42773"/>
    <cellStyle name="SAPBEXstdItem 6 2 2 7" xfId="42774"/>
    <cellStyle name="SAPBEXstdItem 6 2 2 7 2" xfId="42775"/>
    <cellStyle name="SAPBEXstdItem 6 2 2 8" xfId="42776"/>
    <cellStyle name="SAPBEXstdItem 6 2 3" xfId="42777"/>
    <cellStyle name="SAPBEXstdItem 6 2 3 2" xfId="42778"/>
    <cellStyle name="SAPBEXstdItem 6 2 3 2 2" xfId="42779"/>
    <cellStyle name="SAPBEXstdItem 6 2 3 3" xfId="42780"/>
    <cellStyle name="SAPBEXstdItem 6 2 3 3 2" xfId="42781"/>
    <cellStyle name="SAPBEXstdItem 6 2 3 4" xfId="42782"/>
    <cellStyle name="SAPBEXstdItem 6 2 3 4 2" xfId="42783"/>
    <cellStyle name="SAPBEXstdItem 6 2 3 5" xfId="42784"/>
    <cellStyle name="SAPBEXstdItem 6 2 3 5 2" xfId="42785"/>
    <cellStyle name="SAPBEXstdItem 6 2 3 6" xfId="42786"/>
    <cellStyle name="SAPBEXstdItem 6 2 3 6 2" xfId="42787"/>
    <cellStyle name="SAPBEXstdItem 6 2 3 7" xfId="42788"/>
    <cellStyle name="SAPBEXstdItem 6 2 4" xfId="42789"/>
    <cellStyle name="SAPBEXstdItem 6 2 4 2" xfId="42790"/>
    <cellStyle name="SAPBEXstdItem 6 2 5" xfId="42791"/>
    <cellStyle name="SAPBEXstdItem 6 2 5 2" xfId="42792"/>
    <cellStyle name="SAPBEXstdItem 6 2 6" xfId="42793"/>
    <cellStyle name="SAPBEXstdItem 6 2 6 2" xfId="42794"/>
    <cellStyle name="SAPBEXstdItem 6 2 7" xfId="42795"/>
    <cellStyle name="SAPBEXstdItem 6 2 7 2" xfId="42796"/>
    <cellStyle name="SAPBEXstdItem 6 2 8" xfId="42797"/>
    <cellStyle name="SAPBEXstdItem 6 2 8 2" xfId="42798"/>
    <cellStyle name="SAPBEXstdItem 6 2 9" xfId="42799"/>
    <cellStyle name="SAPBEXstdItem 6 3" xfId="42800"/>
    <cellStyle name="SAPBEXstdItem 6 3 2" xfId="42801"/>
    <cellStyle name="SAPBEXstdItem 6 3 2 2" xfId="42802"/>
    <cellStyle name="SAPBEXstdItem 6 3 2 2 2" xfId="42803"/>
    <cellStyle name="SAPBEXstdItem 6 3 2 3" xfId="42804"/>
    <cellStyle name="SAPBEXstdItem 6 3 2 3 2" xfId="42805"/>
    <cellStyle name="SAPBEXstdItem 6 3 2 4" xfId="42806"/>
    <cellStyle name="SAPBEXstdItem 6 3 2 4 2" xfId="42807"/>
    <cellStyle name="SAPBEXstdItem 6 3 2 5" xfId="42808"/>
    <cellStyle name="SAPBEXstdItem 6 3 2 5 2" xfId="42809"/>
    <cellStyle name="SAPBEXstdItem 6 3 2 6" xfId="42810"/>
    <cellStyle name="SAPBEXstdItem 6 3 2 6 2" xfId="42811"/>
    <cellStyle name="SAPBEXstdItem 6 3 2 7" xfId="42812"/>
    <cellStyle name="SAPBEXstdItem 6 3 3" xfId="42813"/>
    <cellStyle name="SAPBEXstdItem 6 3 3 2" xfId="42814"/>
    <cellStyle name="SAPBEXstdItem 6 3 4" xfId="42815"/>
    <cellStyle name="SAPBEXstdItem 6 3 4 2" xfId="42816"/>
    <cellStyle name="SAPBEXstdItem 6 3 5" xfId="42817"/>
    <cellStyle name="SAPBEXstdItem 6 3 5 2" xfId="42818"/>
    <cellStyle name="SAPBEXstdItem 6 3 6" xfId="42819"/>
    <cellStyle name="SAPBEXstdItem 6 3 6 2" xfId="42820"/>
    <cellStyle name="SAPBEXstdItem 6 3 7" xfId="42821"/>
    <cellStyle name="SAPBEXstdItem 6 3 7 2" xfId="42822"/>
    <cellStyle name="SAPBEXstdItem 6 3 8" xfId="42823"/>
    <cellStyle name="SAPBEXstdItem 6 4" xfId="42824"/>
    <cellStyle name="SAPBEXstdItem 6 4 2" xfId="42825"/>
    <cellStyle name="SAPBEXstdItem 6 4 2 2" xfId="42826"/>
    <cellStyle name="SAPBEXstdItem 6 4 3" xfId="42827"/>
    <cellStyle name="SAPBEXstdItem 6 4 3 2" xfId="42828"/>
    <cellStyle name="SAPBEXstdItem 6 4 4" xfId="42829"/>
    <cellStyle name="SAPBEXstdItem 6 4 4 2" xfId="42830"/>
    <cellStyle name="SAPBEXstdItem 6 4 5" xfId="42831"/>
    <cellStyle name="SAPBEXstdItem 6 4 5 2" xfId="42832"/>
    <cellStyle name="SAPBEXstdItem 6 4 6" xfId="42833"/>
    <cellStyle name="SAPBEXstdItem 6 4 6 2" xfId="42834"/>
    <cellStyle name="SAPBEXstdItem 6 4 7" xfId="42835"/>
    <cellStyle name="SAPBEXstdItem 6 5" xfId="42836"/>
    <cellStyle name="SAPBEXstdItem 6 5 2" xfId="42837"/>
    <cellStyle name="SAPBEXstdItem 6 6" xfId="42838"/>
    <cellStyle name="SAPBEXstdItem 6 6 2" xfId="42839"/>
    <cellStyle name="SAPBEXstdItem 6 7" xfId="42840"/>
    <cellStyle name="SAPBEXstdItem 6 7 2" xfId="42841"/>
    <cellStyle name="SAPBEXstdItem 6 8" xfId="42842"/>
    <cellStyle name="SAPBEXstdItem 6 8 2" xfId="42843"/>
    <cellStyle name="SAPBEXstdItem 6 9" xfId="42844"/>
    <cellStyle name="SAPBEXstdItem 6 9 2" xfId="42845"/>
    <cellStyle name="SAPBEXstdItem 7" xfId="42846"/>
    <cellStyle name="SAPBEXstdItem 7 10" xfId="42847"/>
    <cellStyle name="SAPBEXstdItem 7 2" xfId="42848"/>
    <cellStyle name="SAPBEXstdItem 7 2 2" xfId="42849"/>
    <cellStyle name="SAPBEXstdItem 7 2 2 2" xfId="42850"/>
    <cellStyle name="SAPBEXstdItem 7 2 2 2 2" xfId="42851"/>
    <cellStyle name="SAPBEXstdItem 7 2 2 2 2 2" xfId="42852"/>
    <cellStyle name="SAPBEXstdItem 7 2 2 2 3" xfId="42853"/>
    <cellStyle name="SAPBEXstdItem 7 2 2 2 3 2" xfId="42854"/>
    <cellStyle name="SAPBEXstdItem 7 2 2 2 4" xfId="42855"/>
    <cellStyle name="SAPBEXstdItem 7 2 2 2 4 2" xfId="42856"/>
    <cellStyle name="SAPBEXstdItem 7 2 2 2 5" xfId="42857"/>
    <cellStyle name="SAPBEXstdItem 7 2 2 2 5 2" xfId="42858"/>
    <cellStyle name="SAPBEXstdItem 7 2 2 2 6" xfId="42859"/>
    <cellStyle name="SAPBEXstdItem 7 2 2 2 6 2" xfId="42860"/>
    <cellStyle name="SAPBEXstdItem 7 2 2 2 7" xfId="42861"/>
    <cellStyle name="SAPBEXstdItem 7 2 2 3" xfId="42862"/>
    <cellStyle name="SAPBEXstdItem 7 2 2 3 2" xfId="42863"/>
    <cellStyle name="SAPBEXstdItem 7 2 2 4" xfId="42864"/>
    <cellStyle name="SAPBEXstdItem 7 2 2 4 2" xfId="42865"/>
    <cellStyle name="SAPBEXstdItem 7 2 2 5" xfId="42866"/>
    <cellStyle name="SAPBEXstdItem 7 2 2 5 2" xfId="42867"/>
    <cellStyle name="SAPBEXstdItem 7 2 2 6" xfId="42868"/>
    <cellStyle name="SAPBEXstdItem 7 2 2 6 2" xfId="42869"/>
    <cellStyle name="SAPBEXstdItem 7 2 2 7" xfId="42870"/>
    <cellStyle name="SAPBEXstdItem 7 2 2 7 2" xfId="42871"/>
    <cellStyle name="SAPBEXstdItem 7 2 2 8" xfId="42872"/>
    <cellStyle name="SAPBEXstdItem 7 2 3" xfId="42873"/>
    <cellStyle name="SAPBEXstdItem 7 2 3 2" xfId="42874"/>
    <cellStyle name="SAPBEXstdItem 7 2 3 2 2" xfId="42875"/>
    <cellStyle name="SAPBEXstdItem 7 2 3 3" xfId="42876"/>
    <cellStyle name="SAPBEXstdItem 7 2 3 3 2" xfId="42877"/>
    <cellStyle name="SAPBEXstdItem 7 2 3 4" xfId="42878"/>
    <cellStyle name="SAPBEXstdItem 7 2 3 4 2" xfId="42879"/>
    <cellStyle name="SAPBEXstdItem 7 2 3 5" xfId="42880"/>
    <cellStyle name="SAPBEXstdItem 7 2 3 5 2" xfId="42881"/>
    <cellStyle name="SAPBEXstdItem 7 2 3 6" xfId="42882"/>
    <cellStyle name="SAPBEXstdItem 7 2 3 6 2" xfId="42883"/>
    <cellStyle name="SAPBEXstdItem 7 2 3 7" xfId="42884"/>
    <cellStyle name="SAPBEXstdItem 7 2 4" xfId="42885"/>
    <cellStyle name="SAPBEXstdItem 7 2 4 2" xfId="42886"/>
    <cellStyle name="SAPBEXstdItem 7 2 5" xfId="42887"/>
    <cellStyle name="SAPBEXstdItem 7 2 5 2" xfId="42888"/>
    <cellStyle name="SAPBEXstdItem 7 2 6" xfId="42889"/>
    <cellStyle name="SAPBEXstdItem 7 2 6 2" xfId="42890"/>
    <cellStyle name="SAPBEXstdItem 7 2 7" xfId="42891"/>
    <cellStyle name="SAPBEXstdItem 7 2 7 2" xfId="42892"/>
    <cellStyle name="SAPBEXstdItem 7 2 8" xfId="42893"/>
    <cellStyle name="SAPBEXstdItem 7 2 8 2" xfId="42894"/>
    <cellStyle name="SAPBEXstdItem 7 2 9" xfId="42895"/>
    <cellStyle name="SAPBEXstdItem 7 3" xfId="42896"/>
    <cellStyle name="SAPBEXstdItem 7 3 2" xfId="42897"/>
    <cellStyle name="SAPBEXstdItem 7 3 2 2" xfId="42898"/>
    <cellStyle name="SAPBEXstdItem 7 3 2 2 2" xfId="42899"/>
    <cellStyle name="SAPBEXstdItem 7 3 2 3" xfId="42900"/>
    <cellStyle name="SAPBEXstdItem 7 3 2 3 2" xfId="42901"/>
    <cellStyle name="SAPBEXstdItem 7 3 2 4" xfId="42902"/>
    <cellStyle name="SAPBEXstdItem 7 3 2 4 2" xfId="42903"/>
    <cellStyle name="SAPBEXstdItem 7 3 2 5" xfId="42904"/>
    <cellStyle name="SAPBEXstdItem 7 3 2 5 2" xfId="42905"/>
    <cellStyle name="SAPBEXstdItem 7 3 2 6" xfId="42906"/>
    <cellStyle name="SAPBEXstdItem 7 3 2 6 2" xfId="42907"/>
    <cellStyle name="SAPBEXstdItem 7 3 2 7" xfId="42908"/>
    <cellStyle name="SAPBEXstdItem 7 3 3" xfId="42909"/>
    <cellStyle name="SAPBEXstdItem 7 3 3 2" xfId="42910"/>
    <cellStyle name="SAPBEXstdItem 7 3 4" xfId="42911"/>
    <cellStyle name="SAPBEXstdItem 7 3 4 2" xfId="42912"/>
    <cellStyle name="SAPBEXstdItem 7 3 5" xfId="42913"/>
    <cellStyle name="SAPBEXstdItem 7 3 5 2" xfId="42914"/>
    <cellStyle name="SAPBEXstdItem 7 3 6" xfId="42915"/>
    <cellStyle name="SAPBEXstdItem 7 3 6 2" xfId="42916"/>
    <cellStyle name="SAPBEXstdItem 7 3 7" xfId="42917"/>
    <cellStyle name="SAPBEXstdItem 7 3 7 2" xfId="42918"/>
    <cellStyle name="SAPBEXstdItem 7 3 8" xfId="42919"/>
    <cellStyle name="SAPBEXstdItem 7 4" xfId="42920"/>
    <cellStyle name="SAPBEXstdItem 7 4 2" xfId="42921"/>
    <cellStyle name="SAPBEXstdItem 7 4 2 2" xfId="42922"/>
    <cellStyle name="SAPBEXstdItem 7 4 3" xfId="42923"/>
    <cellStyle name="SAPBEXstdItem 7 4 3 2" xfId="42924"/>
    <cellStyle name="SAPBEXstdItem 7 4 4" xfId="42925"/>
    <cellStyle name="SAPBEXstdItem 7 4 4 2" xfId="42926"/>
    <cellStyle name="SAPBEXstdItem 7 4 5" xfId="42927"/>
    <cellStyle name="SAPBEXstdItem 7 4 5 2" xfId="42928"/>
    <cellStyle name="SAPBEXstdItem 7 4 6" xfId="42929"/>
    <cellStyle name="SAPBEXstdItem 7 4 6 2" xfId="42930"/>
    <cellStyle name="SAPBEXstdItem 7 4 7" xfId="42931"/>
    <cellStyle name="SAPBEXstdItem 7 5" xfId="42932"/>
    <cellStyle name="SAPBEXstdItem 7 5 2" xfId="42933"/>
    <cellStyle name="SAPBEXstdItem 7 6" xfId="42934"/>
    <cellStyle name="SAPBEXstdItem 7 6 2" xfId="42935"/>
    <cellStyle name="SAPBEXstdItem 7 7" xfId="42936"/>
    <cellStyle name="SAPBEXstdItem 7 7 2" xfId="42937"/>
    <cellStyle name="SAPBEXstdItem 7 8" xfId="42938"/>
    <cellStyle name="SAPBEXstdItem 7 8 2" xfId="42939"/>
    <cellStyle name="SAPBEXstdItem 7 9" xfId="42940"/>
    <cellStyle name="SAPBEXstdItem 7 9 2" xfId="42941"/>
    <cellStyle name="SAPBEXstdItem 8" xfId="42942"/>
    <cellStyle name="SAPBEXstdItem 8 2" xfId="42943"/>
    <cellStyle name="SAPBEXstdItem 8 2 2" xfId="42944"/>
    <cellStyle name="SAPBEXstdItem 8 2 2 2" xfId="42945"/>
    <cellStyle name="SAPBEXstdItem 8 2 2 2 2" xfId="42946"/>
    <cellStyle name="SAPBEXstdItem 8 2 2 3" xfId="42947"/>
    <cellStyle name="SAPBEXstdItem 8 2 2 3 2" xfId="42948"/>
    <cellStyle name="SAPBEXstdItem 8 2 2 4" xfId="42949"/>
    <cellStyle name="SAPBEXstdItem 8 2 2 4 2" xfId="42950"/>
    <cellStyle name="SAPBEXstdItem 8 2 2 5" xfId="42951"/>
    <cellStyle name="SAPBEXstdItem 8 2 2 5 2" xfId="42952"/>
    <cellStyle name="SAPBEXstdItem 8 2 2 6" xfId="42953"/>
    <cellStyle name="SAPBEXstdItem 8 2 2 6 2" xfId="42954"/>
    <cellStyle name="SAPBEXstdItem 8 2 2 7" xfId="42955"/>
    <cellStyle name="SAPBEXstdItem 8 2 3" xfId="42956"/>
    <cellStyle name="SAPBEXstdItem 8 2 3 2" xfId="42957"/>
    <cellStyle name="SAPBEXstdItem 8 2 4" xfId="42958"/>
    <cellStyle name="SAPBEXstdItem 8 2 4 2" xfId="42959"/>
    <cellStyle name="SAPBEXstdItem 8 2 5" xfId="42960"/>
    <cellStyle name="SAPBEXstdItem 8 2 5 2" xfId="42961"/>
    <cellStyle name="SAPBEXstdItem 8 2 6" xfId="42962"/>
    <cellStyle name="SAPBEXstdItem 8 2 6 2" xfId="42963"/>
    <cellStyle name="SAPBEXstdItem 8 2 7" xfId="42964"/>
    <cellStyle name="SAPBEXstdItem 8 2 7 2" xfId="42965"/>
    <cellStyle name="SAPBEXstdItem 8 2 8" xfId="42966"/>
    <cellStyle name="SAPBEXstdItem 8 3" xfId="42967"/>
    <cellStyle name="SAPBEXstdItem 8 3 2" xfId="42968"/>
    <cellStyle name="SAPBEXstdItem 8 3 2 2" xfId="42969"/>
    <cellStyle name="SAPBEXstdItem 8 3 3" xfId="42970"/>
    <cellStyle name="SAPBEXstdItem 8 3 3 2" xfId="42971"/>
    <cellStyle name="SAPBEXstdItem 8 3 4" xfId="42972"/>
    <cellStyle name="SAPBEXstdItem 8 3 4 2" xfId="42973"/>
    <cellStyle name="SAPBEXstdItem 8 3 5" xfId="42974"/>
    <cellStyle name="SAPBEXstdItem 8 3 5 2" xfId="42975"/>
    <cellStyle name="SAPBEXstdItem 8 3 6" xfId="42976"/>
    <cellStyle name="SAPBEXstdItem 8 3 6 2" xfId="42977"/>
    <cellStyle name="SAPBEXstdItem 8 3 7" xfId="42978"/>
    <cellStyle name="SAPBEXstdItem 8 4" xfId="42979"/>
    <cellStyle name="SAPBEXstdItem 8 4 2" xfId="42980"/>
    <cellStyle name="SAPBEXstdItem 8 5" xfId="42981"/>
    <cellStyle name="SAPBEXstdItem 8 5 2" xfId="42982"/>
    <cellStyle name="SAPBEXstdItem 8 6" xfId="42983"/>
    <cellStyle name="SAPBEXstdItem 8 6 2" xfId="42984"/>
    <cellStyle name="SAPBEXstdItem 8 7" xfId="42985"/>
    <cellStyle name="SAPBEXstdItem 8 7 2" xfId="42986"/>
    <cellStyle name="SAPBEXstdItem 8 8" xfId="42987"/>
    <cellStyle name="SAPBEXstdItem 8 8 2" xfId="42988"/>
    <cellStyle name="SAPBEXstdItem 8 9" xfId="42989"/>
    <cellStyle name="SAPBEXstdItem 9" xfId="42990"/>
    <cellStyle name="SAPBEXstdItem 9 2" xfId="42991"/>
    <cellStyle name="SAPBEXstdItem 9 2 2" xfId="42992"/>
    <cellStyle name="SAPBEXstdItem 9 2 2 2" xfId="42993"/>
    <cellStyle name="SAPBEXstdItem 9 2 3" xfId="42994"/>
    <cellStyle name="SAPBEXstdItem 9 2 3 2" xfId="42995"/>
    <cellStyle name="SAPBEXstdItem 9 2 4" xfId="42996"/>
    <cellStyle name="SAPBEXstdItem 9 2 4 2" xfId="42997"/>
    <cellStyle name="SAPBEXstdItem 9 2 5" xfId="42998"/>
    <cellStyle name="SAPBEXstdItem 9 2 5 2" xfId="42999"/>
    <cellStyle name="SAPBEXstdItem 9 2 6" xfId="43000"/>
    <cellStyle name="SAPBEXstdItem 9 2 6 2" xfId="43001"/>
    <cellStyle name="SAPBEXstdItem 9 2 7" xfId="43002"/>
    <cellStyle name="SAPBEXstdItem 9 3" xfId="43003"/>
    <cellStyle name="SAPBEXstdItem 9 3 2" xfId="43004"/>
    <cellStyle name="SAPBEXstdItem 9 4" xfId="43005"/>
    <cellStyle name="SAPBEXstdItem 9 4 2" xfId="43006"/>
    <cellStyle name="SAPBEXstdItem 9 5" xfId="43007"/>
    <cellStyle name="SAPBEXstdItem 9 5 2" xfId="43008"/>
    <cellStyle name="SAPBEXstdItem 9 6" xfId="43009"/>
    <cellStyle name="SAPBEXstdItem 9 6 2" xfId="43010"/>
    <cellStyle name="SAPBEXstdItem 9 7" xfId="43011"/>
    <cellStyle name="SAPBEXstdItem 9 7 2" xfId="43012"/>
    <cellStyle name="SAPBEXstdItem 9 8" xfId="43013"/>
    <cellStyle name="SAPBEXstdItemX" xfId="43014"/>
    <cellStyle name="SAPBEXstdItemX 10" xfId="43015"/>
    <cellStyle name="SAPBEXstdItemX 2" xfId="43016"/>
    <cellStyle name="SAPBEXstdItemX 2 2" xfId="43017"/>
    <cellStyle name="SAPBEXstdItemX 2 2 2" xfId="43018"/>
    <cellStyle name="SAPBEXstdItemX 2 2 2 2" xfId="43019"/>
    <cellStyle name="SAPBEXstdItemX 2 2 3" xfId="43020"/>
    <cellStyle name="SAPBEXstdItemX 2 2 3 2" xfId="43021"/>
    <cellStyle name="SAPBEXstdItemX 2 2 4" xfId="43022"/>
    <cellStyle name="SAPBEXstdItemX 2 2 4 2" xfId="43023"/>
    <cellStyle name="SAPBEXstdItemX 2 2 5" xfId="43024"/>
    <cellStyle name="SAPBEXstdItemX 2 2 5 2" xfId="43025"/>
    <cellStyle name="SAPBEXstdItemX 2 2 6" xfId="43026"/>
    <cellStyle name="SAPBEXstdItemX 2 2 6 2" xfId="43027"/>
    <cellStyle name="SAPBEXstdItemX 2 2 7" xfId="43028"/>
    <cellStyle name="SAPBEXstdItemX 2 3" xfId="43029"/>
    <cellStyle name="SAPBEXstdItemX 2 3 2" xfId="43030"/>
    <cellStyle name="SAPBEXstdItemX 2 4" xfId="43031"/>
    <cellStyle name="SAPBEXstdItemX 2 4 2" xfId="43032"/>
    <cellStyle name="SAPBEXstdItemX 2 5" xfId="43033"/>
    <cellStyle name="SAPBEXstdItemX 2 5 2" xfId="43034"/>
    <cellStyle name="SAPBEXstdItemX 2 6" xfId="43035"/>
    <cellStyle name="SAPBEXstdItemX 2 6 2" xfId="43036"/>
    <cellStyle name="SAPBEXstdItemX 2 7" xfId="43037"/>
    <cellStyle name="SAPBEXstdItemX 2 7 2" xfId="43038"/>
    <cellStyle name="SAPBEXstdItemX 2 8" xfId="43039"/>
    <cellStyle name="SAPBEXstdItemX 3" xfId="43040"/>
    <cellStyle name="SAPBEXstdItemX 3 2" xfId="43041"/>
    <cellStyle name="SAPBEXstdItemX 3 2 2" xfId="43042"/>
    <cellStyle name="SAPBEXstdItemX 3 2 2 2" xfId="43043"/>
    <cellStyle name="SAPBEXstdItemX 3 2 3" xfId="43044"/>
    <cellStyle name="SAPBEXstdItemX 3 2 3 2" xfId="43045"/>
    <cellStyle name="SAPBEXstdItemX 3 2 4" xfId="43046"/>
    <cellStyle name="SAPBEXstdItemX 3 2 4 2" xfId="43047"/>
    <cellStyle name="SAPBEXstdItemX 3 2 5" xfId="43048"/>
    <cellStyle name="SAPBEXstdItemX 3 2 5 2" xfId="43049"/>
    <cellStyle name="SAPBEXstdItemX 3 2 6" xfId="43050"/>
    <cellStyle name="SAPBEXstdItemX 3 2 6 2" xfId="43051"/>
    <cellStyle name="SAPBEXstdItemX 3 2 7" xfId="43052"/>
    <cellStyle name="SAPBEXstdItemX 3 3" xfId="43053"/>
    <cellStyle name="SAPBEXstdItemX 3 3 2" xfId="43054"/>
    <cellStyle name="SAPBEXstdItemX 3 4" xfId="43055"/>
    <cellStyle name="SAPBEXstdItemX 3 4 2" xfId="43056"/>
    <cellStyle name="SAPBEXstdItemX 3 5" xfId="43057"/>
    <cellStyle name="SAPBEXstdItemX 3 5 2" xfId="43058"/>
    <cellStyle name="SAPBEXstdItemX 3 6" xfId="43059"/>
    <cellStyle name="SAPBEXstdItemX 3 6 2" xfId="43060"/>
    <cellStyle name="SAPBEXstdItemX 3 7" xfId="43061"/>
    <cellStyle name="SAPBEXstdItemX 3 7 2" xfId="43062"/>
    <cellStyle name="SAPBEXstdItemX 3 8" xfId="43063"/>
    <cellStyle name="SAPBEXstdItemX 4" xfId="43064"/>
    <cellStyle name="SAPBEXstdItemX 4 2" xfId="43065"/>
    <cellStyle name="SAPBEXstdItemX 4 2 2" xfId="43066"/>
    <cellStyle name="SAPBEXstdItemX 4 3" xfId="43067"/>
    <cellStyle name="SAPBEXstdItemX 4 3 2" xfId="43068"/>
    <cellStyle name="SAPBEXstdItemX 4 4" xfId="43069"/>
    <cellStyle name="SAPBEXstdItemX 4 4 2" xfId="43070"/>
    <cellStyle name="SAPBEXstdItemX 4 5" xfId="43071"/>
    <cellStyle name="SAPBEXstdItemX 4 5 2" xfId="43072"/>
    <cellStyle name="SAPBEXstdItemX 4 6" xfId="43073"/>
    <cellStyle name="SAPBEXstdItemX 4 6 2" xfId="43074"/>
    <cellStyle name="SAPBEXstdItemX 4 7" xfId="43075"/>
    <cellStyle name="SAPBEXstdItemX 5" xfId="43076"/>
    <cellStyle name="SAPBEXstdItemX 5 2" xfId="43077"/>
    <cellStyle name="SAPBEXstdItemX 6" xfId="43078"/>
    <cellStyle name="SAPBEXstdItemX 6 2" xfId="43079"/>
    <cellStyle name="SAPBEXstdItemX 7" xfId="43080"/>
    <cellStyle name="SAPBEXstdItemX 7 2" xfId="43081"/>
    <cellStyle name="SAPBEXstdItemX 8" xfId="43082"/>
    <cellStyle name="SAPBEXstdItemX 8 2" xfId="43083"/>
    <cellStyle name="SAPBEXstdItemX 9" xfId="43084"/>
    <cellStyle name="SAPBEXstdItemX 9 2" xfId="43085"/>
    <cellStyle name="SAPBEXtitle" xfId="43086"/>
    <cellStyle name="SAPBEXtitle 10" xfId="43087"/>
    <cellStyle name="SAPBEXtitle 2" xfId="43088"/>
    <cellStyle name="SAPBEXtitle 2 2" xfId="43089"/>
    <cellStyle name="SAPBEXtitle 2 2 2" xfId="43090"/>
    <cellStyle name="SAPBEXtitle 2 2 2 2" xfId="43091"/>
    <cellStyle name="SAPBEXtitle 2 2 3" xfId="43092"/>
    <cellStyle name="SAPBEXtitle 2 2 3 2" xfId="43093"/>
    <cellStyle name="SAPBEXtitle 2 2 4" xfId="43094"/>
    <cellStyle name="SAPBEXtitle 2 2 4 2" xfId="43095"/>
    <cellStyle name="SAPBEXtitle 2 2 5" xfId="43096"/>
    <cellStyle name="SAPBEXtitle 2 2 5 2" xfId="43097"/>
    <cellStyle name="SAPBEXtitle 2 2 6" xfId="43098"/>
    <cellStyle name="SAPBEXtitle 2 2 6 2" xfId="43099"/>
    <cellStyle name="SAPBEXtitle 2 2 7" xfId="43100"/>
    <cellStyle name="SAPBEXtitle 2 3" xfId="43101"/>
    <cellStyle name="SAPBEXtitle 2 3 2" xfId="43102"/>
    <cellStyle name="SAPBEXtitle 2 4" xfId="43103"/>
    <cellStyle name="SAPBEXtitle 2 4 2" xfId="43104"/>
    <cellStyle name="SAPBEXtitle 2 5" xfId="43105"/>
    <cellStyle name="SAPBEXtitle 2 5 2" xfId="43106"/>
    <cellStyle name="SAPBEXtitle 2 6" xfId="43107"/>
    <cellStyle name="SAPBEXtitle 2 6 2" xfId="43108"/>
    <cellStyle name="SAPBEXtitle 2 7" xfId="43109"/>
    <cellStyle name="SAPBEXtitle 2 7 2" xfId="43110"/>
    <cellStyle name="SAPBEXtitle 2 8" xfId="43111"/>
    <cellStyle name="SAPBEXtitle 3" xfId="43112"/>
    <cellStyle name="SAPBEXtitle 3 2" xfId="43113"/>
    <cellStyle name="SAPBEXtitle 3 2 2" xfId="43114"/>
    <cellStyle name="SAPBEXtitle 3 2 2 2" xfId="43115"/>
    <cellStyle name="SAPBEXtitle 3 2 3" xfId="43116"/>
    <cellStyle name="SAPBEXtitle 3 2 3 2" xfId="43117"/>
    <cellStyle name="SAPBEXtitle 3 2 4" xfId="43118"/>
    <cellStyle name="SAPBEXtitle 3 2 4 2" xfId="43119"/>
    <cellStyle name="SAPBEXtitle 3 2 5" xfId="43120"/>
    <cellStyle name="SAPBEXtitle 3 2 5 2" xfId="43121"/>
    <cellStyle name="SAPBEXtitle 3 2 6" xfId="43122"/>
    <cellStyle name="SAPBEXtitle 3 2 6 2" xfId="43123"/>
    <cellStyle name="SAPBEXtitle 3 2 7" xfId="43124"/>
    <cellStyle name="SAPBEXtitle 3 3" xfId="43125"/>
    <cellStyle name="SAPBEXtitle 3 3 2" xfId="43126"/>
    <cellStyle name="SAPBEXtitle 3 4" xfId="43127"/>
    <cellStyle name="SAPBEXtitle 3 4 2" xfId="43128"/>
    <cellStyle name="SAPBEXtitle 3 5" xfId="43129"/>
    <cellStyle name="SAPBEXtitle 3 5 2" xfId="43130"/>
    <cellStyle name="SAPBEXtitle 3 6" xfId="43131"/>
    <cellStyle name="SAPBEXtitle 3 6 2" xfId="43132"/>
    <cellStyle name="SAPBEXtitle 3 7" xfId="43133"/>
    <cellStyle name="SAPBEXtitle 3 7 2" xfId="43134"/>
    <cellStyle name="SAPBEXtitle 3 8" xfId="43135"/>
    <cellStyle name="SAPBEXtitle 4" xfId="43136"/>
    <cellStyle name="SAPBEXtitle 4 2" xfId="43137"/>
    <cellStyle name="SAPBEXtitle 4 2 2" xfId="43138"/>
    <cellStyle name="SAPBEXtitle 4 3" xfId="43139"/>
    <cellStyle name="SAPBEXtitle 4 3 2" xfId="43140"/>
    <cellStyle name="SAPBEXtitle 4 4" xfId="43141"/>
    <cellStyle name="SAPBEXtitle 4 4 2" xfId="43142"/>
    <cellStyle name="SAPBEXtitle 4 5" xfId="43143"/>
    <cellStyle name="SAPBEXtitle 4 5 2" xfId="43144"/>
    <cellStyle name="SAPBEXtitle 4 6" xfId="43145"/>
    <cellStyle name="SAPBEXtitle 4 6 2" xfId="43146"/>
    <cellStyle name="SAPBEXtitle 4 7" xfId="43147"/>
    <cellStyle name="SAPBEXtitle 5" xfId="43148"/>
    <cellStyle name="SAPBEXtitle 5 2" xfId="43149"/>
    <cellStyle name="SAPBEXtitle 6" xfId="43150"/>
    <cellStyle name="SAPBEXtitle 6 2" xfId="43151"/>
    <cellStyle name="SAPBEXtitle 7" xfId="43152"/>
    <cellStyle name="SAPBEXtitle 7 2" xfId="43153"/>
    <cellStyle name="SAPBEXtitle 8" xfId="43154"/>
    <cellStyle name="SAPBEXtitle 8 2" xfId="43155"/>
    <cellStyle name="SAPBEXtitle 9" xfId="43156"/>
    <cellStyle name="SAPBEXtitle 9 2" xfId="43157"/>
    <cellStyle name="SAPBEXunassignedItem" xfId="43158"/>
    <cellStyle name="SAPBEXunassignedItem 10" xfId="43159"/>
    <cellStyle name="SAPBEXunassignedItem 10 2" xfId="43160"/>
    <cellStyle name="SAPBEXunassignedItem 10 2 2" xfId="43161"/>
    <cellStyle name="SAPBEXunassignedItem 10 3" xfId="43162"/>
    <cellStyle name="SAPBEXunassignedItem 10 3 2" xfId="43163"/>
    <cellStyle name="SAPBEXunassignedItem 10 4" xfId="43164"/>
    <cellStyle name="SAPBEXunassignedItem 10 4 2" xfId="43165"/>
    <cellStyle name="SAPBEXunassignedItem 10 5" xfId="43166"/>
    <cellStyle name="SAPBEXunassignedItem 10 5 2" xfId="43167"/>
    <cellStyle name="SAPBEXunassignedItem 10 6" xfId="43168"/>
    <cellStyle name="SAPBEXunassignedItem 10 6 2" xfId="43169"/>
    <cellStyle name="SAPBEXunassignedItem 10 7" xfId="43170"/>
    <cellStyle name="SAPBEXunassignedItem 10 7 2" xfId="43171"/>
    <cellStyle name="SAPBEXunassignedItem 10 8" xfId="43172"/>
    <cellStyle name="SAPBEXunassignedItem 2" xfId="43173"/>
    <cellStyle name="SAPBEXunassignedItem 2 2" xfId="43174"/>
    <cellStyle name="SAPBEXunassignedItem 2 2 2" xfId="43175"/>
    <cellStyle name="SAPBEXunassignedItem 2 2 2 2" xfId="43176"/>
    <cellStyle name="SAPBEXunassignedItem 2 2 2 2 2" xfId="43177"/>
    <cellStyle name="SAPBEXunassignedItem 2 2 2 2 2 2" xfId="43178"/>
    <cellStyle name="SAPBEXunassignedItem 2 2 2 2 2 2 2" xfId="43179"/>
    <cellStyle name="SAPBEXunassignedItem 2 2 2 2 2 2 2 2" xfId="43180"/>
    <cellStyle name="SAPBEXunassignedItem 2 2 2 2 2 2 2 2 2" xfId="43181"/>
    <cellStyle name="SAPBEXunassignedItem 2 2 2 2 2 2 2 3" xfId="43182"/>
    <cellStyle name="SAPBEXunassignedItem 2 2 2 2 2 2 2 3 2" xfId="43183"/>
    <cellStyle name="SAPBEXunassignedItem 2 2 2 2 2 2 2 4" xfId="43184"/>
    <cellStyle name="SAPBEXunassignedItem 2 2 2 2 2 2 2 4 2" xfId="43185"/>
    <cellStyle name="SAPBEXunassignedItem 2 2 2 2 2 2 2 5" xfId="43186"/>
    <cellStyle name="SAPBEXunassignedItem 2 2 2 2 2 2 2 5 2" xfId="43187"/>
    <cellStyle name="SAPBEXunassignedItem 2 2 2 2 2 2 2 6" xfId="43188"/>
    <cellStyle name="SAPBEXunassignedItem 2 2 2 2 2 2 2 6 2" xfId="43189"/>
    <cellStyle name="SAPBEXunassignedItem 2 2 2 2 2 2 2 7" xfId="43190"/>
    <cellStyle name="SAPBEXunassignedItem 2 2 2 2 2 2 2 7 2" xfId="43191"/>
    <cellStyle name="SAPBEXunassignedItem 2 2 2 2 2 2 2 8" xfId="43192"/>
    <cellStyle name="SAPBEXunassignedItem 2 2 2 2 2 3" xfId="43193"/>
    <cellStyle name="SAPBEXunassignedItem 2 2 2 2 2 3 2" xfId="43194"/>
    <cellStyle name="SAPBEXunassignedItem 2 2 2 2 2 3 2 2" xfId="43195"/>
    <cellStyle name="SAPBEXunassignedItem 2 2 2 2 2 3 2 2 2" xfId="43196"/>
    <cellStyle name="SAPBEXunassignedItem 2 2 2 2 2 3 2 3" xfId="43197"/>
    <cellStyle name="SAPBEXunassignedItem 2 2 2 2 2 3 3" xfId="43198"/>
    <cellStyle name="SAPBEXunassignedItem 2 2 2 2 2 3 3 2" xfId="43199"/>
    <cellStyle name="SAPBEXunassignedItem 2 2 2 2 2 3 4" xfId="43200"/>
    <cellStyle name="SAPBEXunassignedItem 2 2 2 2 2 3 4 2" xfId="43201"/>
    <cellStyle name="SAPBEXunassignedItem 2 2 2 2 2 3 5" xfId="43202"/>
    <cellStyle name="SAPBEXunassignedItem 2 2 2 2 2 3 5 2" xfId="43203"/>
    <cellStyle name="SAPBEXunassignedItem 2 2 2 2 2 3 6" xfId="43204"/>
    <cellStyle name="SAPBEXunassignedItem 2 2 2 2 2 3 6 2" xfId="43205"/>
    <cellStyle name="SAPBEXunassignedItem 2 2 2 2 2 4" xfId="43206"/>
    <cellStyle name="SAPBEXunassignedItem 2 2 2 2 2 4 2" xfId="43207"/>
    <cellStyle name="SAPBEXunassignedItem 2 2 2 2 2 4 2 2" xfId="43208"/>
    <cellStyle name="SAPBEXunassignedItem 2 2 2 2 2 4 3" xfId="43209"/>
    <cellStyle name="SAPBEXunassignedItem 2 2 2 2 2 4 3 2" xfId="43210"/>
    <cellStyle name="SAPBEXunassignedItem 2 2 2 2 2 4 4" xfId="43211"/>
    <cellStyle name="SAPBEXunassignedItem 2 2 2 2 2 4 4 2" xfId="43212"/>
    <cellStyle name="SAPBEXunassignedItem 2 2 2 2 2 4 5" xfId="43213"/>
    <cellStyle name="SAPBEXunassignedItem 2 2 2 2 2 4 5 2" xfId="43214"/>
    <cellStyle name="SAPBEXunassignedItem 2 2 2 2 2 4 6" xfId="43215"/>
    <cellStyle name="SAPBEXunassignedItem 2 2 2 2 2 4 6 2" xfId="43216"/>
    <cellStyle name="SAPBEXunassignedItem 2 2 2 2 2 4 7" xfId="43217"/>
    <cellStyle name="SAPBEXunassignedItem 2 2 2 2 3" xfId="43218"/>
    <cellStyle name="SAPBEXunassignedItem 2 2 2 2 3 2" xfId="43219"/>
    <cellStyle name="SAPBEXunassignedItem 2 2 2 2 3 2 2" xfId="43220"/>
    <cellStyle name="SAPBEXunassignedItem 2 2 2 2 3 3" xfId="43221"/>
    <cellStyle name="SAPBEXunassignedItem 2 2 2 2 3 3 2" xfId="43222"/>
    <cellStyle name="SAPBEXunassignedItem 2 2 2 2 3 4" xfId="43223"/>
    <cellStyle name="SAPBEXunassignedItem 2 2 2 2 3 4 2" xfId="43224"/>
    <cellStyle name="SAPBEXunassignedItem 2 2 2 2 3 5" xfId="43225"/>
    <cellStyle name="SAPBEXunassignedItem 2 2 2 2 3 5 2" xfId="43226"/>
    <cellStyle name="SAPBEXunassignedItem 2 2 2 2 3 6" xfId="43227"/>
    <cellStyle name="SAPBEXunassignedItem 2 2 2 2 3 6 2" xfId="43228"/>
    <cellStyle name="SAPBEXunassignedItem 2 2 2 2 3 7" xfId="43229"/>
    <cellStyle name="SAPBEXunassignedItem 2 2 2 2 3 7 2" xfId="43230"/>
    <cellStyle name="SAPBEXunassignedItem 2 2 2 2 3 8" xfId="43231"/>
    <cellStyle name="SAPBEXunassignedItem 2 2 2 3" xfId="43232"/>
    <cellStyle name="SAPBEXunassignedItem 2 2 2 3 2" xfId="43233"/>
    <cellStyle name="SAPBEXunassignedItem 2 2 2 3 2 2" xfId="43234"/>
    <cellStyle name="SAPBEXunassignedItem 2 2 2 3 2 2 2" xfId="43235"/>
    <cellStyle name="SAPBEXunassignedItem 2 2 2 3 2 2 2 2" xfId="43236"/>
    <cellStyle name="SAPBEXunassignedItem 2 2 2 3 2 2 3" xfId="43237"/>
    <cellStyle name="SAPBEXunassignedItem 2 2 2 3 2 2 3 2" xfId="43238"/>
    <cellStyle name="SAPBEXunassignedItem 2 2 2 3 2 2 4" xfId="43239"/>
    <cellStyle name="SAPBEXunassignedItem 2 2 2 3 2 2 4 2" xfId="43240"/>
    <cellStyle name="SAPBEXunassignedItem 2 2 2 3 2 2 5" xfId="43241"/>
    <cellStyle name="SAPBEXunassignedItem 2 2 2 3 2 2 5 2" xfId="43242"/>
    <cellStyle name="SAPBEXunassignedItem 2 2 2 3 2 2 6" xfId="43243"/>
    <cellStyle name="SAPBEXunassignedItem 2 2 2 3 2 2 6 2" xfId="43244"/>
    <cellStyle name="SAPBEXunassignedItem 2 2 2 3 2 2 7" xfId="43245"/>
    <cellStyle name="SAPBEXunassignedItem 2 2 2 3 2 2 7 2" xfId="43246"/>
    <cellStyle name="SAPBEXunassignedItem 2 2 2 3 2 2 8" xfId="43247"/>
    <cellStyle name="SAPBEXunassignedItem 2 2 2 3 3" xfId="43248"/>
    <cellStyle name="SAPBEXunassignedItem 2 2 2 3 3 2" xfId="43249"/>
    <cellStyle name="SAPBEXunassignedItem 2 2 2 3 3 2 2" xfId="43250"/>
    <cellStyle name="SAPBEXunassignedItem 2 2 2 3 3 2 2 2" xfId="43251"/>
    <cellStyle name="SAPBEXunassignedItem 2 2 2 3 3 2 3" xfId="43252"/>
    <cellStyle name="SAPBEXunassignedItem 2 2 2 3 3 3" xfId="43253"/>
    <cellStyle name="SAPBEXunassignedItem 2 2 2 3 3 3 2" xfId="43254"/>
    <cellStyle name="SAPBEXunassignedItem 2 2 2 3 3 4" xfId="43255"/>
    <cellStyle name="SAPBEXunassignedItem 2 2 2 3 3 4 2" xfId="43256"/>
    <cellStyle name="SAPBEXunassignedItem 2 2 2 3 3 5" xfId="43257"/>
    <cellStyle name="SAPBEXunassignedItem 2 2 2 3 3 5 2" xfId="43258"/>
    <cellStyle name="SAPBEXunassignedItem 2 2 2 3 3 6" xfId="43259"/>
    <cellStyle name="SAPBEXunassignedItem 2 2 2 3 3 6 2" xfId="43260"/>
    <cellStyle name="SAPBEXunassignedItem 2 2 2 3 4" xfId="43261"/>
    <cellStyle name="SAPBEXunassignedItem 2 2 2 3 4 2" xfId="43262"/>
    <cellStyle name="SAPBEXunassignedItem 2 2 2 3 4 2 2" xfId="43263"/>
    <cellStyle name="SAPBEXunassignedItem 2 2 2 3 4 3" xfId="43264"/>
    <cellStyle name="SAPBEXunassignedItem 2 2 2 3 4 3 2" xfId="43265"/>
    <cellStyle name="SAPBEXunassignedItem 2 2 2 3 4 4" xfId="43266"/>
    <cellStyle name="SAPBEXunassignedItem 2 2 2 3 4 4 2" xfId="43267"/>
    <cellStyle name="SAPBEXunassignedItem 2 2 2 3 4 5" xfId="43268"/>
    <cellStyle name="SAPBEXunassignedItem 2 2 2 3 4 5 2" xfId="43269"/>
    <cellStyle name="SAPBEXunassignedItem 2 2 2 3 4 6" xfId="43270"/>
    <cellStyle name="SAPBEXunassignedItem 2 2 2 3 4 6 2" xfId="43271"/>
    <cellStyle name="SAPBEXunassignedItem 2 2 2 3 4 7" xfId="43272"/>
    <cellStyle name="SAPBEXunassignedItem 2 2 2 4" xfId="43273"/>
    <cellStyle name="SAPBEXunassignedItem 2 2 2 4 2" xfId="43274"/>
    <cellStyle name="SAPBEXunassignedItem 2 2 2 4 2 2" xfId="43275"/>
    <cellStyle name="SAPBEXunassignedItem 2 2 2 4 3" xfId="43276"/>
    <cellStyle name="SAPBEXunassignedItem 2 2 2 4 3 2" xfId="43277"/>
    <cellStyle name="SAPBEXunassignedItem 2 2 2 4 4" xfId="43278"/>
    <cellStyle name="SAPBEXunassignedItem 2 2 2 4 4 2" xfId="43279"/>
    <cellStyle name="SAPBEXunassignedItem 2 2 2 4 5" xfId="43280"/>
    <cellStyle name="SAPBEXunassignedItem 2 2 2 4 5 2" xfId="43281"/>
    <cellStyle name="SAPBEXunassignedItem 2 2 2 4 6" xfId="43282"/>
    <cellStyle name="SAPBEXunassignedItem 2 2 2 4 6 2" xfId="43283"/>
    <cellStyle name="SAPBEXunassignedItem 2 2 2 4 7" xfId="43284"/>
    <cellStyle name="SAPBEXunassignedItem 2 2 2 4 7 2" xfId="43285"/>
    <cellStyle name="SAPBEXunassignedItem 2 2 2 4 8" xfId="43286"/>
    <cellStyle name="SAPBEXunassignedItem 2 2 3" xfId="43287"/>
    <cellStyle name="SAPBEXunassignedItem 2 2 3 2" xfId="43288"/>
    <cellStyle name="SAPBEXunassignedItem 2 2 3 2 2" xfId="43289"/>
    <cellStyle name="SAPBEXunassignedItem 2 2 3 2 2 2" xfId="43290"/>
    <cellStyle name="SAPBEXunassignedItem 2 2 3 2 2 2 2" xfId="43291"/>
    <cellStyle name="SAPBEXunassignedItem 2 2 3 2 2 2 2 2" xfId="43292"/>
    <cellStyle name="SAPBEXunassignedItem 2 2 3 2 2 2 3" xfId="43293"/>
    <cellStyle name="SAPBEXunassignedItem 2 2 3 2 2 2 3 2" xfId="43294"/>
    <cellStyle name="SAPBEXunassignedItem 2 2 3 2 2 2 4" xfId="43295"/>
    <cellStyle name="SAPBEXunassignedItem 2 2 3 2 2 2 4 2" xfId="43296"/>
    <cellStyle name="SAPBEXunassignedItem 2 2 3 2 2 2 5" xfId="43297"/>
    <cellStyle name="SAPBEXunassignedItem 2 2 3 2 2 2 5 2" xfId="43298"/>
    <cellStyle name="SAPBEXunassignedItem 2 2 3 2 2 2 6" xfId="43299"/>
    <cellStyle name="SAPBEXunassignedItem 2 2 3 2 2 2 6 2" xfId="43300"/>
    <cellStyle name="SAPBEXunassignedItem 2 2 3 2 2 2 7" xfId="43301"/>
    <cellStyle name="SAPBEXunassignedItem 2 2 3 2 2 2 7 2" xfId="43302"/>
    <cellStyle name="SAPBEXunassignedItem 2 2 3 2 2 2 8" xfId="43303"/>
    <cellStyle name="SAPBEXunassignedItem 2 2 3 2 3" xfId="43304"/>
    <cellStyle name="SAPBEXunassignedItem 2 2 3 2 3 2" xfId="43305"/>
    <cellStyle name="SAPBEXunassignedItem 2 2 3 2 3 2 2" xfId="43306"/>
    <cellStyle name="SAPBEXunassignedItem 2 2 3 2 3 2 2 2" xfId="43307"/>
    <cellStyle name="SAPBEXunassignedItem 2 2 3 2 3 2 3" xfId="43308"/>
    <cellStyle name="SAPBEXunassignedItem 2 2 3 2 3 3" xfId="43309"/>
    <cellStyle name="SAPBEXunassignedItem 2 2 3 2 3 3 2" xfId="43310"/>
    <cellStyle name="SAPBEXunassignedItem 2 2 3 2 3 4" xfId="43311"/>
    <cellStyle name="SAPBEXunassignedItem 2 2 3 2 3 4 2" xfId="43312"/>
    <cellStyle name="SAPBEXunassignedItem 2 2 3 2 3 5" xfId="43313"/>
    <cellStyle name="SAPBEXunassignedItem 2 2 3 2 3 5 2" xfId="43314"/>
    <cellStyle name="SAPBEXunassignedItem 2 2 3 2 3 6" xfId="43315"/>
    <cellStyle name="SAPBEXunassignedItem 2 2 3 2 3 6 2" xfId="43316"/>
    <cellStyle name="SAPBEXunassignedItem 2 2 3 2 4" xfId="43317"/>
    <cellStyle name="SAPBEXunassignedItem 2 2 3 2 4 2" xfId="43318"/>
    <cellStyle name="SAPBEXunassignedItem 2 2 3 2 4 2 2" xfId="43319"/>
    <cellStyle name="SAPBEXunassignedItem 2 2 3 2 4 3" xfId="43320"/>
    <cellStyle name="SAPBEXunassignedItem 2 2 3 2 4 3 2" xfId="43321"/>
    <cellStyle name="SAPBEXunassignedItem 2 2 3 2 4 4" xfId="43322"/>
    <cellStyle name="SAPBEXunassignedItem 2 2 3 2 4 4 2" xfId="43323"/>
    <cellStyle name="SAPBEXunassignedItem 2 2 3 2 4 5" xfId="43324"/>
    <cellStyle name="SAPBEXunassignedItem 2 2 3 2 4 5 2" xfId="43325"/>
    <cellStyle name="SAPBEXunassignedItem 2 2 3 2 4 6" xfId="43326"/>
    <cellStyle name="SAPBEXunassignedItem 2 2 3 2 4 6 2" xfId="43327"/>
    <cellStyle name="SAPBEXunassignedItem 2 2 3 2 4 7" xfId="43328"/>
    <cellStyle name="SAPBEXunassignedItem 2 2 3 3" xfId="43329"/>
    <cellStyle name="SAPBEXunassignedItem 2 2 3 3 2" xfId="43330"/>
    <cellStyle name="SAPBEXunassignedItem 2 2 3 3 2 2" xfId="43331"/>
    <cellStyle name="SAPBEXunassignedItem 2 2 3 3 3" xfId="43332"/>
    <cellStyle name="SAPBEXunassignedItem 2 2 3 3 3 2" xfId="43333"/>
    <cellStyle name="SAPBEXunassignedItem 2 2 3 3 4" xfId="43334"/>
    <cellStyle name="SAPBEXunassignedItem 2 2 3 3 4 2" xfId="43335"/>
    <cellStyle name="SAPBEXunassignedItem 2 2 3 3 5" xfId="43336"/>
    <cellStyle name="SAPBEXunassignedItem 2 2 3 3 5 2" xfId="43337"/>
    <cellStyle name="SAPBEXunassignedItem 2 2 3 3 6" xfId="43338"/>
    <cellStyle name="SAPBEXunassignedItem 2 2 3 3 6 2" xfId="43339"/>
    <cellStyle name="SAPBEXunassignedItem 2 2 3 3 7" xfId="43340"/>
    <cellStyle name="SAPBEXunassignedItem 2 2 3 3 7 2" xfId="43341"/>
    <cellStyle name="SAPBEXunassignedItem 2 2 3 3 8" xfId="43342"/>
    <cellStyle name="SAPBEXunassignedItem 2 2 4" xfId="43343"/>
    <cellStyle name="SAPBEXunassignedItem 2 2 4 2" xfId="43344"/>
    <cellStyle name="SAPBEXunassignedItem 2 2 4 2 2" xfId="43345"/>
    <cellStyle name="SAPBEXunassignedItem 2 2 4 2 2 2" xfId="43346"/>
    <cellStyle name="SAPBEXunassignedItem 2 2 4 2 2 2 2" xfId="43347"/>
    <cellStyle name="SAPBEXunassignedItem 2 2 4 2 2 3" xfId="43348"/>
    <cellStyle name="SAPBEXunassignedItem 2 2 4 2 2 3 2" xfId="43349"/>
    <cellStyle name="SAPBEXunassignedItem 2 2 4 2 2 4" xfId="43350"/>
    <cellStyle name="SAPBEXunassignedItem 2 2 4 2 2 4 2" xfId="43351"/>
    <cellStyle name="SAPBEXunassignedItem 2 2 4 2 2 5" xfId="43352"/>
    <cellStyle name="SAPBEXunassignedItem 2 2 4 2 2 5 2" xfId="43353"/>
    <cellStyle name="SAPBEXunassignedItem 2 2 4 2 2 6" xfId="43354"/>
    <cellStyle name="SAPBEXunassignedItem 2 2 4 2 2 6 2" xfId="43355"/>
    <cellStyle name="SAPBEXunassignedItem 2 2 4 2 2 7" xfId="43356"/>
    <cellStyle name="SAPBEXunassignedItem 2 2 4 2 2 7 2" xfId="43357"/>
    <cellStyle name="SAPBEXunassignedItem 2 2 4 2 2 8" xfId="43358"/>
    <cellStyle name="SAPBEXunassignedItem 2 2 4 3" xfId="43359"/>
    <cellStyle name="SAPBEXunassignedItem 2 2 4 3 2" xfId="43360"/>
    <cellStyle name="SAPBEXunassignedItem 2 2 4 3 2 2" xfId="43361"/>
    <cellStyle name="SAPBEXunassignedItem 2 2 4 3 2 2 2" xfId="43362"/>
    <cellStyle name="SAPBEXunassignedItem 2 2 4 3 2 3" xfId="43363"/>
    <cellStyle name="SAPBEXunassignedItem 2 2 4 3 3" xfId="43364"/>
    <cellStyle name="SAPBEXunassignedItem 2 2 4 3 3 2" xfId="43365"/>
    <cellStyle name="SAPBEXunassignedItem 2 2 4 3 4" xfId="43366"/>
    <cellStyle name="SAPBEXunassignedItem 2 2 4 3 4 2" xfId="43367"/>
    <cellStyle name="SAPBEXunassignedItem 2 2 4 3 5" xfId="43368"/>
    <cellStyle name="SAPBEXunassignedItem 2 2 4 3 5 2" xfId="43369"/>
    <cellStyle name="SAPBEXunassignedItem 2 2 4 3 6" xfId="43370"/>
    <cellStyle name="SAPBEXunassignedItem 2 2 4 3 6 2" xfId="43371"/>
    <cellStyle name="SAPBEXunassignedItem 2 2 4 4" xfId="43372"/>
    <cellStyle name="SAPBEXunassignedItem 2 2 4 4 2" xfId="43373"/>
    <cellStyle name="SAPBEXunassignedItem 2 2 4 4 2 2" xfId="43374"/>
    <cellStyle name="SAPBEXunassignedItem 2 2 4 4 3" xfId="43375"/>
    <cellStyle name="SAPBEXunassignedItem 2 2 4 4 3 2" xfId="43376"/>
    <cellStyle name="SAPBEXunassignedItem 2 2 4 4 4" xfId="43377"/>
    <cellStyle name="SAPBEXunassignedItem 2 2 4 4 4 2" xfId="43378"/>
    <cellStyle name="SAPBEXunassignedItem 2 2 4 4 5" xfId="43379"/>
    <cellStyle name="SAPBEXunassignedItem 2 2 4 4 5 2" xfId="43380"/>
    <cellStyle name="SAPBEXunassignedItem 2 2 4 4 6" xfId="43381"/>
    <cellStyle name="SAPBEXunassignedItem 2 2 4 4 6 2" xfId="43382"/>
    <cellStyle name="SAPBEXunassignedItem 2 2 4 4 7" xfId="43383"/>
    <cellStyle name="SAPBEXunassignedItem 2 2 5" xfId="43384"/>
    <cellStyle name="SAPBEXunassignedItem 2 2 5 2" xfId="43385"/>
    <cellStyle name="SAPBEXunassignedItem 2 2 5 2 2" xfId="43386"/>
    <cellStyle name="SAPBEXunassignedItem 2 2 5 3" xfId="43387"/>
    <cellStyle name="SAPBEXunassignedItem 2 2 5 3 2" xfId="43388"/>
    <cellStyle name="SAPBEXunassignedItem 2 2 5 4" xfId="43389"/>
    <cellStyle name="SAPBEXunassignedItem 2 2 5 4 2" xfId="43390"/>
    <cellStyle name="SAPBEXunassignedItem 2 2 5 5" xfId="43391"/>
    <cellStyle name="SAPBEXunassignedItem 2 2 5 5 2" xfId="43392"/>
    <cellStyle name="SAPBEXunassignedItem 2 2 5 6" xfId="43393"/>
    <cellStyle name="SAPBEXunassignedItem 2 2 5 6 2" xfId="43394"/>
    <cellStyle name="SAPBEXunassignedItem 2 2 5 7" xfId="43395"/>
    <cellStyle name="SAPBEXunassignedItem 2 2 5 7 2" xfId="43396"/>
    <cellStyle name="SAPBEXunassignedItem 2 2 5 8" xfId="43397"/>
    <cellStyle name="SAPBEXunassignedItem 2 3" xfId="43398"/>
    <cellStyle name="SAPBEXunassignedItem 2 3 2" xfId="43399"/>
    <cellStyle name="SAPBEXunassignedItem 2 3 2 2" xfId="43400"/>
    <cellStyle name="SAPBEXunassignedItem 2 3 2 2 2" xfId="43401"/>
    <cellStyle name="SAPBEXunassignedItem 2 3 2 2 2 2" xfId="43402"/>
    <cellStyle name="SAPBEXunassignedItem 2 3 2 2 2 2 2" xfId="43403"/>
    <cellStyle name="SAPBEXunassignedItem 2 3 2 2 2 2 2 2" xfId="43404"/>
    <cellStyle name="SAPBEXunassignedItem 2 3 2 2 2 2 3" xfId="43405"/>
    <cellStyle name="SAPBEXunassignedItem 2 3 2 2 2 2 3 2" xfId="43406"/>
    <cellStyle name="SAPBEXunassignedItem 2 3 2 2 2 2 4" xfId="43407"/>
    <cellStyle name="SAPBEXunassignedItem 2 3 2 2 2 2 4 2" xfId="43408"/>
    <cellStyle name="SAPBEXunassignedItem 2 3 2 2 2 2 5" xfId="43409"/>
    <cellStyle name="SAPBEXunassignedItem 2 3 2 2 2 2 5 2" xfId="43410"/>
    <cellStyle name="SAPBEXunassignedItem 2 3 2 2 2 2 6" xfId="43411"/>
    <cellStyle name="SAPBEXunassignedItem 2 3 2 2 2 2 6 2" xfId="43412"/>
    <cellStyle name="SAPBEXunassignedItem 2 3 2 2 2 2 7" xfId="43413"/>
    <cellStyle name="SAPBEXunassignedItem 2 3 2 2 2 2 7 2" xfId="43414"/>
    <cellStyle name="SAPBEXunassignedItem 2 3 2 2 2 2 8" xfId="43415"/>
    <cellStyle name="SAPBEXunassignedItem 2 3 2 2 3" xfId="43416"/>
    <cellStyle name="SAPBEXunassignedItem 2 3 2 2 3 2" xfId="43417"/>
    <cellStyle name="SAPBEXunassignedItem 2 3 2 2 3 2 2" xfId="43418"/>
    <cellStyle name="SAPBEXunassignedItem 2 3 2 2 3 2 2 2" xfId="43419"/>
    <cellStyle name="SAPBEXunassignedItem 2 3 2 2 3 2 3" xfId="43420"/>
    <cellStyle name="SAPBEXunassignedItem 2 3 2 2 3 3" xfId="43421"/>
    <cellStyle name="SAPBEXunassignedItem 2 3 2 2 3 3 2" xfId="43422"/>
    <cellStyle name="SAPBEXunassignedItem 2 3 2 2 3 4" xfId="43423"/>
    <cellStyle name="SAPBEXunassignedItem 2 3 2 2 3 4 2" xfId="43424"/>
    <cellStyle name="SAPBEXunassignedItem 2 3 2 2 3 5" xfId="43425"/>
    <cellStyle name="SAPBEXunassignedItem 2 3 2 2 3 5 2" xfId="43426"/>
    <cellStyle name="SAPBEXunassignedItem 2 3 2 2 3 6" xfId="43427"/>
    <cellStyle name="SAPBEXunassignedItem 2 3 2 2 3 6 2" xfId="43428"/>
    <cellStyle name="SAPBEXunassignedItem 2 3 2 2 4" xfId="43429"/>
    <cellStyle name="SAPBEXunassignedItem 2 3 2 2 4 2" xfId="43430"/>
    <cellStyle name="SAPBEXunassignedItem 2 3 2 2 4 2 2" xfId="43431"/>
    <cellStyle name="SAPBEXunassignedItem 2 3 2 2 4 3" xfId="43432"/>
    <cellStyle name="SAPBEXunassignedItem 2 3 2 2 4 3 2" xfId="43433"/>
    <cellStyle name="SAPBEXunassignedItem 2 3 2 2 4 4" xfId="43434"/>
    <cellStyle name="SAPBEXunassignedItem 2 3 2 2 4 4 2" xfId="43435"/>
    <cellStyle name="SAPBEXunassignedItem 2 3 2 2 4 5" xfId="43436"/>
    <cellStyle name="SAPBEXunassignedItem 2 3 2 2 4 5 2" xfId="43437"/>
    <cellStyle name="SAPBEXunassignedItem 2 3 2 2 4 6" xfId="43438"/>
    <cellStyle name="SAPBEXunassignedItem 2 3 2 2 4 6 2" xfId="43439"/>
    <cellStyle name="SAPBEXunassignedItem 2 3 2 2 4 7" xfId="43440"/>
    <cellStyle name="SAPBEXunassignedItem 2 3 2 3" xfId="43441"/>
    <cellStyle name="SAPBEXunassignedItem 2 3 2 3 2" xfId="43442"/>
    <cellStyle name="SAPBEXunassignedItem 2 3 2 3 2 2" xfId="43443"/>
    <cellStyle name="SAPBEXunassignedItem 2 3 2 3 3" xfId="43444"/>
    <cellStyle name="SAPBEXunassignedItem 2 3 2 3 3 2" xfId="43445"/>
    <cellStyle name="SAPBEXunassignedItem 2 3 2 3 4" xfId="43446"/>
    <cellStyle name="SAPBEXunassignedItem 2 3 2 3 4 2" xfId="43447"/>
    <cellStyle name="SAPBEXunassignedItem 2 3 2 3 5" xfId="43448"/>
    <cellStyle name="SAPBEXunassignedItem 2 3 2 3 5 2" xfId="43449"/>
    <cellStyle name="SAPBEXunassignedItem 2 3 2 3 6" xfId="43450"/>
    <cellStyle name="SAPBEXunassignedItem 2 3 2 3 6 2" xfId="43451"/>
    <cellStyle name="SAPBEXunassignedItem 2 3 2 3 7" xfId="43452"/>
    <cellStyle name="SAPBEXunassignedItem 2 3 2 3 7 2" xfId="43453"/>
    <cellStyle name="SAPBEXunassignedItem 2 3 2 3 8" xfId="43454"/>
    <cellStyle name="SAPBEXunassignedItem 2 3 3" xfId="43455"/>
    <cellStyle name="SAPBEXunassignedItem 2 3 3 2" xfId="43456"/>
    <cellStyle name="SAPBEXunassignedItem 2 3 3 2 2" xfId="43457"/>
    <cellStyle name="SAPBEXunassignedItem 2 3 3 2 2 2" xfId="43458"/>
    <cellStyle name="SAPBEXunassignedItem 2 3 3 2 2 2 2" xfId="43459"/>
    <cellStyle name="SAPBEXunassignedItem 2 3 3 2 2 3" xfId="43460"/>
    <cellStyle name="SAPBEXunassignedItem 2 3 3 2 2 3 2" xfId="43461"/>
    <cellStyle name="SAPBEXunassignedItem 2 3 3 2 2 4" xfId="43462"/>
    <cellStyle name="SAPBEXunassignedItem 2 3 3 2 2 4 2" xfId="43463"/>
    <cellStyle name="SAPBEXunassignedItem 2 3 3 2 2 5" xfId="43464"/>
    <cellStyle name="SAPBEXunassignedItem 2 3 3 2 2 5 2" xfId="43465"/>
    <cellStyle name="SAPBEXunassignedItem 2 3 3 2 2 6" xfId="43466"/>
    <cellStyle name="SAPBEXunassignedItem 2 3 3 2 2 6 2" xfId="43467"/>
    <cellStyle name="SAPBEXunassignedItem 2 3 3 2 2 7" xfId="43468"/>
    <cellStyle name="SAPBEXunassignedItem 2 3 3 2 2 7 2" xfId="43469"/>
    <cellStyle name="SAPBEXunassignedItem 2 3 3 2 2 8" xfId="43470"/>
    <cellStyle name="SAPBEXunassignedItem 2 3 3 3" xfId="43471"/>
    <cellStyle name="SAPBEXunassignedItem 2 3 3 3 2" xfId="43472"/>
    <cellStyle name="SAPBEXunassignedItem 2 3 3 3 2 2" xfId="43473"/>
    <cellStyle name="SAPBEXunassignedItem 2 3 3 3 2 2 2" xfId="43474"/>
    <cellStyle name="SAPBEXunassignedItem 2 3 3 3 2 3" xfId="43475"/>
    <cellStyle name="SAPBEXunassignedItem 2 3 3 3 3" xfId="43476"/>
    <cellStyle name="SAPBEXunassignedItem 2 3 3 3 3 2" xfId="43477"/>
    <cellStyle name="SAPBEXunassignedItem 2 3 3 3 4" xfId="43478"/>
    <cellStyle name="SAPBEXunassignedItem 2 3 3 3 4 2" xfId="43479"/>
    <cellStyle name="SAPBEXunassignedItem 2 3 3 3 5" xfId="43480"/>
    <cellStyle name="SAPBEXunassignedItem 2 3 3 3 5 2" xfId="43481"/>
    <cellStyle name="SAPBEXunassignedItem 2 3 3 3 6" xfId="43482"/>
    <cellStyle name="SAPBEXunassignedItem 2 3 3 3 6 2" xfId="43483"/>
    <cellStyle name="SAPBEXunassignedItem 2 3 3 4" xfId="43484"/>
    <cellStyle name="SAPBEXunassignedItem 2 3 3 4 2" xfId="43485"/>
    <cellStyle name="SAPBEXunassignedItem 2 3 3 4 2 2" xfId="43486"/>
    <cellStyle name="SAPBEXunassignedItem 2 3 3 4 3" xfId="43487"/>
    <cellStyle name="SAPBEXunassignedItem 2 3 3 4 3 2" xfId="43488"/>
    <cellStyle name="SAPBEXunassignedItem 2 3 3 4 4" xfId="43489"/>
    <cellStyle name="SAPBEXunassignedItem 2 3 3 4 4 2" xfId="43490"/>
    <cellStyle name="SAPBEXunassignedItem 2 3 3 4 5" xfId="43491"/>
    <cellStyle name="SAPBEXunassignedItem 2 3 3 4 5 2" xfId="43492"/>
    <cellStyle name="SAPBEXunassignedItem 2 3 3 4 6" xfId="43493"/>
    <cellStyle name="SAPBEXunassignedItem 2 3 3 4 6 2" xfId="43494"/>
    <cellStyle name="SAPBEXunassignedItem 2 3 3 4 7" xfId="43495"/>
    <cellStyle name="SAPBEXunassignedItem 2 3 4" xfId="43496"/>
    <cellStyle name="SAPBEXunassignedItem 2 3 4 2" xfId="43497"/>
    <cellStyle name="SAPBEXunassignedItem 2 3 4 2 2" xfId="43498"/>
    <cellStyle name="SAPBEXunassignedItem 2 3 4 3" xfId="43499"/>
    <cellStyle name="SAPBEXunassignedItem 2 3 4 3 2" xfId="43500"/>
    <cellStyle name="SAPBEXunassignedItem 2 3 4 4" xfId="43501"/>
    <cellStyle name="SAPBEXunassignedItem 2 3 4 4 2" xfId="43502"/>
    <cellStyle name="SAPBEXunassignedItem 2 3 4 5" xfId="43503"/>
    <cellStyle name="SAPBEXunassignedItem 2 3 4 5 2" xfId="43504"/>
    <cellStyle name="SAPBEXunassignedItem 2 3 4 6" xfId="43505"/>
    <cellStyle name="SAPBEXunassignedItem 2 3 4 6 2" xfId="43506"/>
    <cellStyle name="SAPBEXunassignedItem 2 3 4 7" xfId="43507"/>
    <cellStyle name="SAPBEXunassignedItem 2 3 4 7 2" xfId="43508"/>
    <cellStyle name="SAPBEXunassignedItem 2 3 4 8" xfId="43509"/>
    <cellStyle name="SAPBEXunassignedItem 2 4" xfId="43510"/>
    <cellStyle name="SAPBEXunassignedItem 2 4 2" xfId="43511"/>
    <cellStyle name="SAPBEXunassignedItem 2 4 2 2" xfId="43512"/>
    <cellStyle name="SAPBEXunassignedItem 2 4 2 2 2" xfId="43513"/>
    <cellStyle name="SAPBEXunassignedItem 2 4 2 2 2 2" xfId="43514"/>
    <cellStyle name="SAPBEXunassignedItem 2 4 2 2 2 2 2" xfId="43515"/>
    <cellStyle name="SAPBEXunassignedItem 2 4 2 2 2 3" xfId="43516"/>
    <cellStyle name="SAPBEXunassignedItem 2 4 2 2 2 3 2" xfId="43517"/>
    <cellStyle name="SAPBEXunassignedItem 2 4 2 2 2 4" xfId="43518"/>
    <cellStyle name="SAPBEXunassignedItem 2 4 2 2 2 4 2" xfId="43519"/>
    <cellStyle name="SAPBEXunassignedItem 2 4 2 2 2 5" xfId="43520"/>
    <cellStyle name="SAPBEXunassignedItem 2 4 2 2 2 5 2" xfId="43521"/>
    <cellStyle name="SAPBEXunassignedItem 2 4 2 2 2 6" xfId="43522"/>
    <cellStyle name="SAPBEXunassignedItem 2 4 2 2 2 6 2" xfId="43523"/>
    <cellStyle name="SAPBEXunassignedItem 2 4 2 2 2 7" xfId="43524"/>
    <cellStyle name="SAPBEXunassignedItem 2 4 2 2 2 7 2" xfId="43525"/>
    <cellStyle name="SAPBEXunassignedItem 2 4 2 2 2 8" xfId="43526"/>
    <cellStyle name="SAPBEXunassignedItem 2 4 2 3" xfId="43527"/>
    <cellStyle name="SAPBEXunassignedItem 2 4 2 3 2" xfId="43528"/>
    <cellStyle name="SAPBEXunassignedItem 2 4 2 3 2 2" xfId="43529"/>
    <cellStyle name="SAPBEXunassignedItem 2 4 2 3 2 2 2" xfId="43530"/>
    <cellStyle name="SAPBEXunassignedItem 2 4 2 3 2 3" xfId="43531"/>
    <cellStyle name="SAPBEXunassignedItem 2 4 2 3 3" xfId="43532"/>
    <cellStyle name="SAPBEXunassignedItem 2 4 2 3 3 2" xfId="43533"/>
    <cellStyle name="SAPBEXunassignedItem 2 4 2 3 4" xfId="43534"/>
    <cellStyle name="SAPBEXunassignedItem 2 4 2 3 4 2" xfId="43535"/>
    <cellStyle name="SAPBEXunassignedItem 2 4 2 3 5" xfId="43536"/>
    <cellStyle name="SAPBEXunassignedItem 2 4 2 3 5 2" xfId="43537"/>
    <cellStyle name="SAPBEXunassignedItem 2 4 2 3 6" xfId="43538"/>
    <cellStyle name="SAPBEXunassignedItem 2 4 2 3 6 2" xfId="43539"/>
    <cellStyle name="SAPBEXunassignedItem 2 4 2 4" xfId="43540"/>
    <cellStyle name="SAPBEXunassignedItem 2 4 2 4 2" xfId="43541"/>
    <cellStyle name="SAPBEXunassignedItem 2 4 2 4 2 2" xfId="43542"/>
    <cellStyle name="SAPBEXunassignedItem 2 4 2 4 3" xfId="43543"/>
    <cellStyle name="SAPBEXunassignedItem 2 4 2 4 3 2" xfId="43544"/>
    <cellStyle name="SAPBEXunassignedItem 2 4 2 4 4" xfId="43545"/>
    <cellStyle name="SAPBEXunassignedItem 2 4 2 4 4 2" xfId="43546"/>
    <cellStyle name="SAPBEXunassignedItem 2 4 2 4 5" xfId="43547"/>
    <cellStyle name="SAPBEXunassignedItem 2 4 2 4 5 2" xfId="43548"/>
    <cellStyle name="SAPBEXunassignedItem 2 4 2 4 6" xfId="43549"/>
    <cellStyle name="SAPBEXunassignedItem 2 4 2 4 6 2" xfId="43550"/>
    <cellStyle name="SAPBEXunassignedItem 2 4 2 4 7" xfId="43551"/>
    <cellStyle name="SAPBEXunassignedItem 2 4 3" xfId="43552"/>
    <cellStyle name="SAPBEXunassignedItem 2 4 3 2" xfId="43553"/>
    <cellStyle name="SAPBEXunassignedItem 2 4 3 2 2" xfId="43554"/>
    <cellStyle name="SAPBEXunassignedItem 2 4 3 3" xfId="43555"/>
    <cellStyle name="SAPBEXunassignedItem 2 4 3 3 2" xfId="43556"/>
    <cellStyle name="SAPBEXunassignedItem 2 4 3 4" xfId="43557"/>
    <cellStyle name="SAPBEXunassignedItem 2 4 3 4 2" xfId="43558"/>
    <cellStyle name="SAPBEXunassignedItem 2 4 3 5" xfId="43559"/>
    <cellStyle name="SAPBEXunassignedItem 2 4 3 5 2" xfId="43560"/>
    <cellStyle name="SAPBEXunassignedItem 2 4 3 6" xfId="43561"/>
    <cellStyle name="SAPBEXunassignedItem 2 4 3 6 2" xfId="43562"/>
    <cellStyle name="SAPBEXunassignedItem 2 4 3 7" xfId="43563"/>
    <cellStyle name="SAPBEXunassignedItem 2 4 3 7 2" xfId="43564"/>
    <cellStyle name="SAPBEXunassignedItem 2 4 3 8" xfId="43565"/>
    <cellStyle name="SAPBEXunassignedItem 2 5" xfId="43566"/>
    <cellStyle name="SAPBEXunassignedItem 2 5 2" xfId="43567"/>
    <cellStyle name="SAPBEXunassignedItem 2 5 2 2" xfId="43568"/>
    <cellStyle name="SAPBEXunassignedItem 2 5 2 2 2" xfId="43569"/>
    <cellStyle name="SAPBEXunassignedItem 2 5 2 2 2 2" xfId="43570"/>
    <cellStyle name="SAPBEXunassignedItem 2 5 2 2 3" xfId="43571"/>
    <cellStyle name="SAPBEXunassignedItem 2 5 2 2 3 2" xfId="43572"/>
    <cellStyle name="SAPBEXunassignedItem 2 5 2 2 4" xfId="43573"/>
    <cellStyle name="SAPBEXunassignedItem 2 5 2 2 4 2" xfId="43574"/>
    <cellStyle name="SAPBEXunassignedItem 2 5 2 2 5" xfId="43575"/>
    <cellStyle name="SAPBEXunassignedItem 2 5 2 2 5 2" xfId="43576"/>
    <cellStyle name="SAPBEXunassignedItem 2 5 2 2 6" xfId="43577"/>
    <cellStyle name="SAPBEXunassignedItem 2 5 2 2 6 2" xfId="43578"/>
    <cellStyle name="SAPBEXunassignedItem 2 5 2 2 7" xfId="43579"/>
    <cellStyle name="SAPBEXunassignedItem 2 5 2 2 7 2" xfId="43580"/>
    <cellStyle name="SAPBEXunassignedItem 2 5 2 2 8" xfId="43581"/>
    <cellStyle name="SAPBEXunassignedItem 2 5 3" xfId="43582"/>
    <cellStyle name="SAPBEXunassignedItem 2 5 3 2" xfId="43583"/>
    <cellStyle name="SAPBEXunassignedItem 2 5 3 2 2" xfId="43584"/>
    <cellStyle name="SAPBEXunassignedItem 2 5 3 2 2 2" xfId="43585"/>
    <cellStyle name="SAPBEXunassignedItem 2 5 3 2 3" xfId="43586"/>
    <cellStyle name="SAPBEXunassignedItem 2 5 3 3" xfId="43587"/>
    <cellStyle name="SAPBEXunassignedItem 2 5 3 3 2" xfId="43588"/>
    <cellStyle name="SAPBEXunassignedItem 2 5 3 4" xfId="43589"/>
    <cellStyle name="SAPBEXunassignedItem 2 5 3 4 2" xfId="43590"/>
    <cellStyle name="SAPBEXunassignedItem 2 5 3 5" xfId="43591"/>
    <cellStyle name="SAPBEXunassignedItem 2 5 3 5 2" xfId="43592"/>
    <cellStyle name="SAPBEXunassignedItem 2 5 3 6" xfId="43593"/>
    <cellStyle name="SAPBEXunassignedItem 2 5 3 6 2" xfId="43594"/>
    <cellStyle name="SAPBEXunassignedItem 2 5 4" xfId="43595"/>
    <cellStyle name="SAPBEXunassignedItem 2 5 4 2" xfId="43596"/>
    <cellStyle name="SAPBEXunassignedItem 2 5 4 2 2" xfId="43597"/>
    <cellStyle name="SAPBEXunassignedItem 2 5 4 3" xfId="43598"/>
    <cellStyle name="SAPBEXunassignedItem 2 5 4 3 2" xfId="43599"/>
    <cellStyle name="SAPBEXunassignedItem 2 5 4 4" xfId="43600"/>
    <cellStyle name="SAPBEXunassignedItem 2 5 4 4 2" xfId="43601"/>
    <cellStyle name="SAPBEXunassignedItem 2 5 4 5" xfId="43602"/>
    <cellStyle name="SAPBEXunassignedItem 2 5 4 5 2" xfId="43603"/>
    <cellStyle name="SAPBEXunassignedItem 2 5 4 6" xfId="43604"/>
    <cellStyle name="SAPBEXunassignedItem 2 5 4 6 2" xfId="43605"/>
    <cellStyle name="SAPBEXunassignedItem 2 5 4 7" xfId="43606"/>
    <cellStyle name="SAPBEXunassignedItem 2 6" xfId="43607"/>
    <cellStyle name="SAPBEXunassignedItem 2 6 2" xfId="43608"/>
    <cellStyle name="SAPBEXunassignedItem 2 6 2 2" xfId="43609"/>
    <cellStyle name="SAPBEXunassignedItem 2 6 3" xfId="43610"/>
    <cellStyle name="SAPBEXunassignedItem 2 6 3 2" xfId="43611"/>
    <cellStyle name="SAPBEXunassignedItem 2 6 4" xfId="43612"/>
    <cellStyle name="SAPBEXunassignedItem 2 6 4 2" xfId="43613"/>
    <cellStyle name="SAPBEXunassignedItem 2 6 5" xfId="43614"/>
    <cellStyle name="SAPBEXunassignedItem 2 6 5 2" xfId="43615"/>
    <cellStyle name="SAPBEXunassignedItem 2 6 6" xfId="43616"/>
    <cellStyle name="SAPBEXunassignedItem 2 6 6 2" xfId="43617"/>
    <cellStyle name="SAPBEXunassignedItem 2 6 7" xfId="43618"/>
    <cellStyle name="SAPBEXunassignedItem 2 6 7 2" xfId="43619"/>
    <cellStyle name="SAPBEXunassignedItem 2 6 8" xfId="43620"/>
    <cellStyle name="SAPBEXunassignedItem 3" xfId="43621"/>
    <cellStyle name="SAPBEXunassignedItem 3 2" xfId="43622"/>
    <cellStyle name="SAPBEXunassignedItem 3 2 2" xfId="43623"/>
    <cellStyle name="SAPBEXunassignedItem 3 2 2 2" xfId="43624"/>
    <cellStyle name="SAPBEXunassignedItem 3 2 2 2 2" xfId="43625"/>
    <cellStyle name="SAPBEXunassignedItem 3 2 2 2 2 2" xfId="43626"/>
    <cellStyle name="SAPBEXunassignedItem 3 2 2 2 2 2 2" xfId="43627"/>
    <cellStyle name="SAPBEXunassignedItem 3 2 2 2 2 2 2 2" xfId="43628"/>
    <cellStyle name="SAPBEXunassignedItem 3 2 2 2 2 2 2 2 2" xfId="43629"/>
    <cellStyle name="SAPBEXunassignedItem 3 2 2 2 2 2 2 3" xfId="43630"/>
    <cellStyle name="SAPBEXunassignedItem 3 2 2 2 2 2 2 3 2" xfId="43631"/>
    <cellStyle name="SAPBEXunassignedItem 3 2 2 2 2 2 2 4" xfId="43632"/>
    <cellStyle name="SAPBEXunassignedItem 3 2 2 2 2 2 2 4 2" xfId="43633"/>
    <cellStyle name="SAPBEXunassignedItem 3 2 2 2 2 2 2 5" xfId="43634"/>
    <cellStyle name="SAPBEXunassignedItem 3 2 2 2 2 2 2 5 2" xfId="43635"/>
    <cellStyle name="SAPBEXunassignedItem 3 2 2 2 2 2 2 6" xfId="43636"/>
    <cellStyle name="SAPBEXunassignedItem 3 2 2 2 2 2 2 6 2" xfId="43637"/>
    <cellStyle name="SAPBEXunassignedItem 3 2 2 2 2 2 2 7" xfId="43638"/>
    <cellStyle name="SAPBEXunassignedItem 3 2 2 2 2 2 2 7 2" xfId="43639"/>
    <cellStyle name="SAPBEXunassignedItem 3 2 2 2 2 2 2 8" xfId="43640"/>
    <cellStyle name="SAPBEXunassignedItem 3 2 2 2 2 3" xfId="43641"/>
    <cellStyle name="SAPBEXunassignedItem 3 2 2 2 2 3 2" xfId="43642"/>
    <cellStyle name="SAPBEXunassignedItem 3 2 2 2 2 3 2 2" xfId="43643"/>
    <cellStyle name="SAPBEXunassignedItem 3 2 2 2 2 3 2 2 2" xfId="43644"/>
    <cellStyle name="SAPBEXunassignedItem 3 2 2 2 2 3 2 3" xfId="43645"/>
    <cellStyle name="SAPBEXunassignedItem 3 2 2 2 2 3 3" xfId="43646"/>
    <cellStyle name="SAPBEXunassignedItem 3 2 2 2 2 3 3 2" xfId="43647"/>
    <cellStyle name="SAPBEXunassignedItem 3 2 2 2 2 3 4" xfId="43648"/>
    <cellStyle name="SAPBEXunassignedItem 3 2 2 2 2 3 4 2" xfId="43649"/>
    <cellStyle name="SAPBEXunassignedItem 3 2 2 2 2 3 5" xfId="43650"/>
    <cellStyle name="SAPBEXunassignedItem 3 2 2 2 2 3 5 2" xfId="43651"/>
    <cellStyle name="SAPBEXunassignedItem 3 2 2 2 2 3 6" xfId="43652"/>
    <cellStyle name="SAPBEXunassignedItem 3 2 2 2 2 3 6 2" xfId="43653"/>
    <cellStyle name="SAPBEXunassignedItem 3 2 2 2 2 4" xfId="43654"/>
    <cellStyle name="SAPBEXunassignedItem 3 2 2 2 2 4 2" xfId="43655"/>
    <cellStyle name="SAPBEXunassignedItem 3 2 2 2 2 4 2 2" xfId="43656"/>
    <cellStyle name="SAPBEXunassignedItem 3 2 2 2 2 4 3" xfId="43657"/>
    <cellStyle name="SAPBEXunassignedItem 3 2 2 2 2 4 3 2" xfId="43658"/>
    <cellStyle name="SAPBEXunassignedItem 3 2 2 2 2 4 4" xfId="43659"/>
    <cellStyle name="SAPBEXunassignedItem 3 2 2 2 2 4 4 2" xfId="43660"/>
    <cellStyle name="SAPBEXunassignedItem 3 2 2 2 2 4 5" xfId="43661"/>
    <cellStyle name="SAPBEXunassignedItem 3 2 2 2 2 4 5 2" xfId="43662"/>
    <cellStyle name="SAPBEXunassignedItem 3 2 2 2 2 4 6" xfId="43663"/>
    <cellStyle name="SAPBEXunassignedItem 3 2 2 2 2 4 6 2" xfId="43664"/>
    <cellStyle name="SAPBEXunassignedItem 3 2 2 2 2 4 7" xfId="43665"/>
    <cellStyle name="SAPBEXunassignedItem 3 2 2 2 3" xfId="43666"/>
    <cellStyle name="SAPBEXunassignedItem 3 2 2 2 3 2" xfId="43667"/>
    <cellStyle name="SAPBEXunassignedItem 3 2 2 2 3 2 2" xfId="43668"/>
    <cellStyle name="SAPBEXunassignedItem 3 2 2 2 3 3" xfId="43669"/>
    <cellStyle name="SAPBEXunassignedItem 3 2 2 2 3 3 2" xfId="43670"/>
    <cellStyle name="SAPBEXunassignedItem 3 2 2 2 3 4" xfId="43671"/>
    <cellStyle name="SAPBEXunassignedItem 3 2 2 2 3 4 2" xfId="43672"/>
    <cellStyle name="SAPBEXunassignedItem 3 2 2 2 3 5" xfId="43673"/>
    <cellStyle name="SAPBEXunassignedItem 3 2 2 2 3 5 2" xfId="43674"/>
    <cellStyle name="SAPBEXunassignedItem 3 2 2 2 3 6" xfId="43675"/>
    <cellStyle name="SAPBEXunassignedItem 3 2 2 2 3 6 2" xfId="43676"/>
    <cellStyle name="SAPBEXunassignedItem 3 2 2 2 3 7" xfId="43677"/>
    <cellStyle name="SAPBEXunassignedItem 3 2 2 2 3 7 2" xfId="43678"/>
    <cellStyle name="SAPBEXunassignedItem 3 2 2 2 3 8" xfId="43679"/>
    <cellStyle name="SAPBEXunassignedItem 3 2 2 3" xfId="43680"/>
    <cellStyle name="SAPBEXunassignedItem 3 2 2 3 2" xfId="43681"/>
    <cellStyle name="SAPBEXunassignedItem 3 2 2 3 2 2" xfId="43682"/>
    <cellStyle name="SAPBEXunassignedItem 3 2 2 3 2 2 2" xfId="43683"/>
    <cellStyle name="SAPBEXunassignedItem 3 2 2 3 2 2 2 2" xfId="43684"/>
    <cellStyle name="SAPBEXunassignedItem 3 2 2 3 2 2 3" xfId="43685"/>
    <cellStyle name="SAPBEXunassignedItem 3 2 2 3 2 2 3 2" xfId="43686"/>
    <cellStyle name="SAPBEXunassignedItem 3 2 2 3 2 2 4" xfId="43687"/>
    <cellStyle name="SAPBEXunassignedItem 3 2 2 3 2 2 4 2" xfId="43688"/>
    <cellStyle name="SAPBEXunassignedItem 3 2 2 3 2 2 5" xfId="43689"/>
    <cellStyle name="SAPBEXunassignedItem 3 2 2 3 2 2 5 2" xfId="43690"/>
    <cellStyle name="SAPBEXunassignedItem 3 2 2 3 2 2 6" xfId="43691"/>
    <cellStyle name="SAPBEXunassignedItem 3 2 2 3 2 2 6 2" xfId="43692"/>
    <cellStyle name="SAPBEXunassignedItem 3 2 2 3 2 2 7" xfId="43693"/>
    <cellStyle name="SAPBEXunassignedItem 3 2 2 3 2 2 7 2" xfId="43694"/>
    <cellStyle name="SAPBEXunassignedItem 3 2 2 3 2 2 8" xfId="43695"/>
    <cellStyle name="SAPBEXunassignedItem 3 2 2 3 3" xfId="43696"/>
    <cellStyle name="SAPBEXunassignedItem 3 2 2 3 3 2" xfId="43697"/>
    <cellStyle name="SAPBEXunassignedItem 3 2 2 3 3 2 2" xfId="43698"/>
    <cellStyle name="SAPBEXunassignedItem 3 2 2 3 3 2 2 2" xfId="43699"/>
    <cellStyle name="SAPBEXunassignedItem 3 2 2 3 3 2 3" xfId="43700"/>
    <cellStyle name="SAPBEXunassignedItem 3 2 2 3 3 3" xfId="43701"/>
    <cellStyle name="SAPBEXunassignedItem 3 2 2 3 3 3 2" xfId="43702"/>
    <cellStyle name="SAPBEXunassignedItem 3 2 2 3 3 4" xfId="43703"/>
    <cellStyle name="SAPBEXunassignedItem 3 2 2 3 3 4 2" xfId="43704"/>
    <cellStyle name="SAPBEXunassignedItem 3 2 2 3 3 5" xfId="43705"/>
    <cellStyle name="SAPBEXunassignedItem 3 2 2 3 3 5 2" xfId="43706"/>
    <cellStyle name="SAPBEXunassignedItem 3 2 2 3 3 6" xfId="43707"/>
    <cellStyle name="SAPBEXunassignedItem 3 2 2 3 3 6 2" xfId="43708"/>
    <cellStyle name="SAPBEXunassignedItem 3 2 2 3 4" xfId="43709"/>
    <cellStyle name="SAPBEXunassignedItem 3 2 2 3 4 2" xfId="43710"/>
    <cellStyle name="SAPBEXunassignedItem 3 2 2 3 4 2 2" xfId="43711"/>
    <cellStyle name="SAPBEXunassignedItem 3 2 2 3 4 3" xfId="43712"/>
    <cellStyle name="SAPBEXunassignedItem 3 2 2 3 4 3 2" xfId="43713"/>
    <cellStyle name="SAPBEXunassignedItem 3 2 2 3 4 4" xfId="43714"/>
    <cellStyle name="SAPBEXunassignedItem 3 2 2 3 4 4 2" xfId="43715"/>
    <cellStyle name="SAPBEXunassignedItem 3 2 2 3 4 5" xfId="43716"/>
    <cellStyle name="SAPBEXunassignedItem 3 2 2 3 4 5 2" xfId="43717"/>
    <cellStyle name="SAPBEXunassignedItem 3 2 2 3 4 6" xfId="43718"/>
    <cellStyle name="SAPBEXunassignedItem 3 2 2 3 4 6 2" xfId="43719"/>
    <cellStyle name="SAPBEXunassignedItem 3 2 2 3 4 7" xfId="43720"/>
    <cellStyle name="SAPBEXunassignedItem 3 2 2 4" xfId="43721"/>
    <cellStyle name="SAPBEXunassignedItem 3 2 2 4 2" xfId="43722"/>
    <cellStyle name="SAPBEXunassignedItem 3 2 2 4 2 2" xfId="43723"/>
    <cellStyle name="SAPBEXunassignedItem 3 2 2 4 3" xfId="43724"/>
    <cellStyle name="SAPBEXunassignedItem 3 2 2 4 3 2" xfId="43725"/>
    <cellStyle name="SAPBEXunassignedItem 3 2 2 4 4" xfId="43726"/>
    <cellStyle name="SAPBEXunassignedItem 3 2 2 4 4 2" xfId="43727"/>
    <cellStyle name="SAPBEXunassignedItem 3 2 2 4 5" xfId="43728"/>
    <cellStyle name="SAPBEXunassignedItem 3 2 2 4 5 2" xfId="43729"/>
    <cellStyle name="SAPBEXunassignedItem 3 2 2 4 6" xfId="43730"/>
    <cellStyle name="SAPBEXunassignedItem 3 2 2 4 6 2" xfId="43731"/>
    <cellStyle name="SAPBEXunassignedItem 3 2 2 4 7" xfId="43732"/>
    <cellStyle name="SAPBEXunassignedItem 3 2 2 4 7 2" xfId="43733"/>
    <cellStyle name="SAPBEXunassignedItem 3 2 2 4 8" xfId="43734"/>
    <cellStyle name="SAPBEXunassignedItem 3 2 3" xfId="43735"/>
    <cellStyle name="SAPBEXunassignedItem 3 2 3 2" xfId="43736"/>
    <cellStyle name="SAPBEXunassignedItem 3 2 3 2 2" xfId="43737"/>
    <cellStyle name="SAPBEXunassignedItem 3 2 3 2 2 2" xfId="43738"/>
    <cellStyle name="SAPBEXunassignedItem 3 2 3 2 2 2 2" xfId="43739"/>
    <cellStyle name="SAPBEXunassignedItem 3 2 3 2 2 2 2 2" xfId="43740"/>
    <cellStyle name="SAPBEXunassignedItem 3 2 3 2 2 2 3" xfId="43741"/>
    <cellStyle name="SAPBEXunassignedItem 3 2 3 2 2 2 3 2" xfId="43742"/>
    <cellStyle name="SAPBEXunassignedItem 3 2 3 2 2 2 4" xfId="43743"/>
    <cellStyle name="SAPBEXunassignedItem 3 2 3 2 2 2 4 2" xfId="43744"/>
    <cellStyle name="SAPBEXunassignedItem 3 2 3 2 2 2 5" xfId="43745"/>
    <cellStyle name="SAPBEXunassignedItem 3 2 3 2 2 2 5 2" xfId="43746"/>
    <cellStyle name="SAPBEXunassignedItem 3 2 3 2 2 2 6" xfId="43747"/>
    <cellStyle name="SAPBEXunassignedItem 3 2 3 2 2 2 6 2" xfId="43748"/>
    <cellStyle name="SAPBEXunassignedItem 3 2 3 2 2 2 7" xfId="43749"/>
    <cellStyle name="SAPBEXunassignedItem 3 2 3 2 2 2 7 2" xfId="43750"/>
    <cellStyle name="SAPBEXunassignedItem 3 2 3 2 2 2 8" xfId="43751"/>
    <cellStyle name="SAPBEXunassignedItem 3 2 3 2 3" xfId="43752"/>
    <cellStyle name="SAPBEXunassignedItem 3 2 3 2 3 2" xfId="43753"/>
    <cellStyle name="SAPBEXunassignedItem 3 2 3 2 3 2 2" xfId="43754"/>
    <cellStyle name="SAPBEXunassignedItem 3 2 3 2 3 2 2 2" xfId="43755"/>
    <cellStyle name="SAPBEXunassignedItem 3 2 3 2 3 2 3" xfId="43756"/>
    <cellStyle name="SAPBEXunassignedItem 3 2 3 2 3 3" xfId="43757"/>
    <cellStyle name="SAPBEXunassignedItem 3 2 3 2 3 3 2" xfId="43758"/>
    <cellStyle name="SAPBEXunassignedItem 3 2 3 2 3 4" xfId="43759"/>
    <cellStyle name="SAPBEXunassignedItem 3 2 3 2 3 4 2" xfId="43760"/>
    <cellStyle name="SAPBEXunassignedItem 3 2 3 2 3 5" xfId="43761"/>
    <cellStyle name="SAPBEXunassignedItem 3 2 3 2 3 5 2" xfId="43762"/>
    <cellStyle name="SAPBEXunassignedItem 3 2 3 2 3 6" xfId="43763"/>
    <cellStyle name="SAPBEXunassignedItem 3 2 3 2 3 6 2" xfId="43764"/>
    <cellStyle name="SAPBEXunassignedItem 3 2 3 2 4" xfId="43765"/>
    <cellStyle name="SAPBEXunassignedItem 3 2 3 2 4 2" xfId="43766"/>
    <cellStyle name="SAPBEXunassignedItem 3 2 3 2 4 2 2" xfId="43767"/>
    <cellStyle name="SAPBEXunassignedItem 3 2 3 2 4 3" xfId="43768"/>
    <cellStyle name="SAPBEXunassignedItem 3 2 3 2 4 3 2" xfId="43769"/>
    <cellStyle name="SAPBEXunassignedItem 3 2 3 2 4 4" xfId="43770"/>
    <cellStyle name="SAPBEXunassignedItem 3 2 3 2 4 4 2" xfId="43771"/>
    <cellStyle name="SAPBEXunassignedItem 3 2 3 2 4 5" xfId="43772"/>
    <cellStyle name="SAPBEXunassignedItem 3 2 3 2 4 5 2" xfId="43773"/>
    <cellStyle name="SAPBEXunassignedItem 3 2 3 2 4 6" xfId="43774"/>
    <cellStyle name="SAPBEXunassignedItem 3 2 3 2 4 6 2" xfId="43775"/>
    <cellStyle name="SAPBEXunassignedItem 3 2 3 2 4 7" xfId="43776"/>
    <cellStyle name="SAPBEXunassignedItem 3 2 3 3" xfId="43777"/>
    <cellStyle name="SAPBEXunassignedItem 3 2 3 3 2" xfId="43778"/>
    <cellStyle name="SAPBEXunassignedItem 3 2 3 3 2 2" xfId="43779"/>
    <cellStyle name="SAPBEXunassignedItem 3 2 3 3 3" xfId="43780"/>
    <cellStyle name="SAPBEXunassignedItem 3 2 3 3 3 2" xfId="43781"/>
    <cellStyle name="SAPBEXunassignedItem 3 2 3 3 4" xfId="43782"/>
    <cellStyle name="SAPBEXunassignedItem 3 2 3 3 4 2" xfId="43783"/>
    <cellStyle name="SAPBEXunassignedItem 3 2 3 3 5" xfId="43784"/>
    <cellStyle name="SAPBEXunassignedItem 3 2 3 3 5 2" xfId="43785"/>
    <cellStyle name="SAPBEXunassignedItem 3 2 3 3 6" xfId="43786"/>
    <cellStyle name="SAPBEXunassignedItem 3 2 3 3 6 2" xfId="43787"/>
    <cellStyle name="SAPBEXunassignedItem 3 2 3 3 7" xfId="43788"/>
    <cellStyle name="SAPBEXunassignedItem 3 2 3 3 7 2" xfId="43789"/>
    <cellStyle name="SAPBEXunassignedItem 3 2 3 3 8" xfId="43790"/>
    <cellStyle name="SAPBEXunassignedItem 3 2 4" xfId="43791"/>
    <cellStyle name="SAPBEXunassignedItem 3 2 4 2" xfId="43792"/>
    <cellStyle name="SAPBEXunassignedItem 3 2 4 2 2" xfId="43793"/>
    <cellStyle name="SAPBEXunassignedItem 3 2 4 2 2 2" xfId="43794"/>
    <cellStyle name="SAPBEXunassignedItem 3 2 4 2 2 2 2" xfId="43795"/>
    <cellStyle name="SAPBEXunassignedItem 3 2 4 2 2 3" xfId="43796"/>
    <cellStyle name="SAPBEXunassignedItem 3 2 4 2 2 3 2" xfId="43797"/>
    <cellStyle name="SAPBEXunassignedItem 3 2 4 2 2 4" xfId="43798"/>
    <cellStyle name="SAPBEXunassignedItem 3 2 4 2 2 4 2" xfId="43799"/>
    <cellStyle name="SAPBEXunassignedItem 3 2 4 2 2 5" xfId="43800"/>
    <cellStyle name="SAPBEXunassignedItem 3 2 4 2 2 5 2" xfId="43801"/>
    <cellStyle name="SAPBEXunassignedItem 3 2 4 2 2 6" xfId="43802"/>
    <cellStyle name="SAPBEXunassignedItem 3 2 4 2 2 6 2" xfId="43803"/>
    <cellStyle name="SAPBEXunassignedItem 3 2 4 2 2 7" xfId="43804"/>
    <cellStyle name="SAPBEXunassignedItem 3 2 4 2 2 7 2" xfId="43805"/>
    <cellStyle name="SAPBEXunassignedItem 3 2 4 2 2 8" xfId="43806"/>
    <cellStyle name="SAPBEXunassignedItem 3 2 4 3" xfId="43807"/>
    <cellStyle name="SAPBEXunassignedItem 3 2 4 3 2" xfId="43808"/>
    <cellStyle name="SAPBEXunassignedItem 3 2 4 3 2 2" xfId="43809"/>
    <cellStyle name="SAPBEXunassignedItem 3 2 4 3 2 2 2" xfId="43810"/>
    <cellStyle name="SAPBEXunassignedItem 3 2 4 3 2 3" xfId="43811"/>
    <cellStyle name="SAPBEXunassignedItem 3 2 4 3 3" xfId="43812"/>
    <cellStyle name="SAPBEXunassignedItem 3 2 4 3 3 2" xfId="43813"/>
    <cellStyle name="SAPBEXunassignedItem 3 2 4 3 4" xfId="43814"/>
    <cellStyle name="SAPBEXunassignedItem 3 2 4 3 4 2" xfId="43815"/>
    <cellStyle name="SAPBEXunassignedItem 3 2 4 3 5" xfId="43816"/>
    <cellStyle name="SAPBEXunassignedItem 3 2 4 3 5 2" xfId="43817"/>
    <cellStyle name="SAPBEXunassignedItem 3 2 4 3 6" xfId="43818"/>
    <cellStyle name="SAPBEXunassignedItem 3 2 4 3 6 2" xfId="43819"/>
    <cellStyle name="SAPBEXunassignedItem 3 2 4 4" xfId="43820"/>
    <cellStyle name="SAPBEXunassignedItem 3 2 4 4 2" xfId="43821"/>
    <cellStyle name="SAPBEXunassignedItem 3 2 4 4 2 2" xfId="43822"/>
    <cellStyle name="SAPBEXunassignedItem 3 2 4 4 3" xfId="43823"/>
    <cellStyle name="SAPBEXunassignedItem 3 2 4 4 3 2" xfId="43824"/>
    <cellStyle name="SAPBEXunassignedItem 3 2 4 4 4" xfId="43825"/>
    <cellStyle name="SAPBEXunassignedItem 3 2 4 4 4 2" xfId="43826"/>
    <cellStyle name="SAPBEXunassignedItem 3 2 4 4 5" xfId="43827"/>
    <cellStyle name="SAPBEXunassignedItem 3 2 4 4 5 2" xfId="43828"/>
    <cellStyle name="SAPBEXunassignedItem 3 2 4 4 6" xfId="43829"/>
    <cellStyle name="SAPBEXunassignedItem 3 2 4 4 6 2" xfId="43830"/>
    <cellStyle name="SAPBEXunassignedItem 3 2 4 4 7" xfId="43831"/>
    <cellStyle name="SAPBEXunassignedItem 3 2 5" xfId="43832"/>
    <cellStyle name="SAPBEXunassignedItem 3 2 5 2" xfId="43833"/>
    <cellStyle name="SAPBEXunassignedItem 3 2 5 2 2" xfId="43834"/>
    <cellStyle name="SAPBEXunassignedItem 3 2 5 3" xfId="43835"/>
    <cellStyle name="SAPBEXunassignedItem 3 2 5 3 2" xfId="43836"/>
    <cellStyle name="SAPBEXunassignedItem 3 2 5 4" xfId="43837"/>
    <cellStyle name="SAPBEXunassignedItem 3 2 5 4 2" xfId="43838"/>
    <cellStyle name="SAPBEXunassignedItem 3 2 5 5" xfId="43839"/>
    <cellStyle name="SAPBEXunassignedItem 3 2 5 5 2" xfId="43840"/>
    <cellStyle name="SAPBEXunassignedItem 3 2 5 6" xfId="43841"/>
    <cellStyle name="SAPBEXunassignedItem 3 2 5 6 2" xfId="43842"/>
    <cellStyle name="SAPBEXunassignedItem 3 2 5 7" xfId="43843"/>
    <cellStyle name="SAPBEXunassignedItem 3 2 5 7 2" xfId="43844"/>
    <cellStyle name="SAPBEXunassignedItem 3 2 5 8" xfId="43845"/>
    <cellStyle name="SAPBEXunassignedItem 3 3" xfId="43846"/>
    <cellStyle name="SAPBEXunassignedItem 3 3 2" xfId="43847"/>
    <cellStyle name="SAPBEXunassignedItem 3 3 2 2" xfId="43848"/>
    <cellStyle name="SAPBEXunassignedItem 3 3 2 2 2" xfId="43849"/>
    <cellStyle name="SAPBEXunassignedItem 3 3 2 2 2 2" xfId="43850"/>
    <cellStyle name="SAPBEXunassignedItem 3 3 2 2 2 2 2" xfId="43851"/>
    <cellStyle name="SAPBEXunassignedItem 3 3 2 2 2 2 2 2" xfId="43852"/>
    <cellStyle name="SAPBEXunassignedItem 3 3 2 2 2 2 3" xfId="43853"/>
    <cellStyle name="SAPBEXunassignedItem 3 3 2 2 2 2 3 2" xfId="43854"/>
    <cellStyle name="SAPBEXunassignedItem 3 3 2 2 2 2 4" xfId="43855"/>
    <cellStyle name="SAPBEXunassignedItem 3 3 2 2 2 2 4 2" xfId="43856"/>
    <cellStyle name="SAPBEXunassignedItem 3 3 2 2 2 2 5" xfId="43857"/>
    <cellStyle name="SAPBEXunassignedItem 3 3 2 2 2 2 5 2" xfId="43858"/>
    <cellStyle name="SAPBEXunassignedItem 3 3 2 2 2 2 6" xfId="43859"/>
    <cellStyle name="SAPBEXunassignedItem 3 3 2 2 2 2 6 2" xfId="43860"/>
    <cellStyle name="SAPBEXunassignedItem 3 3 2 2 2 2 7" xfId="43861"/>
    <cellStyle name="SAPBEXunassignedItem 3 3 2 2 2 2 7 2" xfId="43862"/>
    <cellStyle name="SAPBEXunassignedItem 3 3 2 2 2 2 8" xfId="43863"/>
    <cellStyle name="SAPBEXunassignedItem 3 3 2 2 3" xfId="43864"/>
    <cellStyle name="SAPBEXunassignedItem 3 3 2 2 3 2" xfId="43865"/>
    <cellStyle name="SAPBEXunassignedItem 3 3 2 2 3 2 2" xfId="43866"/>
    <cellStyle name="SAPBEXunassignedItem 3 3 2 2 3 2 2 2" xfId="43867"/>
    <cellStyle name="SAPBEXunassignedItem 3 3 2 2 3 2 3" xfId="43868"/>
    <cellStyle name="SAPBEXunassignedItem 3 3 2 2 3 3" xfId="43869"/>
    <cellStyle name="SAPBEXunassignedItem 3 3 2 2 3 3 2" xfId="43870"/>
    <cellStyle name="SAPBEXunassignedItem 3 3 2 2 3 4" xfId="43871"/>
    <cellStyle name="SAPBEXunassignedItem 3 3 2 2 3 4 2" xfId="43872"/>
    <cellStyle name="SAPBEXunassignedItem 3 3 2 2 3 5" xfId="43873"/>
    <cellStyle name="SAPBEXunassignedItem 3 3 2 2 3 5 2" xfId="43874"/>
    <cellStyle name="SAPBEXunassignedItem 3 3 2 2 3 6" xfId="43875"/>
    <cellStyle name="SAPBEXunassignedItem 3 3 2 2 3 6 2" xfId="43876"/>
    <cellStyle name="SAPBEXunassignedItem 3 3 2 2 4" xfId="43877"/>
    <cellStyle name="SAPBEXunassignedItem 3 3 2 2 4 2" xfId="43878"/>
    <cellStyle name="SAPBEXunassignedItem 3 3 2 2 4 2 2" xfId="43879"/>
    <cellStyle name="SAPBEXunassignedItem 3 3 2 2 4 3" xfId="43880"/>
    <cellStyle name="SAPBEXunassignedItem 3 3 2 2 4 3 2" xfId="43881"/>
    <cellStyle name="SAPBEXunassignedItem 3 3 2 2 4 4" xfId="43882"/>
    <cellStyle name="SAPBEXunassignedItem 3 3 2 2 4 4 2" xfId="43883"/>
    <cellStyle name="SAPBEXunassignedItem 3 3 2 2 4 5" xfId="43884"/>
    <cellStyle name="SAPBEXunassignedItem 3 3 2 2 4 5 2" xfId="43885"/>
    <cellStyle name="SAPBEXunassignedItem 3 3 2 2 4 6" xfId="43886"/>
    <cellStyle name="SAPBEXunassignedItem 3 3 2 2 4 6 2" xfId="43887"/>
    <cellStyle name="SAPBEXunassignedItem 3 3 2 2 4 7" xfId="43888"/>
    <cellStyle name="SAPBEXunassignedItem 3 3 2 3" xfId="43889"/>
    <cellStyle name="SAPBEXunassignedItem 3 3 2 3 2" xfId="43890"/>
    <cellStyle name="SAPBEXunassignedItem 3 3 2 3 2 2" xfId="43891"/>
    <cellStyle name="SAPBEXunassignedItem 3 3 2 3 3" xfId="43892"/>
    <cellStyle name="SAPBEXunassignedItem 3 3 2 3 3 2" xfId="43893"/>
    <cellStyle name="SAPBEXunassignedItem 3 3 2 3 4" xfId="43894"/>
    <cellStyle name="SAPBEXunassignedItem 3 3 2 3 4 2" xfId="43895"/>
    <cellStyle name="SAPBEXunassignedItem 3 3 2 3 5" xfId="43896"/>
    <cellStyle name="SAPBEXunassignedItem 3 3 2 3 5 2" xfId="43897"/>
    <cellStyle name="SAPBEXunassignedItem 3 3 2 3 6" xfId="43898"/>
    <cellStyle name="SAPBEXunassignedItem 3 3 2 3 6 2" xfId="43899"/>
    <cellStyle name="SAPBEXunassignedItem 3 3 2 3 7" xfId="43900"/>
    <cellStyle name="SAPBEXunassignedItem 3 3 2 3 7 2" xfId="43901"/>
    <cellStyle name="SAPBEXunassignedItem 3 3 2 3 8" xfId="43902"/>
    <cellStyle name="SAPBEXunassignedItem 3 3 3" xfId="43903"/>
    <cellStyle name="SAPBEXunassignedItem 3 3 3 2" xfId="43904"/>
    <cellStyle name="SAPBEXunassignedItem 3 3 3 2 2" xfId="43905"/>
    <cellStyle name="SAPBEXunassignedItem 3 3 3 2 2 2" xfId="43906"/>
    <cellStyle name="SAPBEXunassignedItem 3 3 3 2 2 2 2" xfId="43907"/>
    <cellStyle name="SAPBEXunassignedItem 3 3 3 2 2 3" xfId="43908"/>
    <cellStyle name="SAPBEXunassignedItem 3 3 3 2 2 3 2" xfId="43909"/>
    <cellStyle name="SAPBEXunassignedItem 3 3 3 2 2 4" xfId="43910"/>
    <cellStyle name="SAPBEXunassignedItem 3 3 3 2 2 4 2" xfId="43911"/>
    <cellStyle name="SAPBEXunassignedItem 3 3 3 2 2 5" xfId="43912"/>
    <cellStyle name="SAPBEXunassignedItem 3 3 3 2 2 5 2" xfId="43913"/>
    <cellStyle name="SAPBEXunassignedItem 3 3 3 2 2 6" xfId="43914"/>
    <cellStyle name="SAPBEXunassignedItem 3 3 3 2 2 6 2" xfId="43915"/>
    <cellStyle name="SAPBEXunassignedItem 3 3 3 2 2 7" xfId="43916"/>
    <cellStyle name="SAPBEXunassignedItem 3 3 3 2 2 7 2" xfId="43917"/>
    <cellStyle name="SAPBEXunassignedItem 3 3 3 2 2 8" xfId="43918"/>
    <cellStyle name="SAPBEXunassignedItem 3 3 3 3" xfId="43919"/>
    <cellStyle name="SAPBEXunassignedItem 3 3 3 3 2" xfId="43920"/>
    <cellStyle name="SAPBEXunassignedItem 3 3 3 3 2 2" xfId="43921"/>
    <cellStyle name="SAPBEXunassignedItem 3 3 3 3 2 2 2" xfId="43922"/>
    <cellStyle name="SAPBEXunassignedItem 3 3 3 3 2 3" xfId="43923"/>
    <cellStyle name="SAPBEXunassignedItem 3 3 3 3 3" xfId="43924"/>
    <cellStyle name="SAPBEXunassignedItem 3 3 3 3 3 2" xfId="43925"/>
    <cellStyle name="SAPBEXunassignedItem 3 3 3 3 4" xfId="43926"/>
    <cellStyle name="SAPBEXunassignedItem 3 3 3 3 4 2" xfId="43927"/>
    <cellStyle name="SAPBEXunassignedItem 3 3 3 3 5" xfId="43928"/>
    <cellStyle name="SAPBEXunassignedItem 3 3 3 3 5 2" xfId="43929"/>
    <cellStyle name="SAPBEXunassignedItem 3 3 3 3 6" xfId="43930"/>
    <cellStyle name="SAPBEXunassignedItem 3 3 3 3 6 2" xfId="43931"/>
    <cellStyle name="SAPBEXunassignedItem 3 3 3 4" xfId="43932"/>
    <cellStyle name="SAPBEXunassignedItem 3 3 3 4 2" xfId="43933"/>
    <cellStyle name="SAPBEXunassignedItem 3 3 3 4 2 2" xfId="43934"/>
    <cellStyle name="SAPBEXunassignedItem 3 3 3 4 3" xfId="43935"/>
    <cellStyle name="SAPBEXunassignedItem 3 3 3 4 3 2" xfId="43936"/>
    <cellStyle name="SAPBEXunassignedItem 3 3 3 4 4" xfId="43937"/>
    <cellStyle name="SAPBEXunassignedItem 3 3 3 4 4 2" xfId="43938"/>
    <cellStyle name="SAPBEXunassignedItem 3 3 3 4 5" xfId="43939"/>
    <cellStyle name="SAPBEXunassignedItem 3 3 3 4 5 2" xfId="43940"/>
    <cellStyle name="SAPBEXunassignedItem 3 3 3 4 6" xfId="43941"/>
    <cellStyle name="SAPBEXunassignedItem 3 3 3 4 6 2" xfId="43942"/>
    <cellStyle name="SAPBEXunassignedItem 3 3 3 4 7" xfId="43943"/>
    <cellStyle name="SAPBEXunassignedItem 3 3 4" xfId="43944"/>
    <cellStyle name="SAPBEXunassignedItem 3 3 4 2" xfId="43945"/>
    <cellStyle name="SAPBEXunassignedItem 3 3 4 2 2" xfId="43946"/>
    <cellStyle name="SAPBEXunassignedItem 3 3 4 3" xfId="43947"/>
    <cellStyle name="SAPBEXunassignedItem 3 3 4 3 2" xfId="43948"/>
    <cellStyle name="SAPBEXunassignedItem 3 3 4 4" xfId="43949"/>
    <cellStyle name="SAPBEXunassignedItem 3 3 4 4 2" xfId="43950"/>
    <cellStyle name="SAPBEXunassignedItem 3 3 4 5" xfId="43951"/>
    <cellStyle name="SAPBEXunassignedItem 3 3 4 5 2" xfId="43952"/>
    <cellStyle name="SAPBEXunassignedItem 3 3 4 6" xfId="43953"/>
    <cellStyle name="SAPBEXunassignedItem 3 3 4 6 2" xfId="43954"/>
    <cellStyle name="SAPBEXunassignedItem 3 3 4 7" xfId="43955"/>
    <cellStyle name="SAPBEXunassignedItem 3 3 4 7 2" xfId="43956"/>
    <cellStyle name="SAPBEXunassignedItem 3 3 4 8" xfId="43957"/>
    <cellStyle name="SAPBEXunassignedItem 3 4" xfId="43958"/>
    <cellStyle name="SAPBEXunassignedItem 3 4 2" xfId="43959"/>
    <cellStyle name="SAPBEXunassignedItem 3 4 2 2" xfId="43960"/>
    <cellStyle name="SAPBEXunassignedItem 3 4 2 2 2" xfId="43961"/>
    <cellStyle name="SAPBEXunassignedItem 3 4 2 2 2 2" xfId="43962"/>
    <cellStyle name="SAPBEXunassignedItem 3 4 2 2 2 2 2" xfId="43963"/>
    <cellStyle name="SAPBEXunassignedItem 3 4 2 2 2 3" xfId="43964"/>
    <cellStyle name="SAPBEXunassignedItem 3 4 2 2 2 3 2" xfId="43965"/>
    <cellStyle name="SAPBEXunassignedItem 3 4 2 2 2 4" xfId="43966"/>
    <cellStyle name="SAPBEXunassignedItem 3 4 2 2 2 4 2" xfId="43967"/>
    <cellStyle name="SAPBEXunassignedItem 3 4 2 2 2 5" xfId="43968"/>
    <cellStyle name="SAPBEXunassignedItem 3 4 2 2 2 5 2" xfId="43969"/>
    <cellStyle name="SAPBEXunassignedItem 3 4 2 2 2 6" xfId="43970"/>
    <cellStyle name="SAPBEXunassignedItem 3 4 2 2 2 6 2" xfId="43971"/>
    <cellStyle name="SAPBEXunassignedItem 3 4 2 2 2 7" xfId="43972"/>
    <cellStyle name="SAPBEXunassignedItem 3 4 2 2 2 7 2" xfId="43973"/>
    <cellStyle name="SAPBEXunassignedItem 3 4 2 2 2 8" xfId="43974"/>
    <cellStyle name="SAPBEXunassignedItem 3 4 2 3" xfId="43975"/>
    <cellStyle name="SAPBEXunassignedItem 3 4 2 3 2" xfId="43976"/>
    <cellStyle name="SAPBEXunassignedItem 3 4 2 3 2 2" xfId="43977"/>
    <cellStyle name="SAPBEXunassignedItem 3 4 2 3 2 2 2" xfId="43978"/>
    <cellStyle name="SAPBEXunassignedItem 3 4 2 3 2 3" xfId="43979"/>
    <cellStyle name="SAPBEXunassignedItem 3 4 2 3 3" xfId="43980"/>
    <cellStyle name="SAPBEXunassignedItem 3 4 2 3 3 2" xfId="43981"/>
    <cellStyle name="SAPBEXunassignedItem 3 4 2 3 4" xfId="43982"/>
    <cellStyle name="SAPBEXunassignedItem 3 4 2 3 4 2" xfId="43983"/>
    <cellStyle name="SAPBEXunassignedItem 3 4 2 3 5" xfId="43984"/>
    <cellStyle name="SAPBEXunassignedItem 3 4 2 3 5 2" xfId="43985"/>
    <cellStyle name="SAPBEXunassignedItem 3 4 2 3 6" xfId="43986"/>
    <cellStyle name="SAPBEXunassignedItem 3 4 2 3 6 2" xfId="43987"/>
    <cellStyle name="SAPBEXunassignedItem 3 4 2 4" xfId="43988"/>
    <cellStyle name="SAPBEXunassignedItem 3 4 2 4 2" xfId="43989"/>
    <cellStyle name="SAPBEXunassignedItem 3 4 2 4 2 2" xfId="43990"/>
    <cellStyle name="SAPBEXunassignedItem 3 4 2 4 3" xfId="43991"/>
    <cellStyle name="SAPBEXunassignedItem 3 4 2 4 3 2" xfId="43992"/>
    <cellStyle name="SAPBEXunassignedItem 3 4 2 4 4" xfId="43993"/>
    <cellStyle name="SAPBEXunassignedItem 3 4 2 4 4 2" xfId="43994"/>
    <cellStyle name="SAPBEXunassignedItem 3 4 2 4 5" xfId="43995"/>
    <cellStyle name="SAPBEXunassignedItem 3 4 2 4 5 2" xfId="43996"/>
    <cellStyle name="SAPBEXunassignedItem 3 4 2 4 6" xfId="43997"/>
    <cellStyle name="SAPBEXunassignedItem 3 4 2 4 6 2" xfId="43998"/>
    <cellStyle name="SAPBEXunassignedItem 3 4 2 4 7" xfId="43999"/>
    <cellStyle name="SAPBEXunassignedItem 3 4 3" xfId="44000"/>
    <cellStyle name="SAPBEXunassignedItem 3 4 3 2" xfId="44001"/>
    <cellStyle name="SAPBEXunassignedItem 3 4 3 2 2" xfId="44002"/>
    <cellStyle name="SAPBEXunassignedItem 3 4 3 3" xfId="44003"/>
    <cellStyle name="SAPBEXunassignedItem 3 4 3 3 2" xfId="44004"/>
    <cellStyle name="SAPBEXunassignedItem 3 4 3 4" xfId="44005"/>
    <cellStyle name="SAPBEXunassignedItem 3 4 3 4 2" xfId="44006"/>
    <cellStyle name="SAPBEXunassignedItem 3 4 3 5" xfId="44007"/>
    <cellStyle name="SAPBEXunassignedItem 3 4 3 5 2" xfId="44008"/>
    <cellStyle name="SAPBEXunassignedItem 3 4 3 6" xfId="44009"/>
    <cellStyle name="SAPBEXunassignedItem 3 4 3 6 2" xfId="44010"/>
    <cellStyle name="SAPBEXunassignedItem 3 4 3 7" xfId="44011"/>
    <cellStyle name="SAPBEXunassignedItem 3 4 3 7 2" xfId="44012"/>
    <cellStyle name="SAPBEXunassignedItem 3 4 3 8" xfId="44013"/>
    <cellStyle name="SAPBEXunassignedItem 3 5" xfId="44014"/>
    <cellStyle name="SAPBEXunassignedItem 3 5 2" xfId="44015"/>
    <cellStyle name="SAPBEXunassignedItem 3 5 2 2" xfId="44016"/>
    <cellStyle name="SAPBEXunassignedItem 3 5 2 2 2" xfId="44017"/>
    <cellStyle name="SAPBEXunassignedItem 3 5 2 2 2 2" xfId="44018"/>
    <cellStyle name="SAPBEXunassignedItem 3 5 2 2 3" xfId="44019"/>
    <cellStyle name="SAPBEXunassignedItem 3 5 2 2 3 2" xfId="44020"/>
    <cellStyle name="SAPBEXunassignedItem 3 5 2 2 4" xfId="44021"/>
    <cellStyle name="SAPBEXunassignedItem 3 5 2 2 4 2" xfId="44022"/>
    <cellStyle name="SAPBEXunassignedItem 3 5 2 2 5" xfId="44023"/>
    <cellStyle name="SAPBEXunassignedItem 3 5 2 2 5 2" xfId="44024"/>
    <cellStyle name="SAPBEXunassignedItem 3 5 2 2 6" xfId="44025"/>
    <cellStyle name="SAPBEXunassignedItem 3 5 2 2 6 2" xfId="44026"/>
    <cellStyle name="SAPBEXunassignedItem 3 5 2 2 7" xfId="44027"/>
    <cellStyle name="SAPBEXunassignedItem 3 5 2 2 7 2" xfId="44028"/>
    <cellStyle name="SAPBEXunassignedItem 3 5 2 2 8" xfId="44029"/>
    <cellStyle name="SAPBEXunassignedItem 3 5 3" xfId="44030"/>
    <cellStyle name="SAPBEXunassignedItem 3 5 3 2" xfId="44031"/>
    <cellStyle name="SAPBEXunassignedItem 3 5 3 2 2" xfId="44032"/>
    <cellStyle name="SAPBEXunassignedItem 3 5 3 2 2 2" xfId="44033"/>
    <cellStyle name="SAPBEXunassignedItem 3 5 3 2 3" xfId="44034"/>
    <cellStyle name="SAPBEXunassignedItem 3 5 3 3" xfId="44035"/>
    <cellStyle name="SAPBEXunassignedItem 3 5 3 3 2" xfId="44036"/>
    <cellStyle name="SAPBEXunassignedItem 3 5 3 4" xfId="44037"/>
    <cellStyle name="SAPBEXunassignedItem 3 5 3 4 2" xfId="44038"/>
    <cellStyle name="SAPBEXunassignedItem 3 5 3 5" xfId="44039"/>
    <cellStyle name="SAPBEXunassignedItem 3 5 3 5 2" xfId="44040"/>
    <cellStyle name="SAPBEXunassignedItem 3 5 3 6" xfId="44041"/>
    <cellStyle name="SAPBEXunassignedItem 3 5 3 6 2" xfId="44042"/>
    <cellStyle name="SAPBEXunassignedItem 3 5 4" xfId="44043"/>
    <cellStyle name="SAPBEXunassignedItem 3 5 4 2" xfId="44044"/>
    <cellStyle name="SAPBEXunassignedItem 3 5 4 2 2" xfId="44045"/>
    <cellStyle name="SAPBEXunassignedItem 3 5 4 3" xfId="44046"/>
    <cellStyle name="SAPBEXunassignedItem 3 5 4 3 2" xfId="44047"/>
    <cellStyle name="SAPBEXunassignedItem 3 5 4 4" xfId="44048"/>
    <cellStyle name="SAPBEXunassignedItem 3 5 4 4 2" xfId="44049"/>
    <cellStyle name="SAPBEXunassignedItem 3 5 4 5" xfId="44050"/>
    <cellStyle name="SAPBEXunassignedItem 3 5 4 5 2" xfId="44051"/>
    <cellStyle name="SAPBEXunassignedItem 3 5 4 6" xfId="44052"/>
    <cellStyle name="SAPBEXunassignedItem 3 5 4 6 2" xfId="44053"/>
    <cellStyle name="SAPBEXunassignedItem 3 5 4 7" xfId="44054"/>
    <cellStyle name="SAPBEXunassignedItem 3 6" xfId="44055"/>
    <cellStyle name="SAPBEXunassignedItem 3 6 2" xfId="44056"/>
    <cellStyle name="SAPBEXunassignedItem 3 6 2 2" xfId="44057"/>
    <cellStyle name="SAPBEXunassignedItem 3 6 3" xfId="44058"/>
    <cellStyle name="SAPBEXunassignedItem 3 6 3 2" xfId="44059"/>
    <cellStyle name="SAPBEXunassignedItem 3 6 4" xfId="44060"/>
    <cellStyle name="SAPBEXunassignedItem 3 6 4 2" xfId="44061"/>
    <cellStyle name="SAPBEXunassignedItem 3 6 5" xfId="44062"/>
    <cellStyle name="SAPBEXunassignedItem 3 6 5 2" xfId="44063"/>
    <cellStyle name="SAPBEXunassignedItem 3 6 6" xfId="44064"/>
    <cellStyle name="SAPBEXunassignedItem 3 6 6 2" xfId="44065"/>
    <cellStyle name="SAPBEXunassignedItem 3 6 7" xfId="44066"/>
    <cellStyle name="SAPBEXunassignedItem 3 6 7 2" xfId="44067"/>
    <cellStyle name="SAPBEXunassignedItem 3 6 8" xfId="44068"/>
    <cellStyle name="SAPBEXunassignedItem 4" xfId="44069"/>
    <cellStyle name="SAPBEXunassignedItem 4 2" xfId="44070"/>
    <cellStyle name="SAPBEXunassignedItem 4 2 2" xfId="44071"/>
    <cellStyle name="SAPBEXunassignedItem 4 2 2 2" xfId="44072"/>
    <cellStyle name="SAPBEXunassignedItem 4 2 2 2 2" xfId="44073"/>
    <cellStyle name="SAPBEXunassignedItem 4 2 2 2 2 2" xfId="44074"/>
    <cellStyle name="SAPBEXunassignedItem 4 2 2 2 2 2 2" xfId="44075"/>
    <cellStyle name="SAPBEXunassignedItem 4 2 2 2 2 2 2 2" xfId="44076"/>
    <cellStyle name="SAPBEXunassignedItem 4 2 2 2 2 2 3" xfId="44077"/>
    <cellStyle name="SAPBEXunassignedItem 4 2 2 2 2 2 3 2" xfId="44078"/>
    <cellStyle name="SAPBEXunassignedItem 4 2 2 2 2 2 4" xfId="44079"/>
    <cellStyle name="SAPBEXunassignedItem 4 2 2 2 2 2 4 2" xfId="44080"/>
    <cellStyle name="SAPBEXunassignedItem 4 2 2 2 2 2 5" xfId="44081"/>
    <cellStyle name="SAPBEXunassignedItem 4 2 2 2 2 2 5 2" xfId="44082"/>
    <cellStyle name="SAPBEXunassignedItem 4 2 2 2 2 2 6" xfId="44083"/>
    <cellStyle name="SAPBEXunassignedItem 4 2 2 2 2 2 6 2" xfId="44084"/>
    <cellStyle name="SAPBEXunassignedItem 4 2 2 2 2 2 7" xfId="44085"/>
    <cellStyle name="SAPBEXunassignedItem 4 2 2 2 2 2 7 2" xfId="44086"/>
    <cellStyle name="SAPBEXunassignedItem 4 2 2 2 2 2 8" xfId="44087"/>
    <cellStyle name="SAPBEXunassignedItem 4 2 2 2 3" xfId="44088"/>
    <cellStyle name="SAPBEXunassignedItem 4 2 2 2 3 2" xfId="44089"/>
    <cellStyle name="SAPBEXunassignedItem 4 2 2 2 3 2 2" xfId="44090"/>
    <cellStyle name="SAPBEXunassignedItem 4 2 2 2 3 2 2 2" xfId="44091"/>
    <cellStyle name="SAPBEXunassignedItem 4 2 2 2 3 2 3" xfId="44092"/>
    <cellStyle name="SAPBEXunassignedItem 4 2 2 2 3 3" xfId="44093"/>
    <cellStyle name="SAPBEXunassignedItem 4 2 2 2 3 3 2" xfId="44094"/>
    <cellStyle name="SAPBEXunassignedItem 4 2 2 2 3 4" xfId="44095"/>
    <cellStyle name="SAPBEXunassignedItem 4 2 2 2 3 4 2" xfId="44096"/>
    <cellStyle name="SAPBEXunassignedItem 4 2 2 2 3 5" xfId="44097"/>
    <cellStyle name="SAPBEXunassignedItem 4 2 2 2 3 5 2" xfId="44098"/>
    <cellStyle name="SAPBEXunassignedItem 4 2 2 2 3 6" xfId="44099"/>
    <cellStyle name="SAPBEXunassignedItem 4 2 2 2 3 6 2" xfId="44100"/>
    <cellStyle name="SAPBEXunassignedItem 4 2 2 2 4" xfId="44101"/>
    <cellStyle name="SAPBEXunassignedItem 4 2 2 2 4 2" xfId="44102"/>
    <cellStyle name="SAPBEXunassignedItem 4 2 2 2 4 2 2" xfId="44103"/>
    <cellStyle name="SAPBEXunassignedItem 4 2 2 2 4 3" xfId="44104"/>
    <cellStyle name="SAPBEXunassignedItem 4 2 2 2 4 3 2" xfId="44105"/>
    <cellStyle name="SAPBEXunassignedItem 4 2 2 2 4 4" xfId="44106"/>
    <cellStyle name="SAPBEXunassignedItem 4 2 2 2 4 4 2" xfId="44107"/>
    <cellStyle name="SAPBEXunassignedItem 4 2 2 2 4 5" xfId="44108"/>
    <cellStyle name="SAPBEXunassignedItem 4 2 2 2 4 5 2" xfId="44109"/>
    <cellStyle name="SAPBEXunassignedItem 4 2 2 2 4 6" xfId="44110"/>
    <cellStyle name="SAPBEXunassignedItem 4 2 2 2 4 6 2" xfId="44111"/>
    <cellStyle name="SAPBEXunassignedItem 4 2 2 2 4 7" xfId="44112"/>
    <cellStyle name="SAPBEXunassignedItem 4 2 2 3" xfId="44113"/>
    <cellStyle name="SAPBEXunassignedItem 4 2 2 3 2" xfId="44114"/>
    <cellStyle name="SAPBEXunassignedItem 4 2 2 3 2 2" xfId="44115"/>
    <cellStyle name="SAPBEXunassignedItem 4 2 2 3 3" xfId="44116"/>
    <cellStyle name="SAPBEXunassignedItem 4 2 2 3 3 2" xfId="44117"/>
    <cellStyle name="SAPBEXunassignedItem 4 2 2 3 4" xfId="44118"/>
    <cellStyle name="SAPBEXunassignedItem 4 2 2 3 4 2" xfId="44119"/>
    <cellStyle name="SAPBEXunassignedItem 4 2 2 3 5" xfId="44120"/>
    <cellStyle name="SAPBEXunassignedItem 4 2 2 3 5 2" xfId="44121"/>
    <cellStyle name="SAPBEXunassignedItem 4 2 2 3 6" xfId="44122"/>
    <cellStyle name="SAPBEXunassignedItem 4 2 2 3 6 2" xfId="44123"/>
    <cellStyle name="SAPBEXunassignedItem 4 2 2 3 7" xfId="44124"/>
    <cellStyle name="SAPBEXunassignedItem 4 2 2 3 7 2" xfId="44125"/>
    <cellStyle name="SAPBEXunassignedItem 4 2 2 3 8" xfId="44126"/>
    <cellStyle name="SAPBEXunassignedItem 4 2 3" xfId="44127"/>
    <cellStyle name="SAPBEXunassignedItem 4 2 3 2" xfId="44128"/>
    <cellStyle name="SAPBEXunassignedItem 4 2 3 2 2" xfId="44129"/>
    <cellStyle name="SAPBEXunassignedItem 4 2 3 2 2 2" xfId="44130"/>
    <cellStyle name="SAPBEXunassignedItem 4 2 3 2 2 2 2" xfId="44131"/>
    <cellStyle name="SAPBEXunassignedItem 4 2 3 2 2 3" xfId="44132"/>
    <cellStyle name="SAPBEXunassignedItem 4 2 3 2 2 3 2" xfId="44133"/>
    <cellStyle name="SAPBEXunassignedItem 4 2 3 2 2 4" xfId="44134"/>
    <cellStyle name="SAPBEXunassignedItem 4 2 3 2 2 4 2" xfId="44135"/>
    <cellStyle name="SAPBEXunassignedItem 4 2 3 2 2 5" xfId="44136"/>
    <cellStyle name="SAPBEXunassignedItem 4 2 3 2 2 5 2" xfId="44137"/>
    <cellStyle name="SAPBEXunassignedItem 4 2 3 2 2 6" xfId="44138"/>
    <cellStyle name="SAPBEXunassignedItem 4 2 3 2 2 6 2" xfId="44139"/>
    <cellStyle name="SAPBEXunassignedItem 4 2 3 2 2 7" xfId="44140"/>
    <cellStyle name="SAPBEXunassignedItem 4 2 3 2 2 7 2" xfId="44141"/>
    <cellStyle name="SAPBEXunassignedItem 4 2 3 2 2 8" xfId="44142"/>
    <cellStyle name="SAPBEXunassignedItem 4 2 3 3" xfId="44143"/>
    <cellStyle name="SAPBEXunassignedItem 4 2 3 3 2" xfId="44144"/>
    <cellStyle name="SAPBEXunassignedItem 4 2 3 3 2 2" xfId="44145"/>
    <cellStyle name="SAPBEXunassignedItem 4 2 3 3 2 2 2" xfId="44146"/>
    <cellStyle name="SAPBEXunassignedItem 4 2 3 3 2 3" xfId="44147"/>
    <cellStyle name="SAPBEXunassignedItem 4 2 3 3 3" xfId="44148"/>
    <cellStyle name="SAPBEXunassignedItem 4 2 3 3 3 2" xfId="44149"/>
    <cellStyle name="SAPBEXunassignedItem 4 2 3 3 4" xfId="44150"/>
    <cellStyle name="SAPBEXunassignedItem 4 2 3 3 4 2" xfId="44151"/>
    <cellStyle name="SAPBEXunassignedItem 4 2 3 3 5" xfId="44152"/>
    <cellStyle name="SAPBEXunassignedItem 4 2 3 3 5 2" xfId="44153"/>
    <cellStyle name="SAPBEXunassignedItem 4 2 3 3 6" xfId="44154"/>
    <cellStyle name="SAPBEXunassignedItem 4 2 3 3 6 2" xfId="44155"/>
    <cellStyle name="SAPBEXunassignedItem 4 2 3 4" xfId="44156"/>
    <cellStyle name="SAPBEXunassignedItem 4 2 3 4 2" xfId="44157"/>
    <cellStyle name="SAPBEXunassignedItem 4 2 3 4 2 2" xfId="44158"/>
    <cellStyle name="SAPBEXunassignedItem 4 2 3 4 3" xfId="44159"/>
    <cellStyle name="SAPBEXunassignedItem 4 2 3 4 3 2" xfId="44160"/>
    <cellStyle name="SAPBEXunassignedItem 4 2 3 4 4" xfId="44161"/>
    <cellStyle name="SAPBEXunassignedItem 4 2 3 4 4 2" xfId="44162"/>
    <cellStyle name="SAPBEXunassignedItem 4 2 3 4 5" xfId="44163"/>
    <cellStyle name="SAPBEXunassignedItem 4 2 3 4 5 2" xfId="44164"/>
    <cellStyle name="SAPBEXunassignedItem 4 2 3 4 6" xfId="44165"/>
    <cellStyle name="SAPBEXunassignedItem 4 2 3 4 6 2" xfId="44166"/>
    <cellStyle name="SAPBEXunassignedItem 4 2 3 4 7" xfId="44167"/>
    <cellStyle name="SAPBEXunassignedItem 4 2 4" xfId="44168"/>
    <cellStyle name="SAPBEXunassignedItem 4 2 4 2" xfId="44169"/>
    <cellStyle name="SAPBEXunassignedItem 4 2 4 2 2" xfId="44170"/>
    <cellStyle name="SAPBEXunassignedItem 4 2 4 3" xfId="44171"/>
    <cellStyle name="SAPBEXunassignedItem 4 2 4 3 2" xfId="44172"/>
    <cellStyle name="SAPBEXunassignedItem 4 2 4 4" xfId="44173"/>
    <cellStyle name="SAPBEXunassignedItem 4 2 4 4 2" xfId="44174"/>
    <cellStyle name="SAPBEXunassignedItem 4 2 4 5" xfId="44175"/>
    <cellStyle name="SAPBEXunassignedItem 4 2 4 5 2" xfId="44176"/>
    <cellStyle name="SAPBEXunassignedItem 4 2 4 6" xfId="44177"/>
    <cellStyle name="SAPBEXunassignedItem 4 2 4 6 2" xfId="44178"/>
    <cellStyle name="SAPBEXunassignedItem 4 2 4 7" xfId="44179"/>
    <cellStyle name="SAPBEXunassignedItem 4 2 4 7 2" xfId="44180"/>
    <cellStyle name="SAPBEXunassignedItem 4 2 4 8" xfId="44181"/>
    <cellStyle name="SAPBEXunassignedItem 4 3" xfId="44182"/>
    <cellStyle name="SAPBEXunassignedItem 4 3 2" xfId="44183"/>
    <cellStyle name="SAPBEXunassignedItem 4 3 2 2" xfId="44184"/>
    <cellStyle name="SAPBEXunassignedItem 4 3 2 2 2" xfId="44185"/>
    <cellStyle name="SAPBEXunassignedItem 4 3 2 2 2 2" xfId="44186"/>
    <cellStyle name="SAPBEXunassignedItem 4 3 2 2 2 2 2" xfId="44187"/>
    <cellStyle name="SAPBEXunassignedItem 4 3 2 2 2 3" xfId="44188"/>
    <cellStyle name="SAPBEXunassignedItem 4 3 2 2 2 3 2" xfId="44189"/>
    <cellStyle name="SAPBEXunassignedItem 4 3 2 2 2 4" xfId="44190"/>
    <cellStyle name="SAPBEXunassignedItem 4 3 2 2 2 4 2" xfId="44191"/>
    <cellStyle name="SAPBEXunassignedItem 4 3 2 2 2 5" xfId="44192"/>
    <cellStyle name="SAPBEXunassignedItem 4 3 2 2 2 5 2" xfId="44193"/>
    <cellStyle name="SAPBEXunassignedItem 4 3 2 2 2 6" xfId="44194"/>
    <cellStyle name="SAPBEXunassignedItem 4 3 2 2 2 6 2" xfId="44195"/>
    <cellStyle name="SAPBEXunassignedItem 4 3 2 2 2 7" xfId="44196"/>
    <cellStyle name="SAPBEXunassignedItem 4 3 2 2 2 7 2" xfId="44197"/>
    <cellStyle name="SAPBEXunassignedItem 4 3 2 2 2 8" xfId="44198"/>
    <cellStyle name="SAPBEXunassignedItem 4 3 2 3" xfId="44199"/>
    <cellStyle name="SAPBEXunassignedItem 4 3 2 3 2" xfId="44200"/>
    <cellStyle name="SAPBEXunassignedItem 4 3 2 3 2 2" xfId="44201"/>
    <cellStyle name="SAPBEXunassignedItem 4 3 2 3 2 2 2" xfId="44202"/>
    <cellStyle name="SAPBEXunassignedItem 4 3 2 3 2 3" xfId="44203"/>
    <cellStyle name="SAPBEXunassignedItem 4 3 2 3 3" xfId="44204"/>
    <cellStyle name="SAPBEXunassignedItem 4 3 2 3 3 2" xfId="44205"/>
    <cellStyle name="SAPBEXunassignedItem 4 3 2 3 4" xfId="44206"/>
    <cellStyle name="SAPBEXunassignedItem 4 3 2 3 4 2" xfId="44207"/>
    <cellStyle name="SAPBEXunassignedItem 4 3 2 3 5" xfId="44208"/>
    <cellStyle name="SAPBEXunassignedItem 4 3 2 3 5 2" xfId="44209"/>
    <cellStyle name="SAPBEXunassignedItem 4 3 2 3 6" xfId="44210"/>
    <cellStyle name="SAPBEXunassignedItem 4 3 2 3 6 2" xfId="44211"/>
    <cellStyle name="SAPBEXunassignedItem 4 3 2 4" xfId="44212"/>
    <cellStyle name="SAPBEXunassignedItem 4 3 2 4 2" xfId="44213"/>
    <cellStyle name="SAPBEXunassignedItem 4 3 2 4 2 2" xfId="44214"/>
    <cellStyle name="SAPBEXunassignedItem 4 3 2 4 3" xfId="44215"/>
    <cellStyle name="SAPBEXunassignedItem 4 3 2 4 3 2" xfId="44216"/>
    <cellStyle name="SAPBEXunassignedItem 4 3 2 4 4" xfId="44217"/>
    <cellStyle name="SAPBEXunassignedItem 4 3 2 4 4 2" xfId="44218"/>
    <cellStyle name="SAPBEXunassignedItem 4 3 2 4 5" xfId="44219"/>
    <cellStyle name="SAPBEXunassignedItem 4 3 2 4 5 2" xfId="44220"/>
    <cellStyle name="SAPBEXunassignedItem 4 3 2 4 6" xfId="44221"/>
    <cellStyle name="SAPBEXunassignedItem 4 3 2 4 6 2" xfId="44222"/>
    <cellStyle name="SAPBEXunassignedItem 4 3 2 4 7" xfId="44223"/>
    <cellStyle name="SAPBEXunassignedItem 4 3 3" xfId="44224"/>
    <cellStyle name="SAPBEXunassignedItem 4 3 3 2" xfId="44225"/>
    <cellStyle name="SAPBEXunassignedItem 4 3 3 2 2" xfId="44226"/>
    <cellStyle name="SAPBEXunassignedItem 4 3 3 3" xfId="44227"/>
    <cellStyle name="SAPBEXunassignedItem 4 3 3 3 2" xfId="44228"/>
    <cellStyle name="SAPBEXunassignedItem 4 3 3 4" xfId="44229"/>
    <cellStyle name="SAPBEXunassignedItem 4 3 3 4 2" xfId="44230"/>
    <cellStyle name="SAPBEXunassignedItem 4 3 3 5" xfId="44231"/>
    <cellStyle name="SAPBEXunassignedItem 4 3 3 5 2" xfId="44232"/>
    <cellStyle name="SAPBEXunassignedItem 4 3 3 6" xfId="44233"/>
    <cellStyle name="SAPBEXunassignedItem 4 3 3 6 2" xfId="44234"/>
    <cellStyle name="SAPBEXunassignedItem 4 3 3 7" xfId="44235"/>
    <cellStyle name="SAPBEXunassignedItem 4 3 3 7 2" xfId="44236"/>
    <cellStyle name="SAPBEXunassignedItem 4 3 3 8" xfId="44237"/>
    <cellStyle name="SAPBEXunassignedItem 4 4" xfId="44238"/>
    <cellStyle name="SAPBEXunassignedItem 4 4 2" xfId="44239"/>
    <cellStyle name="SAPBEXunassignedItem 4 4 2 2" xfId="44240"/>
    <cellStyle name="SAPBEXunassignedItem 4 4 2 2 2" xfId="44241"/>
    <cellStyle name="SAPBEXunassignedItem 4 4 2 2 2 2" xfId="44242"/>
    <cellStyle name="SAPBEXunassignedItem 4 4 2 2 3" xfId="44243"/>
    <cellStyle name="SAPBEXunassignedItem 4 4 2 2 3 2" xfId="44244"/>
    <cellStyle name="SAPBEXunassignedItem 4 4 2 2 4" xfId="44245"/>
    <cellStyle name="SAPBEXunassignedItem 4 4 2 2 4 2" xfId="44246"/>
    <cellStyle name="SAPBEXunassignedItem 4 4 2 2 5" xfId="44247"/>
    <cellStyle name="SAPBEXunassignedItem 4 4 2 2 5 2" xfId="44248"/>
    <cellStyle name="SAPBEXunassignedItem 4 4 2 2 6" xfId="44249"/>
    <cellStyle name="SAPBEXunassignedItem 4 4 2 2 6 2" xfId="44250"/>
    <cellStyle name="SAPBEXunassignedItem 4 4 2 2 7" xfId="44251"/>
    <cellStyle name="SAPBEXunassignedItem 4 4 2 2 7 2" xfId="44252"/>
    <cellStyle name="SAPBEXunassignedItem 4 4 2 2 8" xfId="44253"/>
    <cellStyle name="SAPBEXunassignedItem 4 4 3" xfId="44254"/>
    <cellStyle name="SAPBEXunassignedItem 4 4 3 2" xfId="44255"/>
    <cellStyle name="SAPBEXunassignedItem 4 4 3 2 2" xfId="44256"/>
    <cellStyle name="SAPBEXunassignedItem 4 4 3 2 2 2" xfId="44257"/>
    <cellStyle name="SAPBEXunassignedItem 4 4 3 2 3" xfId="44258"/>
    <cellStyle name="SAPBEXunassignedItem 4 4 3 3" xfId="44259"/>
    <cellStyle name="SAPBEXunassignedItem 4 4 3 3 2" xfId="44260"/>
    <cellStyle name="SAPBEXunassignedItem 4 4 3 4" xfId="44261"/>
    <cellStyle name="SAPBEXunassignedItem 4 4 3 4 2" xfId="44262"/>
    <cellStyle name="SAPBEXunassignedItem 4 4 3 5" xfId="44263"/>
    <cellStyle name="SAPBEXunassignedItem 4 4 3 5 2" xfId="44264"/>
    <cellStyle name="SAPBEXunassignedItem 4 4 3 6" xfId="44265"/>
    <cellStyle name="SAPBEXunassignedItem 4 4 3 6 2" xfId="44266"/>
    <cellStyle name="SAPBEXunassignedItem 4 4 4" xfId="44267"/>
    <cellStyle name="SAPBEXunassignedItem 4 4 4 2" xfId="44268"/>
    <cellStyle name="SAPBEXunassignedItem 4 4 4 2 2" xfId="44269"/>
    <cellStyle name="SAPBEXunassignedItem 4 4 4 3" xfId="44270"/>
    <cellStyle name="SAPBEXunassignedItem 4 4 4 3 2" xfId="44271"/>
    <cellStyle name="SAPBEXunassignedItem 4 4 4 4" xfId="44272"/>
    <cellStyle name="SAPBEXunassignedItem 4 4 4 4 2" xfId="44273"/>
    <cellStyle name="SAPBEXunassignedItem 4 4 4 5" xfId="44274"/>
    <cellStyle name="SAPBEXunassignedItem 4 4 4 5 2" xfId="44275"/>
    <cellStyle name="SAPBEXunassignedItem 4 4 4 6" xfId="44276"/>
    <cellStyle name="SAPBEXunassignedItem 4 4 4 6 2" xfId="44277"/>
    <cellStyle name="SAPBEXunassignedItem 4 4 4 7" xfId="44278"/>
    <cellStyle name="SAPBEXunassignedItem 4 5" xfId="44279"/>
    <cellStyle name="SAPBEXunassignedItem 4 5 2" xfId="44280"/>
    <cellStyle name="SAPBEXunassignedItem 4 5 2 2" xfId="44281"/>
    <cellStyle name="SAPBEXunassignedItem 4 5 3" xfId="44282"/>
    <cellStyle name="SAPBEXunassignedItem 4 5 3 2" xfId="44283"/>
    <cellStyle name="SAPBEXunassignedItem 4 5 4" xfId="44284"/>
    <cellStyle name="SAPBEXunassignedItem 4 5 4 2" xfId="44285"/>
    <cellStyle name="SAPBEXunassignedItem 4 5 5" xfId="44286"/>
    <cellStyle name="SAPBEXunassignedItem 4 5 5 2" xfId="44287"/>
    <cellStyle name="SAPBEXunassignedItem 4 5 6" xfId="44288"/>
    <cellStyle name="SAPBEXunassignedItem 4 5 6 2" xfId="44289"/>
    <cellStyle name="SAPBEXunassignedItem 4 5 7" xfId="44290"/>
    <cellStyle name="SAPBEXunassignedItem 4 5 7 2" xfId="44291"/>
    <cellStyle name="SAPBEXunassignedItem 4 5 8" xfId="44292"/>
    <cellStyle name="SAPBEXunassignedItem 5" xfId="44293"/>
    <cellStyle name="SAPBEXunassignedItem 5 2" xfId="44294"/>
    <cellStyle name="SAPBEXunassignedItem 5 2 2" xfId="44295"/>
    <cellStyle name="SAPBEXunassignedItem 5 2 2 2" xfId="44296"/>
    <cellStyle name="SAPBEXunassignedItem 5 2 2 2 2" xfId="44297"/>
    <cellStyle name="SAPBEXunassignedItem 5 2 2 2 2 2" xfId="44298"/>
    <cellStyle name="SAPBEXunassignedItem 5 2 2 2 2 2 2" xfId="44299"/>
    <cellStyle name="SAPBEXunassignedItem 5 2 2 2 2 3" xfId="44300"/>
    <cellStyle name="SAPBEXunassignedItem 5 2 2 2 2 3 2" xfId="44301"/>
    <cellStyle name="SAPBEXunassignedItem 5 2 2 2 2 4" xfId="44302"/>
    <cellStyle name="SAPBEXunassignedItem 5 2 2 2 2 4 2" xfId="44303"/>
    <cellStyle name="SAPBEXunassignedItem 5 2 2 2 2 5" xfId="44304"/>
    <cellStyle name="SAPBEXunassignedItem 5 2 2 2 2 5 2" xfId="44305"/>
    <cellStyle name="SAPBEXunassignedItem 5 2 2 2 2 6" xfId="44306"/>
    <cellStyle name="SAPBEXunassignedItem 5 2 2 2 2 6 2" xfId="44307"/>
    <cellStyle name="SAPBEXunassignedItem 5 2 2 2 2 7" xfId="44308"/>
    <cellStyle name="SAPBEXunassignedItem 5 2 2 2 2 7 2" xfId="44309"/>
    <cellStyle name="SAPBEXunassignedItem 5 2 2 2 2 8" xfId="44310"/>
    <cellStyle name="SAPBEXunassignedItem 5 2 2 3" xfId="44311"/>
    <cellStyle name="SAPBEXunassignedItem 5 2 2 3 2" xfId="44312"/>
    <cellStyle name="SAPBEXunassignedItem 5 2 2 3 2 2" xfId="44313"/>
    <cellStyle name="SAPBEXunassignedItem 5 2 2 3 2 2 2" xfId="44314"/>
    <cellStyle name="SAPBEXunassignedItem 5 2 2 3 2 3" xfId="44315"/>
    <cellStyle name="SAPBEXunassignedItem 5 2 2 3 3" xfId="44316"/>
    <cellStyle name="SAPBEXunassignedItem 5 2 2 3 3 2" xfId="44317"/>
    <cellStyle name="SAPBEXunassignedItem 5 2 2 3 4" xfId="44318"/>
    <cellStyle name="SAPBEXunassignedItem 5 2 2 3 4 2" xfId="44319"/>
    <cellStyle name="SAPBEXunassignedItem 5 2 2 3 5" xfId="44320"/>
    <cellStyle name="SAPBEXunassignedItem 5 2 2 3 5 2" xfId="44321"/>
    <cellStyle name="SAPBEXunassignedItem 5 2 2 3 6" xfId="44322"/>
    <cellStyle name="SAPBEXunassignedItem 5 2 2 3 6 2" xfId="44323"/>
    <cellStyle name="SAPBEXunassignedItem 5 2 2 4" xfId="44324"/>
    <cellStyle name="SAPBEXunassignedItem 5 2 2 4 2" xfId="44325"/>
    <cellStyle name="SAPBEXunassignedItem 5 2 2 4 2 2" xfId="44326"/>
    <cellStyle name="SAPBEXunassignedItem 5 2 2 4 3" xfId="44327"/>
    <cellStyle name="SAPBEXunassignedItem 5 2 2 4 3 2" xfId="44328"/>
    <cellStyle name="SAPBEXunassignedItem 5 2 2 4 4" xfId="44329"/>
    <cellStyle name="SAPBEXunassignedItem 5 2 2 4 4 2" xfId="44330"/>
    <cellStyle name="SAPBEXunassignedItem 5 2 2 4 5" xfId="44331"/>
    <cellStyle name="SAPBEXunassignedItem 5 2 2 4 5 2" xfId="44332"/>
    <cellStyle name="SAPBEXunassignedItem 5 2 2 4 6" xfId="44333"/>
    <cellStyle name="SAPBEXunassignedItem 5 2 2 4 6 2" xfId="44334"/>
    <cellStyle name="SAPBEXunassignedItem 5 2 2 4 7" xfId="44335"/>
    <cellStyle name="SAPBEXunassignedItem 5 2 3" xfId="44336"/>
    <cellStyle name="SAPBEXunassignedItem 5 2 3 2" xfId="44337"/>
    <cellStyle name="SAPBEXunassignedItem 5 2 3 2 2" xfId="44338"/>
    <cellStyle name="SAPBEXunassignedItem 5 2 3 3" xfId="44339"/>
    <cellStyle name="SAPBEXunassignedItem 5 2 3 3 2" xfId="44340"/>
    <cellStyle name="SAPBEXunassignedItem 5 2 3 4" xfId="44341"/>
    <cellStyle name="SAPBEXunassignedItem 5 2 3 4 2" xfId="44342"/>
    <cellStyle name="SAPBEXunassignedItem 5 2 3 5" xfId="44343"/>
    <cellStyle name="SAPBEXunassignedItem 5 2 3 5 2" xfId="44344"/>
    <cellStyle name="SAPBEXunassignedItem 5 2 3 6" xfId="44345"/>
    <cellStyle name="SAPBEXunassignedItem 5 2 3 6 2" xfId="44346"/>
    <cellStyle name="SAPBEXunassignedItem 5 2 3 7" xfId="44347"/>
    <cellStyle name="SAPBEXunassignedItem 5 2 3 7 2" xfId="44348"/>
    <cellStyle name="SAPBEXunassignedItem 5 2 3 8" xfId="44349"/>
    <cellStyle name="SAPBEXunassignedItem 5 3" xfId="44350"/>
    <cellStyle name="SAPBEXunassignedItem 5 3 2" xfId="44351"/>
    <cellStyle name="SAPBEXunassignedItem 5 3 2 2" xfId="44352"/>
    <cellStyle name="SAPBEXunassignedItem 5 3 2 2 2" xfId="44353"/>
    <cellStyle name="SAPBEXunassignedItem 5 3 2 2 2 2" xfId="44354"/>
    <cellStyle name="SAPBEXunassignedItem 5 3 2 2 3" xfId="44355"/>
    <cellStyle name="SAPBEXunassignedItem 5 3 2 2 3 2" xfId="44356"/>
    <cellStyle name="SAPBEXunassignedItem 5 3 2 2 4" xfId="44357"/>
    <cellStyle name="SAPBEXunassignedItem 5 3 2 2 4 2" xfId="44358"/>
    <cellStyle name="SAPBEXunassignedItem 5 3 2 2 5" xfId="44359"/>
    <cellStyle name="SAPBEXunassignedItem 5 3 2 2 5 2" xfId="44360"/>
    <cellStyle name="SAPBEXunassignedItem 5 3 2 2 6" xfId="44361"/>
    <cellStyle name="SAPBEXunassignedItem 5 3 2 2 6 2" xfId="44362"/>
    <cellStyle name="SAPBEXunassignedItem 5 3 2 2 7" xfId="44363"/>
    <cellStyle name="SAPBEXunassignedItem 5 3 2 2 7 2" xfId="44364"/>
    <cellStyle name="SAPBEXunassignedItem 5 3 2 2 8" xfId="44365"/>
    <cellStyle name="SAPBEXunassignedItem 5 3 3" xfId="44366"/>
    <cellStyle name="SAPBEXunassignedItem 5 3 3 2" xfId="44367"/>
    <cellStyle name="SAPBEXunassignedItem 5 3 3 2 2" xfId="44368"/>
    <cellStyle name="SAPBEXunassignedItem 5 3 3 2 2 2" xfId="44369"/>
    <cellStyle name="SAPBEXunassignedItem 5 3 3 2 3" xfId="44370"/>
    <cellStyle name="SAPBEXunassignedItem 5 3 3 3" xfId="44371"/>
    <cellStyle name="SAPBEXunassignedItem 5 3 3 3 2" xfId="44372"/>
    <cellStyle name="SAPBEXunassignedItem 5 3 3 4" xfId="44373"/>
    <cellStyle name="SAPBEXunassignedItem 5 3 3 4 2" xfId="44374"/>
    <cellStyle name="SAPBEXunassignedItem 5 3 3 5" xfId="44375"/>
    <cellStyle name="SAPBEXunassignedItem 5 3 3 5 2" xfId="44376"/>
    <cellStyle name="SAPBEXunassignedItem 5 3 3 6" xfId="44377"/>
    <cellStyle name="SAPBEXunassignedItem 5 3 3 6 2" xfId="44378"/>
    <cellStyle name="SAPBEXunassignedItem 5 3 4" xfId="44379"/>
    <cellStyle name="SAPBEXunassignedItem 5 3 4 2" xfId="44380"/>
    <cellStyle name="SAPBEXunassignedItem 5 3 4 2 2" xfId="44381"/>
    <cellStyle name="SAPBEXunassignedItem 5 3 4 3" xfId="44382"/>
    <cellStyle name="SAPBEXunassignedItem 5 3 4 3 2" xfId="44383"/>
    <cellStyle name="SAPBEXunassignedItem 5 3 4 4" xfId="44384"/>
    <cellStyle name="SAPBEXunassignedItem 5 3 4 4 2" xfId="44385"/>
    <cellStyle name="SAPBEXunassignedItem 5 3 4 5" xfId="44386"/>
    <cellStyle name="SAPBEXunassignedItem 5 3 4 5 2" xfId="44387"/>
    <cellStyle name="SAPBEXunassignedItem 5 3 4 6" xfId="44388"/>
    <cellStyle name="SAPBEXunassignedItem 5 3 4 6 2" xfId="44389"/>
    <cellStyle name="SAPBEXunassignedItem 5 3 4 7" xfId="44390"/>
    <cellStyle name="SAPBEXunassignedItem 5 4" xfId="44391"/>
    <cellStyle name="SAPBEXunassignedItem 5 4 2" xfId="44392"/>
    <cellStyle name="SAPBEXunassignedItem 5 4 2 2" xfId="44393"/>
    <cellStyle name="SAPBEXunassignedItem 5 4 3" xfId="44394"/>
    <cellStyle name="SAPBEXunassignedItem 5 4 3 2" xfId="44395"/>
    <cellStyle name="SAPBEXunassignedItem 5 4 4" xfId="44396"/>
    <cellStyle name="SAPBEXunassignedItem 5 4 4 2" xfId="44397"/>
    <cellStyle name="SAPBEXunassignedItem 5 4 5" xfId="44398"/>
    <cellStyle name="SAPBEXunassignedItem 5 4 5 2" xfId="44399"/>
    <cellStyle name="SAPBEXunassignedItem 5 4 6" xfId="44400"/>
    <cellStyle name="SAPBEXunassignedItem 5 4 6 2" xfId="44401"/>
    <cellStyle name="SAPBEXunassignedItem 5 4 7" xfId="44402"/>
    <cellStyle name="SAPBEXunassignedItem 5 4 7 2" xfId="44403"/>
    <cellStyle name="SAPBEXunassignedItem 5 4 8" xfId="44404"/>
    <cellStyle name="SAPBEXunassignedItem 6" xfId="44405"/>
    <cellStyle name="SAPBEXunassignedItem 6 2" xfId="44406"/>
    <cellStyle name="SAPBEXunassignedItem 6 2 2" xfId="44407"/>
    <cellStyle name="SAPBEXunassignedItem 6 2 2 2" xfId="44408"/>
    <cellStyle name="SAPBEXunassignedItem 6 2 2 2 2" xfId="44409"/>
    <cellStyle name="SAPBEXunassignedItem 6 2 2 2 2 2" xfId="44410"/>
    <cellStyle name="SAPBEXunassignedItem 6 2 2 2 2 2 2" xfId="44411"/>
    <cellStyle name="SAPBEXunassignedItem 6 2 2 2 2 3" xfId="44412"/>
    <cellStyle name="SAPBEXunassignedItem 6 2 2 2 2 3 2" xfId="44413"/>
    <cellStyle name="SAPBEXunassignedItem 6 2 2 2 2 4" xfId="44414"/>
    <cellStyle name="SAPBEXunassignedItem 6 2 2 2 2 4 2" xfId="44415"/>
    <cellStyle name="SAPBEXunassignedItem 6 2 2 2 2 5" xfId="44416"/>
    <cellStyle name="SAPBEXunassignedItem 6 2 2 2 2 5 2" xfId="44417"/>
    <cellStyle name="SAPBEXunassignedItem 6 2 2 2 2 6" xfId="44418"/>
    <cellStyle name="SAPBEXunassignedItem 6 2 2 2 2 6 2" xfId="44419"/>
    <cellStyle name="SAPBEXunassignedItem 6 2 2 2 2 7" xfId="44420"/>
    <cellStyle name="SAPBEXunassignedItem 6 2 2 2 2 7 2" xfId="44421"/>
    <cellStyle name="SAPBEXunassignedItem 6 2 2 2 2 8" xfId="44422"/>
    <cellStyle name="SAPBEXunassignedItem 6 2 2 3" xfId="44423"/>
    <cellStyle name="SAPBEXunassignedItem 6 2 2 3 2" xfId="44424"/>
    <cellStyle name="SAPBEXunassignedItem 6 2 2 3 2 2" xfId="44425"/>
    <cellStyle name="SAPBEXunassignedItem 6 2 2 3 2 2 2" xfId="44426"/>
    <cellStyle name="SAPBEXunassignedItem 6 2 2 3 2 3" xfId="44427"/>
    <cellStyle name="SAPBEXunassignedItem 6 2 2 3 3" xfId="44428"/>
    <cellStyle name="SAPBEXunassignedItem 6 2 2 3 3 2" xfId="44429"/>
    <cellStyle name="SAPBEXunassignedItem 6 2 2 3 4" xfId="44430"/>
    <cellStyle name="SAPBEXunassignedItem 6 2 2 3 4 2" xfId="44431"/>
    <cellStyle name="SAPBEXunassignedItem 6 2 2 3 5" xfId="44432"/>
    <cellStyle name="SAPBEXunassignedItem 6 2 2 3 5 2" xfId="44433"/>
    <cellStyle name="SAPBEXunassignedItem 6 2 2 3 6" xfId="44434"/>
    <cellStyle name="SAPBEXunassignedItem 6 2 2 3 6 2" xfId="44435"/>
    <cellStyle name="SAPBEXunassignedItem 6 2 2 4" xfId="44436"/>
    <cellStyle name="SAPBEXunassignedItem 6 2 2 4 2" xfId="44437"/>
    <cellStyle name="SAPBEXunassignedItem 6 2 2 4 2 2" xfId="44438"/>
    <cellStyle name="SAPBEXunassignedItem 6 2 2 4 3" xfId="44439"/>
    <cellStyle name="SAPBEXunassignedItem 6 2 2 4 3 2" xfId="44440"/>
    <cellStyle name="SAPBEXunassignedItem 6 2 2 4 4" xfId="44441"/>
    <cellStyle name="SAPBEXunassignedItem 6 2 2 4 4 2" xfId="44442"/>
    <cellStyle name="SAPBEXunassignedItem 6 2 2 4 5" xfId="44443"/>
    <cellStyle name="SAPBEXunassignedItem 6 2 2 4 5 2" xfId="44444"/>
    <cellStyle name="SAPBEXunassignedItem 6 2 2 4 6" xfId="44445"/>
    <cellStyle name="SAPBEXunassignedItem 6 2 2 4 6 2" xfId="44446"/>
    <cellStyle name="SAPBEXunassignedItem 6 2 2 4 7" xfId="44447"/>
    <cellStyle name="SAPBEXunassignedItem 6 2 3" xfId="44448"/>
    <cellStyle name="SAPBEXunassignedItem 6 2 3 2" xfId="44449"/>
    <cellStyle name="SAPBEXunassignedItem 6 2 3 2 2" xfId="44450"/>
    <cellStyle name="SAPBEXunassignedItem 6 2 3 3" xfId="44451"/>
    <cellStyle name="SAPBEXunassignedItem 6 2 3 3 2" xfId="44452"/>
    <cellStyle name="SAPBEXunassignedItem 6 2 3 4" xfId="44453"/>
    <cellStyle name="SAPBEXunassignedItem 6 2 3 4 2" xfId="44454"/>
    <cellStyle name="SAPBEXunassignedItem 6 2 3 5" xfId="44455"/>
    <cellStyle name="SAPBEXunassignedItem 6 2 3 5 2" xfId="44456"/>
    <cellStyle name="SAPBEXunassignedItem 6 2 3 6" xfId="44457"/>
    <cellStyle name="SAPBEXunassignedItem 6 2 3 6 2" xfId="44458"/>
    <cellStyle name="SAPBEXunassignedItem 6 2 3 7" xfId="44459"/>
    <cellStyle name="SAPBEXunassignedItem 6 2 3 7 2" xfId="44460"/>
    <cellStyle name="SAPBEXunassignedItem 6 2 3 8" xfId="44461"/>
    <cellStyle name="SAPBEXunassignedItem 6 3" xfId="44462"/>
    <cellStyle name="SAPBEXunassignedItem 6 3 2" xfId="44463"/>
    <cellStyle name="SAPBEXunassignedItem 6 3 2 2" xfId="44464"/>
    <cellStyle name="SAPBEXunassignedItem 6 3 2 2 2" xfId="44465"/>
    <cellStyle name="SAPBEXunassignedItem 6 3 2 2 2 2" xfId="44466"/>
    <cellStyle name="SAPBEXunassignedItem 6 3 2 2 3" xfId="44467"/>
    <cellStyle name="SAPBEXunassignedItem 6 3 2 2 3 2" xfId="44468"/>
    <cellStyle name="SAPBEXunassignedItem 6 3 2 2 4" xfId="44469"/>
    <cellStyle name="SAPBEXunassignedItem 6 3 2 2 4 2" xfId="44470"/>
    <cellStyle name="SAPBEXunassignedItem 6 3 2 2 5" xfId="44471"/>
    <cellStyle name="SAPBEXunassignedItem 6 3 2 2 5 2" xfId="44472"/>
    <cellStyle name="SAPBEXunassignedItem 6 3 2 2 6" xfId="44473"/>
    <cellStyle name="SAPBEXunassignedItem 6 3 2 2 6 2" xfId="44474"/>
    <cellStyle name="SAPBEXunassignedItem 6 3 2 2 7" xfId="44475"/>
    <cellStyle name="SAPBEXunassignedItem 6 3 2 2 7 2" xfId="44476"/>
    <cellStyle name="SAPBEXunassignedItem 6 3 2 2 8" xfId="44477"/>
    <cellStyle name="SAPBEXunassignedItem 6 3 3" xfId="44478"/>
    <cellStyle name="SAPBEXunassignedItem 6 3 3 2" xfId="44479"/>
    <cellStyle name="SAPBEXunassignedItem 6 3 3 2 2" xfId="44480"/>
    <cellStyle name="SAPBEXunassignedItem 6 3 3 2 2 2" xfId="44481"/>
    <cellStyle name="SAPBEXunassignedItem 6 3 3 2 3" xfId="44482"/>
    <cellStyle name="SAPBEXunassignedItem 6 3 3 3" xfId="44483"/>
    <cellStyle name="SAPBEXunassignedItem 6 3 3 3 2" xfId="44484"/>
    <cellStyle name="SAPBEXunassignedItem 6 3 3 4" xfId="44485"/>
    <cellStyle name="SAPBEXunassignedItem 6 3 3 4 2" xfId="44486"/>
    <cellStyle name="SAPBEXunassignedItem 6 3 3 5" xfId="44487"/>
    <cellStyle name="SAPBEXunassignedItem 6 3 3 5 2" xfId="44488"/>
    <cellStyle name="SAPBEXunassignedItem 6 3 3 6" xfId="44489"/>
    <cellStyle name="SAPBEXunassignedItem 6 3 3 6 2" xfId="44490"/>
    <cellStyle name="SAPBEXunassignedItem 6 3 4" xfId="44491"/>
    <cellStyle name="SAPBEXunassignedItem 6 3 4 2" xfId="44492"/>
    <cellStyle name="SAPBEXunassignedItem 6 3 4 2 2" xfId="44493"/>
    <cellStyle name="SAPBEXunassignedItem 6 3 4 3" xfId="44494"/>
    <cellStyle name="SAPBEXunassignedItem 6 3 4 3 2" xfId="44495"/>
    <cellStyle name="SAPBEXunassignedItem 6 3 4 4" xfId="44496"/>
    <cellStyle name="SAPBEXunassignedItem 6 3 4 4 2" xfId="44497"/>
    <cellStyle name="SAPBEXunassignedItem 6 3 4 5" xfId="44498"/>
    <cellStyle name="SAPBEXunassignedItem 6 3 4 5 2" xfId="44499"/>
    <cellStyle name="SAPBEXunassignedItem 6 3 4 6" xfId="44500"/>
    <cellStyle name="SAPBEXunassignedItem 6 3 4 6 2" xfId="44501"/>
    <cellStyle name="SAPBEXunassignedItem 6 3 4 7" xfId="44502"/>
    <cellStyle name="SAPBEXunassignedItem 6 4" xfId="44503"/>
    <cellStyle name="SAPBEXunassignedItem 6 4 2" xfId="44504"/>
    <cellStyle name="SAPBEXunassignedItem 6 4 2 2" xfId="44505"/>
    <cellStyle name="SAPBEXunassignedItem 6 4 3" xfId="44506"/>
    <cellStyle name="SAPBEXunassignedItem 6 4 3 2" xfId="44507"/>
    <cellStyle name="SAPBEXunassignedItem 6 4 4" xfId="44508"/>
    <cellStyle name="SAPBEXunassignedItem 6 4 4 2" xfId="44509"/>
    <cellStyle name="SAPBEXunassignedItem 6 4 5" xfId="44510"/>
    <cellStyle name="SAPBEXunassignedItem 6 4 5 2" xfId="44511"/>
    <cellStyle name="SAPBEXunassignedItem 6 4 6" xfId="44512"/>
    <cellStyle name="SAPBEXunassignedItem 6 4 6 2" xfId="44513"/>
    <cellStyle name="SAPBEXunassignedItem 6 4 7" xfId="44514"/>
    <cellStyle name="SAPBEXunassignedItem 6 4 7 2" xfId="44515"/>
    <cellStyle name="SAPBEXunassignedItem 6 4 8" xfId="44516"/>
    <cellStyle name="SAPBEXunassignedItem 7" xfId="44517"/>
    <cellStyle name="SAPBEXunassignedItem 7 2" xfId="44518"/>
    <cellStyle name="SAPBEXunassignedItem 7 2 2" xfId="44519"/>
    <cellStyle name="SAPBEXunassignedItem 7 2 2 2" xfId="44520"/>
    <cellStyle name="SAPBEXunassignedItem 7 2 2 2 2" xfId="44521"/>
    <cellStyle name="SAPBEXunassignedItem 7 2 2 2 2 2" xfId="44522"/>
    <cellStyle name="SAPBEXunassignedItem 7 2 2 2 2 2 2" xfId="44523"/>
    <cellStyle name="SAPBEXunassignedItem 7 2 2 2 2 3" xfId="44524"/>
    <cellStyle name="SAPBEXunassignedItem 7 2 2 2 2 3 2" xfId="44525"/>
    <cellStyle name="SAPBEXunassignedItem 7 2 2 2 2 4" xfId="44526"/>
    <cellStyle name="SAPBEXunassignedItem 7 2 2 2 2 4 2" xfId="44527"/>
    <cellStyle name="SAPBEXunassignedItem 7 2 2 2 2 5" xfId="44528"/>
    <cellStyle name="SAPBEXunassignedItem 7 2 2 2 2 5 2" xfId="44529"/>
    <cellStyle name="SAPBEXunassignedItem 7 2 2 2 2 6" xfId="44530"/>
    <cellStyle name="SAPBEXunassignedItem 7 2 2 2 2 6 2" xfId="44531"/>
    <cellStyle name="SAPBEXunassignedItem 7 2 2 2 2 7" xfId="44532"/>
    <cellStyle name="SAPBEXunassignedItem 7 2 2 2 2 7 2" xfId="44533"/>
    <cellStyle name="SAPBEXunassignedItem 7 2 2 2 2 8" xfId="44534"/>
    <cellStyle name="SAPBEXunassignedItem 7 2 2 3" xfId="44535"/>
    <cellStyle name="SAPBEXunassignedItem 7 2 2 3 2" xfId="44536"/>
    <cellStyle name="SAPBEXunassignedItem 7 2 2 3 2 2" xfId="44537"/>
    <cellStyle name="SAPBEXunassignedItem 7 2 2 3 2 2 2" xfId="44538"/>
    <cellStyle name="SAPBEXunassignedItem 7 2 2 3 2 3" xfId="44539"/>
    <cellStyle name="SAPBEXunassignedItem 7 2 2 3 3" xfId="44540"/>
    <cellStyle name="SAPBEXunassignedItem 7 2 2 3 3 2" xfId="44541"/>
    <cellStyle name="SAPBEXunassignedItem 7 2 2 3 4" xfId="44542"/>
    <cellStyle name="SAPBEXunassignedItem 7 2 2 3 4 2" xfId="44543"/>
    <cellStyle name="SAPBEXunassignedItem 7 2 2 3 5" xfId="44544"/>
    <cellStyle name="SAPBEXunassignedItem 7 2 2 3 5 2" xfId="44545"/>
    <cellStyle name="SAPBEXunassignedItem 7 2 2 3 6" xfId="44546"/>
    <cellStyle name="SAPBEXunassignedItem 7 2 2 3 6 2" xfId="44547"/>
    <cellStyle name="SAPBEXunassignedItem 7 2 2 4" xfId="44548"/>
    <cellStyle name="SAPBEXunassignedItem 7 2 2 4 2" xfId="44549"/>
    <cellStyle name="SAPBEXunassignedItem 7 2 2 4 2 2" xfId="44550"/>
    <cellStyle name="SAPBEXunassignedItem 7 2 2 4 3" xfId="44551"/>
    <cellStyle name="SAPBEXunassignedItem 7 2 2 4 3 2" xfId="44552"/>
    <cellStyle name="SAPBEXunassignedItem 7 2 2 4 4" xfId="44553"/>
    <cellStyle name="SAPBEXunassignedItem 7 2 2 4 4 2" xfId="44554"/>
    <cellStyle name="SAPBEXunassignedItem 7 2 2 4 5" xfId="44555"/>
    <cellStyle name="SAPBEXunassignedItem 7 2 2 4 5 2" xfId="44556"/>
    <cellStyle name="SAPBEXunassignedItem 7 2 2 4 6" xfId="44557"/>
    <cellStyle name="SAPBEXunassignedItem 7 2 2 4 6 2" xfId="44558"/>
    <cellStyle name="SAPBEXunassignedItem 7 2 2 4 7" xfId="44559"/>
    <cellStyle name="SAPBEXunassignedItem 7 2 3" xfId="44560"/>
    <cellStyle name="SAPBEXunassignedItem 7 2 3 2" xfId="44561"/>
    <cellStyle name="SAPBEXunassignedItem 7 2 3 2 2" xfId="44562"/>
    <cellStyle name="SAPBEXunassignedItem 7 2 3 3" xfId="44563"/>
    <cellStyle name="SAPBEXunassignedItem 7 2 3 3 2" xfId="44564"/>
    <cellStyle name="SAPBEXunassignedItem 7 2 3 4" xfId="44565"/>
    <cellStyle name="SAPBEXunassignedItem 7 2 3 4 2" xfId="44566"/>
    <cellStyle name="SAPBEXunassignedItem 7 2 3 5" xfId="44567"/>
    <cellStyle name="SAPBEXunassignedItem 7 2 3 5 2" xfId="44568"/>
    <cellStyle name="SAPBEXunassignedItem 7 2 3 6" xfId="44569"/>
    <cellStyle name="SAPBEXunassignedItem 7 2 3 6 2" xfId="44570"/>
    <cellStyle name="SAPBEXunassignedItem 7 2 3 7" xfId="44571"/>
    <cellStyle name="SAPBEXunassignedItem 7 2 3 7 2" xfId="44572"/>
    <cellStyle name="SAPBEXunassignedItem 7 2 3 8" xfId="44573"/>
    <cellStyle name="SAPBEXunassignedItem 7 3" xfId="44574"/>
    <cellStyle name="SAPBEXunassignedItem 7 3 2" xfId="44575"/>
    <cellStyle name="SAPBEXunassignedItem 7 3 2 2" xfId="44576"/>
    <cellStyle name="SAPBEXunassignedItem 7 3 2 2 2" xfId="44577"/>
    <cellStyle name="SAPBEXunassignedItem 7 3 2 2 2 2" xfId="44578"/>
    <cellStyle name="SAPBEXunassignedItem 7 3 2 2 3" xfId="44579"/>
    <cellStyle name="SAPBEXunassignedItem 7 3 2 2 3 2" xfId="44580"/>
    <cellStyle name="SAPBEXunassignedItem 7 3 2 2 4" xfId="44581"/>
    <cellStyle name="SAPBEXunassignedItem 7 3 2 2 4 2" xfId="44582"/>
    <cellStyle name="SAPBEXunassignedItem 7 3 2 2 5" xfId="44583"/>
    <cellStyle name="SAPBEXunassignedItem 7 3 2 2 5 2" xfId="44584"/>
    <cellStyle name="SAPBEXunassignedItem 7 3 2 2 6" xfId="44585"/>
    <cellStyle name="SAPBEXunassignedItem 7 3 2 2 6 2" xfId="44586"/>
    <cellStyle name="SAPBEXunassignedItem 7 3 2 2 7" xfId="44587"/>
    <cellStyle name="SAPBEXunassignedItem 7 3 2 2 7 2" xfId="44588"/>
    <cellStyle name="SAPBEXunassignedItem 7 3 2 2 8" xfId="44589"/>
    <cellStyle name="SAPBEXunassignedItem 7 3 3" xfId="44590"/>
    <cellStyle name="SAPBEXunassignedItem 7 3 3 2" xfId="44591"/>
    <cellStyle name="SAPBEXunassignedItem 7 3 3 2 2" xfId="44592"/>
    <cellStyle name="SAPBEXunassignedItem 7 3 3 2 2 2" xfId="44593"/>
    <cellStyle name="SAPBEXunassignedItem 7 3 3 2 3" xfId="44594"/>
    <cellStyle name="SAPBEXunassignedItem 7 3 3 3" xfId="44595"/>
    <cellStyle name="SAPBEXunassignedItem 7 3 3 3 2" xfId="44596"/>
    <cellStyle name="SAPBEXunassignedItem 7 3 3 4" xfId="44597"/>
    <cellStyle name="SAPBEXunassignedItem 7 3 3 4 2" xfId="44598"/>
    <cellStyle name="SAPBEXunassignedItem 7 3 3 5" xfId="44599"/>
    <cellStyle name="SAPBEXunassignedItem 7 3 3 5 2" xfId="44600"/>
    <cellStyle name="SAPBEXunassignedItem 7 3 3 6" xfId="44601"/>
    <cellStyle name="SAPBEXunassignedItem 7 3 3 6 2" xfId="44602"/>
    <cellStyle name="SAPBEXunassignedItem 7 3 4" xfId="44603"/>
    <cellStyle name="SAPBEXunassignedItem 7 3 4 2" xfId="44604"/>
    <cellStyle name="SAPBEXunassignedItem 7 3 4 2 2" xfId="44605"/>
    <cellStyle name="SAPBEXunassignedItem 7 3 4 3" xfId="44606"/>
    <cellStyle name="SAPBEXunassignedItem 7 3 4 3 2" xfId="44607"/>
    <cellStyle name="SAPBEXunassignedItem 7 3 4 4" xfId="44608"/>
    <cellStyle name="SAPBEXunassignedItem 7 3 4 4 2" xfId="44609"/>
    <cellStyle name="SAPBEXunassignedItem 7 3 4 5" xfId="44610"/>
    <cellStyle name="SAPBEXunassignedItem 7 3 4 5 2" xfId="44611"/>
    <cellStyle name="SAPBEXunassignedItem 7 3 4 6" xfId="44612"/>
    <cellStyle name="SAPBEXunassignedItem 7 3 4 6 2" xfId="44613"/>
    <cellStyle name="SAPBEXunassignedItem 7 3 4 7" xfId="44614"/>
    <cellStyle name="SAPBEXunassignedItem 7 4" xfId="44615"/>
    <cellStyle name="SAPBEXunassignedItem 7 4 2" xfId="44616"/>
    <cellStyle name="SAPBEXunassignedItem 7 4 2 2" xfId="44617"/>
    <cellStyle name="SAPBEXunassignedItem 7 4 3" xfId="44618"/>
    <cellStyle name="SAPBEXunassignedItem 7 4 3 2" xfId="44619"/>
    <cellStyle name="SAPBEXunassignedItem 7 4 4" xfId="44620"/>
    <cellStyle name="SAPBEXunassignedItem 7 4 4 2" xfId="44621"/>
    <cellStyle name="SAPBEXunassignedItem 7 4 5" xfId="44622"/>
    <cellStyle name="SAPBEXunassignedItem 7 4 5 2" xfId="44623"/>
    <cellStyle name="SAPBEXunassignedItem 7 4 6" xfId="44624"/>
    <cellStyle name="SAPBEXunassignedItem 7 4 6 2" xfId="44625"/>
    <cellStyle name="SAPBEXunassignedItem 7 4 7" xfId="44626"/>
    <cellStyle name="SAPBEXunassignedItem 7 4 7 2" xfId="44627"/>
    <cellStyle name="SAPBEXunassignedItem 7 4 8" xfId="44628"/>
    <cellStyle name="SAPBEXunassignedItem 8" xfId="44629"/>
    <cellStyle name="SAPBEXunassignedItem 8 2" xfId="44630"/>
    <cellStyle name="SAPBEXunassignedItem 8 2 2" xfId="44631"/>
    <cellStyle name="SAPBEXunassignedItem 8 2 2 2" xfId="44632"/>
    <cellStyle name="SAPBEXunassignedItem 8 2 2 2 2" xfId="44633"/>
    <cellStyle name="SAPBEXunassignedItem 8 2 2 2 2 2" xfId="44634"/>
    <cellStyle name="SAPBEXunassignedItem 8 2 2 2 3" xfId="44635"/>
    <cellStyle name="SAPBEXunassignedItem 8 2 2 2 3 2" xfId="44636"/>
    <cellStyle name="SAPBEXunassignedItem 8 2 2 2 4" xfId="44637"/>
    <cellStyle name="SAPBEXunassignedItem 8 2 2 2 4 2" xfId="44638"/>
    <cellStyle name="SAPBEXunassignedItem 8 2 2 2 5" xfId="44639"/>
    <cellStyle name="SAPBEXunassignedItem 8 2 2 2 5 2" xfId="44640"/>
    <cellStyle name="SAPBEXunassignedItem 8 2 2 2 6" xfId="44641"/>
    <cellStyle name="SAPBEXunassignedItem 8 2 2 2 6 2" xfId="44642"/>
    <cellStyle name="SAPBEXunassignedItem 8 2 2 2 7" xfId="44643"/>
    <cellStyle name="SAPBEXunassignedItem 8 2 2 2 7 2" xfId="44644"/>
    <cellStyle name="SAPBEXunassignedItem 8 2 2 2 8" xfId="44645"/>
    <cellStyle name="SAPBEXunassignedItem 8 2 3" xfId="44646"/>
    <cellStyle name="SAPBEXunassignedItem 8 2 3 2" xfId="44647"/>
    <cellStyle name="SAPBEXunassignedItem 8 2 3 2 2" xfId="44648"/>
    <cellStyle name="SAPBEXunassignedItem 8 2 3 2 2 2" xfId="44649"/>
    <cellStyle name="SAPBEXunassignedItem 8 2 3 2 3" xfId="44650"/>
    <cellStyle name="SAPBEXunassignedItem 8 2 3 3" xfId="44651"/>
    <cellStyle name="SAPBEXunassignedItem 8 2 3 3 2" xfId="44652"/>
    <cellStyle name="SAPBEXunassignedItem 8 2 3 4" xfId="44653"/>
    <cellStyle name="SAPBEXunassignedItem 8 2 3 4 2" xfId="44654"/>
    <cellStyle name="SAPBEXunassignedItem 8 2 3 5" xfId="44655"/>
    <cellStyle name="SAPBEXunassignedItem 8 2 3 5 2" xfId="44656"/>
    <cellStyle name="SAPBEXunassignedItem 8 2 3 6" xfId="44657"/>
    <cellStyle name="SAPBEXunassignedItem 8 2 3 6 2" xfId="44658"/>
    <cellStyle name="SAPBEXunassignedItem 8 2 4" xfId="44659"/>
    <cellStyle name="SAPBEXunassignedItem 8 2 4 2" xfId="44660"/>
    <cellStyle name="SAPBEXunassignedItem 8 2 4 2 2" xfId="44661"/>
    <cellStyle name="SAPBEXunassignedItem 8 2 4 3" xfId="44662"/>
    <cellStyle name="SAPBEXunassignedItem 8 2 4 3 2" xfId="44663"/>
    <cellStyle name="SAPBEXunassignedItem 8 2 4 4" xfId="44664"/>
    <cellStyle name="SAPBEXunassignedItem 8 2 4 4 2" xfId="44665"/>
    <cellStyle name="SAPBEXunassignedItem 8 2 4 5" xfId="44666"/>
    <cellStyle name="SAPBEXunassignedItem 8 2 4 5 2" xfId="44667"/>
    <cellStyle name="SAPBEXunassignedItem 8 2 4 6" xfId="44668"/>
    <cellStyle name="SAPBEXunassignedItem 8 2 4 6 2" xfId="44669"/>
    <cellStyle name="SAPBEXunassignedItem 8 2 4 7" xfId="44670"/>
    <cellStyle name="SAPBEXunassignedItem 8 3" xfId="44671"/>
    <cellStyle name="SAPBEXunassignedItem 8 3 2" xfId="44672"/>
    <cellStyle name="SAPBEXunassignedItem 8 3 2 2" xfId="44673"/>
    <cellStyle name="SAPBEXunassignedItem 8 3 3" xfId="44674"/>
    <cellStyle name="SAPBEXunassignedItem 8 3 3 2" xfId="44675"/>
    <cellStyle name="SAPBEXunassignedItem 8 3 4" xfId="44676"/>
    <cellStyle name="SAPBEXunassignedItem 8 3 4 2" xfId="44677"/>
    <cellStyle name="SAPBEXunassignedItem 8 3 5" xfId="44678"/>
    <cellStyle name="SAPBEXunassignedItem 8 3 5 2" xfId="44679"/>
    <cellStyle name="SAPBEXunassignedItem 8 3 6" xfId="44680"/>
    <cellStyle name="SAPBEXunassignedItem 8 3 6 2" xfId="44681"/>
    <cellStyle name="SAPBEXunassignedItem 8 3 7" xfId="44682"/>
    <cellStyle name="SAPBEXunassignedItem 8 3 7 2" xfId="44683"/>
    <cellStyle name="SAPBEXunassignedItem 8 3 8" xfId="44684"/>
    <cellStyle name="SAPBEXunassignedItem 9" xfId="44685"/>
    <cellStyle name="SAPBEXunassignedItem 9 2" xfId="44686"/>
    <cellStyle name="SAPBEXunassignedItem 9 2 2" xfId="44687"/>
    <cellStyle name="SAPBEXunassignedItem 9 2 2 2" xfId="44688"/>
    <cellStyle name="SAPBEXunassignedItem 9 2 2 2 2" xfId="44689"/>
    <cellStyle name="SAPBEXunassignedItem 9 2 2 3" xfId="44690"/>
    <cellStyle name="SAPBEXunassignedItem 9 2 2 3 2" xfId="44691"/>
    <cellStyle name="SAPBEXunassignedItem 9 2 2 4" xfId="44692"/>
    <cellStyle name="SAPBEXunassignedItem 9 2 2 4 2" xfId="44693"/>
    <cellStyle name="SAPBEXunassignedItem 9 2 2 5" xfId="44694"/>
    <cellStyle name="SAPBEXunassignedItem 9 2 2 5 2" xfId="44695"/>
    <cellStyle name="SAPBEXunassignedItem 9 2 2 6" xfId="44696"/>
    <cellStyle name="SAPBEXunassignedItem 9 2 2 6 2" xfId="44697"/>
    <cellStyle name="SAPBEXunassignedItem 9 2 2 7" xfId="44698"/>
    <cellStyle name="SAPBEXunassignedItem 9 2 2 7 2" xfId="44699"/>
    <cellStyle name="SAPBEXunassignedItem 9 2 2 8" xfId="44700"/>
    <cellStyle name="SAPBEXunassignedItem 9 3" xfId="44701"/>
    <cellStyle name="SAPBEXunassignedItem 9 3 2" xfId="44702"/>
    <cellStyle name="SAPBEXunassignedItem 9 3 2 2" xfId="44703"/>
    <cellStyle name="SAPBEXunassignedItem 9 3 2 2 2" xfId="44704"/>
    <cellStyle name="SAPBEXunassignedItem 9 3 2 3" xfId="44705"/>
    <cellStyle name="SAPBEXunassignedItem 9 3 3" xfId="44706"/>
    <cellStyle name="SAPBEXunassignedItem 9 3 3 2" xfId="44707"/>
    <cellStyle name="SAPBEXunassignedItem 9 3 4" xfId="44708"/>
    <cellStyle name="SAPBEXunassignedItem 9 3 4 2" xfId="44709"/>
    <cellStyle name="SAPBEXunassignedItem 9 3 5" xfId="44710"/>
    <cellStyle name="SAPBEXunassignedItem 9 3 5 2" xfId="44711"/>
    <cellStyle name="SAPBEXunassignedItem 9 3 6" xfId="44712"/>
    <cellStyle name="SAPBEXunassignedItem 9 3 6 2" xfId="44713"/>
    <cellStyle name="SAPBEXunassignedItem 9 4" xfId="44714"/>
    <cellStyle name="SAPBEXunassignedItem 9 4 2" xfId="44715"/>
    <cellStyle name="SAPBEXunassignedItem 9 4 2 2" xfId="44716"/>
    <cellStyle name="SAPBEXunassignedItem 9 4 3" xfId="44717"/>
    <cellStyle name="SAPBEXunassignedItem 9 4 3 2" xfId="44718"/>
    <cellStyle name="SAPBEXunassignedItem 9 4 4" xfId="44719"/>
    <cellStyle name="SAPBEXunassignedItem 9 4 4 2" xfId="44720"/>
    <cellStyle name="SAPBEXunassignedItem 9 4 5" xfId="44721"/>
    <cellStyle name="SAPBEXunassignedItem 9 4 5 2" xfId="44722"/>
    <cellStyle name="SAPBEXunassignedItem 9 4 6" xfId="44723"/>
    <cellStyle name="SAPBEXunassignedItem 9 4 6 2" xfId="44724"/>
    <cellStyle name="SAPBEXunassignedItem 9 4 7" xfId="44725"/>
    <cellStyle name="SAPBEXundefined" xfId="44726"/>
    <cellStyle name="SAPBEXundefined 10" xfId="44727"/>
    <cellStyle name="SAPBEXundefined 10 2" xfId="44728"/>
    <cellStyle name="SAPBEXundefined 11" xfId="44729"/>
    <cellStyle name="SAPBEXundefined 2" xfId="44730"/>
    <cellStyle name="SAPBEXundefined 2 2" xfId="44731"/>
    <cellStyle name="SAPBEXundefined 2 2 2" xfId="44732"/>
    <cellStyle name="SAPBEXundefined 2 2 2 2" xfId="44733"/>
    <cellStyle name="SAPBEXundefined 2 2 2 2 2" xfId="44734"/>
    <cellStyle name="SAPBEXundefined 2 2 2 3" xfId="44735"/>
    <cellStyle name="SAPBEXundefined 2 2 2 3 2" xfId="44736"/>
    <cellStyle name="SAPBEXundefined 2 2 2 4" xfId="44737"/>
    <cellStyle name="SAPBEXundefined 2 2 2 4 2" xfId="44738"/>
    <cellStyle name="SAPBEXundefined 2 2 2 5" xfId="44739"/>
    <cellStyle name="SAPBEXundefined 2 2 2 5 2" xfId="44740"/>
    <cellStyle name="SAPBEXundefined 2 2 2 6" xfId="44741"/>
    <cellStyle name="SAPBEXundefined 2 2 2 6 2" xfId="44742"/>
    <cellStyle name="SAPBEXundefined 2 2 2 7" xfId="44743"/>
    <cellStyle name="SAPBEXundefined 2 2 3" xfId="44744"/>
    <cellStyle name="SAPBEXundefined 2 2 3 2" xfId="44745"/>
    <cellStyle name="SAPBEXundefined 2 2 4" xfId="44746"/>
    <cellStyle name="SAPBEXundefined 2 2 4 2" xfId="44747"/>
    <cellStyle name="SAPBEXundefined 2 2 5" xfId="44748"/>
    <cellStyle name="SAPBEXundefined 2 2 5 2" xfId="44749"/>
    <cellStyle name="SAPBEXundefined 2 2 6" xfId="44750"/>
    <cellStyle name="SAPBEXundefined 2 2 6 2" xfId="44751"/>
    <cellStyle name="SAPBEXundefined 2 2 7" xfId="44752"/>
    <cellStyle name="SAPBEXundefined 2 2 7 2" xfId="44753"/>
    <cellStyle name="SAPBEXundefined 2 2 8" xfId="44754"/>
    <cellStyle name="SAPBEXundefined 2 3" xfId="44755"/>
    <cellStyle name="SAPBEXundefined 2 3 2" xfId="44756"/>
    <cellStyle name="SAPBEXundefined 2 3 2 2" xfId="44757"/>
    <cellStyle name="SAPBEXundefined 2 3 3" xfId="44758"/>
    <cellStyle name="SAPBEXundefined 2 3 3 2" xfId="44759"/>
    <cellStyle name="SAPBEXundefined 2 3 4" xfId="44760"/>
    <cellStyle name="SAPBEXundefined 2 3 4 2" xfId="44761"/>
    <cellStyle name="SAPBEXundefined 2 3 5" xfId="44762"/>
    <cellStyle name="SAPBEXundefined 2 3 5 2" xfId="44763"/>
    <cellStyle name="SAPBEXundefined 2 3 6" xfId="44764"/>
    <cellStyle name="SAPBEXundefined 2 3 6 2" xfId="44765"/>
    <cellStyle name="SAPBEXundefined 2 3 7" xfId="44766"/>
    <cellStyle name="SAPBEXundefined 2 4" xfId="44767"/>
    <cellStyle name="SAPBEXundefined 2 4 2" xfId="44768"/>
    <cellStyle name="SAPBEXundefined 2 5" xfId="44769"/>
    <cellStyle name="SAPBEXundefined 2 5 2" xfId="44770"/>
    <cellStyle name="SAPBEXundefined 2 6" xfId="44771"/>
    <cellStyle name="SAPBEXundefined 2 6 2" xfId="44772"/>
    <cellStyle name="SAPBEXundefined 2 7" xfId="44773"/>
    <cellStyle name="SAPBEXundefined 2 7 2" xfId="44774"/>
    <cellStyle name="SAPBEXundefined 2 8" xfId="44775"/>
    <cellStyle name="SAPBEXundefined 2 8 2" xfId="44776"/>
    <cellStyle name="SAPBEXundefined 2 9" xfId="44777"/>
    <cellStyle name="SAPBEXundefined 3" xfId="44778"/>
    <cellStyle name="SAPBEXundefined 3 2" xfId="44779"/>
    <cellStyle name="SAPBEXundefined 3 2 2" xfId="44780"/>
    <cellStyle name="SAPBEXundefined 3 2 2 2" xfId="44781"/>
    <cellStyle name="SAPBEXundefined 3 2 2 2 2" xfId="44782"/>
    <cellStyle name="SAPBEXundefined 3 2 2 3" xfId="44783"/>
    <cellStyle name="SAPBEXundefined 3 2 2 3 2" xfId="44784"/>
    <cellStyle name="SAPBEXundefined 3 2 2 4" xfId="44785"/>
    <cellStyle name="SAPBEXundefined 3 2 2 4 2" xfId="44786"/>
    <cellStyle name="SAPBEXundefined 3 2 2 5" xfId="44787"/>
    <cellStyle name="SAPBEXundefined 3 2 2 5 2" xfId="44788"/>
    <cellStyle name="SAPBEXundefined 3 2 2 6" xfId="44789"/>
    <cellStyle name="SAPBEXundefined 3 2 2 6 2" xfId="44790"/>
    <cellStyle name="SAPBEXundefined 3 2 2 7" xfId="44791"/>
    <cellStyle name="SAPBEXundefined 3 2 3" xfId="44792"/>
    <cellStyle name="SAPBEXundefined 3 2 3 2" xfId="44793"/>
    <cellStyle name="SAPBEXundefined 3 2 4" xfId="44794"/>
    <cellStyle name="SAPBEXundefined 3 2 4 2" xfId="44795"/>
    <cellStyle name="SAPBEXundefined 3 2 5" xfId="44796"/>
    <cellStyle name="SAPBEXundefined 3 2 5 2" xfId="44797"/>
    <cellStyle name="SAPBEXundefined 3 2 6" xfId="44798"/>
    <cellStyle name="SAPBEXundefined 3 2 6 2" xfId="44799"/>
    <cellStyle name="SAPBEXundefined 3 2 7" xfId="44800"/>
    <cellStyle name="SAPBEXundefined 3 2 7 2" xfId="44801"/>
    <cellStyle name="SAPBEXundefined 3 2 8" xfId="44802"/>
    <cellStyle name="SAPBEXundefined 3 3" xfId="44803"/>
    <cellStyle name="SAPBEXundefined 3 3 2" xfId="44804"/>
    <cellStyle name="SAPBEXundefined 3 3 2 2" xfId="44805"/>
    <cellStyle name="SAPBEXundefined 3 3 3" xfId="44806"/>
    <cellStyle name="SAPBEXundefined 3 3 3 2" xfId="44807"/>
    <cellStyle name="SAPBEXundefined 3 3 4" xfId="44808"/>
    <cellStyle name="SAPBEXundefined 3 3 4 2" xfId="44809"/>
    <cellStyle name="SAPBEXundefined 3 3 5" xfId="44810"/>
    <cellStyle name="SAPBEXundefined 3 3 5 2" xfId="44811"/>
    <cellStyle name="SAPBEXundefined 3 3 6" xfId="44812"/>
    <cellStyle name="SAPBEXundefined 3 3 6 2" xfId="44813"/>
    <cellStyle name="SAPBEXundefined 3 3 7" xfId="44814"/>
    <cellStyle name="SAPBEXundefined 3 4" xfId="44815"/>
    <cellStyle name="SAPBEXundefined 3 4 2" xfId="44816"/>
    <cellStyle name="SAPBEXundefined 3 5" xfId="44817"/>
    <cellStyle name="SAPBEXundefined 3 5 2" xfId="44818"/>
    <cellStyle name="SAPBEXundefined 3 6" xfId="44819"/>
    <cellStyle name="SAPBEXundefined 3 6 2" xfId="44820"/>
    <cellStyle name="SAPBEXundefined 3 7" xfId="44821"/>
    <cellStyle name="SAPBEXundefined 3 7 2" xfId="44822"/>
    <cellStyle name="SAPBEXundefined 3 8" xfId="44823"/>
    <cellStyle name="SAPBEXundefined 3 8 2" xfId="44824"/>
    <cellStyle name="SAPBEXundefined 3 9" xfId="44825"/>
    <cellStyle name="SAPBEXundefined 4" xfId="44826"/>
    <cellStyle name="SAPBEXundefined 4 2" xfId="44827"/>
    <cellStyle name="SAPBEXundefined 4 2 2" xfId="44828"/>
    <cellStyle name="SAPBEXundefined 4 2 2 2" xfId="44829"/>
    <cellStyle name="SAPBEXundefined 4 2 3" xfId="44830"/>
    <cellStyle name="SAPBEXundefined 4 2 3 2" xfId="44831"/>
    <cellStyle name="SAPBEXundefined 4 2 4" xfId="44832"/>
    <cellStyle name="SAPBEXundefined 4 2 4 2" xfId="44833"/>
    <cellStyle name="SAPBEXundefined 4 2 5" xfId="44834"/>
    <cellStyle name="SAPBEXundefined 4 2 5 2" xfId="44835"/>
    <cellStyle name="SAPBEXundefined 4 2 6" xfId="44836"/>
    <cellStyle name="SAPBEXundefined 4 2 6 2" xfId="44837"/>
    <cellStyle name="SAPBEXundefined 4 2 7" xfId="44838"/>
    <cellStyle name="SAPBEXundefined 4 3" xfId="44839"/>
    <cellStyle name="SAPBEXundefined 4 3 2" xfId="44840"/>
    <cellStyle name="SAPBEXundefined 4 4" xfId="44841"/>
    <cellStyle name="SAPBEXundefined 4 4 2" xfId="44842"/>
    <cellStyle name="SAPBEXundefined 4 5" xfId="44843"/>
    <cellStyle name="SAPBEXundefined 4 5 2" xfId="44844"/>
    <cellStyle name="SAPBEXundefined 4 6" xfId="44845"/>
    <cellStyle name="SAPBEXundefined 4 6 2" xfId="44846"/>
    <cellStyle name="SAPBEXundefined 4 7" xfId="44847"/>
    <cellStyle name="SAPBEXundefined 4 7 2" xfId="44848"/>
    <cellStyle name="SAPBEXundefined 4 8" xfId="44849"/>
    <cellStyle name="SAPBEXundefined 5" xfId="44850"/>
    <cellStyle name="SAPBEXundefined 5 2" xfId="44851"/>
    <cellStyle name="SAPBEXundefined 5 2 2" xfId="44852"/>
    <cellStyle name="SAPBEXundefined 5 3" xfId="44853"/>
    <cellStyle name="SAPBEXundefined 5 3 2" xfId="44854"/>
    <cellStyle name="SAPBEXundefined 5 4" xfId="44855"/>
    <cellStyle name="SAPBEXundefined 5 4 2" xfId="44856"/>
    <cellStyle name="SAPBEXundefined 5 5" xfId="44857"/>
    <cellStyle name="SAPBEXundefined 5 5 2" xfId="44858"/>
    <cellStyle name="SAPBEXundefined 5 6" xfId="44859"/>
    <cellStyle name="SAPBEXundefined 5 6 2" xfId="44860"/>
    <cellStyle name="SAPBEXundefined 5 7" xfId="44861"/>
    <cellStyle name="SAPBEXundefined 6" xfId="44862"/>
    <cellStyle name="SAPBEXundefined 6 2" xfId="44863"/>
    <cellStyle name="SAPBEXundefined 7" xfId="44864"/>
    <cellStyle name="SAPBEXundefined 7 2" xfId="44865"/>
    <cellStyle name="SAPBEXundefined 8" xfId="44866"/>
    <cellStyle name="SAPBEXundefined 8 2" xfId="44867"/>
    <cellStyle name="SAPBEXundefined 9" xfId="44868"/>
    <cellStyle name="SAPBEXundefined 9 2" xfId="44869"/>
    <cellStyle name="Sheet Title" xfId="44870"/>
    <cellStyle name="Style 1" xfId="69"/>
    <cellStyle name="Style 171" xfId="44871"/>
    <cellStyle name="Style 172" xfId="44872"/>
    <cellStyle name="Style 180" xfId="44873"/>
    <cellStyle name="Style 21" xfId="44874"/>
    <cellStyle name="Style 22" xfId="44875"/>
    <cellStyle name="Style 23" xfId="44876"/>
    <cellStyle name="Style 24" xfId="44877"/>
    <cellStyle name="Style 25" xfId="44878"/>
    <cellStyle name="Style 26" xfId="44879"/>
    <cellStyle name="Style 27" xfId="44880"/>
    <cellStyle name="Style 28" xfId="44881"/>
    <cellStyle name="Style 29" xfId="44882"/>
    <cellStyle name="Style 321" xfId="44883"/>
    <cellStyle name="Style 323" xfId="44884"/>
    <cellStyle name="Style 339" xfId="44885"/>
    <cellStyle name="Style 340" xfId="44886"/>
    <cellStyle name="Style 699" xfId="44887"/>
    <cellStyle name="Style 700" xfId="44888"/>
    <cellStyle name="Title 2" xfId="154"/>
    <cellStyle name="Title 2 2" xfId="44889"/>
    <cellStyle name="Title 2 2 2" xfId="44890"/>
    <cellStyle name="Title 2 3" xfId="44891"/>
    <cellStyle name="Title 2 4" xfId="44892"/>
    <cellStyle name="Title 2 5" xfId="44893"/>
    <cellStyle name="Title 3" xfId="44894"/>
    <cellStyle name="Title 3 2" xfId="44895"/>
    <cellStyle name="Title 4" xfId="44896"/>
    <cellStyle name="Title 4 2" xfId="44897"/>
    <cellStyle name="Title 4 3" xfId="44898"/>
    <cellStyle name="Title 4 4" xfId="44899"/>
    <cellStyle name="Title 5" xfId="44900"/>
    <cellStyle name="Title 6" xfId="44901"/>
    <cellStyle name="Title 7" xfId="44902"/>
    <cellStyle name="Title 8" xfId="44903"/>
    <cellStyle name="Total" xfId="15" builtinId="25" customBuiltin="1"/>
    <cellStyle name="Total 10" xfId="44904"/>
    <cellStyle name="Total 10 2" xfId="44905"/>
    <cellStyle name="Total 10 2 2" xfId="44906"/>
    <cellStyle name="Total 10 2 2 2" xfId="44907"/>
    <cellStyle name="Total 10 2 3" xfId="44908"/>
    <cellStyle name="Total 10 2 3 2" xfId="44909"/>
    <cellStyle name="Total 10 2 4" xfId="44910"/>
    <cellStyle name="Total 10 2 4 2" xfId="44911"/>
    <cellStyle name="Total 10 2 5" xfId="44912"/>
    <cellStyle name="Total 10 2 5 2" xfId="44913"/>
    <cellStyle name="Total 10 2 6" xfId="44914"/>
    <cellStyle name="Total 10 2 6 2" xfId="44915"/>
    <cellStyle name="Total 10 2 7" xfId="44916"/>
    <cellStyle name="Total 10 3" xfId="44917"/>
    <cellStyle name="Total 10 3 2" xfId="44918"/>
    <cellStyle name="Total 10 4" xfId="44919"/>
    <cellStyle name="Total 10 4 2" xfId="44920"/>
    <cellStyle name="Total 10 5" xfId="44921"/>
    <cellStyle name="Total 10 5 2" xfId="44922"/>
    <cellStyle name="Total 10 6" xfId="44923"/>
    <cellStyle name="Total 10 6 2" xfId="44924"/>
    <cellStyle name="Total 10 7" xfId="44925"/>
    <cellStyle name="Total 10 7 2" xfId="44926"/>
    <cellStyle name="Total 10 8" xfId="44927"/>
    <cellStyle name="Total 11" xfId="44928"/>
    <cellStyle name="Total 11 2" xfId="44929"/>
    <cellStyle name="Total 11 2 2" xfId="44930"/>
    <cellStyle name="Total 11 2 2 2" xfId="44931"/>
    <cellStyle name="Total 11 2 3" xfId="44932"/>
    <cellStyle name="Total 11 2 3 2" xfId="44933"/>
    <cellStyle name="Total 11 2 4" xfId="44934"/>
    <cellStyle name="Total 11 2 4 2" xfId="44935"/>
    <cellStyle name="Total 11 2 5" xfId="44936"/>
    <cellStyle name="Total 11 2 5 2" xfId="44937"/>
    <cellStyle name="Total 11 2 6" xfId="44938"/>
    <cellStyle name="Total 11 2 6 2" xfId="44939"/>
    <cellStyle name="Total 11 2 7" xfId="44940"/>
    <cellStyle name="Total 11 3" xfId="44941"/>
    <cellStyle name="Total 11 3 2" xfId="44942"/>
    <cellStyle name="Total 11 4" xfId="44943"/>
    <cellStyle name="Total 11 4 2" xfId="44944"/>
    <cellStyle name="Total 11 5" xfId="44945"/>
    <cellStyle name="Total 11 5 2" xfId="44946"/>
    <cellStyle name="Total 11 6" xfId="44947"/>
    <cellStyle name="Total 11 6 2" xfId="44948"/>
    <cellStyle name="Total 11 7" xfId="44949"/>
    <cellStyle name="Total 11 7 2" xfId="44950"/>
    <cellStyle name="Total 11 8" xfId="44951"/>
    <cellStyle name="Total 2" xfId="155"/>
    <cellStyle name="Total 2 10" xfId="44952"/>
    <cellStyle name="Total 2 11" xfId="44953"/>
    <cellStyle name="Total 2 2" xfId="44954"/>
    <cellStyle name="Total 2 2 2" xfId="44955"/>
    <cellStyle name="Total 2 2 2 2" xfId="44956"/>
    <cellStyle name="Total 2 2 2 2 2" xfId="44957"/>
    <cellStyle name="Total 2 2 2 3" xfId="44958"/>
    <cellStyle name="Total 2 2 2 3 2" xfId="44959"/>
    <cellStyle name="Total 2 2 2 4" xfId="44960"/>
    <cellStyle name="Total 2 2 2 4 2" xfId="44961"/>
    <cellStyle name="Total 2 2 2 5" xfId="44962"/>
    <cellStyle name="Total 2 2 2 5 2" xfId="44963"/>
    <cellStyle name="Total 2 2 2 6" xfId="44964"/>
    <cellStyle name="Total 2 2 2 6 2" xfId="44965"/>
    <cellStyle name="Total 2 2 2 7" xfId="44966"/>
    <cellStyle name="Total 2 2 3" xfId="44967"/>
    <cellStyle name="Total 2 2 3 2" xfId="44968"/>
    <cellStyle name="Total 2 2 4" xfId="44969"/>
    <cellStyle name="Total 2 2 4 2" xfId="44970"/>
    <cellStyle name="Total 2 2 5" xfId="44971"/>
    <cellStyle name="Total 2 2 5 2" xfId="44972"/>
    <cellStyle name="Total 2 2 6" xfId="44973"/>
    <cellStyle name="Total 2 2 6 2" xfId="44974"/>
    <cellStyle name="Total 2 2 7" xfId="44975"/>
    <cellStyle name="Total 2 2 7 2" xfId="44976"/>
    <cellStyle name="Total 2 2 8" xfId="44977"/>
    <cellStyle name="Total 2 2 9" xfId="44978"/>
    <cellStyle name="Total 2 3" xfId="44979"/>
    <cellStyle name="Total 2 3 2" xfId="44980"/>
    <cellStyle name="Total 2 3 2 2" xfId="44981"/>
    <cellStyle name="Total 2 3 2 2 2" xfId="44982"/>
    <cellStyle name="Total 2 3 2 3" xfId="44983"/>
    <cellStyle name="Total 2 3 2 3 2" xfId="44984"/>
    <cellStyle name="Total 2 3 2 4" xfId="44985"/>
    <cellStyle name="Total 2 3 2 4 2" xfId="44986"/>
    <cellStyle name="Total 2 3 2 5" xfId="44987"/>
    <cellStyle name="Total 2 3 2 5 2" xfId="44988"/>
    <cellStyle name="Total 2 3 2 6" xfId="44989"/>
    <cellStyle name="Total 2 3 2 6 2" xfId="44990"/>
    <cellStyle name="Total 2 3 2 7" xfId="44991"/>
    <cellStyle name="Total 2 3 3" xfId="44992"/>
    <cellStyle name="Total 2 3 3 2" xfId="44993"/>
    <cellStyle name="Total 2 3 4" xfId="44994"/>
    <cellStyle name="Total 2 3 4 2" xfId="44995"/>
    <cellStyle name="Total 2 3 5" xfId="44996"/>
    <cellStyle name="Total 2 3 5 2" xfId="44997"/>
    <cellStyle name="Total 2 3 6" xfId="44998"/>
    <cellStyle name="Total 2 3 6 2" xfId="44999"/>
    <cellStyle name="Total 2 3 7" xfId="45000"/>
    <cellStyle name="Total 2 3 7 2" xfId="45001"/>
    <cellStyle name="Total 2 3 8" xfId="45002"/>
    <cellStyle name="Total 2 4" xfId="45003"/>
    <cellStyle name="Total 2 4 2" xfId="45004"/>
    <cellStyle name="Total 2 4 2 2" xfId="45005"/>
    <cellStyle name="Total 2 4 3" xfId="45006"/>
    <cellStyle name="Total 2 4 3 2" xfId="45007"/>
    <cellStyle name="Total 2 4 4" xfId="45008"/>
    <cellStyle name="Total 2 4 4 2" xfId="45009"/>
    <cellStyle name="Total 2 4 5" xfId="45010"/>
    <cellStyle name="Total 2 4 5 2" xfId="45011"/>
    <cellStyle name="Total 2 4 6" xfId="45012"/>
    <cellStyle name="Total 2 4 6 2" xfId="45013"/>
    <cellStyle name="Total 2 4 7" xfId="45014"/>
    <cellStyle name="Total 2 5" xfId="45015"/>
    <cellStyle name="Total 2 5 2" xfId="45016"/>
    <cellStyle name="Total 2 6" xfId="45017"/>
    <cellStyle name="Total 2 6 2" xfId="45018"/>
    <cellStyle name="Total 2 7" xfId="45019"/>
    <cellStyle name="Total 2 7 2" xfId="45020"/>
    <cellStyle name="Total 2 8" xfId="45021"/>
    <cellStyle name="Total 2 8 2" xfId="45022"/>
    <cellStyle name="Total 2 9" xfId="45023"/>
    <cellStyle name="Total 2 9 2" xfId="45024"/>
    <cellStyle name="Total 3" xfId="45025"/>
    <cellStyle name="Total 3 10" xfId="45026"/>
    <cellStyle name="Total 3 11" xfId="45027"/>
    <cellStyle name="Total 3 2" xfId="45028"/>
    <cellStyle name="Total 3 2 2" xfId="45029"/>
    <cellStyle name="Total 3 2 2 2" xfId="45030"/>
    <cellStyle name="Total 3 2 2 2 2" xfId="45031"/>
    <cellStyle name="Total 3 2 2 3" xfId="45032"/>
    <cellStyle name="Total 3 2 2 3 2" xfId="45033"/>
    <cellStyle name="Total 3 2 2 4" xfId="45034"/>
    <cellStyle name="Total 3 2 2 4 2" xfId="45035"/>
    <cellStyle name="Total 3 2 2 5" xfId="45036"/>
    <cellStyle name="Total 3 2 2 5 2" xfId="45037"/>
    <cellStyle name="Total 3 2 2 6" xfId="45038"/>
    <cellStyle name="Total 3 2 2 6 2" xfId="45039"/>
    <cellStyle name="Total 3 2 2 7" xfId="45040"/>
    <cellStyle name="Total 3 2 3" xfId="45041"/>
    <cellStyle name="Total 3 2 3 2" xfId="45042"/>
    <cellStyle name="Total 3 2 4" xfId="45043"/>
    <cellStyle name="Total 3 2 4 2" xfId="45044"/>
    <cellStyle name="Total 3 2 5" xfId="45045"/>
    <cellStyle name="Total 3 2 5 2" xfId="45046"/>
    <cellStyle name="Total 3 2 6" xfId="45047"/>
    <cellStyle name="Total 3 2 6 2" xfId="45048"/>
    <cellStyle name="Total 3 2 7" xfId="45049"/>
    <cellStyle name="Total 3 2 7 2" xfId="45050"/>
    <cellStyle name="Total 3 2 8" xfId="45051"/>
    <cellStyle name="Total 3 2 9" xfId="45052"/>
    <cellStyle name="Total 3 3" xfId="45053"/>
    <cellStyle name="Total 3 3 2" xfId="45054"/>
    <cellStyle name="Total 3 3 2 2" xfId="45055"/>
    <cellStyle name="Total 3 3 2 2 2" xfId="45056"/>
    <cellStyle name="Total 3 3 2 3" xfId="45057"/>
    <cellStyle name="Total 3 3 2 3 2" xfId="45058"/>
    <cellStyle name="Total 3 3 2 4" xfId="45059"/>
    <cellStyle name="Total 3 3 2 4 2" xfId="45060"/>
    <cellStyle name="Total 3 3 2 5" xfId="45061"/>
    <cellStyle name="Total 3 3 2 5 2" xfId="45062"/>
    <cellStyle name="Total 3 3 2 6" xfId="45063"/>
    <cellStyle name="Total 3 3 2 6 2" xfId="45064"/>
    <cellStyle name="Total 3 3 2 7" xfId="45065"/>
    <cellStyle name="Total 3 3 3" xfId="45066"/>
    <cellStyle name="Total 3 3 3 2" xfId="45067"/>
    <cellStyle name="Total 3 3 4" xfId="45068"/>
    <cellStyle name="Total 3 3 4 2" xfId="45069"/>
    <cellStyle name="Total 3 3 5" xfId="45070"/>
    <cellStyle name="Total 3 3 5 2" xfId="45071"/>
    <cellStyle name="Total 3 3 6" xfId="45072"/>
    <cellStyle name="Total 3 3 6 2" xfId="45073"/>
    <cellStyle name="Total 3 3 7" xfId="45074"/>
    <cellStyle name="Total 3 3 7 2" xfId="45075"/>
    <cellStyle name="Total 3 3 8" xfId="45076"/>
    <cellStyle name="Total 3 3 9" xfId="45077"/>
    <cellStyle name="Total 3 4" xfId="45078"/>
    <cellStyle name="Total 3 4 2" xfId="45079"/>
    <cellStyle name="Total 3 4 2 2" xfId="45080"/>
    <cellStyle name="Total 3 4 3" xfId="45081"/>
    <cellStyle name="Total 3 4 3 2" xfId="45082"/>
    <cellStyle name="Total 3 4 4" xfId="45083"/>
    <cellStyle name="Total 3 4 4 2" xfId="45084"/>
    <cellStyle name="Total 3 4 5" xfId="45085"/>
    <cellStyle name="Total 3 4 5 2" xfId="45086"/>
    <cellStyle name="Total 3 4 6" xfId="45087"/>
    <cellStyle name="Total 3 4 6 2" xfId="45088"/>
    <cellStyle name="Total 3 4 7" xfId="45089"/>
    <cellStyle name="Total 3 5" xfId="45090"/>
    <cellStyle name="Total 3 5 2" xfId="45091"/>
    <cellStyle name="Total 3 6" xfId="45092"/>
    <cellStyle name="Total 3 6 2" xfId="45093"/>
    <cellStyle name="Total 3 7" xfId="45094"/>
    <cellStyle name="Total 3 7 2" xfId="45095"/>
    <cellStyle name="Total 3 8" xfId="45096"/>
    <cellStyle name="Total 3 8 2" xfId="45097"/>
    <cellStyle name="Total 3 9" xfId="45098"/>
    <cellStyle name="Total 3 9 2" xfId="45099"/>
    <cellStyle name="Total 4" xfId="45100"/>
    <cellStyle name="Total 4 10" xfId="45101"/>
    <cellStyle name="Total 4 2" xfId="45102"/>
    <cellStyle name="Total 4 2 2" xfId="45103"/>
    <cellStyle name="Total 4 2 2 2" xfId="45104"/>
    <cellStyle name="Total 4 2 2 2 2" xfId="45105"/>
    <cellStyle name="Total 4 2 2 3" xfId="45106"/>
    <cellStyle name="Total 4 2 2 3 2" xfId="45107"/>
    <cellStyle name="Total 4 2 2 4" xfId="45108"/>
    <cellStyle name="Total 4 2 2 4 2" xfId="45109"/>
    <cellStyle name="Total 4 2 2 5" xfId="45110"/>
    <cellStyle name="Total 4 2 2 5 2" xfId="45111"/>
    <cellStyle name="Total 4 2 2 6" xfId="45112"/>
    <cellStyle name="Total 4 2 2 6 2" xfId="45113"/>
    <cellStyle name="Total 4 2 2 7" xfId="45114"/>
    <cellStyle name="Total 4 2 3" xfId="45115"/>
    <cellStyle name="Total 4 2 3 2" xfId="45116"/>
    <cellStyle name="Total 4 2 4" xfId="45117"/>
    <cellStyle name="Total 4 2 4 2" xfId="45118"/>
    <cellStyle name="Total 4 2 5" xfId="45119"/>
    <cellStyle name="Total 4 2 5 2" xfId="45120"/>
    <cellStyle name="Total 4 2 6" xfId="45121"/>
    <cellStyle name="Total 4 2 6 2" xfId="45122"/>
    <cellStyle name="Total 4 2 7" xfId="45123"/>
    <cellStyle name="Total 4 2 7 2" xfId="45124"/>
    <cellStyle name="Total 4 2 8" xfId="45125"/>
    <cellStyle name="Total 4 3" xfId="45126"/>
    <cellStyle name="Total 4 3 2" xfId="45127"/>
    <cellStyle name="Total 4 3 2 2" xfId="45128"/>
    <cellStyle name="Total 4 3 3" xfId="45129"/>
    <cellStyle name="Total 4 3 3 2" xfId="45130"/>
    <cellStyle name="Total 4 3 4" xfId="45131"/>
    <cellStyle name="Total 4 3 4 2" xfId="45132"/>
    <cellStyle name="Total 4 3 5" xfId="45133"/>
    <cellStyle name="Total 4 3 5 2" xfId="45134"/>
    <cellStyle name="Total 4 3 6" xfId="45135"/>
    <cellStyle name="Total 4 3 6 2" xfId="45136"/>
    <cellStyle name="Total 4 3 7" xfId="45137"/>
    <cellStyle name="Total 4 4" xfId="45138"/>
    <cellStyle name="Total 4 4 2" xfId="45139"/>
    <cellStyle name="Total 4 5" xfId="45140"/>
    <cellStyle name="Total 4 5 2" xfId="45141"/>
    <cellStyle name="Total 4 6" xfId="45142"/>
    <cellStyle name="Total 4 6 2" xfId="45143"/>
    <cellStyle name="Total 4 7" xfId="45144"/>
    <cellStyle name="Total 4 7 2" xfId="45145"/>
    <cellStyle name="Total 4 8" xfId="45146"/>
    <cellStyle name="Total 4 8 2" xfId="45147"/>
    <cellStyle name="Total 4 9" xfId="45148"/>
    <cellStyle name="Total 5" xfId="45149"/>
    <cellStyle name="Total 5 10" xfId="45150"/>
    <cellStyle name="Total 5 2" xfId="45151"/>
    <cellStyle name="Total 5 2 2" xfId="45152"/>
    <cellStyle name="Total 5 2 2 2" xfId="45153"/>
    <cellStyle name="Total 5 2 2 2 2" xfId="45154"/>
    <cellStyle name="Total 5 2 2 3" xfId="45155"/>
    <cellStyle name="Total 5 2 2 3 2" xfId="45156"/>
    <cellStyle name="Total 5 2 2 4" xfId="45157"/>
    <cellStyle name="Total 5 2 2 4 2" xfId="45158"/>
    <cellStyle name="Total 5 2 2 5" xfId="45159"/>
    <cellStyle name="Total 5 2 2 5 2" xfId="45160"/>
    <cellStyle name="Total 5 2 2 6" xfId="45161"/>
    <cellStyle name="Total 5 2 2 6 2" xfId="45162"/>
    <cellStyle name="Total 5 2 2 7" xfId="45163"/>
    <cellStyle name="Total 5 2 3" xfId="45164"/>
    <cellStyle name="Total 5 2 3 2" xfId="45165"/>
    <cellStyle name="Total 5 2 4" xfId="45166"/>
    <cellStyle name="Total 5 2 4 2" xfId="45167"/>
    <cellStyle name="Total 5 2 5" xfId="45168"/>
    <cellStyle name="Total 5 2 5 2" xfId="45169"/>
    <cellStyle name="Total 5 2 6" xfId="45170"/>
    <cellStyle name="Total 5 2 6 2" xfId="45171"/>
    <cellStyle name="Total 5 2 7" xfId="45172"/>
    <cellStyle name="Total 5 2 7 2" xfId="45173"/>
    <cellStyle name="Total 5 2 8" xfId="45174"/>
    <cellStyle name="Total 5 3" xfId="45175"/>
    <cellStyle name="Total 5 3 2" xfId="45176"/>
    <cellStyle name="Total 5 3 2 2" xfId="45177"/>
    <cellStyle name="Total 5 3 3" xfId="45178"/>
    <cellStyle name="Total 5 3 3 2" xfId="45179"/>
    <cellStyle name="Total 5 3 4" xfId="45180"/>
    <cellStyle name="Total 5 3 4 2" xfId="45181"/>
    <cellStyle name="Total 5 3 5" xfId="45182"/>
    <cellStyle name="Total 5 3 5 2" xfId="45183"/>
    <cellStyle name="Total 5 3 6" xfId="45184"/>
    <cellStyle name="Total 5 3 6 2" xfId="45185"/>
    <cellStyle name="Total 5 3 7" xfId="45186"/>
    <cellStyle name="Total 5 4" xfId="45187"/>
    <cellStyle name="Total 5 4 2" xfId="45188"/>
    <cellStyle name="Total 5 5" xfId="45189"/>
    <cellStyle name="Total 5 5 2" xfId="45190"/>
    <cellStyle name="Total 5 6" xfId="45191"/>
    <cellStyle name="Total 5 6 2" xfId="45192"/>
    <cellStyle name="Total 5 7" xfId="45193"/>
    <cellStyle name="Total 5 7 2" xfId="45194"/>
    <cellStyle name="Total 5 8" xfId="45195"/>
    <cellStyle name="Total 5 8 2" xfId="45196"/>
    <cellStyle name="Total 5 9" xfId="45197"/>
    <cellStyle name="Total 6" xfId="45198"/>
    <cellStyle name="Total 6 2" xfId="45199"/>
    <cellStyle name="Total 6 2 2" xfId="45200"/>
    <cellStyle name="Total 6 2 2 2" xfId="45201"/>
    <cellStyle name="Total 6 2 2 2 2" xfId="45202"/>
    <cellStyle name="Total 6 2 2 3" xfId="45203"/>
    <cellStyle name="Total 6 2 2 3 2" xfId="45204"/>
    <cellStyle name="Total 6 2 2 4" xfId="45205"/>
    <cellStyle name="Total 6 2 2 4 2" xfId="45206"/>
    <cellStyle name="Total 6 2 2 5" xfId="45207"/>
    <cellStyle name="Total 6 2 2 5 2" xfId="45208"/>
    <cellStyle name="Total 6 2 2 6" xfId="45209"/>
    <cellStyle name="Total 6 2 2 6 2" xfId="45210"/>
    <cellStyle name="Total 6 2 2 7" xfId="45211"/>
    <cellStyle name="Total 6 2 3" xfId="45212"/>
    <cellStyle name="Total 6 2 3 2" xfId="45213"/>
    <cellStyle name="Total 6 2 4" xfId="45214"/>
    <cellStyle name="Total 6 2 4 2" xfId="45215"/>
    <cellStyle name="Total 6 2 5" xfId="45216"/>
    <cellStyle name="Total 6 2 5 2" xfId="45217"/>
    <cellStyle name="Total 6 2 6" xfId="45218"/>
    <cellStyle name="Total 6 2 6 2" xfId="45219"/>
    <cellStyle name="Total 6 2 7" xfId="45220"/>
    <cellStyle name="Total 6 2 7 2" xfId="45221"/>
    <cellStyle name="Total 6 2 8" xfId="45222"/>
    <cellStyle name="Total 6 3" xfId="45223"/>
    <cellStyle name="Total 6 4" xfId="45224"/>
    <cellStyle name="Total 6 4 2" xfId="45225"/>
    <cellStyle name="Total 6 4 2 2" xfId="45226"/>
    <cellStyle name="Total 6 4 2 2 2" xfId="45227"/>
    <cellStyle name="Total 6 4 2 3" xfId="45228"/>
    <cellStyle name="Total 6 4 2 3 2" xfId="45229"/>
    <cellStyle name="Total 6 4 2 4" xfId="45230"/>
    <cellStyle name="Total 6 4 2 4 2" xfId="45231"/>
    <cellStyle name="Total 6 4 2 5" xfId="45232"/>
    <cellStyle name="Total 6 4 2 5 2" xfId="45233"/>
    <cellStyle name="Total 6 4 2 6" xfId="45234"/>
    <cellStyle name="Total 6 4 2 6 2" xfId="45235"/>
    <cellStyle name="Total 6 4 2 7" xfId="45236"/>
    <cellStyle name="Total 6 4 3" xfId="45237"/>
    <cellStyle name="Total 6 4 3 2" xfId="45238"/>
    <cellStyle name="Total 6 4 4" xfId="45239"/>
    <cellStyle name="Total 6 4 4 2" xfId="45240"/>
    <cellStyle name="Total 6 4 5" xfId="45241"/>
    <cellStyle name="Total 6 4 5 2" xfId="45242"/>
    <cellStyle name="Total 6 4 6" xfId="45243"/>
    <cellStyle name="Total 6 4 6 2" xfId="45244"/>
    <cellStyle name="Total 6 4 7" xfId="45245"/>
    <cellStyle name="Total 6 4 7 2" xfId="45246"/>
    <cellStyle name="Total 6 4 8" xfId="45247"/>
    <cellStyle name="Total 6 5" xfId="45248"/>
    <cellStyle name="Total 7" xfId="45249"/>
    <cellStyle name="Total 7 2" xfId="45250"/>
    <cellStyle name="Total 7 2 2" xfId="45251"/>
    <cellStyle name="Total 7 2 2 2" xfId="45252"/>
    <cellStyle name="Total 7 2 2 2 2" xfId="45253"/>
    <cellStyle name="Total 7 2 2 3" xfId="45254"/>
    <cellStyle name="Total 7 2 2 3 2" xfId="45255"/>
    <cellStyle name="Total 7 2 2 4" xfId="45256"/>
    <cellStyle name="Total 7 2 2 4 2" xfId="45257"/>
    <cellStyle name="Total 7 2 2 5" xfId="45258"/>
    <cellStyle name="Total 7 2 2 5 2" xfId="45259"/>
    <cellStyle name="Total 7 2 2 6" xfId="45260"/>
    <cellStyle name="Total 7 2 2 6 2" xfId="45261"/>
    <cellStyle name="Total 7 2 2 7" xfId="45262"/>
    <cellStyle name="Total 7 2 3" xfId="45263"/>
    <cellStyle name="Total 7 2 3 2" xfId="45264"/>
    <cellStyle name="Total 7 2 4" xfId="45265"/>
    <cellStyle name="Total 7 2 4 2" xfId="45266"/>
    <cellStyle name="Total 7 2 5" xfId="45267"/>
    <cellStyle name="Total 7 2 5 2" xfId="45268"/>
    <cellStyle name="Total 7 2 6" xfId="45269"/>
    <cellStyle name="Total 7 2 6 2" xfId="45270"/>
    <cellStyle name="Total 7 2 7" xfId="45271"/>
    <cellStyle name="Total 7 2 7 2" xfId="45272"/>
    <cellStyle name="Total 7 2 8" xfId="45273"/>
    <cellStyle name="Total 7 3" xfId="45274"/>
    <cellStyle name="Total 7 3 2" xfId="45275"/>
    <cellStyle name="Total 7 3 2 2" xfId="45276"/>
    <cellStyle name="Total 7 3 3" xfId="45277"/>
    <cellStyle name="Total 7 3 3 2" xfId="45278"/>
    <cellStyle name="Total 7 3 4" xfId="45279"/>
    <cellStyle name="Total 7 3 4 2" xfId="45280"/>
    <cellStyle name="Total 7 3 5" xfId="45281"/>
    <cellStyle name="Total 7 3 5 2" xfId="45282"/>
    <cellStyle name="Total 7 3 6" xfId="45283"/>
    <cellStyle name="Total 7 3 6 2" xfId="45284"/>
    <cellStyle name="Total 7 3 7" xfId="45285"/>
    <cellStyle name="Total 7 4" xfId="45286"/>
    <cellStyle name="Total 7 4 2" xfId="45287"/>
    <cellStyle name="Total 7 5" xfId="45288"/>
    <cellStyle name="Total 7 5 2" xfId="45289"/>
    <cellStyle name="Total 7 6" xfId="45290"/>
    <cellStyle name="Total 7 6 2" xfId="45291"/>
    <cellStyle name="Total 7 7" xfId="45292"/>
    <cellStyle name="Total 7 7 2" xfId="45293"/>
    <cellStyle name="Total 7 8" xfId="45294"/>
    <cellStyle name="Total 7 8 2" xfId="45295"/>
    <cellStyle name="Total 7 9" xfId="45296"/>
    <cellStyle name="Total 8" xfId="45297"/>
    <cellStyle name="Total 8 2" xfId="45298"/>
    <cellStyle name="Total 8 2 2" xfId="45299"/>
    <cellStyle name="Total 8 2 2 2" xfId="45300"/>
    <cellStyle name="Total 8 2 3" xfId="45301"/>
    <cellStyle name="Total 8 2 3 2" xfId="45302"/>
    <cellStyle name="Total 8 2 4" xfId="45303"/>
    <cellStyle name="Total 8 2 4 2" xfId="45304"/>
    <cellStyle name="Total 8 2 5" xfId="45305"/>
    <cellStyle name="Total 8 2 5 2" xfId="45306"/>
    <cellStyle name="Total 8 2 6" xfId="45307"/>
    <cellStyle name="Total 8 2 6 2" xfId="45308"/>
    <cellStyle name="Total 8 2 7" xfId="45309"/>
    <cellStyle name="Total 8 3" xfId="45310"/>
    <cellStyle name="Total 8 3 2" xfId="45311"/>
    <cellStyle name="Total 8 4" xfId="45312"/>
    <cellStyle name="Total 8 4 2" xfId="45313"/>
    <cellStyle name="Total 8 5" xfId="45314"/>
    <cellStyle name="Total 8 5 2" xfId="45315"/>
    <cellStyle name="Total 8 6" xfId="45316"/>
    <cellStyle name="Total 8 6 2" xfId="45317"/>
    <cellStyle name="Total 8 7" xfId="45318"/>
    <cellStyle name="Total 8 7 2" xfId="45319"/>
    <cellStyle name="Total 8 8" xfId="45320"/>
    <cellStyle name="Total 9" xfId="45321"/>
    <cellStyle name="Total 9 2" xfId="45322"/>
    <cellStyle name="Total 9 2 2" xfId="45323"/>
    <cellStyle name="Total 9 2 2 2" xfId="45324"/>
    <cellStyle name="Total 9 2 3" xfId="45325"/>
    <cellStyle name="Total 9 2 3 2" xfId="45326"/>
    <cellStyle name="Total 9 2 4" xfId="45327"/>
    <cellStyle name="Total 9 2 4 2" xfId="45328"/>
    <cellStyle name="Total 9 2 5" xfId="45329"/>
    <cellStyle name="Total 9 2 5 2" xfId="45330"/>
    <cellStyle name="Total 9 2 6" xfId="45331"/>
    <cellStyle name="Total 9 2 6 2" xfId="45332"/>
    <cellStyle name="Total 9 2 7" xfId="45333"/>
    <cellStyle name="Total 9 3" xfId="45334"/>
    <cellStyle name="Total 9 3 2" xfId="45335"/>
    <cellStyle name="Total 9 4" xfId="45336"/>
    <cellStyle name="Total 9 4 2" xfId="45337"/>
    <cellStyle name="Total 9 5" xfId="45338"/>
    <cellStyle name="Total 9 5 2" xfId="45339"/>
    <cellStyle name="Total 9 6" xfId="45340"/>
    <cellStyle name="Total 9 6 2" xfId="45341"/>
    <cellStyle name="Total 9 7" xfId="45342"/>
    <cellStyle name="Total 9 7 2" xfId="45343"/>
    <cellStyle name="Total 9 8" xfId="45344"/>
    <cellStyle name="True" xfId="70"/>
    <cellStyle name="True 2" xfId="164"/>
    <cellStyle name="Unique Formula" xfId="71"/>
    <cellStyle name="Validation error" xfId="170"/>
    <cellStyle name="Warning Text" xfId="13" builtinId="11" customBuiltin="1"/>
    <cellStyle name="Warning Text 10" xfId="45345"/>
    <cellStyle name="Warning Text 11" xfId="45346"/>
    <cellStyle name="Warning Text 2" xfId="156"/>
    <cellStyle name="Warning Text 2 2" xfId="45347"/>
    <cellStyle name="Warning Text 2 3" xfId="45348"/>
    <cellStyle name="Warning Text 3" xfId="45349"/>
    <cellStyle name="Warning Text 3 2" xfId="45350"/>
    <cellStyle name="Warning Text 3 3" xfId="45351"/>
    <cellStyle name="Warning Text 3 4" xfId="45352"/>
    <cellStyle name="Warning Text 4" xfId="45353"/>
    <cellStyle name="Warning Text 4 2" xfId="45354"/>
    <cellStyle name="Warning Text 5" xfId="45355"/>
    <cellStyle name="Warning Text 5 2" xfId="45356"/>
    <cellStyle name="Warning Text 6" xfId="45357"/>
    <cellStyle name="Warning Text 6 2" xfId="45358"/>
    <cellStyle name="Warning Text 6 3" xfId="45359"/>
    <cellStyle name="Warning Text 6 3 2" xfId="45360"/>
    <cellStyle name="Warning Text 6 3 2 2" xfId="45361"/>
    <cellStyle name="Warning Text 6 3 2 3" xfId="45362"/>
    <cellStyle name="Warning Text 6 3 2 4" xfId="45363"/>
    <cellStyle name="Warning Text 6 3 3" xfId="45364"/>
    <cellStyle name="Warning Text 6 3 4" xfId="45365"/>
    <cellStyle name="Warning Text 6 3 4 2" xfId="45366"/>
    <cellStyle name="Warning Text 6 3 4 3" xfId="45367"/>
    <cellStyle name="Warning Text 6 3 5" xfId="45368"/>
    <cellStyle name="Warning Text 6 3 6" xfId="45369"/>
    <cellStyle name="Warning Text 6 3 7" xfId="45370"/>
    <cellStyle name="Warning Text 6 4" xfId="45371"/>
    <cellStyle name="Warning Text 6 5" xfId="45372"/>
    <cellStyle name="Warning Text 7" xfId="45373"/>
    <cellStyle name="Warning Text 8" xfId="45374"/>
    <cellStyle name="Warning Text 9" xfId="45375"/>
    <cellStyle name="white_text_on_blue" xfId="157"/>
    <cellStyle name="Year" xfId="45376"/>
  </cellStyles>
  <dxfs count="23">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customXml" Target="../customXml/item4.xml"/><Relationship Id="rId21" Type="http://schemas.openxmlformats.org/officeDocument/2006/relationships/externalLink" Target="externalLinks/externalLink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2</xdr:col>
      <xdr:colOff>3476625</xdr:colOff>
      <xdr:row>84</xdr:row>
      <xdr:rowOff>85725</xdr:rowOff>
    </xdr:from>
    <xdr:ext cx="184731" cy="264560"/>
    <xdr:sp macro="" textlink="">
      <xdr:nvSpPr>
        <xdr:cNvPr id="2" name="TextBox 1"/>
        <xdr:cNvSpPr txBox="1"/>
      </xdr:nvSpPr>
      <xdr:spPr>
        <a:xfrm>
          <a:off x="410527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3476625</xdr:colOff>
      <xdr:row>84</xdr:row>
      <xdr:rowOff>85725</xdr:rowOff>
    </xdr:from>
    <xdr:ext cx="184731" cy="264560"/>
    <xdr:sp macro="" textlink="">
      <xdr:nvSpPr>
        <xdr:cNvPr id="2" name="TextBox 1"/>
        <xdr:cNvSpPr txBox="1"/>
      </xdr:nvSpPr>
      <xdr:spPr>
        <a:xfrm>
          <a:off x="4105275"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B/Draft%20Business%20Plan%202003/Part%20C/DBP03%20-%20new%20CB%20comparison%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emp\notesCDC823\OS%20Draft%20Level%200%20Scorecard%20report%20v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MPAQNT1\costperf\CCB\econometric%20modelling%20capex\models%202002\Water\Expenditure%20Dat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19-Revenue-adjustments-feeder-model-June-2018-update%20-%20submission.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haddocks\AppData\Local\Microsoft\Windows\Temporary%20Internet%20Files\Content.IE5\BNIMITMY\PR19-Business-plan-data-tables-&#8211;-June-2018-&#8211;-YKY.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QUINNMA\Desktop\pap_tec20160216hhrecon%20MQ%20link%20delete%20test%20fi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14%20-%20reconciliation%20rulebook/RRB%20-%20reconciliation%20rulebooks/October%202016/Totex-Menu-2016-05-17-change-log-remov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19%20-%20Modelling/PR14%20-%20past%20rec/WRFIM/Final/WRFIM-update-December-2017%20-%20Finalvs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19/Business%20Plan%20Data%20Tables/PR19-Draft-methodology-Appointee-7-to-2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20financial%20model\01%20Current%20Model%203.9\201314\14.0023_Mar%20SHT%20year%20end%20update\PR14,%20Incentive%20Mechanisms%20&amp;%20Div%20Policy\Kelda%20Group%20Valuation%20Model%20-%20Mar%20SHT%20Year%20En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bubble.live.sharepoint.ofwat.net/Programmes/Water2020/Implementation/Financial%20modelling/PR19%20development%20phase%202/Models/Publication%20version/PR19%2005z.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Users\890218\AppData\Local\Temp\notesF3B52A\PR09%20Legacy%20Blind%20Year%2020150619%20v3.0%20DRAF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bubble/CCB/Draft%20Business%20Plan%202003/Part%20C/DBP03%20-%20new%20CB%20comparison%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row>
      </sheetData>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d Scorecard (Full)"/>
      <sheetName val="Ofwat Dashboard"/>
      <sheetName val="Definitions"/>
      <sheetName val="Owners"/>
      <sheetName val="INPUT SHEETS&gt;&gt;"/>
      <sheetName val="Graphs - monthly"/>
      <sheetName val="Graph Worksheet"/>
      <sheetName val="Comms"/>
      <sheetName val="Loop"/>
      <sheetName val="HR"/>
      <sheetName val="F&amp;R"/>
      <sheetName val="Reporting"/>
      <sheetName val="KWS"/>
      <sheetName val="Regulation"/>
      <sheetName val="Org Effectiveness"/>
      <sheetName val="Sustainability measures"/>
      <sheetName val="Strategic Initiatives"/>
      <sheetName val="Narrative"/>
      <sheetName val="Charts&gt;&gt;"/>
      <sheetName val="Changes&gt;&gt;"/>
      <sheetName val="Change Request"/>
      <sheetName val="Approved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0">
          <cell r="C10" t="str">
            <v>April</v>
          </cell>
          <cell r="D10" t="str">
            <v>May</v>
          </cell>
          <cell r="E10" t="str">
            <v>June</v>
          </cell>
          <cell r="F10" t="str">
            <v>July</v>
          </cell>
          <cell r="G10" t="str">
            <v>August</v>
          </cell>
          <cell r="H10" t="str">
            <v>September</v>
          </cell>
          <cell r="I10" t="str">
            <v>October</v>
          </cell>
          <cell r="J10" t="str">
            <v>November</v>
          </cell>
          <cell r="K10" t="str">
            <v>December</v>
          </cell>
          <cell r="L10" t="str">
            <v>January</v>
          </cell>
          <cell r="M10" t="str">
            <v>February</v>
          </cell>
          <cell r="N10" t="str">
            <v>March</v>
          </cell>
        </row>
      </sheetData>
      <sheetData sheetId="8"/>
      <sheetData sheetId="9"/>
      <sheetData sheetId="10"/>
      <sheetData sheetId="11"/>
      <sheetData sheetId="12"/>
      <sheetData sheetId="13"/>
      <sheetData sheetId="14"/>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R EXP DATA"/>
      <sheetName val="TABLE 32 DATA 97-02"/>
      <sheetName val="EXPENDITURE DATA 93-02"/>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27"/>
      <sheetName val="App23"/>
      <sheetName val="Cover"/>
      <sheetName val="Change Log"/>
      <sheetName val="Map &amp; Key"/>
      <sheetName val="Inputs"/>
      <sheetName val="Time"/>
      <sheetName val="Indexation"/>
      <sheetName val="Calc"/>
      <sheetName val="Profiling"/>
      <sheetName val="Summary_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F10">
            <v>1.4730024880819954</v>
          </cell>
        </row>
        <row r="29">
          <cell r="F29">
            <v>-8.2626153316964626</v>
          </cell>
        </row>
        <row r="41">
          <cell r="F41">
            <v>-14.057293406034853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F_Outputs (Non-group)"/>
      <sheetName val="F_Outputs YKY"/>
      <sheetName val="F_Outputs (Group)"/>
      <sheetName val="LWTW"/>
      <sheetName val="Change control"/>
      <sheetName val="Validation flags"/>
      <sheetName val="APPOINTEE"/>
      <sheetName val="Summary (App)"/>
      <sheetName val="AppValidation"/>
      <sheetName val="AppPCview"/>
      <sheetName val="App1"/>
      <sheetName val="App1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9"/>
      <sheetName val="App30"/>
      <sheetName val="App31"/>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RETAIL&gt;&gt;"/>
      <sheetName val="Summary (R)"/>
      <sheetName val="R1"/>
      <sheetName val="R2"/>
      <sheetName val="R3"/>
      <sheetName val="R4"/>
      <sheetName val="R5"/>
      <sheetName val="R6"/>
      <sheetName val="R7"/>
      <sheetName val="R8"/>
      <sheetName val="R9"/>
      <sheetName val="R10"/>
    </sheetNames>
    <sheetDataSet>
      <sheetData sheetId="0"/>
      <sheetData sheetId="1">
        <row r="137">
          <cell r="J137">
            <v>55257</v>
          </cell>
        </row>
      </sheetData>
      <sheetData sheetId="2"/>
      <sheetData sheetId="3"/>
      <sheetData sheetId="4"/>
      <sheetData sheetId="5"/>
      <sheetData sheetId="6"/>
      <sheetData sheetId="7">
        <row r="3">
          <cell r="H3">
            <v>0</v>
          </cell>
        </row>
      </sheetData>
      <sheetData sheetId="8"/>
      <sheetData sheetId="9"/>
      <sheetData sheetId="10">
        <row r="2">
          <cell r="D2" t="str">
            <v>Yorkshire Water</v>
          </cell>
        </row>
      </sheetData>
      <sheetData sheetId="11"/>
      <sheetData sheetId="12"/>
      <sheetData sheetId="13"/>
      <sheetData sheetId="14"/>
      <sheetData sheetId="15"/>
      <sheetData sheetId="16"/>
      <sheetData sheetId="17"/>
      <sheetData sheetId="18"/>
      <sheetData sheetId="19"/>
      <sheetData sheetId="20"/>
      <sheetData sheetId="21">
        <row r="16">
          <cell r="C16" t="str">
            <v>Water ~ NPV effect of 50% of proceeds from disposals of interest in land at 2017-18 FYA CPIH deflated price base</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57">
          <cell r="C57" t="str">
            <v>ODI in~period revenue adjustment ~ Total net revenue adjustment at 2017~18 FYA CPIH deflated price base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48">
          <cell r="C48" t="str">
            <v>WRFIM Total reward / (penalty) at the end of AMP6 ~ water network plus</v>
          </cell>
        </row>
      </sheetData>
      <sheetData sheetId="69"/>
      <sheetData sheetId="70">
        <row r="43">
          <cell r="C43" t="str">
            <v>Water: Totex menu revenue adjustment at 2017-18 FYA CPIH deflated price base</v>
          </cell>
        </row>
      </sheetData>
      <sheetData sheetId="71"/>
      <sheetData sheetId="72">
        <row r="85">
          <cell r="C85" t="str">
            <v>Total value of export incentive - water resources at 2017-18 FYA CPIH deflated price base</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ow r="48">
          <cell r="C48" t="str">
            <v>WRFIM Total reward / (penalty) at the end of AMP6 ~ wastewater network plus</v>
          </cell>
        </row>
      </sheetData>
      <sheetData sheetId="108"/>
      <sheetData sheetId="109">
        <row r="38">
          <cell r="C38" t="str">
            <v>Wastewater: Totex menu revenue adjustment at 2017-18 FYA CPIH deflated price base</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ow r="67">
          <cell r="C67" t="str">
            <v>Residential retail revenue adjustment at 2017-18 FYA CPIH deflated price base</v>
          </cell>
        </row>
      </sheetData>
      <sheetData sheetId="153">
        <row r="5">
          <cell r="L5" t="str">
            <v>2017-18 FYA
(CPIH deflated)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lcs"/>
      <sheetName val="Lists"/>
      <sheetName val="Source Data"/>
      <sheetName val="Calcs Check"/>
      <sheetName val="2F APR 2016"/>
      <sheetName val="2F APR 2017"/>
      <sheetName val="2F APR 2018"/>
      <sheetName val="2F APR 2019"/>
      <sheetName val="2F APR 2020"/>
      <sheetName val="RHH revenue"/>
      <sheetName val="Retail Inputs"/>
      <sheetName val="TM - formatted"/>
      <sheetName val="R9"/>
    </sheetNames>
    <sheetDataSet>
      <sheetData sheetId="0">
        <row r="12">
          <cell r="L12">
            <v>55257</v>
          </cell>
          <cell r="M12">
            <v>53050</v>
          </cell>
          <cell r="N12">
            <v>50622</v>
          </cell>
          <cell r="O12">
            <v>48304</v>
          </cell>
          <cell r="P12">
            <v>46207</v>
          </cell>
        </row>
        <row r="13">
          <cell r="L13">
            <v>65846</v>
          </cell>
          <cell r="M13">
            <v>63216</v>
          </cell>
          <cell r="N13">
            <v>60322</v>
          </cell>
          <cell r="O13">
            <v>57561</v>
          </cell>
          <cell r="P13">
            <v>55062</v>
          </cell>
        </row>
        <row r="14">
          <cell r="L14">
            <v>946121</v>
          </cell>
          <cell r="M14">
            <v>908327.99999999988</v>
          </cell>
          <cell r="N14">
            <v>866756</v>
          </cell>
          <cell r="O14">
            <v>827074.00000000012</v>
          </cell>
          <cell r="P14">
            <v>791171</v>
          </cell>
        </row>
        <row r="15">
          <cell r="L15">
            <v>47725</v>
          </cell>
          <cell r="M15">
            <v>50343</v>
          </cell>
          <cell r="N15">
            <v>53360</v>
          </cell>
          <cell r="O15">
            <v>56402</v>
          </cell>
          <cell r="P15">
            <v>59347</v>
          </cell>
        </row>
        <row r="16">
          <cell r="L16">
            <v>48799</v>
          </cell>
          <cell r="M16">
            <v>51476</v>
          </cell>
          <cell r="N16">
            <v>54564</v>
          </cell>
          <cell r="O16">
            <v>57671</v>
          </cell>
          <cell r="P16">
            <v>60682</v>
          </cell>
        </row>
        <row r="17">
          <cell r="L17">
            <v>966215</v>
          </cell>
          <cell r="M17">
            <v>1019212.9999999999</v>
          </cell>
          <cell r="N17">
            <v>1080302</v>
          </cell>
          <cell r="O17">
            <v>1141889</v>
          </cell>
          <cell r="P17">
            <v>1201503</v>
          </cell>
        </row>
        <row r="20">
          <cell r="L20">
            <v>56492</v>
          </cell>
          <cell r="M20">
            <v>55614</v>
          </cell>
          <cell r="N20">
            <v>56874.628767123293</v>
          </cell>
          <cell r="O20">
            <v>55386</v>
          </cell>
          <cell r="P20">
            <v>55386</v>
          </cell>
        </row>
        <row r="21">
          <cell r="L21">
            <v>67218</v>
          </cell>
          <cell r="M21">
            <v>66308</v>
          </cell>
          <cell r="N21">
            <v>61195.128767123315</v>
          </cell>
          <cell r="O21">
            <v>52928</v>
          </cell>
          <cell r="P21">
            <v>52928</v>
          </cell>
        </row>
        <row r="22">
          <cell r="L22">
            <v>961924</v>
          </cell>
          <cell r="M22">
            <v>940984</v>
          </cell>
          <cell r="N22">
            <v>911176.70547945215</v>
          </cell>
          <cell r="O22">
            <v>888933</v>
          </cell>
          <cell r="P22">
            <v>888933</v>
          </cell>
        </row>
        <row r="23">
          <cell r="L23">
            <v>47501</v>
          </cell>
          <cell r="M23">
            <v>50988</v>
          </cell>
          <cell r="N23">
            <v>50618.449315068487</v>
          </cell>
          <cell r="O23">
            <v>53537</v>
          </cell>
          <cell r="P23">
            <v>53537</v>
          </cell>
        </row>
        <row r="24">
          <cell r="L24">
            <v>47428</v>
          </cell>
          <cell r="M24">
            <v>48218</v>
          </cell>
          <cell r="N24">
            <v>49462.161643835585</v>
          </cell>
          <cell r="O24">
            <v>66522</v>
          </cell>
          <cell r="P24">
            <v>66522</v>
          </cell>
        </row>
        <row r="25">
          <cell r="L25">
            <v>951039</v>
          </cell>
          <cell r="M25">
            <v>986003</v>
          </cell>
          <cell r="N25">
            <v>1035428.5520547944</v>
          </cell>
          <cell r="O25">
            <v>1065780</v>
          </cell>
          <cell r="P25">
            <v>1065780</v>
          </cell>
        </row>
        <row r="28">
          <cell r="L28">
            <v>59318</v>
          </cell>
          <cell r="M28">
            <v>58396.186301369875</v>
          </cell>
          <cell r="N28">
            <v>56874.628767123293</v>
          </cell>
          <cell r="O28">
            <v>56045</v>
          </cell>
          <cell r="P28">
            <v>56045</v>
          </cell>
        </row>
        <row r="29">
          <cell r="L29">
            <v>68514</v>
          </cell>
          <cell r="M29">
            <v>64362.205479452088</v>
          </cell>
          <cell r="N29">
            <v>61195.128767123315</v>
          </cell>
          <cell r="O29">
            <v>60829</v>
          </cell>
          <cell r="P29">
            <v>60829</v>
          </cell>
        </row>
        <row r="30">
          <cell r="L30">
            <v>960752</v>
          </cell>
          <cell r="M30">
            <v>936486.81506849336</v>
          </cell>
          <cell r="N30">
            <v>911176.70547945215</v>
          </cell>
          <cell r="O30">
            <v>880373</v>
          </cell>
          <cell r="P30">
            <v>880373</v>
          </cell>
        </row>
        <row r="31">
          <cell r="L31">
            <v>45643</v>
          </cell>
          <cell r="M31">
            <v>49068.134246575333</v>
          </cell>
          <cell r="N31">
            <v>50618.449315068487</v>
          </cell>
          <cell r="O31">
            <v>52558</v>
          </cell>
          <cell r="P31">
            <v>52558</v>
          </cell>
        </row>
        <row r="32">
          <cell r="L32">
            <v>47182</v>
          </cell>
          <cell r="M32">
            <v>49554.830136986289</v>
          </cell>
          <cell r="N32">
            <v>49462.161643835585</v>
          </cell>
          <cell r="O32">
            <v>54799</v>
          </cell>
          <cell r="P32">
            <v>54799</v>
          </cell>
        </row>
        <row r="33">
          <cell r="L33">
            <v>952066</v>
          </cell>
          <cell r="M33">
            <v>995195.99315068498</v>
          </cell>
          <cell r="N33">
            <v>1035428.5520547944</v>
          </cell>
          <cell r="O33">
            <v>1078481</v>
          </cell>
          <cell r="P33">
            <v>1078481</v>
          </cell>
        </row>
        <row r="52">
          <cell r="L52">
            <v>0.72299999999999998</v>
          </cell>
          <cell r="M52">
            <v>0.75201708244386067</v>
          </cell>
          <cell r="N52">
            <v>0.76235915993026637</v>
          </cell>
          <cell r="O52">
            <v>1.13430528</v>
          </cell>
          <cell r="P52">
            <v>0.81937838806224439</v>
          </cell>
        </row>
        <row r="53">
          <cell r="L53">
            <v>0.94799999999999995</v>
          </cell>
          <cell r="M53">
            <v>0.95575097462307168</v>
          </cell>
          <cell r="N53">
            <v>0.93884217299567096</v>
          </cell>
          <cell r="O53">
            <v>1.0839654400000001</v>
          </cell>
          <cell r="P53">
            <v>1.039876848097594</v>
          </cell>
        </row>
        <row r="54">
          <cell r="L54">
            <v>25.619</v>
          </cell>
          <cell r="M54">
            <v>25.983323259063113</v>
          </cell>
          <cell r="N54">
            <v>25.891326306526853</v>
          </cell>
          <cell r="O54">
            <v>23.663396460000001</v>
          </cell>
          <cell r="P54">
            <v>28.354063285707728</v>
          </cell>
        </row>
        <row r="55">
          <cell r="L55">
            <v>0.59199999999999997</v>
          </cell>
          <cell r="M55">
            <v>0.66457460415573011</v>
          </cell>
          <cell r="N55">
            <v>0.74833625094501066</v>
          </cell>
          <cell r="O55">
            <v>1.3941034800000001</v>
          </cell>
          <cell r="P55">
            <v>0.73431853013553372</v>
          </cell>
        </row>
        <row r="56">
          <cell r="L56">
            <v>1.488</v>
          </cell>
          <cell r="M56">
            <v>0.8300714108407512</v>
          </cell>
          <cell r="N56">
            <v>0.77913775914930949</v>
          </cell>
          <cell r="O56">
            <v>1.6736935199999998</v>
          </cell>
          <cell r="P56">
            <v>1.1413701374584884</v>
          </cell>
        </row>
        <row r="57">
          <cell r="L57">
            <v>31.004999999999999</v>
          </cell>
          <cell r="M57">
            <v>32.026262668873478</v>
          </cell>
          <cell r="N57">
            <v>34.89397212987766</v>
          </cell>
          <cell r="O57">
            <v>35.543762999999998</v>
          </cell>
          <cell r="P57">
            <v>35.821992810538404</v>
          </cell>
        </row>
        <row r="63">
          <cell r="L63">
            <v>19.377670164490237</v>
          </cell>
          <cell r="M63">
            <v>19.739270900807256</v>
          </cell>
          <cell r="N63">
            <v>20.10928816553993</v>
          </cell>
          <cell r="O63">
            <v>20.479561142350679</v>
          </cell>
          <cell r="P63">
            <v>20.835869395099543</v>
          </cell>
        </row>
        <row r="64">
          <cell r="L64">
            <v>19.377670164490237</v>
          </cell>
          <cell r="M64">
            <v>19.739270900807256</v>
          </cell>
          <cell r="N64">
            <v>20.10928816553993</v>
          </cell>
          <cell r="O64">
            <v>20.479561142350679</v>
          </cell>
          <cell r="P64">
            <v>20.835869395099543</v>
          </cell>
        </row>
        <row r="65">
          <cell r="L65">
            <v>25.19</v>
          </cell>
          <cell r="M65">
            <v>25.66</v>
          </cell>
          <cell r="N65">
            <v>26.14</v>
          </cell>
          <cell r="O65">
            <v>26.62</v>
          </cell>
          <cell r="P65">
            <v>27.09</v>
          </cell>
        </row>
        <row r="66">
          <cell r="L66">
            <v>24.898119570222562</v>
          </cell>
          <cell r="M66">
            <v>25.253596585531813</v>
          </cell>
          <cell r="N66">
            <v>25.640687353470547</v>
          </cell>
          <cell r="O66">
            <v>26.04417933707143</v>
          </cell>
          <cell r="P66">
            <v>26.478201964735796</v>
          </cell>
        </row>
        <row r="67">
          <cell r="L67">
            <v>25.363464528735697</v>
          </cell>
          <cell r="M67">
            <v>25.4304687552514</v>
          </cell>
          <cell r="N67">
            <v>25.297059155030759</v>
          </cell>
          <cell r="O67">
            <v>25.162173157630541</v>
          </cell>
          <cell r="P67">
            <v>25.522766383815618</v>
          </cell>
        </row>
        <row r="68">
          <cell r="L68">
            <v>31.76</v>
          </cell>
          <cell r="M68">
            <v>32.26</v>
          </cell>
          <cell r="N68">
            <v>32.78</v>
          </cell>
          <cell r="O68">
            <v>33.35</v>
          </cell>
          <cell r="P68">
            <v>33.92</v>
          </cell>
        </row>
      </sheetData>
      <sheetData sheetId="1">
        <row r="94">
          <cell r="P94">
            <v>-4.8143962359216577</v>
          </cell>
        </row>
      </sheetData>
      <sheetData sheetId="2">
        <row r="3">
          <cell r="I3" t="str">
            <v>2012-13</v>
          </cell>
        </row>
        <row r="12">
          <cell r="E12" t="str">
            <v>Unmetered water-only customer</v>
          </cell>
        </row>
        <row r="13">
          <cell r="E13" t="str">
            <v>Unmetered wastewater-only customer</v>
          </cell>
        </row>
        <row r="14">
          <cell r="E14" t="str">
            <v>Unmetered water and wastewater customer</v>
          </cell>
        </row>
        <row r="15">
          <cell r="E15" t="str">
            <v>Metered water-only customer</v>
          </cell>
        </row>
        <row r="16">
          <cell r="E16" t="str">
            <v>Metered wastewater-only customer</v>
          </cell>
        </row>
        <row r="17">
          <cell r="E17" t="str">
            <v>Meterered water and wastewater customer</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lcs"/>
      <sheetName val="Totex menu adjustments"/>
      <sheetName val="RPI"/>
      <sheetName val="Timeline"/>
      <sheetName val="FD - totex matrix"/>
      <sheetName val="Workings"/>
      <sheetName val="App9"/>
      <sheetName val="Bio4"/>
      <sheetName val="WS15"/>
      <sheetName val="WWS15"/>
      <sheetName val="MQ-calc workings"/>
    </sheetNames>
    <sheetDataSet>
      <sheetData sheetId="0" refreshError="1">
        <row r="12">
          <cell r="H12" t="str">
            <v>WaSC</v>
          </cell>
        </row>
        <row r="13">
          <cell r="H13" t="str">
            <v>No</v>
          </cell>
          <cell r="K13" t="b">
            <v>0</v>
          </cell>
        </row>
        <row r="15">
          <cell r="H15">
            <v>3.5999999999999997E-2</v>
          </cell>
        </row>
        <row r="22">
          <cell r="H22">
            <v>94.332281295570368</v>
          </cell>
        </row>
        <row r="23">
          <cell r="H23">
            <v>99.50486988076868</v>
          </cell>
        </row>
        <row r="32">
          <cell r="H32">
            <v>94.332281295570368</v>
          </cell>
        </row>
        <row r="33">
          <cell r="H33">
            <v>99.50486988076868</v>
          </cell>
        </row>
        <row r="40">
          <cell r="L40">
            <v>344.339237461952</v>
          </cell>
          <cell r="M40">
            <v>309.13944048344501</v>
          </cell>
          <cell r="N40">
            <v>281.35641455571698</v>
          </cell>
          <cell r="O40">
            <v>281.87475836925802</v>
          </cell>
          <cell r="P40">
            <v>288.286225891041</v>
          </cell>
        </row>
        <row r="41">
          <cell r="L41">
            <v>388.12764331233097</v>
          </cell>
          <cell r="M41">
            <v>388.12764331233097</v>
          </cell>
          <cell r="N41">
            <v>388.12764331233097</v>
          </cell>
          <cell r="O41">
            <v>388.12764331233097</v>
          </cell>
          <cell r="P41">
            <v>388.12764331233097</v>
          </cell>
        </row>
        <row r="52">
          <cell r="L52">
            <v>279.79500000000002</v>
          </cell>
          <cell r="M52">
            <v>328.92353147038801</v>
          </cell>
          <cell r="N52">
            <v>344.75966012291883</v>
          </cell>
          <cell r="O52">
            <v>375.83400825955101</v>
          </cell>
          <cell r="P52">
            <v>313.12998456909827</v>
          </cell>
        </row>
        <row r="53">
          <cell r="L53">
            <v>320.91800000000001</v>
          </cell>
          <cell r="M53">
            <v>417.54567248434546</v>
          </cell>
          <cell r="N53">
            <v>437.64826235143767</v>
          </cell>
          <cell r="O53">
            <v>477.09497273760047</v>
          </cell>
          <cell r="P53">
            <v>397.49660267079543</v>
          </cell>
        </row>
        <row r="60">
          <cell r="L60">
            <v>1.6280000000000001</v>
          </cell>
          <cell r="M60">
            <v>1.7050000000000001</v>
          </cell>
        </row>
        <row r="62">
          <cell r="L62">
            <v>7.5089999999999995</v>
          </cell>
          <cell r="M62">
            <v>5.1779999999999999</v>
          </cell>
        </row>
        <row r="63">
          <cell r="L63">
            <v>0.371</v>
          </cell>
          <cell r="M63">
            <v>0.68300000000000005</v>
          </cell>
        </row>
        <row r="75">
          <cell r="K75">
            <v>9.2363223701298676</v>
          </cell>
        </row>
        <row r="78">
          <cell r="K78">
            <v>4.5662074675324673</v>
          </cell>
        </row>
        <row r="86">
          <cell r="H86">
            <v>0.55000000000000004</v>
          </cell>
        </row>
        <row r="87">
          <cell r="H87">
            <v>0.5</v>
          </cell>
        </row>
        <row r="90">
          <cell r="H90">
            <v>115</v>
          </cell>
        </row>
        <row r="91">
          <cell r="H91">
            <v>130</v>
          </cell>
        </row>
        <row r="93">
          <cell r="H93">
            <v>80</v>
          </cell>
        </row>
        <row r="94">
          <cell r="H94">
            <v>80</v>
          </cell>
        </row>
        <row r="96">
          <cell r="H96">
            <v>130</v>
          </cell>
        </row>
        <row r="97">
          <cell r="H97">
            <v>80</v>
          </cell>
        </row>
        <row r="100">
          <cell r="H100">
            <v>100</v>
          </cell>
        </row>
        <row r="101">
          <cell r="H101">
            <v>100</v>
          </cell>
        </row>
        <row r="104">
          <cell r="H104">
            <v>0.5</v>
          </cell>
        </row>
        <row r="105">
          <cell r="H105">
            <v>-2E-3</v>
          </cell>
        </row>
        <row r="108">
          <cell r="H108">
            <v>0.75</v>
          </cell>
        </row>
        <row r="109">
          <cell r="H109">
            <v>0.25</v>
          </cell>
        </row>
        <row r="115">
          <cell r="H115">
            <v>0.7</v>
          </cell>
        </row>
        <row r="116">
          <cell r="H116">
            <v>-2E-3</v>
          </cell>
        </row>
        <row r="117">
          <cell r="H117">
            <v>75</v>
          </cell>
        </row>
        <row r="118">
          <cell r="H118">
            <v>0.25</v>
          </cell>
        </row>
        <row r="119">
          <cell r="H119">
            <v>7.5</v>
          </cell>
        </row>
        <row r="120">
          <cell r="H120">
            <v>-2.4999999999999994E-2</v>
          </cell>
        </row>
        <row r="121">
          <cell r="H121">
            <v>-5.0000000000000001E-4</v>
          </cell>
        </row>
        <row r="125">
          <cell r="L125">
            <v>0.59762000000000004</v>
          </cell>
          <cell r="M125">
            <v>0.60158</v>
          </cell>
          <cell r="N125">
            <v>0.64469999999999994</v>
          </cell>
          <cell r="O125">
            <v>0.65680000000000005</v>
          </cell>
          <cell r="P125">
            <v>0.64769999999999994</v>
          </cell>
        </row>
        <row r="126">
          <cell r="L126">
            <v>0.46616999999999997</v>
          </cell>
          <cell r="M126">
            <v>0.43584000000000001</v>
          </cell>
          <cell r="N126">
            <v>0.45222000000000001</v>
          </cell>
          <cell r="O126">
            <v>0.50476999999999994</v>
          </cell>
          <cell r="P126">
            <v>0.61279000000000006</v>
          </cell>
        </row>
        <row r="140">
          <cell r="N140">
            <v>0</v>
          </cell>
          <cell r="O140">
            <v>0</v>
          </cell>
          <cell r="P140">
            <v>0</v>
          </cell>
        </row>
      </sheetData>
      <sheetData sheetId="1" refreshError="1">
        <row r="30">
          <cell r="L30">
            <v>264.14755862221767</v>
          </cell>
          <cell r="M30">
            <v>296.7193459386163</v>
          </cell>
          <cell r="N30">
            <v>306.63057012204712</v>
          </cell>
          <cell r="O30">
            <v>322.77004552792442</v>
          </cell>
          <cell r="P30">
            <v>260.98849191292612</v>
          </cell>
        </row>
        <row r="31">
          <cell r="L31">
            <v>297.48396238208977</v>
          </cell>
          <cell r="M31">
            <v>378.73249865759499</v>
          </cell>
          <cell r="N31">
            <v>389.24605085728098</v>
          </cell>
          <cell r="O31">
            <v>409.73398544953466</v>
          </cell>
          <cell r="P31">
            <v>331.30662658934784</v>
          </cell>
        </row>
        <row r="39">
          <cell r="G39">
            <v>0.44</v>
          </cell>
        </row>
        <row r="40">
          <cell r="G40">
            <v>107.5</v>
          </cell>
        </row>
        <row r="41">
          <cell r="G41">
            <v>-4.1999999999999993</v>
          </cell>
        </row>
        <row r="44">
          <cell r="G44">
            <v>0.54</v>
          </cell>
        </row>
        <row r="45">
          <cell r="G45">
            <v>95</v>
          </cell>
        </row>
        <row r="46">
          <cell r="G46">
            <v>2.3000000000000007</v>
          </cell>
        </row>
        <row r="52">
          <cell r="G52">
            <v>98.583070323892599</v>
          </cell>
        </row>
        <row r="53">
          <cell r="G53">
            <v>0.69240332039743269</v>
          </cell>
        </row>
        <row r="57">
          <cell r="G57">
            <v>99.876217470192174</v>
          </cell>
        </row>
        <row r="58">
          <cell r="G58">
            <v>6.1768687986430315E-2</v>
          </cell>
        </row>
        <row r="63">
          <cell r="G63">
            <v>0.51133543740885923</v>
          </cell>
        </row>
        <row r="64">
          <cell r="G64">
            <v>98.583070323892599</v>
          </cell>
        </row>
        <row r="65">
          <cell r="G65">
            <v>0.69240332039743269</v>
          </cell>
        </row>
        <row r="68">
          <cell r="G68">
            <v>0.5009902602384626</v>
          </cell>
        </row>
        <row r="69">
          <cell r="G69">
            <v>99.876217470192174</v>
          </cell>
        </row>
        <row r="70">
          <cell r="G70">
            <v>6.1768687986430315E-2</v>
          </cell>
        </row>
        <row r="174">
          <cell r="P174">
            <v>-40.999382362776771</v>
          </cell>
        </row>
        <row r="175">
          <cell r="P175">
            <v>-145.52006893757363</v>
          </cell>
        </row>
        <row r="192">
          <cell r="G192">
            <v>0.6279118893135035</v>
          </cell>
        </row>
        <row r="193">
          <cell r="G193">
            <v>0.49435800000000002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RFIM performance"/>
      <sheetName val="Adjusted inputs"/>
      <sheetName val="Change Log"/>
      <sheetName val="Inputs &gt;"/>
      <sheetName val="Data"/>
      <sheetName val="RPI"/>
      <sheetName val="Calcs &gt;"/>
      <sheetName val="WRFIM - Water"/>
      <sheetName val="WRFIM - Waste"/>
      <sheetName val="Output &gt;"/>
      <sheetName val="WFRIM adjustments"/>
      <sheetName val="Other &gt;"/>
      <sheetName val="Timeline"/>
      <sheetName val="WS13 (new)"/>
      <sheetName val="WWS13 (new)"/>
      <sheetName val="Source_Data"/>
      <sheetName val="2E APR 16"/>
      <sheetName val="2I APR 16"/>
      <sheetName val="2E APR 17"/>
      <sheetName val="2I APR 17"/>
      <sheetName val="2E APR 18"/>
      <sheetName val="2I APR 18"/>
      <sheetName val="2I apr adj"/>
      <sheetName val="2E APR 19"/>
      <sheetName val="2I APR 19"/>
      <sheetName val="2E APR 20"/>
      <sheetName val="2I APR 20"/>
      <sheetName val="TM18-19 and forecast 19-20"/>
      <sheetName val="App28"/>
      <sheetName val="App23"/>
      <sheetName val="Revenue_Adjustments_Feeder"/>
    </sheetNames>
    <sheetDataSet>
      <sheetData sheetId="0"/>
      <sheetData sheetId="1"/>
      <sheetData sheetId="2"/>
      <sheetData sheetId="3"/>
      <sheetData sheetId="4">
        <row r="16">
          <cell r="G16">
            <v>0.02</v>
          </cell>
        </row>
        <row r="17">
          <cell r="G17">
            <v>0.03</v>
          </cell>
        </row>
        <row r="19">
          <cell r="G19">
            <v>0.03</v>
          </cell>
        </row>
        <row r="20">
          <cell r="G20">
            <v>3.5999999999999997E-2</v>
          </cell>
        </row>
        <row r="22">
          <cell r="G22">
            <v>0.06</v>
          </cell>
        </row>
        <row r="27">
          <cell r="K27">
            <v>392.88900000000001</v>
          </cell>
          <cell r="L27"/>
          <cell r="M27"/>
          <cell r="N27"/>
          <cell r="O27"/>
          <cell r="P27"/>
          <cell r="Q27"/>
          <cell r="R27"/>
          <cell r="S27"/>
          <cell r="T27"/>
          <cell r="U27"/>
        </row>
        <row r="28">
          <cell r="K28">
            <v>485.08199999999999</v>
          </cell>
          <cell r="L28"/>
          <cell r="M28"/>
          <cell r="N28"/>
          <cell r="O28"/>
          <cell r="P28"/>
          <cell r="Q28"/>
          <cell r="R28"/>
          <cell r="S28"/>
          <cell r="T28"/>
          <cell r="U28"/>
        </row>
        <row r="31">
          <cell r="I31"/>
          <cell r="J31"/>
          <cell r="K31"/>
          <cell r="L31">
            <v>0</v>
          </cell>
          <cell r="M31">
            <v>1.7000000000000002</v>
          </cell>
          <cell r="N31">
            <v>1.37</v>
          </cell>
          <cell r="O31">
            <v>0.89999999999999991</v>
          </cell>
          <cell r="P31">
            <v>0.82000000000000006</v>
          </cell>
          <cell r="Q31"/>
          <cell r="R31"/>
          <cell r="S31"/>
          <cell r="T31"/>
          <cell r="U31"/>
        </row>
        <row r="32">
          <cell r="I32"/>
          <cell r="J32"/>
          <cell r="K32"/>
          <cell r="L32">
            <v>0</v>
          </cell>
          <cell r="M32">
            <v>1.1599999999999999</v>
          </cell>
          <cell r="N32">
            <v>0.8</v>
          </cell>
          <cell r="O32">
            <v>0.80999999999999994</v>
          </cell>
          <cell r="P32">
            <v>0.97</v>
          </cell>
          <cell r="Q32"/>
          <cell r="R32"/>
          <cell r="S32"/>
          <cell r="T32"/>
          <cell r="U32"/>
        </row>
        <row r="36">
          <cell r="I36"/>
          <cell r="J36"/>
          <cell r="K36"/>
          <cell r="L36">
            <v>406.9015</v>
          </cell>
          <cell r="M36">
            <v>415.90499999999997</v>
          </cell>
          <cell r="N36">
            <v>422.46776041065192</v>
          </cell>
          <cell r="O36">
            <v>433.21165885733643</v>
          </cell>
          <cell r="P36">
            <v>454.96194587611245</v>
          </cell>
          <cell r="Q36"/>
          <cell r="R36"/>
          <cell r="S36"/>
          <cell r="T36"/>
          <cell r="U36"/>
        </row>
        <row r="37">
          <cell r="I37"/>
          <cell r="J37"/>
          <cell r="K37"/>
          <cell r="L37">
            <v>495.88499999999999</v>
          </cell>
          <cell r="M37">
            <v>507.608</v>
          </cell>
          <cell r="N37">
            <v>514.88062593877942</v>
          </cell>
          <cell r="O37">
            <v>550.12572012259545</v>
          </cell>
          <cell r="P37">
            <v>570.64401406268951</v>
          </cell>
          <cell r="Q37"/>
          <cell r="R37"/>
          <cell r="S37"/>
          <cell r="T37"/>
          <cell r="U37"/>
        </row>
        <row r="42">
          <cell r="K42">
            <v>-5.6897431959610003</v>
          </cell>
        </row>
        <row r="43">
          <cell r="K43">
            <v>-9.6800330524635996</v>
          </cell>
        </row>
      </sheetData>
      <sheetData sheetId="5">
        <row r="48">
          <cell r="I48"/>
          <cell r="J48"/>
          <cell r="K48"/>
          <cell r="L48"/>
          <cell r="M48"/>
          <cell r="N48"/>
          <cell r="O48"/>
          <cell r="P48"/>
          <cell r="Q48"/>
          <cell r="R48"/>
          <cell r="S48"/>
          <cell r="T48"/>
          <cell r="U48"/>
        </row>
        <row r="49">
          <cell r="I49">
            <v>1</v>
          </cell>
          <cell r="J49">
            <v>1.0297693920335429</v>
          </cell>
          <cell r="K49">
            <v>1.0570230607966458</v>
          </cell>
          <cell r="L49">
            <v>1.077987421383648</v>
          </cell>
          <cell r="M49">
            <v>1.0893081761006289</v>
          </cell>
          <cell r="N49">
            <v>1.1132075471698113</v>
          </cell>
          <cell r="O49">
            <v>1.1563941299790357</v>
          </cell>
          <cell r="P49">
            <v>1.1924528301886792</v>
          </cell>
          <cell r="Q49">
            <v>1.2285115303983229</v>
          </cell>
          <cell r="R49">
            <v>1.2653668763102726</v>
          </cell>
          <cell r="S49">
            <v>1.3033278825995807</v>
          </cell>
          <cell r="T49">
            <v>1.3424277190775682</v>
          </cell>
          <cell r="U49">
            <v>1.3827005506498953</v>
          </cell>
        </row>
        <row r="51">
          <cell r="I51"/>
          <cell r="J51">
            <v>1.0297693920335429</v>
          </cell>
          <cell r="K51">
            <v>1.0264657980456027</v>
          </cell>
          <cell r="L51">
            <v>1.0198333994446649</v>
          </cell>
          <cell r="M51">
            <v>1.0105017502917153</v>
          </cell>
          <cell r="N51">
            <v>1.0219399538106235</v>
          </cell>
          <cell r="O51">
            <v>1.0387947269303202</v>
          </cell>
          <cell r="P51">
            <v>1.0311820159535894</v>
          </cell>
          <cell r="Q51">
            <v>1.0302390998593531</v>
          </cell>
          <cell r="R51">
            <v>1.03</v>
          </cell>
          <cell r="S51">
            <v>1.03</v>
          </cell>
          <cell r="T51">
            <v>1.03</v>
          </cell>
          <cell r="U51">
            <v>1.03</v>
          </cell>
        </row>
      </sheetData>
      <sheetData sheetId="6"/>
      <sheetData sheetId="7">
        <row r="15">
          <cell r="I15"/>
          <cell r="J15"/>
          <cell r="K15">
            <v>392.88900000000001</v>
          </cell>
          <cell r="L15">
            <v>400.68132447441496</v>
          </cell>
          <cell r="M15">
            <v>411.70076220666402</v>
          </cell>
          <cell r="N15">
            <v>426.37375835550807</v>
          </cell>
          <cell r="O15">
            <v>446.75217570636386</v>
          </cell>
          <cell r="P15">
            <v>464.34617701733265</v>
          </cell>
          <cell r="Q15"/>
          <cell r="R15"/>
          <cell r="S15"/>
          <cell r="T15"/>
          <cell r="U15"/>
        </row>
        <row r="19">
          <cell r="K19">
            <v>-5.6897431959610003</v>
          </cell>
        </row>
        <row r="23">
          <cell r="I23"/>
          <cell r="J23"/>
          <cell r="K23"/>
          <cell r="L23"/>
          <cell r="M23"/>
          <cell r="N23">
            <v>0</v>
          </cell>
          <cell r="O23">
            <v>0</v>
          </cell>
          <cell r="P23">
            <v>0</v>
          </cell>
          <cell r="Q23"/>
          <cell r="R23"/>
          <cell r="S23"/>
          <cell r="T23"/>
          <cell r="U23"/>
        </row>
        <row r="27">
          <cell r="I27"/>
          <cell r="J27"/>
          <cell r="K27"/>
          <cell r="L27">
            <v>0</v>
          </cell>
          <cell r="M27">
            <v>0</v>
          </cell>
          <cell r="N27">
            <v>-6.8942114552553786</v>
          </cell>
          <cell r="O27">
            <v>-4.7902910127416929</v>
          </cell>
          <cell r="P27">
            <v>-3.4355494375693589</v>
          </cell>
          <cell r="Q27"/>
          <cell r="R27"/>
          <cell r="S27"/>
          <cell r="T27"/>
          <cell r="U27"/>
        </row>
        <row r="39">
          <cell r="I39"/>
          <cell r="J39"/>
          <cell r="K39"/>
          <cell r="L39">
            <v>1.552399661687306E-2</v>
          </cell>
          <cell r="M39">
            <v>1.021187760450519E-2</v>
          </cell>
          <cell r="N39">
            <v>7.1236214792370087E-3</v>
          </cell>
          <cell r="O39">
            <v>-1.9798598339201973E-2</v>
          </cell>
          <cell r="P39">
            <v>-1.2906366978100065E-2</v>
          </cell>
          <cell r="Q39"/>
          <cell r="R39"/>
          <cell r="S39"/>
          <cell r="T39"/>
          <cell r="U39"/>
        </row>
        <row r="76">
          <cell r="P76">
            <v>15.296587940205898</v>
          </cell>
        </row>
      </sheetData>
      <sheetData sheetId="8">
        <row r="15">
          <cell r="I15"/>
          <cell r="J15"/>
          <cell r="K15">
            <v>485.08199999999999</v>
          </cell>
          <cell r="L15">
            <v>494.70282506941692</v>
          </cell>
          <cell r="M15">
            <v>505.63662337770734</v>
          </cell>
          <cell r="N15">
            <v>520.77536052659559</v>
          </cell>
          <cell r="O15">
            <v>545.19697885052938</v>
          </cell>
          <cell r="P15">
            <v>567.48573043774547</v>
          </cell>
          <cell r="Q15"/>
          <cell r="R15"/>
          <cell r="S15"/>
          <cell r="T15"/>
          <cell r="U15"/>
        </row>
        <row r="19">
          <cell r="K19">
            <v>-9.6800330524635996</v>
          </cell>
        </row>
        <row r="23">
          <cell r="I23"/>
          <cell r="J23"/>
          <cell r="K23"/>
          <cell r="L23"/>
          <cell r="M23"/>
          <cell r="N23">
            <v>0</v>
          </cell>
          <cell r="O23">
            <v>0</v>
          </cell>
          <cell r="P23">
            <v>0</v>
          </cell>
          <cell r="Q23"/>
          <cell r="R23"/>
          <cell r="S23"/>
          <cell r="T23"/>
          <cell r="U23"/>
        </row>
        <row r="27">
          <cell r="I27"/>
          <cell r="J27"/>
          <cell r="K27"/>
          <cell r="L27">
            <v>0</v>
          </cell>
          <cell r="M27">
            <v>0</v>
          </cell>
          <cell r="N27">
            <v>-1.3102787718799942</v>
          </cell>
          <cell r="O27">
            <v>-2.246178304059367</v>
          </cell>
          <cell r="P27">
            <v>5.2707494110408257</v>
          </cell>
          <cell r="Q27"/>
          <cell r="R27"/>
          <cell r="S27"/>
          <cell r="T27"/>
          <cell r="U27"/>
        </row>
        <row r="39">
          <cell r="I39"/>
          <cell r="J39"/>
          <cell r="K39"/>
          <cell r="L39">
            <v>2.3896668275892505E-3</v>
          </cell>
          <cell r="M39">
            <v>3.8988010977600031E-3</v>
          </cell>
          <cell r="N39">
            <v>-8.82533971378828E-3</v>
          </cell>
          <cell r="O39">
            <v>1.321467722103746E-2</v>
          </cell>
          <cell r="P39">
            <v>-3.6882442371572828E-3</v>
          </cell>
          <cell r="Q39"/>
          <cell r="R39"/>
          <cell r="S39"/>
          <cell r="T39"/>
          <cell r="U39"/>
        </row>
        <row r="76">
          <cell r="P76">
            <v>-5.5525335758984813</v>
          </cell>
        </row>
      </sheetData>
      <sheetData sheetId="9"/>
      <sheetData sheetId="10"/>
      <sheetData sheetId="11"/>
      <sheetData sheetId="12">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OINTEE"/>
      <sheetName val="Summary"/>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not used"/>
      <sheetName val="App28"/>
      <sheetName val="App29"/>
      <sheetName val="PR19-Draft-methodology-Appointe"/>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 val="Scenario Manager"/>
      <sheetName val="Input Manager"/>
      <sheetName val="Output info&gt;&gt;"/>
      <sheetName val="Group Distrib'n rec - MA"/>
      <sheetName val="Reg Distrib'n rec - MA"/>
      <sheetName val="PR14 Scenario analysis"/>
      <sheetName val="Distribution Analysis"/>
      <sheetName val="Incentive Mechanism summary"/>
      <sheetName val="Scenario modelling controls"/>
      <sheetName val="Incentive Mechanism modelling"/>
      <sheetName val="Cash Waterfall"/>
      <sheetName val="Debt extract"/>
      <sheetName val="Output sheet"/>
      <sheetName val="S&amp;P Ratio"/>
      <sheetName val="Moodys ICR"/>
      <sheetName val="Assump Book (Output)"/>
      <sheetName val="Assump Book (Debt)"/>
      <sheetName val="Assump Book"/>
      <sheetName val="Bridge data"/>
      <sheetName val="Chart3"/>
      <sheetName val="Chart4"/>
      <sheetName val="Model&gt;&gt;"/>
      <sheetName val="Reg Calcs"/>
      <sheetName val="Inflation"/>
      <sheetName val="Holdings distribution"/>
      <sheetName val="HoldCo&gt;&gt;"/>
      <sheetName val="Structure"/>
      <sheetName val="Returns"/>
      <sheetName val="Returns-SA"/>
      <sheetName val="Returns-MA"/>
      <sheetName val="Holdings Consol"/>
      <sheetName val="Holdings Elims"/>
      <sheetName val="Holdings"/>
      <sheetName val="HoldCo"/>
      <sheetName val="Kelda&gt;&gt;"/>
      <sheetName val="Kelda Consol"/>
      <sheetName val="1_Kelda"/>
      <sheetName val="2_YW"/>
      <sheetName val="3_Non-Reg"/>
      <sheetName val="4_Elims"/>
      <sheetName val="Non-Reg&gt;&gt;"/>
      <sheetName val="A_Keyland"/>
      <sheetName val="B_Loop"/>
      <sheetName val="F_Ridings"/>
      <sheetName val="G_Bridgeport"/>
      <sheetName val="E_Dormants"/>
      <sheetName val="C_KWS"/>
      <sheetName val="Consol"/>
      <sheetName val="Aberdeen"/>
      <sheetName val="Alpha"/>
      <sheetName val="Defence"/>
      <sheetName val="Wales"/>
      <sheetName val="Ltd"/>
      <sheetName val="Edinburgh"/>
      <sheetName val="Knostrop"/>
      <sheetName val="Retail"/>
      <sheetName val="KWS Elims"/>
      <sheetName val="D_KWS_Growth"/>
      <sheetName val="New Growth"/>
      <sheetName val="YW&gt;&gt;"/>
      <sheetName val="Debt input"/>
      <sheetName val="Debt Output"/>
      <sheetName val="FS"/>
      <sheetName val="Debt"/>
      <sheetName val="Tax"/>
      <sheetName val="Depn"/>
      <sheetName val="BS scheds"/>
      <sheetName val="Outputs"/>
      <sheetName val="Flags"/>
      <sheetName val="Other&gt;&gt;"/>
      <sheetName val="BPC Inputs"/>
      <sheetName val="Databook"/>
      <sheetName val="Key"/>
      <sheetName val="Actuals&gt;&gt;"/>
      <sheetName val="Kelda_ACt"/>
      <sheetName val="A_Keyland_Act"/>
      <sheetName val="B_Loop_Act"/>
      <sheetName val="G_Bridgeport_Act"/>
      <sheetName val="E_Dormants_Act"/>
      <sheetName val="F_Ridings_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2">
          <cell r="B12" t="str">
            <v>On</v>
          </cell>
        </row>
        <row r="14">
          <cell r="B14" t="str">
            <v>On</v>
          </cell>
        </row>
        <row r="18">
          <cell r="B18" t="str">
            <v>Yes</v>
          </cell>
        </row>
        <row r="23">
          <cell r="B23">
            <v>0.5</v>
          </cell>
        </row>
        <row r="25">
          <cell r="B25" t="str">
            <v>On</v>
          </cell>
        </row>
        <row r="28">
          <cell r="B28" t="str">
            <v>%</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ater Resources"/>
      <sheetName val="Analysis_Water Resources"/>
      <sheetName val="Water Network"/>
      <sheetName val="Analysis_Water Network"/>
      <sheetName val="Wastewater Network"/>
      <sheetName val="Analysis_Wastewater"/>
      <sheetName val="Bio Resources"/>
      <sheetName val="Analysis_Bio Resources"/>
      <sheetName val="Dummy Control"/>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920">
          <cell r="F1920">
            <v>9.9999999999999995E-7</v>
          </cell>
        </row>
        <row r="1922">
          <cell r="F1922">
            <v>1.0000000000000001E-5</v>
          </cell>
        </row>
        <row r="1924">
          <cell r="F1924">
            <v>9.9999999999999995E-7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puts &gt;"/>
      <sheetName val="Inputs - general"/>
      <sheetName val="Inputs - water"/>
      <sheetName val="Inputs - waste"/>
      <sheetName val="Calcs &gt;"/>
      <sheetName val="Calcs - water"/>
      <sheetName val="Calcs - waste"/>
      <sheetName val="Other &gt;"/>
      <sheetName val="Timeline"/>
    </sheetNames>
    <sheetDataSet>
      <sheetData sheetId="0" refreshError="1"/>
      <sheetData sheetId="1" refreshError="1"/>
      <sheetData sheetId="2" refreshError="1">
        <row r="10">
          <cell r="H10">
            <v>0.02</v>
          </cell>
        </row>
        <row r="14">
          <cell r="H14">
            <v>10000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36.1</v>
          </cell>
          <cell r="C6">
            <v>44</v>
          </cell>
          <cell r="F6">
            <v>46.1</v>
          </cell>
          <cell r="I6">
            <v>44.2</v>
          </cell>
          <cell r="J6">
            <v>48</v>
          </cell>
          <cell r="L6">
            <v>50</v>
          </cell>
          <cell r="M6">
            <v>38.5</v>
          </cell>
          <cell r="N6">
            <v>53.8</v>
          </cell>
          <cell r="O6">
            <v>52</v>
          </cell>
          <cell r="P6">
            <v>30.5</v>
          </cell>
          <cell r="Q6">
            <v>40.200000000000003</v>
          </cell>
          <cell r="R6">
            <v>32.6</v>
          </cell>
          <cell r="T6">
            <v>37.299999999999997</v>
          </cell>
          <cell r="U6">
            <v>34.700000000000003</v>
          </cell>
          <cell r="V6">
            <v>29.09</v>
          </cell>
          <cell r="Y6">
            <v>22.8</v>
          </cell>
          <cell r="Z6">
            <v>58.7</v>
          </cell>
          <cell r="AA6">
            <v>57</v>
          </cell>
          <cell r="AB6">
            <v>38.69</v>
          </cell>
          <cell r="AE6">
            <v>55.51</v>
          </cell>
          <cell r="AF6">
            <v>53.46</v>
          </cell>
          <cell r="AI6">
            <v>30.3</v>
          </cell>
          <cell r="AJ6">
            <v>58.7</v>
          </cell>
          <cell r="AK6">
            <v>58.7</v>
          </cell>
          <cell r="AL6">
            <v>58.7</v>
          </cell>
        </row>
        <row r="7">
          <cell r="B7">
            <v>52.1</v>
          </cell>
          <cell r="C7">
            <v>61</v>
          </cell>
          <cell r="I7">
            <v>92</v>
          </cell>
          <cell r="J7">
            <v>75</v>
          </cell>
          <cell r="L7">
            <v>67.400000000000006</v>
          </cell>
          <cell r="M7">
            <v>52.6</v>
          </cell>
          <cell r="N7">
            <v>65</v>
          </cell>
          <cell r="O7">
            <v>99</v>
          </cell>
          <cell r="P7">
            <v>47.6</v>
          </cell>
          <cell r="Q7">
            <v>58.8</v>
          </cell>
          <cell r="R7">
            <v>57.2</v>
          </cell>
          <cell r="T7">
            <v>51.4</v>
          </cell>
          <cell r="U7">
            <v>88.1</v>
          </cell>
          <cell r="V7">
            <v>47.22</v>
          </cell>
          <cell r="Y7">
            <v>64.7</v>
          </cell>
          <cell r="Z7">
            <v>70.2</v>
          </cell>
          <cell r="AA7">
            <v>108.4</v>
          </cell>
          <cell r="AB7">
            <v>72.7</v>
          </cell>
          <cell r="AE7">
            <v>84.26</v>
          </cell>
          <cell r="AF7">
            <v>77.16</v>
          </cell>
          <cell r="AI7">
            <v>48.5</v>
          </cell>
          <cell r="AJ7">
            <v>70.2</v>
          </cell>
          <cell r="AK7">
            <v>70.2</v>
          </cell>
          <cell r="AL7">
            <v>70.2</v>
          </cell>
        </row>
        <row r="8">
          <cell r="B8">
            <v>110</v>
          </cell>
          <cell r="F8">
            <v>154.9</v>
          </cell>
          <cell r="I8">
            <v>66.900000000000006</v>
          </cell>
          <cell r="J8">
            <v>130</v>
          </cell>
          <cell r="L8">
            <v>122.5</v>
          </cell>
          <cell r="M8">
            <v>119.7</v>
          </cell>
          <cell r="N8">
            <v>128.6</v>
          </cell>
          <cell r="O8">
            <v>153</v>
          </cell>
          <cell r="P8">
            <v>77</v>
          </cell>
          <cell r="Q8">
            <v>114</v>
          </cell>
          <cell r="T8">
            <v>93.8</v>
          </cell>
          <cell r="U8">
            <v>122.1</v>
          </cell>
          <cell r="V8">
            <v>100.2</v>
          </cell>
          <cell r="Y8">
            <v>72.400000000000006</v>
          </cell>
          <cell r="Z8">
            <v>102.5</v>
          </cell>
          <cell r="AA8">
            <v>146.30000000000001</v>
          </cell>
          <cell r="AF8">
            <v>148.80000000000001</v>
          </cell>
          <cell r="AI8">
            <v>61.67</v>
          </cell>
          <cell r="AJ8">
            <v>102.5</v>
          </cell>
          <cell r="AK8">
            <v>102.5</v>
          </cell>
          <cell r="AL8">
            <v>102.5</v>
          </cell>
        </row>
        <row r="9">
          <cell r="B9">
            <v>78</v>
          </cell>
          <cell r="C9">
            <v>60</v>
          </cell>
          <cell r="E9">
            <v>78.900000000000006</v>
          </cell>
          <cell r="F9">
            <v>71.8</v>
          </cell>
          <cell r="I9">
            <v>96.1</v>
          </cell>
          <cell r="J9">
            <v>0</v>
          </cell>
          <cell r="L9">
            <v>80</v>
          </cell>
          <cell r="M9">
            <v>77.8</v>
          </cell>
          <cell r="N9">
            <v>96.3</v>
          </cell>
          <cell r="O9">
            <v>107</v>
          </cell>
          <cell r="P9">
            <v>69.3</v>
          </cell>
          <cell r="Q9">
            <v>71</v>
          </cell>
          <cell r="R9">
            <v>81.900000000000006</v>
          </cell>
          <cell r="T9">
            <v>88.5</v>
          </cell>
          <cell r="U9">
            <v>83</v>
          </cell>
          <cell r="V9">
            <v>76.95</v>
          </cell>
          <cell r="Y9">
            <v>81</v>
          </cell>
          <cell r="Z9">
            <v>72.8</v>
          </cell>
          <cell r="AA9">
            <v>95.6</v>
          </cell>
          <cell r="AB9">
            <v>80.900002000000001</v>
          </cell>
          <cell r="AE9">
            <v>95.27</v>
          </cell>
          <cell r="AF9">
            <v>76.569999999999993</v>
          </cell>
          <cell r="AI9">
            <v>67.88</v>
          </cell>
          <cell r="AJ9">
            <v>72.8</v>
          </cell>
          <cell r="AK9">
            <v>72.8</v>
          </cell>
          <cell r="AL9">
            <v>72.8</v>
          </cell>
        </row>
        <row r="10">
          <cell r="B10">
            <v>101.3</v>
          </cell>
          <cell r="C10">
            <v>77</v>
          </cell>
          <cell r="E10">
            <v>115.2</v>
          </cell>
          <cell r="I10">
            <v>139.30000000000001</v>
          </cell>
          <cell r="J10">
            <v>0</v>
          </cell>
          <cell r="L10">
            <v>105</v>
          </cell>
          <cell r="M10">
            <v>109.4</v>
          </cell>
          <cell r="N10">
            <v>121.6</v>
          </cell>
          <cell r="O10">
            <v>159</v>
          </cell>
          <cell r="P10">
            <v>92.1</v>
          </cell>
          <cell r="Q10">
            <v>99.9</v>
          </cell>
          <cell r="R10">
            <v>150.30000000000001</v>
          </cell>
          <cell r="T10">
            <v>135.4</v>
          </cell>
          <cell r="U10">
            <v>148.5</v>
          </cell>
          <cell r="V10">
            <v>82.71</v>
          </cell>
          <cell r="Y10">
            <v>101.6</v>
          </cell>
          <cell r="Z10">
            <v>95.6</v>
          </cell>
          <cell r="AA10">
            <v>151.5</v>
          </cell>
          <cell r="AB10">
            <v>118.5</v>
          </cell>
          <cell r="AE10">
            <v>125.2</v>
          </cell>
          <cell r="AF10">
            <v>107.17</v>
          </cell>
          <cell r="AI10">
            <v>95.21</v>
          </cell>
          <cell r="AJ10">
            <v>95.6</v>
          </cell>
          <cell r="AK10">
            <v>95.6</v>
          </cell>
          <cell r="AL10">
            <v>95.6</v>
          </cell>
        </row>
        <row r="11">
          <cell r="B11">
            <v>190</v>
          </cell>
          <cell r="E11">
            <v>288.5</v>
          </cell>
          <cell r="F11">
            <v>254.8</v>
          </cell>
          <cell r="I11">
            <v>122.5</v>
          </cell>
          <cell r="J11">
            <v>0</v>
          </cell>
          <cell r="L11">
            <v>182.1</v>
          </cell>
          <cell r="M11">
            <v>213.3</v>
          </cell>
          <cell r="N11">
            <v>212</v>
          </cell>
          <cell r="O11">
            <v>237</v>
          </cell>
          <cell r="Q11">
            <v>241.2</v>
          </cell>
          <cell r="T11">
            <v>246.7</v>
          </cell>
          <cell r="U11">
            <v>211.7</v>
          </cell>
          <cell r="V11">
            <v>168.53</v>
          </cell>
          <cell r="Y11">
            <v>108.9</v>
          </cell>
          <cell r="Z11">
            <v>132.6</v>
          </cell>
          <cell r="AA11">
            <v>189.9</v>
          </cell>
          <cell r="AF11">
            <v>235.69</v>
          </cell>
          <cell r="AI11">
            <v>109.82</v>
          </cell>
          <cell r="AJ11">
            <v>132.6</v>
          </cell>
          <cell r="AK11">
            <v>132.6</v>
          </cell>
          <cell r="AL11">
            <v>132.6</v>
          </cell>
        </row>
        <row r="12">
          <cell r="E12">
            <v>40</v>
          </cell>
          <cell r="I12">
            <v>32.1</v>
          </cell>
          <cell r="J12">
            <v>38</v>
          </cell>
          <cell r="L12">
            <v>35.5</v>
          </cell>
          <cell r="M12">
            <v>38.799999999999997</v>
          </cell>
          <cell r="N12">
            <v>38.9</v>
          </cell>
          <cell r="O12">
            <v>32.200000000000003</v>
          </cell>
          <cell r="P12">
            <v>34.799999999999997</v>
          </cell>
          <cell r="Q12">
            <v>37.9</v>
          </cell>
          <cell r="T12">
            <v>45.4</v>
          </cell>
          <cell r="U12">
            <v>0</v>
          </cell>
          <cell r="V12">
            <v>0</v>
          </cell>
          <cell r="Y12">
            <v>39.1</v>
          </cell>
          <cell r="Z12">
            <v>43</v>
          </cell>
          <cell r="AA12">
            <v>37.6</v>
          </cell>
          <cell r="AE12">
            <v>33</v>
          </cell>
          <cell r="AF12">
            <v>0</v>
          </cell>
          <cell r="AJ12">
            <v>43</v>
          </cell>
          <cell r="AK12">
            <v>43</v>
          </cell>
          <cell r="AL12">
            <v>43</v>
          </cell>
        </row>
        <row r="13">
          <cell r="B13">
            <v>157000</v>
          </cell>
          <cell r="E13">
            <v>8500</v>
          </cell>
          <cell r="I13">
            <v>0</v>
          </cell>
          <cell r="J13">
            <v>90200</v>
          </cell>
          <cell r="L13">
            <v>86001</v>
          </cell>
          <cell r="M13">
            <v>0</v>
          </cell>
          <cell r="N13">
            <v>105252</v>
          </cell>
          <cell r="O13">
            <v>158046.29999999999</v>
          </cell>
          <cell r="Q13">
            <v>0</v>
          </cell>
          <cell r="R13">
            <v>131000</v>
          </cell>
          <cell r="T13">
            <v>61435.5</v>
          </cell>
          <cell r="U13">
            <v>0</v>
          </cell>
          <cell r="V13">
            <v>0</v>
          </cell>
          <cell r="Z13">
            <v>0</v>
          </cell>
          <cell r="AF13">
            <v>0</v>
          </cell>
          <cell r="AJ13">
            <v>0</v>
          </cell>
          <cell r="AK13">
            <v>0</v>
          </cell>
        </row>
        <row r="14">
          <cell r="B14">
            <v>51400</v>
          </cell>
          <cell r="I14">
            <v>0</v>
          </cell>
          <cell r="J14">
            <v>0</v>
          </cell>
          <cell r="M14">
            <v>67428</v>
          </cell>
          <cell r="N14">
            <v>88189</v>
          </cell>
          <cell r="O14">
            <v>80709.2</v>
          </cell>
          <cell r="P14">
            <v>68800</v>
          </cell>
          <cell r="Q14">
            <v>56243.6</v>
          </cell>
          <cell r="T14">
            <v>102546.5</v>
          </cell>
          <cell r="U14">
            <v>0</v>
          </cell>
          <cell r="V14">
            <v>73.62</v>
          </cell>
          <cell r="Z14">
            <v>0</v>
          </cell>
          <cell r="AF14">
            <v>0</v>
          </cell>
          <cell r="AJ14">
            <v>37773</v>
          </cell>
          <cell r="AK14">
            <v>37773</v>
          </cell>
        </row>
        <row r="15">
          <cell r="B15">
            <v>77665</v>
          </cell>
          <cell r="E15">
            <v>113742</v>
          </cell>
          <cell r="F15">
            <v>134766.9</v>
          </cell>
          <cell r="I15">
            <v>112343.3</v>
          </cell>
          <cell r="J15">
            <v>82000</v>
          </cell>
          <cell r="L15">
            <v>78466.070000000007</v>
          </cell>
          <cell r="M15">
            <v>113630</v>
          </cell>
          <cell r="N15">
            <v>116291</v>
          </cell>
          <cell r="O15">
            <v>113945.8</v>
          </cell>
          <cell r="P15">
            <v>94700</v>
          </cell>
          <cell r="Q15">
            <v>108949.6</v>
          </cell>
          <cell r="T15">
            <v>90329.7</v>
          </cell>
          <cell r="U15">
            <v>104360</v>
          </cell>
          <cell r="V15">
            <v>0</v>
          </cell>
          <cell r="Z15">
            <v>0</v>
          </cell>
          <cell r="AF15">
            <v>0</v>
          </cell>
          <cell r="AJ15">
            <v>91456</v>
          </cell>
          <cell r="AK15">
            <v>91456</v>
          </cell>
          <cell r="AL15">
            <v>91456</v>
          </cell>
        </row>
        <row r="16">
          <cell r="B16">
            <v>9667</v>
          </cell>
          <cell r="E16">
            <v>10786</v>
          </cell>
          <cell r="F16">
            <v>18587.2</v>
          </cell>
          <cell r="I16">
            <v>9317</v>
          </cell>
          <cell r="J16">
            <v>0</v>
          </cell>
          <cell r="L16">
            <v>10301.69</v>
          </cell>
          <cell r="M16">
            <v>11281</v>
          </cell>
          <cell r="N16">
            <v>12263</v>
          </cell>
          <cell r="O16">
            <v>13529.8</v>
          </cell>
          <cell r="P16">
            <v>8510</v>
          </cell>
          <cell r="Q16">
            <v>6686.8</v>
          </cell>
          <cell r="R16">
            <v>10153</v>
          </cell>
          <cell r="U16">
            <v>12438</v>
          </cell>
          <cell r="V16">
            <v>11.378</v>
          </cell>
          <cell r="Y16">
            <v>7537.34</v>
          </cell>
          <cell r="Z16">
            <v>0</v>
          </cell>
          <cell r="AA16">
            <v>19811.099999999999</v>
          </cell>
          <cell r="AF16">
            <v>0</v>
          </cell>
          <cell r="AI16">
            <v>10738</v>
          </cell>
          <cell r="AJ16">
            <v>15153</v>
          </cell>
          <cell r="AK16">
            <v>15153</v>
          </cell>
          <cell r="AL16">
            <v>15153</v>
          </cell>
        </row>
        <row r="17">
          <cell r="B17">
            <v>680</v>
          </cell>
          <cell r="F17">
            <v>559.29999999999995</v>
          </cell>
          <cell r="I17">
            <v>0</v>
          </cell>
          <cell r="J17">
            <v>2100</v>
          </cell>
          <cell r="L17">
            <v>1726</v>
          </cell>
          <cell r="M17">
            <v>928.9</v>
          </cell>
          <cell r="N17">
            <v>1376</v>
          </cell>
          <cell r="O17">
            <v>647.4</v>
          </cell>
          <cell r="P17">
            <v>920</v>
          </cell>
          <cell r="Q17">
            <v>609.5</v>
          </cell>
          <cell r="T17">
            <v>1043.21</v>
          </cell>
          <cell r="U17">
            <v>289</v>
          </cell>
          <cell r="V17">
            <v>0</v>
          </cell>
          <cell r="Z17">
            <v>901</v>
          </cell>
          <cell r="AF17">
            <v>1.4</v>
          </cell>
          <cell r="AI17">
            <v>1232</v>
          </cell>
          <cell r="AJ17">
            <v>901</v>
          </cell>
          <cell r="AK17">
            <v>901</v>
          </cell>
        </row>
        <row r="18">
          <cell r="B18">
            <v>421</v>
          </cell>
          <cell r="E18">
            <v>901</v>
          </cell>
          <cell r="F18">
            <v>218.2</v>
          </cell>
          <cell r="I18">
            <v>150.30000000000001</v>
          </cell>
          <cell r="J18">
            <v>244</v>
          </cell>
          <cell r="M18">
            <v>512</v>
          </cell>
          <cell r="N18">
            <v>221.4</v>
          </cell>
          <cell r="O18">
            <v>417.4</v>
          </cell>
          <cell r="P18">
            <v>280</v>
          </cell>
          <cell r="Q18">
            <v>95</v>
          </cell>
          <cell r="R18">
            <v>258.3</v>
          </cell>
          <cell r="T18">
            <v>165.1</v>
          </cell>
          <cell r="U18">
            <v>282</v>
          </cell>
          <cell r="V18">
            <v>0</v>
          </cell>
          <cell r="Z18">
            <v>0</v>
          </cell>
          <cell r="AF18">
            <v>0</v>
          </cell>
          <cell r="AJ18">
            <v>353</v>
          </cell>
          <cell r="AK18">
            <v>353</v>
          </cell>
          <cell r="AL18">
            <v>353</v>
          </cell>
        </row>
        <row r="19">
          <cell r="B19">
            <v>104</v>
          </cell>
          <cell r="F19">
            <v>140.30000000000001</v>
          </cell>
          <cell r="I19">
            <v>126.3</v>
          </cell>
          <cell r="L19">
            <v>159</v>
          </cell>
          <cell r="M19">
            <v>94.1</v>
          </cell>
          <cell r="N19">
            <v>143.19999999999999</v>
          </cell>
          <cell r="O19">
            <v>74.099999999999994</v>
          </cell>
          <cell r="P19">
            <v>75</v>
          </cell>
          <cell r="Q19">
            <v>84.6</v>
          </cell>
        </row>
        <row r="20">
          <cell r="B20">
            <v>167</v>
          </cell>
          <cell r="F20">
            <v>148.30000000000001</v>
          </cell>
          <cell r="I20">
            <v>155.4</v>
          </cell>
          <cell r="L20">
            <v>214.8</v>
          </cell>
          <cell r="M20">
            <v>162.69999999999999</v>
          </cell>
          <cell r="N20">
            <v>185.7</v>
          </cell>
          <cell r="O20">
            <v>124.8</v>
          </cell>
          <cell r="P20">
            <v>130</v>
          </cell>
          <cell r="Q20">
            <v>162.19999999999999</v>
          </cell>
        </row>
        <row r="21">
          <cell r="B21">
            <v>267</v>
          </cell>
          <cell r="F21">
            <v>218.2</v>
          </cell>
          <cell r="I21">
            <v>238</v>
          </cell>
          <cell r="L21">
            <v>395.4</v>
          </cell>
          <cell r="M21">
            <v>242.3</v>
          </cell>
          <cell r="N21">
            <v>235.1</v>
          </cell>
          <cell r="O21">
            <v>208.3</v>
          </cell>
          <cell r="Q21">
            <v>0</v>
          </cell>
        </row>
        <row r="22">
          <cell r="B22">
            <v>188</v>
          </cell>
          <cell r="E22">
            <v>172.5</v>
          </cell>
          <cell r="F22">
            <v>137.1</v>
          </cell>
          <cell r="I22">
            <v>214</v>
          </cell>
          <cell r="L22">
            <v>219.8</v>
          </cell>
          <cell r="M22">
            <v>0</v>
          </cell>
          <cell r="N22">
            <v>224.8</v>
          </cell>
          <cell r="O22">
            <v>186.4</v>
          </cell>
          <cell r="P22">
            <v>155</v>
          </cell>
          <cell r="Q22">
            <v>0</v>
          </cell>
        </row>
        <row r="23">
          <cell r="B23">
            <v>248</v>
          </cell>
          <cell r="E23">
            <v>241.2</v>
          </cell>
          <cell r="F23">
            <v>190.2</v>
          </cell>
          <cell r="I23">
            <v>244.9</v>
          </cell>
          <cell r="L23">
            <v>268.10000000000002</v>
          </cell>
          <cell r="M23">
            <v>0</v>
          </cell>
          <cell r="N23">
            <v>269.60000000000002</v>
          </cell>
          <cell r="O23">
            <v>312</v>
          </cell>
          <cell r="P23">
            <v>215</v>
          </cell>
          <cell r="Q23">
            <v>0</v>
          </cell>
        </row>
        <row r="24">
          <cell r="B24">
            <v>414</v>
          </cell>
          <cell r="E24">
            <v>336.1</v>
          </cell>
          <cell r="F24">
            <v>328.3</v>
          </cell>
          <cell r="I24">
            <v>380.4</v>
          </cell>
          <cell r="L24">
            <v>399.5</v>
          </cell>
          <cell r="M24">
            <v>0</v>
          </cell>
          <cell r="N24">
            <v>363.5</v>
          </cell>
          <cell r="O24">
            <v>521.79999999999995</v>
          </cell>
          <cell r="Q24">
            <v>0</v>
          </cell>
        </row>
        <row r="25">
          <cell r="I25">
            <v>81.400000000000006</v>
          </cell>
          <cell r="L25">
            <v>163.69999999999999</v>
          </cell>
          <cell r="M25">
            <v>0</v>
          </cell>
          <cell r="N25">
            <v>0</v>
          </cell>
          <cell r="O25">
            <v>139</v>
          </cell>
          <cell r="P25">
            <v>150</v>
          </cell>
          <cell r="Q25">
            <v>241.9</v>
          </cell>
        </row>
        <row r="26">
          <cell r="B26">
            <v>450</v>
          </cell>
          <cell r="F26">
            <v>341.9</v>
          </cell>
          <cell r="I26">
            <v>377.6</v>
          </cell>
          <cell r="M26">
            <v>371398</v>
          </cell>
          <cell r="N26">
            <v>727</v>
          </cell>
          <cell r="O26">
            <v>230000</v>
          </cell>
          <cell r="P26">
            <v>279000</v>
          </cell>
          <cell r="Q26">
            <v>480</v>
          </cell>
        </row>
        <row r="27">
          <cell r="B27">
            <v>1768.2</v>
          </cell>
          <cell r="E27">
            <v>4187</v>
          </cell>
          <cell r="F27">
            <v>1754</v>
          </cell>
          <cell r="I27">
            <v>864.3</v>
          </cell>
          <cell r="M27">
            <v>1803</v>
          </cell>
          <cell r="N27">
            <v>0</v>
          </cell>
          <cell r="O27">
            <v>2057.5</v>
          </cell>
          <cell r="P27">
            <v>2200</v>
          </cell>
          <cell r="Q27">
            <v>1426.8</v>
          </cell>
        </row>
        <row r="28">
          <cell r="B28">
            <v>1402</v>
          </cell>
          <cell r="F28">
            <v>2623</v>
          </cell>
          <cell r="I28">
            <v>1746.9</v>
          </cell>
          <cell r="M28">
            <v>1369</v>
          </cell>
          <cell r="N28">
            <v>1861</v>
          </cell>
          <cell r="P28">
            <v>2000</v>
          </cell>
          <cell r="Q28">
            <v>2269</v>
          </cell>
        </row>
        <row r="29">
          <cell r="B29">
            <v>941</v>
          </cell>
          <cell r="F29">
            <v>972</v>
          </cell>
          <cell r="I29">
            <v>641.5</v>
          </cell>
          <cell r="L29">
            <v>1155</v>
          </cell>
          <cell r="M29">
            <v>680</v>
          </cell>
          <cell r="N29">
            <v>728</v>
          </cell>
          <cell r="O29">
            <v>1169.4000000000001</v>
          </cell>
          <cell r="P29">
            <v>815</v>
          </cell>
          <cell r="Q29">
            <v>691.2</v>
          </cell>
        </row>
        <row r="30">
          <cell r="B30">
            <v>4788</v>
          </cell>
          <cell r="E30">
            <v>5309.5</v>
          </cell>
          <cell r="F30">
            <v>6649</v>
          </cell>
          <cell r="I30">
            <v>7114.6</v>
          </cell>
          <cell r="L30">
            <v>6426.88</v>
          </cell>
          <cell r="M30">
            <v>6020</v>
          </cell>
          <cell r="N30">
            <v>6893</v>
          </cell>
          <cell r="O30">
            <v>7029.5</v>
          </cell>
          <cell r="P30">
            <v>6600</v>
          </cell>
          <cell r="Q30">
            <v>0</v>
          </cell>
        </row>
        <row r="31">
          <cell r="B31">
            <v>1879</v>
          </cell>
          <cell r="F31">
            <v>2142</v>
          </cell>
          <cell r="I31">
            <v>2098</v>
          </cell>
          <cell r="L31">
            <v>2594</v>
          </cell>
          <cell r="M31">
            <v>2016</v>
          </cell>
          <cell r="N31">
            <v>2007</v>
          </cell>
          <cell r="O31">
            <v>2114.6999999999998</v>
          </cell>
          <cell r="Q31">
            <v>0</v>
          </cell>
        </row>
      </sheetData>
      <sheetData sheetId="2"/>
      <sheetData sheetId="3"/>
      <sheetData sheetId="4"/>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XFC39"/>
  <sheetViews>
    <sheetView showGridLines="0" zoomScale="80" zoomScaleNormal="80" workbookViewId="0">
      <pane xSplit="1" ySplit="3" topLeftCell="B4" activePane="bottomRight" state="frozen"/>
      <selection pane="topRight" activeCell="B1" sqref="B1"/>
      <selection pane="bottomLeft" activeCell="A4" sqref="A4"/>
      <selection pane="bottomRight" activeCell="A4" sqref="A4"/>
    </sheetView>
  </sheetViews>
  <sheetFormatPr defaultColWidth="0" defaultRowHeight="12.75"/>
  <cols>
    <col min="1" max="2" width="9.140625" customWidth="1"/>
    <col min="3" max="4" width="50.7109375" style="112" customWidth="1"/>
    <col min="5" max="5" width="15.85546875" style="112" customWidth="1"/>
    <col min="6" max="6" width="14.7109375" style="112" customWidth="1"/>
    <col min="7" max="7" width="0" hidden="1" customWidth="1"/>
    <col min="8" max="16383" width="9.140625" hidden="1"/>
    <col min="16384" max="16384" width="9" hidden="1" customWidth="1"/>
  </cols>
  <sheetData>
    <row r="1" spans="1:6" s="15" customFormat="1" ht="33.75">
      <c r="A1" s="28" t="s">
        <v>0</v>
      </c>
      <c r="B1" s="28"/>
      <c r="C1" s="28"/>
      <c r="D1" s="28"/>
      <c r="E1" s="28"/>
      <c r="F1" s="28"/>
    </row>
    <row r="2" spans="1:6">
      <c r="A2" s="16"/>
      <c r="B2" s="16"/>
      <c r="C2" s="123"/>
      <c r="D2" s="123"/>
      <c r="E2" s="123"/>
      <c r="F2" s="123"/>
    </row>
    <row r="3" spans="1:6" ht="15.75">
      <c r="A3" s="16"/>
      <c r="B3" s="122" t="s">
        <v>1</v>
      </c>
      <c r="C3" s="122" t="s">
        <v>2</v>
      </c>
      <c r="D3" s="122" t="s">
        <v>3</v>
      </c>
      <c r="E3" s="122" t="s">
        <v>4</v>
      </c>
      <c r="F3" s="122" t="s">
        <v>5</v>
      </c>
    </row>
    <row r="4" spans="1:6">
      <c r="A4" s="16"/>
      <c r="B4" s="16"/>
      <c r="C4" s="123"/>
      <c r="D4" s="123"/>
      <c r="E4" s="123"/>
      <c r="F4" s="123"/>
    </row>
    <row r="5" spans="1:6" ht="129.75" customHeight="1">
      <c r="A5" s="16"/>
      <c r="B5" s="116">
        <v>1</v>
      </c>
      <c r="C5" s="117" t="s">
        <v>6</v>
      </c>
      <c r="D5" s="117" t="s">
        <v>7</v>
      </c>
      <c r="E5" s="117" t="s">
        <v>8</v>
      </c>
      <c r="F5" s="118" t="s">
        <v>9</v>
      </c>
    </row>
    <row r="6" spans="1:6" ht="124.5" customHeight="1">
      <c r="A6" s="16"/>
      <c r="B6" s="119">
        <v>2</v>
      </c>
      <c r="C6" s="114" t="s">
        <v>10</v>
      </c>
      <c r="D6" s="114" t="s">
        <v>11</v>
      </c>
      <c r="E6" s="114" t="s">
        <v>8</v>
      </c>
      <c r="F6" s="120" t="s">
        <v>12</v>
      </c>
    </row>
    <row r="7" spans="1:6" ht="72.75" customHeight="1">
      <c r="A7" s="16"/>
      <c r="B7" s="119">
        <v>3</v>
      </c>
      <c r="C7" s="114" t="s">
        <v>13</v>
      </c>
      <c r="D7" s="114" t="s">
        <v>14</v>
      </c>
      <c r="E7" s="114" t="s">
        <v>8</v>
      </c>
      <c r="F7" s="121" t="s">
        <v>15</v>
      </c>
    </row>
    <row r="8" spans="1:6" ht="108.75" customHeight="1">
      <c r="A8" s="16"/>
      <c r="B8" s="119">
        <v>4</v>
      </c>
      <c r="C8" s="115" t="s">
        <v>16</v>
      </c>
      <c r="D8" s="114" t="s">
        <v>17</v>
      </c>
      <c r="E8" s="114" t="s">
        <v>8</v>
      </c>
      <c r="F8" s="121" t="s">
        <v>15</v>
      </c>
    </row>
    <row r="9" spans="1:6" ht="38.25">
      <c r="A9" s="16"/>
      <c r="B9" s="155">
        <v>5</v>
      </c>
      <c r="C9" s="156" t="s">
        <v>18</v>
      </c>
      <c r="D9" s="157" t="s">
        <v>19</v>
      </c>
      <c r="E9" s="157" t="s">
        <v>20</v>
      </c>
      <c r="F9" s="158" t="s">
        <v>21</v>
      </c>
    </row>
    <row r="10" spans="1:6" ht="25.5">
      <c r="A10" s="16"/>
      <c r="B10" s="155">
        <v>6</v>
      </c>
      <c r="C10" s="156" t="s">
        <v>22</v>
      </c>
      <c r="D10" s="157" t="s">
        <v>23</v>
      </c>
      <c r="E10" s="157" t="s">
        <v>24</v>
      </c>
      <c r="F10" s="159" t="s">
        <v>25</v>
      </c>
    </row>
    <row r="11" spans="1:6" s="124" customFormat="1" ht="25.5">
      <c r="A11" s="16"/>
      <c r="B11" s="155">
        <v>7</v>
      </c>
      <c r="C11" s="157" t="s">
        <v>26</v>
      </c>
      <c r="D11" s="157" t="s">
        <v>27</v>
      </c>
      <c r="E11" s="156" t="s">
        <v>28</v>
      </c>
      <c r="F11" s="157" t="s">
        <v>29</v>
      </c>
    </row>
    <row r="12" spans="1:6" s="154" customFormat="1" ht="63.75">
      <c r="A12" s="16"/>
      <c r="B12" s="157">
        <v>8</v>
      </c>
      <c r="C12" s="156" t="s">
        <v>30</v>
      </c>
      <c r="D12" s="156" t="s">
        <v>31</v>
      </c>
      <c r="E12" s="156" t="s">
        <v>32</v>
      </c>
      <c r="F12" s="156" t="s">
        <v>33</v>
      </c>
    </row>
    <row r="13" spans="1:6" s="154" customFormat="1" ht="25.5">
      <c r="A13" s="16"/>
      <c r="B13" s="157">
        <v>9</v>
      </c>
      <c r="C13" s="156" t="s">
        <v>34</v>
      </c>
      <c r="D13" s="156" t="s">
        <v>35</v>
      </c>
      <c r="E13" s="156" t="s">
        <v>28</v>
      </c>
      <c r="F13" s="156" t="s">
        <v>36</v>
      </c>
    </row>
    <row r="14" spans="1:6" s="154" customFormat="1" ht="38.25">
      <c r="A14" s="16"/>
      <c r="B14" s="157">
        <v>10</v>
      </c>
      <c r="C14" s="156" t="s">
        <v>37</v>
      </c>
      <c r="D14" s="156" t="s">
        <v>38</v>
      </c>
      <c r="E14" s="156" t="s">
        <v>28</v>
      </c>
      <c r="F14" s="156" t="s">
        <v>39</v>
      </c>
    </row>
    <row r="15" spans="1:6" s="154" customFormat="1" ht="38.25">
      <c r="A15" s="175"/>
      <c r="B15" s="157">
        <v>11</v>
      </c>
      <c r="C15" s="156" t="s">
        <v>40</v>
      </c>
      <c r="D15" s="156" t="s">
        <v>41</v>
      </c>
      <c r="E15" s="156" t="s">
        <v>42</v>
      </c>
      <c r="F15" s="156" t="s">
        <v>43</v>
      </c>
    </row>
    <row r="16" spans="1:6" s="154" customFormat="1">
      <c r="A16" s="175">
        <v>43070</v>
      </c>
      <c r="B16" s="168">
        <v>12</v>
      </c>
      <c r="C16" s="169" t="s">
        <v>44</v>
      </c>
      <c r="D16" s="169" t="s">
        <v>45</v>
      </c>
      <c r="E16" s="168" t="s">
        <v>46</v>
      </c>
      <c r="F16" s="168" t="s">
        <v>47</v>
      </c>
    </row>
    <row r="17" spans="1:6" s="154" customFormat="1">
      <c r="A17" s="175">
        <v>43070</v>
      </c>
      <c r="B17" s="168">
        <v>13</v>
      </c>
      <c r="C17" s="169" t="s">
        <v>48</v>
      </c>
      <c r="D17" s="169" t="s">
        <v>49</v>
      </c>
      <c r="E17" s="168" t="s">
        <v>46</v>
      </c>
      <c r="F17" s="168" t="s">
        <v>50</v>
      </c>
    </row>
    <row r="18" spans="1:6" s="154" customFormat="1" ht="25.5">
      <c r="A18" s="175">
        <v>43070</v>
      </c>
      <c r="B18" s="168">
        <v>14</v>
      </c>
      <c r="C18" s="169" t="s">
        <v>51</v>
      </c>
      <c r="D18" s="169" t="s">
        <v>232</v>
      </c>
      <c r="E18" s="168" t="s">
        <v>46</v>
      </c>
      <c r="F18" s="169" t="s">
        <v>52</v>
      </c>
    </row>
    <row r="19" spans="1:6" s="154" customFormat="1" ht="38.25">
      <c r="A19" s="175">
        <v>43070</v>
      </c>
      <c r="B19" s="168">
        <v>15</v>
      </c>
      <c r="C19" s="169" t="s">
        <v>53</v>
      </c>
      <c r="D19" s="169" t="s">
        <v>54</v>
      </c>
      <c r="E19" s="168" t="s">
        <v>24</v>
      </c>
      <c r="F19" s="169" t="s">
        <v>55</v>
      </c>
    </row>
    <row r="20" spans="1:6" ht="77.099999999999994" customHeight="1">
      <c r="A20" s="175">
        <v>43070</v>
      </c>
      <c r="B20" s="168">
        <v>16</v>
      </c>
      <c r="C20" s="169" t="s">
        <v>235</v>
      </c>
      <c r="D20" s="169" t="s">
        <v>237</v>
      </c>
      <c r="E20" s="169" t="s">
        <v>236</v>
      </c>
      <c r="F20" s="169" t="s">
        <v>238</v>
      </c>
    </row>
    <row r="21" spans="1:6" ht="76.5">
      <c r="A21" s="175">
        <v>43252</v>
      </c>
      <c r="B21" s="170">
        <v>17</v>
      </c>
      <c r="C21" s="171" t="s">
        <v>251</v>
      </c>
      <c r="D21" s="171" t="s">
        <v>252</v>
      </c>
      <c r="E21" s="171" t="s">
        <v>28</v>
      </c>
      <c r="F21" s="171" t="s">
        <v>253</v>
      </c>
    </row>
    <row r="22" spans="1:6">
      <c r="A22" s="16"/>
      <c r="B22" s="16"/>
      <c r="C22" s="123"/>
      <c r="D22" s="123"/>
      <c r="E22" s="123"/>
      <c r="F22" s="123"/>
    </row>
    <row r="23" spans="1:6">
      <c r="A23" s="16"/>
      <c r="B23" s="16"/>
      <c r="C23" s="123"/>
      <c r="D23" s="123"/>
      <c r="E23" s="123"/>
      <c r="F23" s="123"/>
    </row>
    <row r="24" spans="1:6">
      <c r="A24" s="16"/>
      <c r="B24" s="16"/>
      <c r="C24" s="123"/>
      <c r="D24" s="123"/>
      <c r="E24" s="123"/>
      <c r="F24" s="123"/>
    </row>
    <row r="25" spans="1:6">
      <c r="A25" s="16"/>
      <c r="B25" s="16"/>
      <c r="C25" s="123"/>
      <c r="D25" s="123"/>
      <c r="E25" s="123"/>
      <c r="F25" s="123"/>
    </row>
    <row r="26" spans="1:6">
      <c r="A26" s="16"/>
      <c r="B26" s="16"/>
      <c r="C26" s="123"/>
      <c r="D26" s="123"/>
      <c r="E26" s="123"/>
      <c r="F26" s="123"/>
    </row>
    <row r="27" spans="1:6">
      <c r="A27" s="16"/>
      <c r="B27" s="16"/>
      <c r="C27" s="123"/>
      <c r="D27" s="123"/>
      <c r="E27" s="123"/>
      <c r="F27" s="123"/>
    </row>
    <row r="28" spans="1:6">
      <c r="A28" s="16"/>
      <c r="B28" s="16"/>
      <c r="C28" s="123"/>
      <c r="D28" s="123"/>
      <c r="E28" s="123"/>
      <c r="F28" s="123"/>
    </row>
    <row r="29" spans="1:6">
      <c r="A29" s="16"/>
      <c r="B29" s="16"/>
      <c r="C29" s="123"/>
      <c r="D29" s="123"/>
      <c r="E29" s="123"/>
      <c r="F29" s="123"/>
    </row>
    <row r="30" spans="1:6">
      <c r="A30" s="16"/>
      <c r="B30" s="16"/>
      <c r="C30" s="123"/>
      <c r="D30" s="123"/>
      <c r="E30" s="123"/>
      <c r="F30" s="123"/>
    </row>
    <row r="31" spans="1:6">
      <c r="A31" s="16"/>
      <c r="B31" s="16"/>
      <c r="C31" s="123"/>
      <c r="D31" s="123"/>
      <c r="E31" s="123"/>
      <c r="F31" s="123"/>
    </row>
    <row r="32" spans="1:6">
      <c r="A32" s="16"/>
      <c r="B32" s="16"/>
      <c r="C32" s="123"/>
      <c r="D32" s="123"/>
      <c r="E32" s="123"/>
      <c r="F32" s="123"/>
    </row>
    <row r="33" spans="1:6">
      <c r="A33" s="16"/>
      <c r="B33" s="16"/>
      <c r="C33" s="123"/>
      <c r="D33" s="123"/>
      <c r="E33" s="123"/>
      <c r="F33" s="123"/>
    </row>
    <row r="34" spans="1:6">
      <c r="A34" s="16"/>
      <c r="B34" s="16"/>
      <c r="C34" s="123"/>
      <c r="D34" s="123"/>
      <c r="E34" s="123"/>
      <c r="F34" s="123"/>
    </row>
    <row r="35" spans="1:6">
      <c r="A35" s="16"/>
      <c r="B35" s="16"/>
      <c r="C35" s="123"/>
      <c r="D35" s="123"/>
      <c r="E35" s="123"/>
      <c r="F35" s="123"/>
    </row>
    <row r="36" spans="1:6">
      <c r="A36" s="16"/>
      <c r="B36" s="16"/>
      <c r="C36" s="123"/>
      <c r="D36" s="123"/>
      <c r="E36" s="123"/>
      <c r="F36" s="123"/>
    </row>
    <row r="37" spans="1:6">
      <c r="A37" s="16"/>
      <c r="B37" s="16"/>
      <c r="C37" s="123"/>
      <c r="D37" s="123"/>
      <c r="E37" s="123"/>
      <c r="F37" s="123"/>
    </row>
    <row r="38" spans="1:6">
      <c r="A38" s="16"/>
      <c r="B38" s="16"/>
      <c r="C38" s="123"/>
      <c r="D38" s="123"/>
      <c r="E38" s="123"/>
      <c r="F38" s="123"/>
    </row>
    <row r="39" spans="1:6">
      <c r="A39" s="16"/>
      <c r="B39" s="16"/>
      <c r="C39" s="123"/>
      <c r="D39" s="123"/>
      <c r="E39" s="123"/>
      <c r="F39" s="123"/>
    </row>
  </sheetData>
  <pageMargins left="0.70866141732283472" right="0.70866141732283472" top="0.74803149606299213" bottom="0.74803149606299213" header="0.31496062992125984" footer="0.31496062992125984"/>
  <pageSetup paperSize="9" scale="55"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sheetPr>
  <dimension ref="A1:X15"/>
  <sheetViews>
    <sheetView showGridLines="0" showRowColHeaders="0" zoomScale="75" zoomScaleNormal="75" workbookViewId="0">
      <selection activeCell="A20" sqref="A20"/>
    </sheetView>
  </sheetViews>
  <sheetFormatPr defaultColWidth="0" defaultRowHeight="12.75" customHeight="1" zeroHeight="1"/>
  <cols>
    <col min="1" max="2" width="8" style="37" customWidth="1"/>
    <col min="3" max="3" width="8" style="37"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36"/>
    </row>
    <row r="2" spans="1:24" ht="15">
      <c r="A2" s="38"/>
      <c r="B2" s="38"/>
      <c r="C2" s="38"/>
      <c r="D2" s="2"/>
      <c r="E2" s="2"/>
      <c r="F2" s="16"/>
      <c r="G2" s="16"/>
      <c r="H2" s="2"/>
      <c r="I2" s="2"/>
      <c r="J2" s="2"/>
      <c r="K2" s="2"/>
      <c r="L2" s="2"/>
      <c r="M2" s="2"/>
      <c r="N2" s="2"/>
      <c r="O2" s="16"/>
      <c r="P2" s="16"/>
      <c r="Q2" s="2"/>
      <c r="R2" s="2"/>
      <c r="S2" s="2"/>
      <c r="T2" s="2"/>
      <c r="U2" s="2"/>
      <c r="V2" s="2"/>
      <c r="W2" s="2"/>
      <c r="X2" s="2"/>
    </row>
    <row r="3" spans="1:24" ht="15" hidden="1">
      <c r="A3" s="38"/>
      <c r="B3" s="38"/>
      <c r="C3" s="38"/>
      <c r="D3" s="2"/>
      <c r="E3" s="2"/>
      <c r="F3" s="16"/>
      <c r="G3" s="16"/>
      <c r="H3" s="2"/>
      <c r="I3" s="2"/>
      <c r="J3" s="2"/>
      <c r="K3" s="2"/>
      <c r="L3" s="2"/>
      <c r="M3" s="2"/>
      <c r="N3" s="2"/>
      <c r="O3" s="16"/>
      <c r="P3" s="16"/>
      <c r="Q3" s="2"/>
      <c r="R3" s="2"/>
      <c r="S3" s="2"/>
      <c r="T3" s="2"/>
      <c r="U3" s="2"/>
      <c r="V3" s="2"/>
      <c r="W3" s="2"/>
      <c r="X3" s="2"/>
    </row>
    <row r="4" spans="1:24" ht="15" hidden="1">
      <c r="A4" s="38"/>
      <c r="B4" s="38"/>
      <c r="C4" s="38"/>
      <c r="D4" s="2"/>
      <c r="E4" s="2"/>
      <c r="F4" s="16"/>
      <c r="G4" s="16"/>
      <c r="H4" s="2"/>
      <c r="I4" s="2"/>
      <c r="J4" s="2"/>
      <c r="K4" s="2"/>
      <c r="L4" s="2"/>
      <c r="M4" s="2"/>
      <c r="N4" s="2"/>
      <c r="O4" s="16"/>
      <c r="P4" s="16"/>
      <c r="Q4" s="2"/>
      <c r="R4" s="2"/>
      <c r="S4" s="2"/>
      <c r="T4" s="2"/>
      <c r="U4" s="2"/>
      <c r="V4" s="2"/>
      <c r="W4" s="2"/>
      <c r="X4" s="2"/>
    </row>
    <row r="5" spans="1:24" ht="15" hidden="1">
      <c r="A5" s="38"/>
      <c r="B5" s="38"/>
      <c r="C5" s="38"/>
      <c r="D5" s="2"/>
      <c r="E5" s="2"/>
      <c r="F5" s="16"/>
      <c r="G5" s="16"/>
      <c r="H5" s="2"/>
      <c r="I5" s="2"/>
      <c r="J5" s="2"/>
      <c r="K5" s="2"/>
      <c r="L5" s="2"/>
      <c r="M5" s="2"/>
      <c r="N5" s="2"/>
      <c r="O5" s="16"/>
      <c r="P5" s="16"/>
      <c r="Q5" s="2"/>
      <c r="R5" s="2"/>
      <c r="S5" s="2"/>
      <c r="T5" s="2"/>
      <c r="U5" s="2"/>
      <c r="V5" s="2"/>
      <c r="W5" s="2"/>
      <c r="X5" s="2"/>
    </row>
    <row r="6" spans="1:24" ht="15" hidden="1">
      <c r="A6" s="38"/>
      <c r="B6" s="38"/>
      <c r="C6" s="38"/>
      <c r="D6" s="2"/>
      <c r="E6" s="2"/>
      <c r="F6" s="16"/>
      <c r="G6" s="16"/>
      <c r="H6" s="2"/>
      <c r="I6" s="2"/>
      <c r="J6" s="2"/>
      <c r="K6" s="2"/>
      <c r="L6" s="2"/>
      <c r="M6" s="2"/>
      <c r="N6" s="2"/>
      <c r="O6" s="16"/>
      <c r="P6" s="16"/>
      <c r="Q6" s="2"/>
      <c r="R6" s="2"/>
      <c r="S6" s="2"/>
      <c r="T6" s="2"/>
      <c r="U6" s="2"/>
      <c r="V6" s="2"/>
      <c r="W6" s="2"/>
      <c r="X6" s="2"/>
    </row>
    <row r="7" spans="1:24" ht="15" hidden="1">
      <c r="A7" s="38"/>
      <c r="B7" s="38"/>
      <c r="C7" s="38"/>
      <c r="D7" s="2"/>
      <c r="E7" s="2"/>
      <c r="F7" s="16"/>
      <c r="G7" s="16"/>
      <c r="H7" s="2"/>
      <c r="I7" s="2"/>
      <c r="J7" s="2"/>
      <c r="K7" s="2"/>
      <c r="L7" s="2"/>
      <c r="M7" s="2"/>
      <c r="N7" s="2"/>
      <c r="O7" s="16"/>
      <c r="P7" s="16"/>
      <c r="Q7" s="2"/>
      <c r="R7" s="2"/>
      <c r="S7" s="2"/>
      <c r="T7" s="2"/>
      <c r="U7" s="2"/>
      <c r="V7" s="2"/>
      <c r="W7" s="2"/>
      <c r="X7" s="2"/>
    </row>
    <row r="8" spans="1:24" ht="15" hidden="1">
      <c r="A8" s="38"/>
      <c r="B8" s="38"/>
      <c r="C8" s="38"/>
      <c r="D8" s="2"/>
      <c r="E8" s="2"/>
      <c r="F8" s="16"/>
      <c r="G8" s="16"/>
      <c r="H8" s="2"/>
      <c r="I8" s="2"/>
      <c r="J8" s="2"/>
      <c r="K8" s="2"/>
      <c r="L8" s="2"/>
      <c r="M8" s="2"/>
      <c r="N8" s="2"/>
      <c r="O8" s="16"/>
      <c r="P8" s="16"/>
      <c r="Q8" s="2"/>
      <c r="R8" s="2"/>
      <c r="S8" s="2"/>
      <c r="T8" s="2"/>
      <c r="U8" s="2"/>
      <c r="V8" s="2"/>
      <c r="W8" s="2"/>
      <c r="X8" s="2"/>
    </row>
    <row r="9" spans="1:24" ht="15" hidden="1">
      <c r="A9" s="38"/>
      <c r="B9" s="38"/>
      <c r="C9" s="38"/>
      <c r="D9" s="2"/>
      <c r="E9" s="2"/>
      <c r="F9" s="16"/>
      <c r="G9" s="16"/>
      <c r="H9" s="2"/>
      <c r="I9" s="2"/>
      <c r="J9" s="2"/>
      <c r="K9" s="2"/>
      <c r="L9" s="2"/>
      <c r="M9" s="2"/>
      <c r="N9" s="2"/>
      <c r="O9" s="16"/>
      <c r="P9" s="16"/>
      <c r="Q9" s="2"/>
      <c r="R9" s="2"/>
      <c r="S9" s="2"/>
      <c r="T9" s="2"/>
      <c r="U9" s="2"/>
      <c r="V9" s="2"/>
      <c r="W9" s="2"/>
      <c r="X9" s="2"/>
    </row>
    <row r="10" spans="1:24" ht="15" hidden="1">
      <c r="A10" s="38"/>
      <c r="B10" s="38"/>
      <c r="C10" s="38"/>
      <c r="D10" s="2"/>
      <c r="E10" s="2"/>
      <c r="F10" s="16"/>
      <c r="G10" s="16"/>
      <c r="H10" s="2"/>
      <c r="I10" s="2"/>
      <c r="J10" s="2"/>
      <c r="K10" s="2"/>
      <c r="L10" s="2"/>
      <c r="M10" s="2"/>
      <c r="N10" s="2"/>
      <c r="O10" s="16"/>
      <c r="P10" s="16"/>
      <c r="Q10" s="2"/>
      <c r="R10" s="2"/>
      <c r="S10" s="2"/>
      <c r="T10" s="2"/>
      <c r="U10" s="2"/>
      <c r="V10" s="2"/>
      <c r="W10" s="2"/>
      <c r="X10" s="2"/>
    </row>
    <row r="11" spans="1:24" ht="15" hidden="1">
      <c r="A11" s="38"/>
      <c r="B11" s="38"/>
      <c r="C11" s="38"/>
      <c r="D11" s="2"/>
      <c r="E11" s="2"/>
      <c r="F11" s="16"/>
      <c r="G11" s="16"/>
      <c r="H11" s="2"/>
      <c r="I11" s="2"/>
      <c r="J11" s="2"/>
      <c r="K11" s="2"/>
      <c r="L11" s="2"/>
      <c r="M11" s="2"/>
      <c r="N11" s="2"/>
      <c r="O11" s="16"/>
      <c r="P11" s="16"/>
      <c r="Q11" s="2"/>
      <c r="R11" s="2"/>
      <c r="S11" s="2"/>
      <c r="T11" s="2"/>
      <c r="U11" s="2"/>
      <c r="V11" s="2"/>
      <c r="W11" s="2"/>
      <c r="X11" s="2"/>
    </row>
    <row r="12" spans="1:24" ht="15" hidden="1">
      <c r="A12" s="38"/>
      <c r="B12" s="38"/>
      <c r="C12" s="38"/>
      <c r="D12" s="2"/>
      <c r="E12" s="2"/>
      <c r="F12" s="16"/>
      <c r="G12" s="16"/>
      <c r="H12" s="2"/>
      <c r="I12" s="2"/>
      <c r="J12" s="2"/>
      <c r="K12" s="2"/>
      <c r="L12" s="2"/>
      <c r="M12" s="2"/>
      <c r="N12" s="2"/>
      <c r="O12" s="16"/>
      <c r="P12" s="16"/>
      <c r="Q12" s="2"/>
      <c r="R12" s="2"/>
      <c r="S12" s="2"/>
      <c r="T12" s="2"/>
      <c r="U12" s="2"/>
      <c r="V12" s="2"/>
      <c r="W12" s="2"/>
      <c r="X12" s="2"/>
    </row>
    <row r="13" spans="1:24" ht="15" hidden="1">
      <c r="A13" s="38"/>
      <c r="B13" s="38"/>
      <c r="C13" s="38"/>
      <c r="D13" s="2"/>
      <c r="E13" s="2"/>
      <c r="F13" s="16"/>
      <c r="G13" s="16"/>
      <c r="H13" s="2"/>
      <c r="I13" s="2"/>
      <c r="J13" s="2"/>
      <c r="K13" s="2"/>
      <c r="L13" s="2"/>
      <c r="M13" s="2"/>
      <c r="N13" s="2"/>
      <c r="O13" s="16"/>
      <c r="P13" s="16"/>
      <c r="Q13" s="2"/>
      <c r="R13" s="2"/>
      <c r="S13" s="2"/>
      <c r="T13" s="2"/>
      <c r="U13" s="2"/>
      <c r="V13" s="2"/>
      <c r="W13" s="2"/>
      <c r="X13" s="2"/>
    </row>
    <row r="14" spans="1:24" ht="15" hidden="1">
      <c r="A14" s="38"/>
      <c r="B14" s="38"/>
      <c r="C14" s="38"/>
      <c r="D14" s="2"/>
      <c r="E14" s="2"/>
      <c r="F14" s="16"/>
      <c r="G14" s="16"/>
      <c r="H14" s="2"/>
      <c r="I14" s="2"/>
      <c r="J14" s="2"/>
      <c r="K14" s="2"/>
      <c r="L14" s="2"/>
      <c r="M14" s="2"/>
      <c r="N14" s="2"/>
      <c r="O14" s="16"/>
      <c r="P14" s="16"/>
      <c r="Q14" s="2"/>
      <c r="R14" s="2"/>
      <c r="S14" s="2"/>
      <c r="T14" s="2"/>
      <c r="U14" s="2"/>
      <c r="V14" s="2"/>
      <c r="W14" s="2"/>
      <c r="X14" s="2"/>
    </row>
    <row r="15" spans="1:24" ht="15" hidden="1">
      <c r="A15" s="38"/>
      <c r="B15" s="38"/>
      <c r="C15" s="38"/>
      <c r="D15" s="2"/>
      <c r="E15" s="2"/>
      <c r="F15" s="16"/>
      <c r="G15" s="16"/>
      <c r="H15" s="2"/>
      <c r="I15" s="2"/>
      <c r="J15" s="2"/>
      <c r="K15" s="2"/>
      <c r="L15" s="2"/>
      <c r="M15" s="2"/>
      <c r="N15" s="2"/>
      <c r="O15" s="16"/>
      <c r="P15" s="16"/>
      <c r="Q15" s="2"/>
      <c r="R15" s="2"/>
      <c r="S15" s="2"/>
      <c r="T15" s="2"/>
      <c r="U15" s="2"/>
      <c r="V15" s="2"/>
      <c r="W15" s="2"/>
      <c r="X15" s="2"/>
    </row>
  </sheetData>
  <pageMargins left="0.70866141732283472" right="0.70866141732283472" top="0.74803149606299213" bottom="0.74803149606299213" header="0.31496062992125984" footer="0.31496062992125984"/>
  <pageSetup paperSize="9" scale="55"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75" zoomScaleNormal="75" workbookViewId="0">
      <pane xSplit="8" ySplit="7" topLeftCell="I8" activePane="bottomRight" state="frozen"/>
      <selection activeCell="A20" sqref="A20"/>
      <selection pane="topRight" activeCell="A20" sqref="A20"/>
      <selection pane="bottomLeft" activeCell="A20" sqref="A20"/>
      <selection pane="bottomRight" activeCell="I8" sqref="I8"/>
    </sheetView>
  </sheetViews>
  <sheetFormatPr defaultColWidth="0" defaultRowHeight="12.75" zeroHeight="1"/>
  <cols>
    <col min="1" max="3" width="2.7109375" style="3" customWidth="1"/>
    <col min="4" max="4" width="9.7109375" style="3" customWidth="1"/>
    <col min="5" max="5" width="18.28515625" style="3" customWidth="1"/>
    <col min="6" max="8" width="2.7109375" style="3" customWidth="1"/>
    <col min="9" max="15" width="10" style="3" customWidth="1"/>
    <col min="16" max="17" width="10.42578125" style="3" customWidth="1"/>
    <col min="18" max="18" width="10.42578125" style="10" customWidth="1"/>
    <col min="19" max="19" width="10.85546875" style="10" customWidth="1"/>
    <col min="20" max="21" width="10.85546875" style="3" customWidth="1"/>
    <col min="22" max="22" width="15.85546875" style="3" customWidth="1"/>
    <col min="23" max="24" width="0" style="3" hidden="1" customWidth="1"/>
    <col min="25" max="16384" width="9.140625" style="3" hidden="1"/>
  </cols>
  <sheetData>
    <row r="1" spans="1:22" ht="33.75">
      <c r="A1" s="1"/>
      <c r="B1" s="1"/>
      <c r="C1" s="1"/>
      <c r="D1" s="28" t="s">
        <v>215</v>
      </c>
      <c r="E1" s="28"/>
      <c r="F1" s="1"/>
      <c r="G1" s="1"/>
      <c r="H1" s="1"/>
      <c r="I1" s="1"/>
      <c r="J1" s="1"/>
      <c r="K1" s="1"/>
      <c r="L1" s="1"/>
      <c r="M1" s="1"/>
      <c r="N1" s="1"/>
      <c r="O1" s="1"/>
      <c r="P1" s="1"/>
      <c r="Q1" s="1"/>
      <c r="R1" s="1"/>
      <c r="S1" s="1"/>
      <c r="T1" s="1"/>
      <c r="U1" s="1"/>
      <c r="V1" s="1"/>
    </row>
    <row r="2" spans="1:22" ht="15">
      <c r="A2" s="2"/>
      <c r="B2" s="2"/>
      <c r="C2" s="2"/>
      <c r="D2" s="2"/>
      <c r="E2" s="2"/>
      <c r="F2" s="16"/>
      <c r="G2" s="16"/>
      <c r="H2" s="2"/>
      <c r="I2" s="2"/>
      <c r="J2" s="2"/>
      <c r="K2" s="2"/>
      <c r="L2" s="2"/>
      <c r="M2" s="16"/>
      <c r="N2" s="16"/>
      <c r="O2" s="2"/>
      <c r="P2" s="2"/>
      <c r="Q2" s="2"/>
      <c r="R2" s="2"/>
      <c r="S2" s="2"/>
      <c r="T2" s="2"/>
      <c r="U2" s="2"/>
      <c r="V2" s="16"/>
    </row>
    <row r="3" spans="1:22">
      <c r="A3" s="16"/>
      <c r="B3" s="16"/>
      <c r="C3" s="16"/>
      <c r="D3" s="16"/>
      <c r="E3" s="16" t="s">
        <v>57</v>
      </c>
      <c r="F3" s="16"/>
      <c r="G3" s="16"/>
      <c r="H3" s="16"/>
      <c r="I3" s="4" t="s">
        <v>216</v>
      </c>
      <c r="J3" s="4" t="s">
        <v>217</v>
      </c>
      <c r="K3" s="4" t="s">
        <v>218</v>
      </c>
      <c r="L3" s="5" t="s">
        <v>219</v>
      </c>
      <c r="M3" s="5" t="s">
        <v>220</v>
      </c>
      <c r="N3" s="5" t="s">
        <v>221</v>
      </c>
      <c r="O3" s="5" t="s">
        <v>222</v>
      </c>
      <c r="P3" s="5" t="s">
        <v>223</v>
      </c>
      <c r="Q3" s="4" t="s">
        <v>224</v>
      </c>
      <c r="R3" s="4" t="s">
        <v>225</v>
      </c>
      <c r="S3" s="4" t="s">
        <v>226</v>
      </c>
      <c r="T3" s="4" t="s">
        <v>227</v>
      </c>
      <c r="U3" s="4" t="s">
        <v>228</v>
      </c>
      <c r="V3" s="13" t="s">
        <v>229</v>
      </c>
    </row>
    <row r="4" spans="1:22">
      <c r="A4" s="16"/>
      <c r="B4" s="16"/>
      <c r="C4" s="16"/>
      <c r="D4" s="16"/>
      <c r="E4" s="16"/>
      <c r="F4" s="16"/>
      <c r="G4" s="16"/>
      <c r="H4" s="16"/>
      <c r="I4" s="16"/>
      <c r="J4" s="16"/>
      <c r="K4" s="16"/>
      <c r="L4" s="16"/>
      <c r="M4" s="16"/>
      <c r="N4" s="16"/>
      <c r="O4" s="16"/>
      <c r="P4" s="16"/>
      <c r="Q4" s="16"/>
      <c r="R4" s="16"/>
      <c r="S4" s="16"/>
      <c r="T4" s="16"/>
      <c r="U4" s="16"/>
      <c r="V4" s="13"/>
    </row>
    <row r="5" spans="1:22">
      <c r="A5" s="16"/>
      <c r="B5" s="16"/>
      <c r="C5" s="16"/>
      <c r="D5" s="16"/>
      <c r="E5" s="16" t="s">
        <v>58</v>
      </c>
      <c r="F5" s="16"/>
      <c r="G5" s="16"/>
      <c r="H5" s="16"/>
      <c r="I5" s="146">
        <v>2012</v>
      </c>
      <c r="J5" s="146">
        <v>2013</v>
      </c>
      <c r="K5" s="146">
        <v>2014</v>
      </c>
      <c r="L5" s="146">
        <v>2015</v>
      </c>
      <c r="M5" s="146">
        <v>2016</v>
      </c>
      <c r="N5" s="146">
        <v>2017</v>
      </c>
      <c r="O5" s="146">
        <v>2018</v>
      </c>
      <c r="P5" s="146">
        <v>2019</v>
      </c>
      <c r="Q5" s="146">
        <v>2020</v>
      </c>
      <c r="R5" s="146">
        <v>2021</v>
      </c>
      <c r="S5" s="146">
        <v>2022</v>
      </c>
      <c r="T5" s="146">
        <v>2023</v>
      </c>
      <c r="U5" s="146">
        <v>2024</v>
      </c>
      <c r="V5" s="13" t="s">
        <v>230</v>
      </c>
    </row>
    <row r="6" spans="1:22">
      <c r="A6" s="16"/>
      <c r="B6" s="16"/>
      <c r="C6" s="16"/>
      <c r="D6" s="16"/>
      <c r="E6" s="16" t="s">
        <v>59</v>
      </c>
      <c r="F6" s="16"/>
      <c r="G6" s="16"/>
      <c r="H6" s="16"/>
      <c r="I6" s="16"/>
      <c r="J6" s="16"/>
      <c r="K6" s="6"/>
      <c r="L6" s="133">
        <v>1</v>
      </c>
      <c r="M6" s="133">
        <v>2</v>
      </c>
      <c r="N6" s="133">
        <v>3</v>
      </c>
      <c r="O6" s="133">
        <v>4</v>
      </c>
      <c r="P6" s="133">
        <v>5</v>
      </c>
      <c r="Q6" s="133">
        <v>6</v>
      </c>
      <c r="R6" s="133">
        <v>7</v>
      </c>
      <c r="S6" s="133">
        <v>8</v>
      </c>
      <c r="T6" s="133">
        <v>9</v>
      </c>
      <c r="U6" s="133">
        <v>10</v>
      </c>
      <c r="V6" s="16"/>
    </row>
    <row r="7" spans="1:22">
      <c r="A7" s="16"/>
      <c r="B7" s="16"/>
      <c r="C7" s="16"/>
      <c r="D7" s="16"/>
      <c r="E7" s="16"/>
      <c r="F7" s="16"/>
      <c r="G7" s="16"/>
      <c r="H7" s="16"/>
      <c r="I7" s="16"/>
      <c r="J7" s="16"/>
      <c r="K7" s="16"/>
      <c r="L7" s="16"/>
      <c r="M7" s="16"/>
      <c r="N7" s="16"/>
      <c r="O7" s="16"/>
      <c r="P7" s="16"/>
      <c r="Q7" s="16"/>
      <c r="R7" s="16"/>
      <c r="S7" s="16"/>
      <c r="T7" s="16"/>
      <c r="U7" s="16"/>
      <c r="V7" s="16"/>
    </row>
    <row r="8" spans="1:22" s="10" customFormat="1">
      <c r="A8" s="16"/>
      <c r="B8" s="16"/>
      <c r="C8" s="16"/>
      <c r="D8" s="16"/>
      <c r="E8" s="16"/>
      <c r="F8" s="16"/>
      <c r="G8" s="16"/>
      <c r="H8" s="16"/>
      <c r="I8" s="16"/>
      <c r="J8" s="16"/>
      <c r="K8" s="16"/>
      <c r="L8" s="16"/>
      <c r="M8" s="16"/>
      <c r="N8" s="16"/>
      <c r="O8" s="16"/>
      <c r="P8" s="16"/>
      <c r="Q8" s="16"/>
      <c r="R8" s="16"/>
      <c r="S8" s="16"/>
      <c r="T8" s="16"/>
      <c r="U8" s="16"/>
      <c r="V8" s="16"/>
    </row>
    <row r="9" spans="1:22" ht="13.5" thickBot="1">
      <c r="A9" s="16"/>
      <c r="B9" s="16"/>
      <c r="C9" s="16"/>
      <c r="D9" s="16"/>
      <c r="E9" s="16"/>
      <c r="F9" s="16"/>
      <c r="G9" s="16"/>
      <c r="H9" s="16"/>
      <c r="I9" s="16"/>
      <c r="J9" s="16"/>
      <c r="K9" s="16"/>
      <c r="L9" s="16"/>
      <c r="M9" s="16"/>
      <c r="N9" s="16"/>
      <c r="O9" s="16"/>
      <c r="P9" s="16"/>
      <c r="Q9" s="16"/>
      <c r="R9" s="16"/>
      <c r="S9" s="16"/>
      <c r="T9" s="16"/>
      <c r="U9" s="16"/>
      <c r="V9" s="16"/>
    </row>
    <row r="10" spans="1:22" ht="13.5" thickBot="1">
      <c r="A10" s="11" t="s">
        <v>111</v>
      </c>
      <c r="B10" s="12"/>
      <c r="C10" s="12"/>
      <c r="D10" s="12"/>
      <c r="E10" s="12"/>
      <c r="F10" s="12"/>
      <c r="G10" s="12"/>
      <c r="H10" s="12"/>
      <c r="I10" s="12"/>
      <c r="J10" s="12"/>
      <c r="K10" s="12"/>
      <c r="L10" s="12"/>
      <c r="M10" s="12"/>
      <c r="N10" s="12"/>
      <c r="O10" s="12"/>
      <c r="P10" s="12"/>
      <c r="Q10" s="12"/>
      <c r="R10" s="12"/>
      <c r="S10" s="12"/>
      <c r="T10" s="12"/>
      <c r="U10" s="12"/>
      <c r="V10" s="12"/>
    </row>
    <row r="11" spans="1:22">
      <c r="A11" s="16"/>
      <c r="B11" s="16"/>
      <c r="C11" s="16"/>
      <c r="D11" s="16"/>
      <c r="E11" s="16"/>
      <c r="F11" s="16"/>
      <c r="G11" s="16"/>
      <c r="H11" s="16"/>
      <c r="I11" s="16"/>
      <c r="J11" s="16"/>
      <c r="K11" s="16"/>
      <c r="L11" s="16"/>
      <c r="M11" s="16"/>
      <c r="N11" s="16"/>
      <c r="O11" s="16"/>
      <c r="P11" s="16"/>
      <c r="Q11" s="16"/>
      <c r="R11" s="16"/>
      <c r="S11" s="16"/>
      <c r="T11" s="16"/>
      <c r="U11" s="16"/>
      <c r="V11" s="16"/>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7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1"/>
  <sheetViews>
    <sheetView topLeftCell="B1" workbookViewId="0">
      <selection activeCell="C35" sqref="C35"/>
    </sheetView>
  </sheetViews>
  <sheetFormatPr defaultColWidth="0" defaultRowHeight="14.25" zeroHeight="1"/>
  <cols>
    <col min="1" max="1" width="1.85546875" style="621" customWidth="1"/>
    <col min="2" max="2" width="7.5703125" style="621" customWidth="1"/>
    <col min="3" max="3" width="59" style="621" bestFit="1" customWidth="1"/>
    <col min="4" max="4" width="13.85546875" style="621" bestFit="1" customWidth="1"/>
    <col min="5" max="6" width="6.42578125" style="621" customWidth="1"/>
    <col min="7" max="25" width="11" style="621" customWidth="1"/>
    <col min="26" max="26" width="3" style="621" customWidth="1"/>
    <col min="27" max="27" width="37.85546875" style="621" bestFit="1" customWidth="1"/>
    <col min="28" max="28" width="25.140625" style="621" bestFit="1" customWidth="1"/>
    <col min="29" max="29" width="3" style="621" customWidth="1"/>
    <col min="30" max="30" width="26.28515625" style="400" customWidth="1"/>
    <col min="31" max="31" width="32.140625" style="400" bestFit="1" customWidth="1"/>
    <col min="32" max="32" width="3.42578125" style="400" customWidth="1"/>
    <col min="33" max="33" width="3" style="425" hidden="1" customWidth="1"/>
    <col min="34" max="45" width="9.28515625" style="425" hidden="1" customWidth="1"/>
    <col min="46" max="46" width="1.85546875" style="425" hidden="1" customWidth="1"/>
    <col min="47" max="47" width="7" style="621" hidden="1" customWidth="1"/>
    <col min="48" max="48" width="2.85546875" style="621" hidden="1" customWidth="1"/>
    <col min="49" max="49" width="11" style="621" hidden="1" customWidth="1"/>
    <col min="50" max="62" width="6.42578125" style="621" hidden="1" customWidth="1"/>
    <col min="63" max="63" width="3" style="621" hidden="1" customWidth="1"/>
    <col min="64" max="16384" width="11" style="621" hidden="1"/>
  </cols>
  <sheetData>
    <row r="1" spans="2:63" ht="20.25">
      <c r="B1" s="427" t="s">
        <v>478</v>
      </c>
      <c r="C1" s="427"/>
      <c r="D1" s="427"/>
      <c r="E1" s="427"/>
      <c r="F1" s="427"/>
      <c r="G1" s="427"/>
      <c r="H1" s="427"/>
      <c r="I1" s="427"/>
      <c r="J1" s="427"/>
      <c r="K1" s="427"/>
      <c r="L1" s="427"/>
      <c r="M1" s="427"/>
      <c r="N1" s="427"/>
      <c r="O1" s="427"/>
      <c r="P1" s="427"/>
      <c r="Q1" s="427"/>
      <c r="R1" s="427"/>
      <c r="S1" s="427"/>
      <c r="T1" s="427"/>
      <c r="U1" s="427"/>
      <c r="V1" s="427"/>
      <c r="W1" s="427"/>
      <c r="X1" s="427"/>
      <c r="Y1" s="176" t="s">
        <v>597</v>
      </c>
      <c r="Z1" s="428"/>
      <c r="AA1" s="645" t="s">
        <v>255</v>
      </c>
      <c r="AB1" s="645"/>
      <c r="AC1" s="645"/>
      <c r="AD1" s="645"/>
      <c r="AE1" s="429"/>
      <c r="AG1" s="401"/>
      <c r="AH1" s="402"/>
      <c r="AI1" s="402"/>
      <c r="AJ1" s="402"/>
      <c r="AK1" s="402"/>
      <c r="AL1" s="402"/>
      <c r="AM1" s="402"/>
      <c r="AN1" s="402"/>
      <c r="AO1" s="402"/>
      <c r="AP1" s="402"/>
      <c r="AQ1" s="402"/>
      <c r="AR1" s="402"/>
      <c r="AS1" s="402"/>
      <c r="AT1" s="401"/>
      <c r="AV1" s="401"/>
      <c r="AW1" s="402"/>
      <c r="AX1" s="402"/>
      <c r="AY1" s="402"/>
      <c r="AZ1" s="402"/>
      <c r="BA1" s="402"/>
      <c r="BB1" s="402"/>
      <c r="BC1" s="402"/>
      <c r="BD1" s="402"/>
      <c r="BE1" s="402"/>
      <c r="BF1" s="402"/>
      <c r="BG1" s="402"/>
      <c r="BH1" s="402"/>
      <c r="BI1" s="402"/>
      <c r="BJ1" s="402"/>
      <c r="BK1" s="401"/>
    </row>
    <row r="2" spans="2:63" ht="15" thickBot="1">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G2" s="401"/>
      <c r="AH2" s="402"/>
      <c r="AI2" s="402"/>
      <c r="AJ2" s="402"/>
      <c r="AK2" s="402"/>
      <c r="AL2" s="402"/>
      <c r="AM2" s="402"/>
      <c r="AN2" s="402"/>
      <c r="AO2" s="402"/>
      <c r="AP2" s="402"/>
      <c r="AQ2" s="402"/>
      <c r="AR2" s="402"/>
      <c r="AS2" s="402"/>
      <c r="AT2" s="401"/>
      <c r="AV2" s="401"/>
      <c r="AW2" s="402"/>
      <c r="AX2" s="402"/>
      <c r="AY2" s="402"/>
      <c r="AZ2" s="402"/>
      <c r="BA2" s="402"/>
      <c r="BB2" s="402"/>
      <c r="BC2" s="402"/>
      <c r="BD2" s="402"/>
      <c r="BE2" s="402"/>
      <c r="BF2" s="402"/>
      <c r="BG2" s="402"/>
      <c r="BH2" s="402"/>
      <c r="BI2" s="402"/>
      <c r="BJ2" s="402"/>
      <c r="BK2" s="401"/>
    </row>
    <row r="3" spans="2:63" ht="15" thickBot="1">
      <c r="B3" s="646" t="s">
        <v>44</v>
      </c>
      <c r="C3" s="647"/>
      <c r="D3" s="283" t="s">
        <v>256</v>
      </c>
      <c r="E3" s="430" t="s">
        <v>257</v>
      </c>
      <c r="F3" s="431" t="s">
        <v>258</v>
      </c>
      <c r="G3" s="432" t="s">
        <v>113</v>
      </c>
      <c r="H3" s="430" t="s">
        <v>216</v>
      </c>
      <c r="I3" s="430" t="s">
        <v>217</v>
      </c>
      <c r="J3" s="432" t="s">
        <v>218</v>
      </c>
      <c r="K3" s="308" t="s">
        <v>219</v>
      </c>
      <c r="L3" s="430" t="s">
        <v>220</v>
      </c>
      <c r="M3" s="430" t="s">
        <v>221</v>
      </c>
      <c r="N3" s="430" t="s">
        <v>222</v>
      </c>
      <c r="O3" s="432" t="s">
        <v>223</v>
      </c>
      <c r="P3" s="308" t="s">
        <v>224</v>
      </c>
      <c r="Q3" s="430" t="s">
        <v>225</v>
      </c>
      <c r="R3" s="430" t="s">
        <v>226</v>
      </c>
      <c r="S3" s="430" t="s">
        <v>227</v>
      </c>
      <c r="T3" s="432" t="s">
        <v>228</v>
      </c>
      <c r="U3" s="308" t="s">
        <v>479</v>
      </c>
      <c r="V3" s="432" t="s">
        <v>480</v>
      </c>
      <c r="W3" s="432" t="s">
        <v>481</v>
      </c>
      <c r="X3" s="432" t="s">
        <v>482</v>
      </c>
      <c r="Y3" s="431" t="s">
        <v>483</v>
      </c>
      <c r="Z3" s="290"/>
      <c r="AA3" s="286" t="s">
        <v>261</v>
      </c>
      <c r="AB3" s="284" t="s">
        <v>262</v>
      </c>
      <c r="AD3" s="433" t="s">
        <v>263</v>
      </c>
      <c r="AE3" s="434" t="s">
        <v>484</v>
      </c>
      <c r="AG3" s="401"/>
      <c r="AH3" s="402"/>
      <c r="AI3" s="402"/>
      <c r="AJ3" s="402"/>
      <c r="AK3" s="402"/>
      <c r="AL3" s="402"/>
      <c r="AM3" s="402"/>
      <c r="AN3" s="402"/>
      <c r="AO3" s="402"/>
      <c r="AP3" s="402"/>
      <c r="AQ3" s="402"/>
      <c r="AR3" s="402"/>
      <c r="AS3" s="402"/>
      <c r="AT3" s="401"/>
      <c r="AV3" s="401"/>
      <c r="AW3" s="402"/>
      <c r="AX3" s="402"/>
      <c r="AY3" s="402"/>
      <c r="AZ3" s="402"/>
      <c r="BA3" s="402"/>
      <c r="BB3" s="402"/>
      <c r="BC3" s="402"/>
      <c r="BD3" s="402"/>
      <c r="BE3" s="402"/>
      <c r="BF3" s="402"/>
      <c r="BG3" s="402"/>
      <c r="BH3" s="402"/>
      <c r="BI3" s="402"/>
      <c r="BJ3" s="402"/>
      <c r="BK3" s="401"/>
    </row>
    <row r="4" spans="2:63" ht="15" thickBot="1">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D4" s="435"/>
      <c r="AE4" s="436"/>
      <c r="AG4" s="401"/>
      <c r="AH4" s="648" t="s">
        <v>264</v>
      </c>
      <c r="AI4" s="648"/>
      <c r="AJ4" s="648"/>
      <c r="AK4" s="648"/>
      <c r="AL4" s="648"/>
      <c r="AM4" s="648"/>
      <c r="AN4" s="648"/>
      <c r="AO4" s="648"/>
      <c r="AP4" s="648"/>
      <c r="AQ4" s="648"/>
      <c r="AR4" s="648"/>
      <c r="AS4" s="648"/>
      <c r="AT4" s="401"/>
      <c r="AV4" s="401"/>
      <c r="AW4" s="648" t="s">
        <v>485</v>
      </c>
      <c r="AX4" s="648"/>
      <c r="AY4" s="648"/>
      <c r="AZ4" s="648"/>
      <c r="BA4" s="648"/>
      <c r="BB4" s="648"/>
      <c r="BC4" s="648"/>
      <c r="BD4" s="648"/>
      <c r="BE4" s="648"/>
      <c r="BF4" s="648"/>
      <c r="BG4" s="648"/>
      <c r="BH4" s="648"/>
      <c r="BI4" s="648"/>
      <c r="BJ4" s="648"/>
      <c r="BK4" s="401"/>
    </row>
    <row r="5" spans="2:63" ht="15" thickBot="1">
      <c r="B5" s="376" t="s">
        <v>265</v>
      </c>
      <c r="C5" s="377" t="s">
        <v>486</v>
      </c>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G5" s="401"/>
      <c r="AH5" s="404" t="s">
        <v>267</v>
      </c>
      <c r="AI5" s="405"/>
      <c r="AJ5" s="405"/>
      <c r="AK5" s="405"/>
      <c r="AL5" s="405"/>
      <c r="AM5" s="405"/>
      <c r="AN5" s="405"/>
      <c r="AO5" s="405"/>
      <c r="AP5" s="405"/>
      <c r="AQ5" s="405"/>
      <c r="AR5" s="405"/>
      <c r="AS5" s="405"/>
      <c r="AT5" s="401"/>
      <c r="AV5" s="401"/>
      <c r="AW5" s="404" t="s">
        <v>487</v>
      </c>
      <c r="AX5" s="405"/>
      <c r="AY5" s="405"/>
      <c r="AZ5" s="405"/>
      <c r="BB5" s="405"/>
      <c r="BC5" s="405"/>
      <c r="BD5" s="437"/>
      <c r="BE5" s="405"/>
      <c r="BF5" s="405"/>
      <c r="BG5" s="405"/>
      <c r="BH5" s="405"/>
      <c r="BI5" s="405"/>
      <c r="BJ5" s="405"/>
      <c r="BK5" s="401"/>
    </row>
    <row r="6" spans="2:63">
      <c r="B6" s="311">
        <v>1</v>
      </c>
      <c r="C6" s="312" t="s">
        <v>488</v>
      </c>
      <c r="D6" s="313" t="s">
        <v>489</v>
      </c>
      <c r="E6" s="313" t="s">
        <v>298</v>
      </c>
      <c r="F6" s="378">
        <v>0</v>
      </c>
      <c r="G6" s="438">
        <v>12</v>
      </c>
      <c r="H6" s="439">
        <v>12</v>
      </c>
      <c r="I6" s="439">
        <v>12</v>
      </c>
      <c r="J6" s="439">
        <v>12</v>
      </c>
      <c r="K6" s="439">
        <v>12</v>
      </c>
      <c r="L6" s="439">
        <v>12</v>
      </c>
      <c r="M6" s="440">
        <f t="shared" ref="M6:Y6" si="0">COUNT(M7:M18)</f>
        <v>12</v>
      </c>
      <c r="N6" s="441">
        <f t="shared" si="0"/>
        <v>12</v>
      </c>
      <c r="O6" s="442">
        <f t="shared" si="0"/>
        <v>12</v>
      </c>
      <c r="P6" s="443">
        <f t="shared" si="0"/>
        <v>12</v>
      </c>
      <c r="Q6" s="441">
        <f t="shared" si="0"/>
        <v>12</v>
      </c>
      <c r="R6" s="441">
        <f t="shared" si="0"/>
        <v>12</v>
      </c>
      <c r="S6" s="441">
        <f t="shared" si="0"/>
        <v>12</v>
      </c>
      <c r="T6" s="444">
        <f t="shared" si="0"/>
        <v>12</v>
      </c>
      <c r="U6" s="445">
        <f t="shared" si="0"/>
        <v>12</v>
      </c>
      <c r="V6" s="441">
        <f t="shared" si="0"/>
        <v>12</v>
      </c>
      <c r="W6" s="441">
        <f t="shared" si="0"/>
        <v>12</v>
      </c>
      <c r="X6" s="441">
        <f t="shared" si="0"/>
        <v>12</v>
      </c>
      <c r="Y6" s="444">
        <f t="shared" si="0"/>
        <v>12</v>
      </c>
      <c r="Z6" s="290"/>
      <c r="AA6" s="446" t="s">
        <v>490</v>
      </c>
      <c r="AB6" s="447" t="s">
        <v>491</v>
      </c>
      <c r="AD6" s="183"/>
      <c r="AE6" s="183">
        <f xml:space="preserve"> IF( SUM( AX6:BJ6 ) = 0, 0,$AW$5 )</f>
        <v>0</v>
      </c>
      <c r="AG6" s="401"/>
      <c r="AH6" s="405"/>
      <c r="AI6" s="405"/>
      <c r="AJ6" s="405"/>
      <c r="AK6" s="405"/>
      <c r="AL6" s="405"/>
      <c r="AM6" s="405"/>
      <c r="AN6" s="405"/>
      <c r="AO6" s="405"/>
      <c r="AP6" s="405"/>
      <c r="AQ6" s="405"/>
      <c r="AR6" s="405"/>
      <c r="AS6" s="405"/>
      <c r="AT6" s="401"/>
      <c r="AV6" s="401"/>
      <c r="AW6" s="405"/>
      <c r="AX6" s="408">
        <f xml:space="preserve"> IF( M6 = 12, 0, 1 )</f>
        <v>0</v>
      </c>
      <c r="AY6" s="408">
        <f t="shared" ref="AY6:BI6" si="1" xml:space="preserve"> IF( N6 = 12, 0, 1 )</f>
        <v>0</v>
      </c>
      <c r="AZ6" s="408">
        <f t="shared" si="1"/>
        <v>0</v>
      </c>
      <c r="BA6" s="408">
        <f t="shared" si="1"/>
        <v>0</v>
      </c>
      <c r="BB6" s="408">
        <f t="shared" si="1"/>
        <v>0</v>
      </c>
      <c r="BC6" s="408">
        <f t="shared" si="1"/>
        <v>0</v>
      </c>
      <c r="BD6" s="408">
        <f t="shared" si="1"/>
        <v>0</v>
      </c>
      <c r="BE6" s="408">
        <f t="shared" si="1"/>
        <v>0</v>
      </c>
      <c r="BF6" s="408">
        <f t="shared" si="1"/>
        <v>0</v>
      </c>
      <c r="BG6" s="408">
        <f t="shared" si="1"/>
        <v>0</v>
      </c>
      <c r="BH6" s="408">
        <f t="shared" si="1"/>
        <v>0</v>
      </c>
      <c r="BI6" s="408">
        <f t="shared" si="1"/>
        <v>0</v>
      </c>
      <c r="BJ6" s="408">
        <f xml:space="preserve"> IF( Y6 = 12, 0, 1 )</f>
        <v>0</v>
      </c>
      <c r="BK6" s="401"/>
    </row>
    <row r="7" spans="2:63">
      <c r="B7" s="329">
        <v>2</v>
      </c>
      <c r="C7" s="330" t="s">
        <v>492</v>
      </c>
      <c r="D7" s="331" t="s">
        <v>493</v>
      </c>
      <c r="E7" s="331" t="s">
        <v>298</v>
      </c>
      <c r="F7" s="448">
        <v>1</v>
      </c>
      <c r="G7" s="449">
        <v>234.4</v>
      </c>
      <c r="H7" s="450">
        <v>242.5</v>
      </c>
      <c r="I7" s="450">
        <v>249.5</v>
      </c>
      <c r="J7" s="450">
        <v>255.7</v>
      </c>
      <c r="K7" s="450">
        <v>258</v>
      </c>
      <c r="L7" s="450">
        <v>261.39999999999998</v>
      </c>
      <c r="M7" s="450">
        <v>270.60000000000002</v>
      </c>
      <c r="N7" s="454">
        <v>279.8</v>
      </c>
      <c r="O7" s="454">
        <v>288.39999999999998</v>
      </c>
      <c r="P7" s="454">
        <v>297.05199999999996</v>
      </c>
      <c r="Q7" s="454">
        <v>305.96355999999997</v>
      </c>
      <c r="R7" s="454">
        <v>315.14246679999997</v>
      </c>
      <c r="S7" s="454">
        <v>324.59674080399998</v>
      </c>
      <c r="T7" s="454">
        <v>334.33464302812001</v>
      </c>
      <c r="U7" s="454">
        <v>344.36468231896362</v>
      </c>
      <c r="V7" s="451">
        <v>354.69562278853255</v>
      </c>
      <c r="W7" s="451">
        <v>365.33649147218853</v>
      </c>
      <c r="X7" s="451">
        <v>376.29658621635417</v>
      </c>
      <c r="Y7" s="453">
        <v>387.58548380284481</v>
      </c>
      <c r="Z7" s="290"/>
      <c r="AA7" s="455"/>
      <c r="AB7" s="456"/>
      <c r="AD7" s="183">
        <f xml:space="preserve"> IF( SUM( AH7:AS7 ) = 0, 0,$AH$5 )</f>
        <v>0</v>
      </c>
      <c r="AE7" s="183"/>
      <c r="AG7" s="401"/>
      <c r="AH7" s="408">
        <f t="shared" ref="AH7:AS18" si="2" xml:space="preserve"> IF( ISNUMBER(N7), 0, 1 )</f>
        <v>0</v>
      </c>
      <c r="AI7" s="408">
        <f t="shared" si="2"/>
        <v>0</v>
      </c>
      <c r="AJ7" s="408">
        <f t="shared" si="2"/>
        <v>0</v>
      </c>
      <c r="AK7" s="408">
        <f t="shared" si="2"/>
        <v>0</v>
      </c>
      <c r="AL7" s="408">
        <f t="shared" si="2"/>
        <v>0</v>
      </c>
      <c r="AM7" s="408">
        <f t="shared" si="2"/>
        <v>0</v>
      </c>
      <c r="AN7" s="408">
        <f t="shared" si="2"/>
        <v>0</v>
      </c>
      <c r="AO7" s="408">
        <f t="shared" si="2"/>
        <v>0</v>
      </c>
      <c r="AP7" s="408">
        <f t="shared" si="2"/>
        <v>0</v>
      </c>
      <c r="AQ7" s="408">
        <f t="shared" si="2"/>
        <v>0</v>
      </c>
      <c r="AR7" s="408">
        <f t="shared" si="2"/>
        <v>0</v>
      </c>
      <c r="AS7" s="408">
        <f t="shared" si="2"/>
        <v>0</v>
      </c>
      <c r="AT7" s="401"/>
      <c r="AV7" s="401"/>
      <c r="AW7" s="405"/>
      <c r="AX7" s="405"/>
      <c r="AY7" s="405"/>
      <c r="AZ7" s="405"/>
      <c r="BA7" s="405"/>
      <c r="BB7" s="405"/>
      <c r="BC7" s="405"/>
      <c r="BD7" s="405"/>
      <c r="BE7" s="405"/>
      <c r="BF7" s="405"/>
      <c r="BG7" s="405"/>
      <c r="BH7" s="405"/>
      <c r="BI7" s="405"/>
      <c r="BJ7" s="405"/>
      <c r="BK7" s="401"/>
    </row>
    <row r="8" spans="2:63">
      <c r="B8" s="329">
        <v>3</v>
      </c>
      <c r="C8" s="457" t="s">
        <v>494</v>
      </c>
      <c r="D8" s="458" t="s">
        <v>495</v>
      </c>
      <c r="E8" s="458" t="s">
        <v>298</v>
      </c>
      <c r="F8" s="459">
        <v>1</v>
      </c>
      <c r="G8" s="449">
        <v>235.2</v>
      </c>
      <c r="H8" s="450">
        <v>242.4</v>
      </c>
      <c r="I8" s="450">
        <v>250</v>
      </c>
      <c r="J8" s="450">
        <v>255.9</v>
      </c>
      <c r="K8" s="450">
        <v>258.5</v>
      </c>
      <c r="L8" s="450">
        <v>262.10000000000002</v>
      </c>
      <c r="M8" s="450">
        <v>271.7</v>
      </c>
      <c r="N8" s="454">
        <v>280.8</v>
      </c>
      <c r="O8" s="454">
        <v>289.3</v>
      </c>
      <c r="P8" s="454">
        <v>297.97900000000004</v>
      </c>
      <c r="Q8" s="454">
        <v>306.91837000000004</v>
      </c>
      <c r="R8" s="454">
        <v>316.12592110000003</v>
      </c>
      <c r="S8" s="454">
        <v>325.60969873300002</v>
      </c>
      <c r="T8" s="454">
        <v>335.37798969499005</v>
      </c>
      <c r="U8" s="454">
        <v>345.43932938583976</v>
      </c>
      <c r="V8" s="451">
        <v>355.80250926741496</v>
      </c>
      <c r="W8" s="451">
        <v>366.47658454543745</v>
      </c>
      <c r="X8" s="451">
        <v>377.4708820818006</v>
      </c>
      <c r="Y8" s="453">
        <v>388.79500854425464</v>
      </c>
      <c r="Z8" s="290"/>
      <c r="AA8" s="460"/>
      <c r="AB8" s="461"/>
      <c r="AD8" s="183">
        <f t="shared" ref="AD8:AD18" si="3" xml:space="preserve"> IF( SUM( AH8:AS8 ) = 0, 0,$AH$5 )</f>
        <v>0</v>
      </c>
      <c r="AE8" s="183"/>
      <c r="AG8" s="401"/>
      <c r="AH8" s="408">
        <f t="shared" si="2"/>
        <v>0</v>
      </c>
      <c r="AI8" s="408">
        <f t="shared" si="2"/>
        <v>0</v>
      </c>
      <c r="AJ8" s="408">
        <f t="shared" si="2"/>
        <v>0</v>
      </c>
      <c r="AK8" s="408">
        <f t="shared" si="2"/>
        <v>0</v>
      </c>
      <c r="AL8" s="408">
        <f t="shared" si="2"/>
        <v>0</v>
      </c>
      <c r="AM8" s="408">
        <f t="shared" si="2"/>
        <v>0</v>
      </c>
      <c r="AN8" s="408">
        <f t="shared" si="2"/>
        <v>0</v>
      </c>
      <c r="AO8" s="408">
        <f t="shared" si="2"/>
        <v>0</v>
      </c>
      <c r="AP8" s="408">
        <f t="shared" si="2"/>
        <v>0</v>
      </c>
      <c r="AQ8" s="408">
        <f t="shared" si="2"/>
        <v>0</v>
      </c>
      <c r="AR8" s="408">
        <f t="shared" si="2"/>
        <v>0</v>
      </c>
      <c r="AS8" s="408">
        <f t="shared" si="2"/>
        <v>0</v>
      </c>
      <c r="AT8" s="401"/>
      <c r="AV8" s="401"/>
      <c r="AW8" s="405"/>
      <c r="AX8" s="405"/>
      <c r="AY8" s="405"/>
      <c r="AZ8" s="405"/>
      <c r="BA8" s="405"/>
      <c r="BB8" s="405"/>
      <c r="BC8" s="405"/>
      <c r="BD8" s="405"/>
      <c r="BE8" s="405"/>
      <c r="BF8" s="405"/>
      <c r="BG8" s="405"/>
      <c r="BH8" s="405"/>
      <c r="BI8" s="405"/>
      <c r="BJ8" s="405"/>
      <c r="BK8" s="401"/>
    </row>
    <row r="9" spans="2:63">
      <c r="B9" s="329">
        <v>4</v>
      </c>
      <c r="C9" s="318" t="s">
        <v>496</v>
      </c>
      <c r="D9" s="319" t="s">
        <v>497</v>
      </c>
      <c r="E9" s="319" t="s">
        <v>298</v>
      </c>
      <c r="F9" s="336">
        <v>1</v>
      </c>
      <c r="G9" s="449">
        <v>235.2</v>
      </c>
      <c r="H9" s="450">
        <v>241.8</v>
      </c>
      <c r="I9" s="450">
        <v>249.7</v>
      </c>
      <c r="J9" s="450">
        <v>256.3</v>
      </c>
      <c r="K9" s="450">
        <v>258.89999999999998</v>
      </c>
      <c r="L9" s="450">
        <v>263.10000000000002</v>
      </c>
      <c r="M9" s="450">
        <v>272.3</v>
      </c>
      <c r="N9" s="454">
        <v>281.8</v>
      </c>
      <c r="O9" s="454">
        <v>290.2</v>
      </c>
      <c r="P9" s="454">
        <v>298.90600000000001</v>
      </c>
      <c r="Q9" s="454">
        <v>307.87317999999999</v>
      </c>
      <c r="R9" s="454">
        <v>317.10937539999998</v>
      </c>
      <c r="S9" s="454">
        <v>326.622656662</v>
      </c>
      <c r="T9" s="454">
        <v>336.42133636186003</v>
      </c>
      <c r="U9" s="454">
        <v>346.51397645271584</v>
      </c>
      <c r="V9" s="451">
        <v>356.90939574629732</v>
      </c>
      <c r="W9" s="451">
        <v>367.61667761868625</v>
      </c>
      <c r="X9" s="451">
        <v>378.64517794724685</v>
      </c>
      <c r="Y9" s="453">
        <v>390.00453328566425</v>
      </c>
      <c r="Z9" s="290"/>
      <c r="AA9" s="460"/>
      <c r="AB9" s="461"/>
      <c r="AD9" s="183">
        <f t="shared" si="3"/>
        <v>0</v>
      </c>
      <c r="AE9" s="183"/>
      <c r="AG9" s="401"/>
      <c r="AH9" s="408">
        <f t="shared" si="2"/>
        <v>0</v>
      </c>
      <c r="AI9" s="408">
        <f t="shared" si="2"/>
        <v>0</v>
      </c>
      <c r="AJ9" s="408">
        <f t="shared" si="2"/>
        <v>0</v>
      </c>
      <c r="AK9" s="408">
        <f t="shared" si="2"/>
        <v>0</v>
      </c>
      <c r="AL9" s="408">
        <f t="shared" si="2"/>
        <v>0</v>
      </c>
      <c r="AM9" s="408">
        <f t="shared" si="2"/>
        <v>0</v>
      </c>
      <c r="AN9" s="408">
        <f t="shared" si="2"/>
        <v>0</v>
      </c>
      <c r="AO9" s="408">
        <f t="shared" si="2"/>
        <v>0</v>
      </c>
      <c r="AP9" s="408">
        <f t="shared" si="2"/>
        <v>0</v>
      </c>
      <c r="AQ9" s="408">
        <f t="shared" si="2"/>
        <v>0</v>
      </c>
      <c r="AR9" s="408">
        <f t="shared" si="2"/>
        <v>0</v>
      </c>
      <c r="AS9" s="408">
        <f t="shared" si="2"/>
        <v>0</v>
      </c>
      <c r="AT9" s="401"/>
      <c r="AV9" s="401"/>
      <c r="AW9" s="405"/>
      <c r="AX9" s="405"/>
      <c r="AY9" s="405"/>
      <c r="AZ9" s="405"/>
      <c r="BA9" s="405"/>
      <c r="BB9" s="405"/>
      <c r="BC9" s="405"/>
      <c r="BD9" s="405"/>
      <c r="BE9" s="405"/>
      <c r="BF9" s="405"/>
      <c r="BG9" s="405"/>
      <c r="BH9" s="405"/>
      <c r="BI9" s="405"/>
      <c r="BJ9" s="405"/>
      <c r="BK9" s="401"/>
    </row>
    <row r="10" spans="2:63">
      <c r="B10" s="329">
        <v>5</v>
      </c>
      <c r="C10" s="318" t="s">
        <v>498</v>
      </c>
      <c r="D10" s="319" t="s">
        <v>499</v>
      </c>
      <c r="E10" s="319" t="s">
        <v>298</v>
      </c>
      <c r="F10" s="336">
        <v>1</v>
      </c>
      <c r="G10" s="449">
        <v>234.7</v>
      </c>
      <c r="H10" s="450">
        <v>242.1</v>
      </c>
      <c r="I10" s="450">
        <v>249.7</v>
      </c>
      <c r="J10" s="450">
        <v>256</v>
      </c>
      <c r="K10" s="450">
        <v>258.60000000000002</v>
      </c>
      <c r="L10" s="450">
        <v>263.39999999999998</v>
      </c>
      <c r="M10" s="450">
        <v>272.89999999999998</v>
      </c>
      <c r="N10" s="454">
        <v>282.2</v>
      </c>
      <c r="O10" s="454">
        <v>290.7</v>
      </c>
      <c r="P10" s="454">
        <v>299.42099999999999</v>
      </c>
      <c r="Q10" s="454">
        <v>308.40363000000002</v>
      </c>
      <c r="R10" s="454">
        <v>317.65573890000002</v>
      </c>
      <c r="S10" s="454">
        <v>327.18541106700002</v>
      </c>
      <c r="T10" s="454">
        <v>337.00097339901004</v>
      </c>
      <c r="U10" s="454">
        <v>347.11100260098033</v>
      </c>
      <c r="V10" s="451">
        <v>357.52433267900977</v>
      </c>
      <c r="W10" s="451">
        <v>368.25006265938009</v>
      </c>
      <c r="X10" s="451">
        <v>379.2975645391615</v>
      </c>
      <c r="Y10" s="453">
        <v>390.67649147533638</v>
      </c>
      <c r="Z10" s="290"/>
      <c r="AA10" s="460"/>
      <c r="AB10" s="461"/>
      <c r="AD10" s="183">
        <f t="shared" si="3"/>
        <v>0</v>
      </c>
      <c r="AE10" s="183"/>
      <c r="AG10" s="401"/>
      <c r="AH10" s="408">
        <f t="shared" si="2"/>
        <v>0</v>
      </c>
      <c r="AI10" s="408">
        <f t="shared" si="2"/>
        <v>0</v>
      </c>
      <c r="AJ10" s="408">
        <f t="shared" si="2"/>
        <v>0</v>
      </c>
      <c r="AK10" s="408">
        <f t="shared" si="2"/>
        <v>0</v>
      </c>
      <c r="AL10" s="408">
        <f t="shared" si="2"/>
        <v>0</v>
      </c>
      <c r="AM10" s="408">
        <f t="shared" si="2"/>
        <v>0</v>
      </c>
      <c r="AN10" s="408">
        <f t="shared" si="2"/>
        <v>0</v>
      </c>
      <c r="AO10" s="408">
        <f t="shared" si="2"/>
        <v>0</v>
      </c>
      <c r="AP10" s="408">
        <f t="shared" si="2"/>
        <v>0</v>
      </c>
      <c r="AQ10" s="408">
        <f t="shared" si="2"/>
        <v>0</v>
      </c>
      <c r="AR10" s="408">
        <f t="shared" si="2"/>
        <v>0</v>
      </c>
      <c r="AS10" s="408">
        <f t="shared" si="2"/>
        <v>0</v>
      </c>
      <c r="AT10" s="401"/>
      <c r="AV10" s="401"/>
      <c r="AW10" s="405"/>
      <c r="AX10" s="405"/>
      <c r="AY10" s="405"/>
      <c r="AZ10" s="405"/>
      <c r="BA10" s="405"/>
      <c r="BB10" s="405"/>
      <c r="BC10" s="405"/>
      <c r="BD10" s="405"/>
      <c r="BE10" s="405"/>
      <c r="BF10" s="405"/>
      <c r="BG10" s="405"/>
      <c r="BH10" s="405"/>
      <c r="BI10" s="405"/>
      <c r="BJ10" s="405"/>
      <c r="BK10" s="401"/>
    </row>
    <row r="11" spans="2:63">
      <c r="B11" s="329">
        <v>6</v>
      </c>
      <c r="C11" s="318" t="s">
        <v>500</v>
      </c>
      <c r="D11" s="319" t="s">
        <v>501</v>
      </c>
      <c r="E11" s="319" t="s">
        <v>298</v>
      </c>
      <c r="F11" s="336">
        <v>1</v>
      </c>
      <c r="G11" s="449">
        <v>236.1</v>
      </c>
      <c r="H11" s="450">
        <v>243</v>
      </c>
      <c r="I11" s="450">
        <v>251</v>
      </c>
      <c r="J11" s="450">
        <v>257</v>
      </c>
      <c r="K11" s="450">
        <v>259.8</v>
      </c>
      <c r="L11" s="450">
        <v>264.39999999999998</v>
      </c>
      <c r="M11" s="450">
        <v>274.7</v>
      </c>
      <c r="N11" s="454">
        <v>283.8</v>
      </c>
      <c r="O11" s="454">
        <v>292.2</v>
      </c>
      <c r="P11" s="454">
        <v>300.96600000000001</v>
      </c>
      <c r="Q11" s="454">
        <v>309.99498</v>
      </c>
      <c r="R11" s="454">
        <v>319.29482940000003</v>
      </c>
      <c r="S11" s="454">
        <v>328.87367428200002</v>
      </c>
      <c r="T11" s="454">
        <v>338.73988451046006</v>
      </c>
      <c r="U11" s="454">
        <v>348.90208104577385</v>
      </c>
      <c r="V11" s="451">
        <v>359.36914347714708</v>
      </c>
      <c r="W11" s="451">
        <v>370.15021778146149</v>
      </c>
      <c r="X11" s="451">
        <v>381.25472431490533</v>
      </c>
      <c r="Y11" s="453">
        <v>392.69236604435253</v>
      </c>
      <c r="Z11" s="290"/>
      <c r="AA11" s="460"/>
      <c r="AB11" s="461"/>
      <c r="AD11" s="183">
        <f t="shared" si="3"/>
        <v>0</v>
      </c>
      <c r="AE11" s="183"/>
      <c r="AG11" s="401"/>
      <c r="AH11" s="408">
        <f t="shared" si="2"/>
        <v>0</v>
      </c>
      <c r="AI11" s="408">
        <f t="shared" si="2"/>
        <v>0</v>
      </c>
      <c r="AJ11" s="408">
        <f t="shared" si="2"/>
        <v>0</v>
      </c>
      <c r="AK11" s="408">
        <f t="shared" si="2"/>
        <v>0</v>
      </c>
      <c r="AL11" s="408">
        <f t="shared" si="2"/>
        <v>0</v>
      </c>
      <c r="AM11" s="408">
        <f t="shared" si="2"/>
        <v>0</v>
      </c>
      <c r="AN11" s="408">
        <f t="shared" si="2"/>
        <v>0</v>
      </c>
      <c r="AO11" s="408">
        <f t="shared" si="2"/>
        <v>0</v>
      </c>
      <c r="AP11" s="408">
        <f t="shared" si="2"/>
        <v>0</v>
      </c>
      <c r="AQ11" s="408">
        <f t="shared" si="2"/>
        <v>0</v>
      </c>
      <c r="AR11" s="408">
        <f t="shared" si="2"/>
        <v>0</v>
      </c>
      <c r="AS11" s="408">
        <f t="shared" si="2"/>
        <v>0</v>
      </c>
      <c r="AT11" s="401"/>
      <c r="AV11" s="401"/>
      <c r="AW11" s="405"/>
      <c r="AX11" s="405"/>
      <c r="AY11" s="405"/>
      <c r="AZ11" s="405"/>
      <c r="BA11" s="405"/>
      <c r="BB11" s="405"/>
      <c r="BC11" s="405"/>
      <c r="BD11" s="405"/>
      <c r="BE11" s="405"/>
      <c r="BF11" s="405"/>
      <c r="BG11" s="405"/>
      <c r="BH11" s="405"/>
      <c r="BI11" s="405"/>
      <c r="BJ11" s="405"/>
      <c r="BK11" s="401"/>
    </row>
    <row r="12" spans="2:63">
      <c r="B12" s="329">
        <v>7</v>
      </c>
      <c r="C12" s="318" t="s">
        <v>502</v>
      </c>
      <c r="D12" s="319" t="s">
        <v>503</v>
      </c>
      <c r="E12" s="319" t="s">
        <v>298</v>
      </c>
      <c r="F12" s="336">
        <v>1</v>
      </c>
      <c r="G12" s="449">
        <v>237.9</v>
      </c>
      <c r="H12" s="450">
        <v>244.2</v>
      </c>
      <c r="I12" s="450">
        <v>251.9</v>
      </c>
      <c r="J12" s="450">
        <v>257.60000000000002</v>
      </c>
      <c r="K12" s="450">
        <v>259.60000000000002</v>
      </c>
      <c r="L12" s="450">
        <v>264.89999999999998</v>
      </c>
      <c r="M12" s="450">
        <v>275.10000000000002</v>
      </c>
      <c r="N12" s="454">
        <v>284</v>
      </c>
      <c r="O12" s="454">
        <v>292.5</v>
      </c>
      <c r="P12" s="454">
        <v>301.27500000000003</v>
      </c>
      <c r="Q12" s="454">
        <v>310.31325000000004</v>
      </c>
      <c r="R12" s="454">
        <v>319.62264750000003</v>
      </c>
      <c r="S12" s="454">
        <v>329.21132692500004</v>
      </c>
      <c r="T12" s="454">
        <v>339.08766673275005</v>
      </c>
      <c r="U12" s="454">
        <v>349.26029673473255</v>
      </c>
      <c r="V12" s="451">
        <v>359.73810563677455</v>
      </c>
      <c r="W12" s="451">
        <v>370.53024880587782</v>
      </c>
      <c r="X12" s="451">
        <v>381.64615627005418</v>
      </c>
      <c r="Y12" s="453">
        <v>393.09554095815582</v>
      </c>
      <c r="Z12" s="290"/>
      <c r="AA12" s="460"/>
      <c r="AB12" s="461"/>
      <c r="AD12" s="183">
        <f t="shared" si="3"/>
        <v>0</v>
      </c>
      <c r="AE12" s="183"/>
      <c r="AG12" s="401"/>
      <c r="AH12" s="408">
        <f t="shared" si="2"/>
        <v>0</v>
      </c>
      <c r="AI12" s="408">
        <f t="shared" si="2"/>
        <v>0</v>
      </c>
      <c r="AJ12" s="408">
        <f t="shared" si="2"/>
        <v>0</v>
      </c>
      <c r="AK12" s="408">
        <f t="shared" si="2"/>
        <v>0</v>
      </c>
      <c r="AL12" s="408">
        <f t="shared" si="2"/>
        <v>0</v>
      </c>
      <c r="AM12" s="408">
        <f t="shared" si="2"/>
        <v>0</v>
      </c>
      <c r="AN12" s="408">
        <f t="shared" si="2"/>
        <v>0</v>
      </c>
      <c r="AO12" s="408">
        <f t="shared" si="2"/>
        <v>0</v>
      </c>
      <c r="AP12" s="408">
        <f t="shared" si="2"/>
        <v>0</v>
      </c>
      <c r="AQ12" s="408">
        <f t="shared" si="2"/>
        <v>0</v>
      </c>
      <c r="AR12" s="408">
        <f t="shared" si="2"/>
        <v>0</v>
      </c>
      <c r="AS12" s="408">
        <f t="shared" si="2"/>
        <v>0</v>
      </c>
      <c r="AT12" s="401"/>
      <c r="AV12" s="401"/>
      <c r="AW12" s="405"/>
      <c r="AX12" s="405"/>
      <c r="AY12" s="405"/>
      <c r="AZ12" s="405"/>
      <c r="BA12" s="405"/>
      <c r="BB12" s="405"/>
      <c r="BC12" s="462"/>
      <c r="BD12" s="405"/>
      <c r="BE12" s="405"/>
      <c r="BF12" s="405"/>
      <c r="BG12" s="405"/>
      <c r="BH12" s="405"/>
      <c r="BI12" s="405"/>
      <c r="BJ12" s="405"/>
      <c r="BK12" s="401"/>
    </row>
    <row r="13" spans="2:63">
      <c r="B13" s="329">
        <v>8</v>
      </c>
      <c r="C13" s="318" t="s">
        <v>504</v>
      </c>
      <c r="D13" s="319" t="s">
        <v>505</v>
      </c>
      <c r="E13" s="319" t="s">
        <v>298</v>
      </c>
      <c r="F13" s="336">
        <v>1</v>
      </c>
      <c r="G13" s="449">
        <v>238</v>
      </c>
      <c r="H13" s="450">
        <v>245.6</v>
      </c>
      <c r="I13" s="450">
        <v>251.9</v>
      </c>
      <c r="J13" s="450">
        <v>257.7</v>
      </c>
      <c r="K13" s="450">
        <v>259.5</v>
      </c>
      <c r="L13" s="450">
        <v>264.8</v>
      </c>
      <c r="M13" s="450">
        <v>275.3</v>
      </c>
      <c r="N13" s="454">
        <v>284.10000000000002</v>
      </c>
      <c r="O13" s="454">
        <v>292.7</v>
      </c>
      <c r="P13" s="454">
        <v>301.48099999999999</v>
      </c>
      <c r="Q13" s="454">
        <v>310.52543000000003</v>
      </c>
      <c r="R13" s="454">
        <v>319.84119290000001</v>
      </c>
      <c r="S13" s="454">
        <v>329.43642868700005</v>
      </c>
      <c r="T13" s="454">
        <v>339.31952154761007</v>
      </c>
      <c r="U13" s="454">
        <v>349.4991071940384</v>
      </c>
      <c r="V13" s="451">
        <v>359.98408040985959</v>
      </c>
      <c r="W13" s="451">
        <v>370.78360282215539</v>
      </c>
      <c r="X13" s="451">
        <v>381.90711090682004</v>
      </c>
      <c r="Y13" s="453">
        <v>393.36432423402465</v>
      </c>
      <c r="Z13" s="290"/>
      <c r="AA13" s="460"/>
      <c r="AB13" s="461"/>
      <c r="AD13" s="183">
        <f t="shared" si="3"/>
        <v>0</v>
      </c>
      <c r="AE13" s="183"/>
      <c r="AG13" s="401"/>
      <c r="AH13" s="408">
        <f t="shared" si="2"/>
        <v>0</v>
      </c>
      <c r="AI13" s="408">
        <f t="shared" si="2"/>
        <v>0</v>
      </c>
      <c r="AJ13" s="408">
        <f t="shared" si="2"/>
        <v>0</v>
      </c>
      <c r="AK13" s="408">
        <f t="shared" si="2"/>
        <v>0</v>
      </c>
      <c r="AL13" s="408">
        <f t="shared" si="2"/>
        <v>0</v>
      </c>
      <c r="AM13" s="408">
        <f t="shared" si="2"/>
        <v>0</v>
      </c>
      <c r="AN13" s="408">
        <f t="shared" si="2"/>
        <v>0</v>
      </c>
      <c r="AO13" s="408">
        <f t="shared" si="2"/>
        <v>0</v>
      </c>
      <c r="AP13" s="408">
        <f t="shared" si="2"/>
        <v>0</v>
      </c>
      <c r="AQ13" s="408">
        <f t="shared" si="2"/>
        <v>0</v>
      </c>
      <c r="AR13" s="408">
        <f t="shared" si="2"/>
        <v>0</v>
      </c>
      <c r="AS13" s="408">
        <f t="shared" si="2"/>
        <v>0</v>
      </c>
      <c r="AT13" s="401"/>
      <c r="AV13" s="401"/>
      <c r="AW13" s="405"/>
      <c r="AX13" s="405"/>
      <c r="AY13" s="405"/>
      <c r="AZ13" s="405"/>
      <c r="BA13" s="405"/>
      <c r="BB13" s="405"/>
      <c r="BC13" s="405"/>
      <c r="BD13" s="405"/>
      <c r="BE13" s="405"/>
      <c r="BF13" s="405"/>
      <c r="BG13" s="405"/>
      <c r="BH13" s="405"/>
      <c r="BI13" s="405"/>
      <c r="BJ13" s="405"/>
      <c r="BK13" s="401"/>
    </row>
    <row r="14" spans="2:63">
      <c r="B14" s="329">
        <v>9</v>
      </c>
      <c r="C14" s="318" t="s">
        <v>506</v>
      </c>
      <c r="D14" s="319" t="s">
        <v>507</v>
      </c>
      <c r="E14" s="319" t="s">
        <v>298</v>
      </c>
      <c r="F14" s="336">
        <v>1</v>
      </c>
      <c r="G14" s="449">
        <v>238.5</v>
      </c>
      <c r="H14" s="450">
        <v>245.6</v>
      </c>
      <c r="I14" s="450">
        <v>252.1</v>
      </c>
      <c r="J14" s="450">
        <v>257.10000000000002</v>
      </c>
      <c r="K14" s="450">
        <v>259.8</v>
      </c>
      <c r="L14" s="450">
        <v>265.5</v>
      </c>
      <c r="M14" s="450">
        <v>275.8</v>
      </c>
      <c r="N14" s="454">
        <v>284.39999999999998</v>
      </c>
      <c r="O14" s="454">
        <v>293</v>
      </c>
      <c r="P14" s="454">
        <v>301.79000000000002</v>
      </c>
      <c r="Q14" s="454">
        <v>310.84370000000001</v>
      </c>
      <c r="R14" s="454">
        <v>320.16901100000001</v>
      </c>
      <c r="S14" s="454">
        <v>329.77408133</v>
      </c>
      <c r="T14" s="454">
        <v>339.6673037699</v>
      </c>
      <c r="U14" s="454">
        <v>349.85732288299704</v>
      </c>
      <c r="V14" s="451">
        <v>360.35304256948695</v>
      </c>
      <c r="W14" s="451">
        <v>371.16363384657154</v>
      </c>
      <c r="X14" s="451">
        <v>382.29854286196871</v>
      </c>
      <c r="Y14" s="453">
        <v>393.76749914782778</v>
      </c>
      <c r="Z14" s="290"/>
      <c r="AA14" s="460"/>
      <c r="AB14" s="461"/>
      <c r="AD14" s="183">
        <f t="shared" si="3"/>
        <v>0</v>
      </c>
      <c r="AE14" s="183"/>
      <c r="AG14" s="401"/>
      <c r="AH14" s="408">
        <f t="shared" si="2"/>
        <v>0</v>
      </c>
      <c r="AI14" s="408">
        <f t="shared" si="2"/>
        <v>0</v>
      </c>
      <c r="AJ14" s="408">
        <f t="shared" si="2"/>
        <v>0</v>
      </c>
      <c r="AK14" s="408">
        <f t="shared" si="2"/>
        <v>0</v>
      </c>
      <c r="AL14" s="408">
        <f t="shared" si="2"/>
        <v>0</v>
      </c>
      <c r="AM14" s="408">
        <f t="shared" si="2"/>
        <v>0</v>
      </c>
      <c r="AN14" s="408">
        <f t="shared" si="2"/>
        <v>0</v>
      </c>
      <c r="AO14" s="408">
        <f t="shared" si="2"/>
        <v>0</v>
      </c>
      <c r="AP14" s="408">
        <f t="shared" si="2"/>
        <v>0</v>
      </c>
      <c r="AQ14" s="408">
        <f t="shared" si="2"/>
        <v>0</v>
      </c>
      <c r="AR14" s="408">
        <f t="shared" si="2"/>
        <v>0</v>
      </c>
      <c r="AS14" s="408">
        <f t="shared" si="2"/>
        <v>0</v>
      </c>
      <c r="AT14" s="401"/>
      <c r="AV14" s="401"/>
      <c r="AW14" s="405"/>
      <c r="AX14" s="405"/>
      <c r="AY14" s="405"/>
      <c r="AZ14" s="405"/>
      <c r="BA14" s="405"/>
      <c r="BB14" s="405"/>
      <c r="BC14" s="405"/>
      <c r="BD14" s="405"/>
      <c r="BE14" s="405"/>
      <c r="BF14" s="405"/>
      <c r="BG14" s="405"/>
      <c r="BH14" s="405"/>
      <c r="BI14" s="405"/>
      <c r="BJ14" s="405"/>
      <c r="BK14" s="401"/>
    </row>
    <row r="15" spans="2:63">
      <c r="B15" s="329">
        <v>10</v>
      </c>
      <c r="C15" s="318" t="s">
        <v>508</v>
      </c>
      <c r="D15" s="319" t="s">
        <v>509</v>
      </c>
      <c r="E15" s="319" t="s">
        <v>298</v>
      </c>
      <c r="F15" s="336">
        <v>1</v>
      </c>
      <c r="G15" s="449">
        <v>239.4</v>
      </c>
      <c r="H15" s="450">
        <v>246.8</v>
      </c>
      <c r="I15" s="450">
        <v>253.4</v>
      </c>
      <c r="J15" s="450">
        <v>257.5</v>
      </c>
      <c r="K15" s="450">
        <v>260.60000000000002</v>
      </c>
      <c r="L15" s="450">
        <v>267.10000000000002</v>
      </c>
      <c r="M15" s="450">
        <v>278.10000000000002</v>
      </c>
      <c r="N15" s="454">
        <v>286.5</v>
      </c>
      <c r="O15" s="454">
        <v>295.10000000000002</v>
      </c>
      <c r="P15" s="454">
        <v>303.95300000000003</v>
      </c>
      <c r="Q15" s="454">
        <v>313.07159000000001</v>
      </c>
      <c r="R15" s="454">
        <v>322.46373770000002</v>
      </c>
      <c r="S15" s="454">
        <v>332.13764983100003</v>
      </c>
      <c r="T15" s="454">
        <v>342.10177932593007</v>
      </c>
      <c r="U15" s="454">
        <v>352.36483270570795</v>
      </c>
      <c r="V15" s="451">
        <v>362.93577768687919</v>
      </c>
      <c r="W15" s="451">
        <v>373.82385101748559</v>
      </c>
      <c r="X15" s="451">
        <v>385.03856654801018</v>
      </c>
      <c r="Y15" s="453">
        <v>396.58972354445052</v>
      </c>
      <c r="Z15" s="290"/>
      <c r="AA15" s="460"/>
      <c r="AB15" s="461"/>
      <c r="AD15" s="183">
        <f t="shared" si="3"/>
        <v>0</v>
      </c>
      <c r="AE15" s="183"/>
      <c r="AG15" s="401"/>
      <c r="AH15" s="408">
        <f t="shared" si="2"/>
        <v>0</v>
      </c>
      <c r="AI15" s="408">
        <f t="shared" si="2"/>
        <v>0</v>
      </c>
      <c r="AJ15" s="408">
        <f t="shared" si="2"/>
        <v>0</v>
      </c>
      <c r="AK15" s="408">
        <f t="shared" si="2"/>
        <v>0</v>
      </c>
      <c r="AL15" s="408">
        <f t="shared" si="2"/>
        <v>0</v>
      </c>
      <c r="AM15" s="408">
        <f t="shared" si="2"/>
        <v>0</v>
      </c>
      <c r="AN15" s="408">
        <f t="shared" si="2"/>
        <v>0</v>
      </c>
      <c r="AO15" s="408">
        <f t="shared" si="2"/>
        <v>0</v>
      </c>
      <c r="AP15" s="408">
        <f t="shared" si="2"/>
        <v>0</v>
      </c>
      <c r="AQ15" s="408">
        <f t="shared" si="2"/>
        <v>0</v>
      </c>
      <c r="AR15" s="408">
        <f t="shared" si="2"/>
        <v>0</v>
      </c>
      <c r="AS15" s="408">
        <f t="shared" si="2"/>
        <v>0</v>
      </c>
      <c r="AT15" s="401"/>
      <c r="AV15" s="401"/>
      <c r="AW15" s="405"/>
      <c r="AX15" s="405"/>
      <c r="AY15" s="405"/>
      <c r="AZ15" s="405"/>
      <c r="BA15" s="405"/>
      <c r="BB15" s="405"/>
      <c r="BC15" s="405"/>
      <c r="BD15" s="405"/>
      <c r="BE15" s="405"/>
      <c r="BF15" s="405"/>
      <c r="BG15" s="405"/>
      <c r="BH15" s="405"/>
      <c r="BI15" s="405"/>
      <c r="BJ15" s="405"/>
      <c r="BK15" s="401"/>
    </row>
    <row r="16" spans="2:63">
      <c r="B16" s="329">
        <v>11</v>
      </c>
      <c r="C16" s="318" t="s">
        <v>510</v>
      </c>
      <c r="D16" s="319" t="s">
        <v>511</v>
      </c>
      <c r="E16" s="319" t="s">
        <v>298</v>
      </c>
      <c r="F16" s="336">
        <v>1</v>
      </c>
      <c r="G16" s="449">
        <v>238</v>
      </c>
      <c r="H16" s="450">
        <v>245.8</v>
      </c>
      <c r="I16" s="450">
        <v>252.6</v>
      </c>
      <c r="J16" s="450">
        <v>255.4</v>
      </c>
      <c r="K16" s="450">
        <v>258.8</v>
      </c>
      <c r="L16" s="450">
        <v>265.5</v>
      </c>
      <c r="M16" s="450">
        <v>276</v>
      </c>
      <c r="N16" s="454">
        <v>284.39999999999998</v>
      </c>
      <c r="O16" s="454">
        <v>293.21639999999996</v>
      </c>
      <c r="P16" s="454">
        <v>302.01289199999997</v>
      </c>
      <c r="Q16" s="454">
        <v>311.07327875999999</v>
      </c>
      <c r="R16" s="454">
        <v>320.40547712279999</v>
      </c>
      <c r="S16" s="454">
        <v>330.01764143648398</v>
      </c>
      <c r="T16" s="454">
        <v>339.91817067957851</v>
      </c>
      <c r="U16" s="454">
        <v>350.11571579996587</v>
      </c>
      <c r="V16" s="451">
        <v>360.61918727396488</v>
      </c>
      <c r="W16" s="451">
        <v>371.43776289218386</v>
      </c>
      <c r="X16" s="451">
        <v>382.58089577894935</v>
      </c>
      <c r="Y16" s="453">
        <v>394.05832265231783</v>
      </c>
      <c r="Z16" s="290"/>
      <c r="AA16" s="460"/>
      <c r="AB16" s="461"/>
      <c r="AD16" s="183">
        <f t="shared" si="3"/>
        <v>0</v>
      </c>
      <c r="AE16" s="183"/>
      <c r="AG16" s="401"/>
      <c r="AH16" s="408">
        <f t="shared" si="2"/>
        <v>0</v>
      </c>
      <c r="AI16" s="408">
        <f t="shared" si="2"/>
        <v>0</v>
      </c>
      <c r="AJ16" s="408">
        <f t="shared" si="2"/>
        <v>0</v>
      </c>
      <c r="AK16" s="408">
        <f t="shared" si="2"/>
        <v>0</v>
      </c>
      <c r="AL16" s="408">
        <f t="shared" si="2"/>
        <v>0</v>
      </c>
      <c r="AM16" s="408">
        <f t="shared" si="2"/>
        <v>0</v>
      </c>
      <c r="AN16" s="408">
        <f t="shared" si="2"/>
        <v>0</v>
      </c>
      <c r="AO16" s="408">
        <f t="shared" si="2"/>
        <v>0</v>
      </c>
      <c r="AP16" s="408">
        <f t="shared" si="2"/>
        <v>0</v>
      </c>
      <c r="AQ16" s="408">
        <f t="shared" si="2"/>
        <v>0</v>
      </c>
      <c r="AR16" s="408">
        <f t="shared" si="2"/>
        <v>0</v>
      </c>
      <c r="AS16" s="408">
        <f t="shared" si="2"/>
        <v>0</v>
      </c>
      <c r="AT16" s="401"/>
      <c r="AV16" s="401"/>
      <c r="AW16" s="405"/>
      <c r="AX16" s="405"/>
      <c r="AY16" s="405"/>
      <c r="AZ16" s="405"/>
      <c r="BA16" s="405"/>
      <c r="BB16" s="405"/>
      <c r="BC16" s="405"/>
      <c r="BD16" s="405"/>
      <c r="BE16" s="405"/>
      <c r="BF16" s="405"/>
      <c r="BG16" s="405"/>
      <c r="BH16" s="405"/>
      <c r="BI16" s="405"/>
      <c r="BJ16" s="405"/>
      <c r="BK16" s="401"/>
    </row>
    <row r="17" spans="2:63">
      <c r="B17" s="329">
        <v>12</v>
      </c>
      <c r="C17" s="318" t="s">
        <v>512</v>
      </c>
      <c r="D17" s="319" t="s">
        <v>513</v>
      </c>
      <c r="E17" s="319" t="s">
        <v>298</v>
      </c>
      <c r="F17" s="336">
        <v>1</v>
      </c>
      <c r="G17" s="449">
        <v>239.9</v>
      </c>
      <c r="H17" s="450">
        <v>247.6</v>
      </c>
      <c r="I17" s="450">
        <v>254.2</v>
      </c>
      <c r="J17" s="450">
        <v>256.7</v>
      </c>
      <c r="K17" s="450">
        <v>260</v>
      </c>
      <c r="L17" s="450">
        <v>268.39999999999998</v>
      </c>
      <c r="M17" s="450">
        <v>278.10000000000002</v>
      </c>
      <c r="N17" s="454">
        <v>286.5</v>
      </c>
      <c r="O17" s="454">
        <v>295.38149999999996</v>
      </c>
      <c r="P17" s="454">
        <v>304.24294499999996</v>
      </c>
      <c r="Q17" s="454">
        <v>313.37023334999998</v>
      </c>
      <c r="R17" s="454">
        <v>322.7713403505</v>
      </c>
      <c r="S17" s="454">
        <v>332.45448056101503</v>
      </c>
      <c r="T17" s="454">
        <v>342.4281149778455</v>
      </c>
      <c r="U17" s="454">
        <v>352.70095842718086</v>
      </c>
      <c r="V17" s="451">
        <v>363.28198717999629</v>
      </c>
      <c r="W17" s="451">
        <v>374.18044679539616</v>
      </c>
      <c r="X17" s="451">
        <v>385.40586019925809</v>
      </c>
      <c r="Y17" s="453">
        <v>396.96803600523583</v>
      </c>
      <c r="Z17" s="290"/>
      <c r="AA17" s="460"/>
      <c r="AB17" s="461"/>
      <c r="AD17" s="183">
        <f t="shared" si="3"/>
        <v>0</v>
      </c>
      <c r="AE17" s="183"/>
      <c r="AG17" s="401"/>
      <c r="AH17" s="408">
        <f t="shared" si="2"/>
        <v>0</v>
      </c>
      <c r="AI17" s="408">
        <f t="shared" si="2"/>
        <v>0</v>
      </c>
      <c r="AJ17" s="408">
        <f t="shared" si="2"/>
        <v>0</v>
      </c>
      <c r="AK17" s="408">
        <f t="shared" si="2"/>
        <v>0</v>
      </c>
      <c r="AL17" s="408">
        <f t="shared" si="2"/>
        <v>0</v>
      </c>
      <c r="AM17" s="408">
        <f t="shared" si="2"/>
        <v>0</v>
      </c>
      <c r="AN17" s="408">
        <f t="shared" si="2"/>
        <v>0</v>
      </c>
      <c r="AO17" s="408">
        <f t="shared" si="2"/>
        <v>0</v>
      </c>
      <c r="AP17" s="408">
        <f t="shared" si="2"/>
        <v>0</v>
      </c>
      <c r="AQ17" s="408">
        <f t="shared" si="2"/>
        <v>0</v>
      </c>
      <c r="AR17" s="408">
        <f t="shared" si="2"/>
        <v>0</v>
      </c>
      <c r="AS17" s="408">
        <f t="shared" si="2"/>
        <v>0</v>
      </c>
      <c r="AT17" s="401"/>
      <c r="AV17" s="401"/>
      <c r="AW17" s="405"/>
      <c r="AX17" s="405"/>
      <c r="AY17" s="405"/>
      <c r="AZ17" s="405"/>
      <c r="BA17" s="405"/>
      <c r="BB17" s="405"/>
      <c r="BC17" s="405"/>
      <c r="BD17" s="405"/>
      <c r="BE17" s="405"/>
      <c r="BF17" s="405"/>
      <c r="BG17" s="405"/>
      <c r="BH17" s="405"/>
      <c r="BI17" s="405"/>
      <c r="BJ17" s="405"/>
      <c r="BK17" s="401"/>
    </row>
    <row r="18" spans="2:63" ht="15" thickBot="1">
      <c r="B18" s="323">
        <v>13</v>
      </c>
      <c r="C18" s="324" t="s">
        <v>514</v>
      </c>
      <c r="D18" s="305" t="s">
        <v>515</v>
      </c>
      <c r="E18" s="305" t="s">
        <v>298</v>
      </c>
      <c r="F18" s="340">
        <v>1</v>
      </c>
      <c r="G18" s="463">
        <v>240.8</v>
      </c>
      <c r="H18" s="464">
        <v>248.7</v>
      </c>
      <c r="I18" s="464">
        <v>254.8</v>
      </c>
      <c r="J18" s="464">
        <v>257.10000000000002</v>
      </c>
      <c r="K18" s="464">
        <v>261.10000000000002</v>
      </c>
      <c r="L18" s="464">
        <v>269.3</v>
      </c>
      <c r="M18" s="464">
        <v>278.3</v>
      </c>
      <c r="N18" s="468">
        <v>287.10000000000002</v>
      </c>
      <c r="O18" s="468">
        <v>296.00009999999997</v>
      </c>
      <c r="P18" s="468">
        <v>304.88010299999996</v>
      </c>
      <c r="Q18" s="468">
        <v>314.02650609</v>
      </c>
      <c r="R18" s="468">
        <v>323.44730127270003</v>
      </c>
      <c r="S18" s="468">
        <v>333.15072031088101</v>
      </c>
      <c r="T18" s="468">
        <v>343.14524192020747</v>
      </c>
      <c r="U18" s="468">
        <v>353.4395991778137</v>
      </c>
      <c r="V18" s="465">
        <v>364.04278715314814</v>
      </c>
      <c r="W18" s="465">
        <v>374.96407076774261</v>
      </c>
      <c r="X18" s="465">
        <v>386.2129928907749</v>
      </c>
      <c r="Y18" s="467">
        <v>397.79938267749816</v>
      </c>
      <c r="Z18" s="290"/>
      <c r="AA18" s="469"/>
      <c r="AB18" s="470"/>
      <c r="AD18" s="183">
        <f t="shared" si="3"/>
        <v>0</v>
      </c>
      <c r="AE18" s="183"/>
      <c r="AG18" s="401"/>
      <c r="AH18" s="408">
        <f t="shared" si="2"/>
        <v>0</v>
      </c>
      <c r="AI18" s="408">
        <f t="shared" si="2"/>
        <v>0</v>
      </c>
      <c r="AJ18" s="408">
        <f t="shared" si="2"/>
        <v>0</v>
      </c>
      <c r="AK18" s="408">
        <f t="shared" si="2"/>
        <v>0</v>
      </c>
      <c r="AL18" s="408">
        <f t="shared" si="2"/>
        <v>0</v>
      </c>
      <c r="AM18" s="408">
        <f t="shared" si="2"/>
        <v>0</v>
      </c>
      <c r="AN18" s="408">
        <f t="shared" si="2"/>
        <v>0</v>
      </c>
      <c r="AO18" s="408">
        <f t="shared" si="2"/>
        <v>0</v>
      </c>
      <c r="AP18" s="408">
        <f t="shared" si="2"/>
        <v>0</v>
      </c>
      <c r="AQ18" s="408">
        <f t="shared" si="2"/>
        <v>0</v>
      </c>
      <c r="AR18" s="408">
        <f t="shared" si="2"/>
        <v>0</v>
      </c>
      <c r="AS18" s="408">
        <f t="shared" si="2"/>
        <v>0</v>
      </c>
      <c r="AT18" s="401"/>
      <c r="AV18" s="401"/>
      <c r="AW18" s="437"/>
      <c r="AX18" s="405"/>
      <c r="AY18" s="405"/>
      <c r="AZ18" s="405"/>
      <c r="BA18" s="405"/>
      <c r="BB18" s="405"/>
      <c r="BC18" s="405"/>
      <c r="BD18" s="405"/>
      <c r="BE18" s="405"/>
      <c r="BF18" s="405"/>
      <c r="BG18" s="405"/>
      <c r="BH18" s="405"/>
      <c r="BI18" s="405"/>
      <c r="BJ18" s="405"/>
      <c r="BK18" s="401"/>
    </row>
    <row r="19" spans="2:63" ht="15" thickBot="1">
      <c r="B19" s="290"/>
      <c r="C19" s="290"/>
      <c r="D19" s="290"/>
      <c r="E19" s="290"/>
      <c r="F19" s="290"/>
      <c r="G19" s="290"/>
      <c r="H19" s="290"/>
      <c r="I19" s="290"/>
      <c r="J19" s="290"/>
      <c r="K19" s="290"/>
      <c r="L19" s="290"/>
      <c r="M19" s="471"/>
      <c r="N19" s="622"/>
      <c r="O19" s="471"/>
      <c r="P19" s="471"/>
      <c r="Q19" s="471"/>
      <c r="R19" s="471"/>
      <c r="S19" s="471"/>
      <c r="T19" s="471"/>
      <c r="U19" s="471"/>
      <c r="V19" s="471"/>
      <c r="W19" s="471"/>
      <c r="X19" s="471"/>
      <c r="Y19" s="471"/>
      <c r="Z19" s="290"/>
      <c r="AA19" s="472"/>
      <c r="AB19" s="472"/>
      <c r="AD19" s="183"/>
      <c r="AE19" s="183"/>
      <c r="AG19" s="401"/>
      <c r="AH19" s="405"/>
      <c r="AI19" s="405"/>
      <c r="AJ19" s="405"/>
      <c r="AK19" s="405"/>
      <c r="AL19" s="405"/>
      <c r="AM19" s="405"/>
      <c r="AN19" s="405"/>
      <c r="AO19" s="405"/>
      <c r="AP19" s="405"/>
      <c r="AQ19" s="405"/>
      <c r="AR19" s="405"/>
      <c r="AS19" s="405"/>
      <c r="AT19" s="401"/>
      <c r="AV19" s="401"/>
      <c r="AW19" s="405"/>
      <c r="AX19" s="405"/>
      <c r="AY19" s="405"/>
      <c r="AZ19" s="405"/>
      <c r="BA19" s="405"/>
      <c r="BB19" s="405"/>
      <c r="BC19" s="405"/>
      <c r="BD19" s="405"/>
      <c r="BE19" s="405"/>
      <c r="BF19" s="405"/>
      <c r="BG19" s="405"/>
      <c r="BH19" s="405"/>
      <c r="BI19" s="405"/>
      <c r="BJ19" s="405"/>
      <c r="BK19" s="401"/>
    </row>
    <row r="20" spans="2:63" ht="15" thickBot="1">
      <c r="B20" s="308" t="s">
        <v>277</v>
      </c>
      <c r="C20" s="309" t="s">
        <v>516</v>
      </c>
      <c r="D20" s="290"/>
      <c r="E20" s="290"/>
      <c r="F20" s="290"/>
      <c r="G20" s="290"/>
      <c r="H20" s="290"/>
      <c r="I20" s="290"/>
      <c r="J20" s="290"/>
      <c r="K20" s="290"/>
      <c r="L20" s="290"/>
      <c r="M20" s="471"/>
      <c r="N20" s="471"/>
      <c r="O20" s="471"/>
      <c r="P20" s="471"/>
      <c r="Q20" s="471"/>
      <c r="R20" s="471"/>
      <c r="S20" s="471"/>
      <c r="T20" s="471"/>
      <c r="U20" s="471"/>
      <c r="V20" s="471"/>
      <c r="W20" s="471"/>
      <c r="X20" s="471"/>
      <c r="Y20" s="471"/>
      <c r="Z20" s="290"/>
      <c r="AA20" s="472"/>
      <c r="AB20" s="472"/>
      <c r="AD20" s="183"/>
      <c r="AE20" s="183"/>
      <c r="AG20" s="401"/>
      <c r="AH20" s="405"/>
      <c r="AI20" s="405"/>
      <c r="AJ20" s="405"/>
      <c r="AK20" s="405"/>
      <c r="AL20" s="405"/>
      <c r="AM20" s="405"/>
      <c r="AN20" s="405"/>
      <c r="AO20" s="405"/>
      <c r="AP20" s="405"/>
      <c r="AQ20" s="405"/>
      <c r="AR20" s="405"/>
      <c r="AS20" s="405"/>
      <c r="AT20" s="401"/>
      <c r="AV20" s="401"/>
      <c r="AW20" s="405"/>
      <c r="AX20" s="405"/>
      <c r="AY20" s="405"/>
      <c r="AZ20" s="405"/>
      <c r="BA20" s="405"/>
      <c r="BB20" s="405"/>
      <c r="BC20" s="405"/>
      <c r="BD20" s="405"/>
      <c r="BE20" s="405"/>
      <c r="BF20" s="405"/>
      <c r="BG20" s="405"/>
      <c r="BH20" s="405"/>
      <c r="BI20" s="405"/>
      <c r="BJ20" s="405"/>
      <c r="BK20" s="401"/>
    </row>
    <row r="21" spans="2:63">
      <c r="B21" s="311">
        <v>14</v>
      </c>
      <c r="C21" s="312" t="s">
        <v>517</v>
      </c>
      <c r="D21" s="295" t="s">
        <v>518</v>
      </c>
      <c r="E21" s="313" t="s">
        <v>298</v>
      </c>
      <c r="F21" s="378">
        <v>0</v>
      </c>
      <c r="G21" s="473">
        <v>12</v>
      </c>
      <c r="H21" s="474">
        <v>12</v>
      </c>
      <c r="I21" s="474">
        <v>12</v>
      </c>
      <c r="J21" s="474">
        <v>12</v>
      </c>
      <c r="K21" s="474">
        <v>12</v>
      </c>
      <c r="L21" s="474">
        <v>12</v>
      </c>
      <c r="M21" s="440">
        <f t="shared" ref="M21:X21" si="4">COUNT(M22:M33)</f>
        <v>12</v>
      </c>
      <c r="N21" s="441">
        <f t="shared" si="4"/>
        <v>12</v>
      </c>
      <c r="O21" s="444">
        <f t="shared" si="4"/>
        <v>12</v>
      </c>
      <c r="P21" s="443">
        <f t="shared" si="4"/>
        <v>12</v>
      </c>
      <c r="Q21" s="441">
        <f t="shared" si="4"/>
        <v>12</v>
      </c>
      <c r="R21" s="441">
        <f t="shared" si="4"/>
        <v>12</v>
      </c>
      <c r="S21" s="441">
        <f t="shared" si="4"/>
        <v>12</v>
      </c>
      <c r="T21" s="444">
        <f t="shared" si="4"/>
        <v>12</v>
      </c>
      <c r="U21" s="445">
        <f t="shared" si="4"/>
        <v>12</v>
      </c>
      <c r="V21" s="441">
        <f t="shared" si="4"/>
        <v>12</v>
      </c>
      <c r="W21" s="441">
        <f t="shared" si="4"/>
        <v>12</v>
      </c>
      <c r="X21" s="441">
        <f t="shared" si="4"/>
        <v>12</v>
      </c>
      <c r="Y21" s="444">
        <f>COUNT(Y22:Y33)</f>
        <v>12</v>
      </c>
      <c r="Z21" s="290"/>
      <c r="AA21" s="475" t="s">
        <v>519</v>
      </c>
      <c r="AB21" s="447" t="s">
        <v>491</v>
      </c>
      <c r="AD21" s="183"/>
      <c r="AE21" s="183">
        <f xml:space="preserve"> IF( SUM( AX21:BJ21 ) = 0, 0,$AW$5 )</f>
        <v>0</v>
      </c>
      <c r="AG21" s="401"/>
      <c r="AH21" s="405"/>
      <c r="AI21" s="405"/>
      <c r="AJ21" s="405"/>
      <c r="AK21" s="405"/>
      <c r="AL21" s="405"/>
      <c r="AM21" s="405"/>
      <c r="AN21" s="405"/>
      <c r="AO21" s="405"/>
      <c r="AP21" s="405"/>
      <c r="AQ21" s="405"/>
      <c r="AR21" s="405"/>
      <c r="AS21" s="405"/>
      <c r="AT21" s="401"/>
      <c r="AV21" s="401"/>
      <c r="AW21" s="405"/>
      <c r="AX21" s="408">
        <f t="shared" ref="AX21:BJ21" si="5" xml:space="preserve"> IF( M21 = 12, 0, 1 )</f>
        <v>0</v>
      </c>
      <c r="AY21" s="408">
        <f t="shared" si="5"/>
        <v>0</v>
      </c>
      <c r="AZ21" s="408">
        <f t="shared" si="5"/>
        <v>0</v>
      </c>
      <c r="BA21" s="408">
        <f t="shared" si="5"/>
        <v>0</v>
      </c>
      <c r="BB21" s="408">
        <f t="shared" si="5"/>
        <v>0</v>
      </c>
      <c r="BC21" s="408">
        <f t="shared" si="5"/>
        <v>0</v>
      </c>
      <c r="BD21" s="408">
        <f t="shared" si="5"/>
        <v>0</v>
      </c>
      <c r="BE21" s="408">
        <f t="shared" si="5"/>
        <v>0</v>
      </c>
      <c r="BF21" s="408">
        <f t="shared" si="5"/>
        <v>0</v>
      </c>
      <c r="BG21" s="408">
        <f t="shared" si="5"/>
        <v>0</v>
      </c>
      <c r="BH21" s="408">
        <f t="shared" si="5"/>
        <v>0</v>
      </c>
      <c r="BI21" s="408">
        <f t="shared" si="5"/>
        <v>0</v>
      </c>
      <c r="BJ21" s="408">
        <f t="shared" si="5"/>
        <v>0</v>
      </c>
      <c r="BK21" s="401"/>
    </row>
    <row r="22" spans="2:63">
      <c r="B22" s="329">
        <v>15</v>
      </c>
      <c r="C22" s="330" t="s">
        <v>520</v>
      </c>
      <c r="D22" s="476" t="s">
        <v>521</v>
      </c>
      <c r="E22" s="331" t="s">
        <v>298</v>
      </c>
      <c r="F22" s="448">
        <v>1</v>
      </c>
      <c r="G22" s="449">
        <v>93.3</v>
      </c>
      <c r="H22" s="450">
        <v>95.9</v>
      </c>
      <c r="I22" s="450">
        <v>98</v>
      </c>
      <c r="J22" s="450">
        <v>99.6</v>
      </c>
      <c r="K22" s="450">
        <v>99.9</v>
      </c>
      <c r="L22" s="450">
        <v>100.6</v>
      </c>
      <c r="M22" s="450">
        <v>103.2</v>
      </c>
      <c r="N22" s="451">
        <v>105.85224000000001</v>
      </c>
      <c r="O22" s="453">
        <v>108.31859719200001</v>
      </c>
      <c r="P22" s="452">
        <v>110.48496913584002</v>
      </c>
      <c r="Q22" s="451">
        <v>112.69466851855682</v>
      </c>
      <c r="R22" s="451">
        <v>114.94856188892797</v>
      </c>
      <c r="S22" s="451">
        <v>117.24753312670653</v>
      </c>
      <c r="T22" s="453">
        <v>119.59248378924066</v>
      </c>
      <c r="U22" s="454">
        <v>121.98433346502547</v>
      </c>
      <c r="V22" s="451">
        <v>124.42402013432599</v>
      </c>
      <c r="W22" s="451">
        <v>126.91250053701251</v>
      </c>
      <c r="X22" s="451">
        <v>129.45075054775276</v>
      </c>
      <c r="Y22" s="453">
        <v>132.03976555870781</v>
      </c>
      <c r="Z22" s="290"/>
      <c r="AA22" s="460"/>
      <c r="AB22" s="461"/>
      <c r="AD22" s="183">
        <f t="shared" ref="AD22:AD33" si="6" xml:space="preserve"> IF( SUM( AH22:AS22 ) = 0, 0,$AH$5 )</f>
        <v>0</v>
      </c>
      <c r="AE22" s="183"/>
      <c r="AG22" s="401"/>
      <c r="AH22" s="408">
        <f xml:space="preserve"> IF( ISNUMBER(N22), 0, 1 )</f>
        <v>0</v>
      </c>
      <c r="AI22" s="408">
        <f xml:space="preserve"> IF( ISNUMBER(O22), 0, 1 )</f>
        <v>0</v>
      </c>
      <c r="AJ22" s="408">
        <f t="shared" ref="AJ22:AS33" si="7" xml:space="preserve"> IF( ISNUMBER(P22), 0, 1 )</f>
        <v>0</v>
      </c>
      <c r="AK22" s="408">
        <f t="shared" si="7"/>
        <v>0</v>
      </c>
      <c r="AL22" s="408">
        <f t="shared" si="7"/>
        <v>0</v>
      </c>
      <c r="AM22" s="408">
        <f t="shared" si="7"/>
        <v>0</v>
      </c>
      <c r="AN22" s="408">
        <f t="shared" si="7"/>
        <v>0</v>
      </c>
      <c r="AO22" s="408">
        <f t="shared" si="7"/>
        <v>0</v>
      </c>
      <c r="AP22" s="408">
        <f t="shared" si="7"/>
        <v>0</v>
      </c>
      <c r="AQ22" s="408">
        <f t="shared" si="7"/>
        <v>0</v>
      </c>
      <c r="AR22" s="408">
        <f t="shared" si="7"/>
        <v>0</v>
      </c>
      <c r="AS22" s="408">
        <f t="shared" si="7"/>
        <v>0</v>
      </c>
      <c r="AT22" s="401"/>
      <c r="AV22" s="401"/>
      <c r="AW22" s="405"/>
      <c r="AX22" s="405"/>
      <c r="AY22" s="405"/>
      <c r="AZ22" s="405"/>
      <c r="BA22" s="405"/>
      <c r="BB22" s="405"/>
      <c r="BC22" s="405"/>
      <c r="BD22" s="405"/>
      <c r="BE22" s="405"/>
      <c r="BF22" s="405"/>
      <c r="BG22" s="405"/>
      <c r="BH22" s="405"/>
      <c r="BI22" s="405"/>
      <c r="BJ22" s="405"/>
      <c r="BK22" s="401"/>
    </row>
    <row r="23" spans="2:63">
      <c r="B23" s="329">
        <v>16</v>
      </c>
      <c r="C23" s="457" t="s">
        <v>522</v>
      </c>
      <c r="D23" s="367" t="s">
        <v>523</v>
      </c>
      <c r="E23" s="458" t="s">
        <v>298</v>
      </c>
      <c r="F23" s="459">
        <v>1</v>
      </c>
      <c r="G23" s="449">
        <v>93.5</v>
      </c>
      <c r="H23" s="450">
        <v>95.9</v>
      </c>
      <c r="I23" s="450">
        <v>98.2</v>
      </c>
      <c r="J23" s="450">
        <v>99.6</v>
      </c>
      <c r="K23" s="450">
        <v>100.1</v>
      </c>
      <c r="L23" s="450">
        <v>100.8</v>
      </c>
      <c r="M23" s="450">
        <v>103.5</v>
      </c>
      <c r="N23" s="451">
        <v>106.11855000000001</v>
      </c>
      <c r="O23" s="453">
        <v>108.52744108500001</v>
      </c>
      <c r="P23" s="452">
        <v>110.6979899067</v>
      </c>
      <c r="Q23" s="451">
        <v>112.911949704834</v>
      </c>
      <c r="R23" s="451">
        <v>115.17018869893069</v>
      </c>
      <c r="S23" s="451">
        <v>117.4735924729093</v>
      </c>
      <c r="T23" s="453">
        <v>119.82306432236749</v>
      </c>
      <c r="U23" s="454">
        <v>122.21952560881483</v>
      </c>
      <c r="V23" s="451">
        <v>124.66391612099113</v>
      </c>
      <c r="W23" s="451">
        <v>127.15719444341096</v>
      </c>
      <c r="X23" s="451">
        <v>129.70033833227919</v>
      </c>
      <c r="Y23" s="453">
        <v>132.29434509892477</v>
      </c>
      <c r="Z23" s="290"/>
      <c r="AA23" s="460"/>
      <c r="AB23" s="461"/>
      <c r="AD23" s="183">
        <f t="shared" si="6"/>
        <v>0</v>
      </c>
      <c r="AE23" s="183"/>
      <c r="AG23" s="262"/>
      <c r="AH23" s="408">
        <f t="shared" ref="AH23:AI33" si="8" xml:space="preserve"> IF( ISNUMBER(N23), 0, 1 )</f>
        <v>0</v>
      </c>
      <c r="AI23" s="408">
        <f t="shared" si="8"/>
        <v>0</v>
      </c>
      <c r="AJ23" s="408">
        <f t="shared" si="7"/>
        <v>0</v>
      </c>
      <c r="AK23" s="408">
        <f t="shared" si="7"/>
        <v>0</v>
      </c>
      <c r="AL23" s="408">
        <f t="shared" si="7"/>
        <v>0</v>
      </c>
      <c r="AM23" s="408">
        <f t="shared" si="7"/>
        <v>0</v>
      </c>
      <c r="AN23" s="408">
        <f t="shared" si="7"/>
        <v>0</v>
      </c>
      <c r="AO23" s="408">
        <f t="shared" si="7"/>
        <v>0</v>
      </c>
      <c r="AP23" s="408">
        <f t="shared" si="7"/>
        <v>0</v>
      </c>
      <c r="AQ23" s="408">
        <f t="shared" si="7"/>
        <v>0</v>
      </c>
      <c r="AR23" s="408">
        <f t="shared" si="7"/>
        <v>0</v>
      </c>
      <c r="AS23" s="408">
        <f t="shared" si="7"/>
        <v>0</v>
      </c>
      <c r="AT23" s="262"/>
      <c r="AV23" s="262"/>
      <c r="AW23" s="623"/>
      <c r="AX23" s="405"/>
      <c r="AY23" s="405"/>
      <c r="AZ23" s="405"/>
      <c r="BA23" s="405"/>
      <c r="BB23" s="405"/>
      <c r="BC23" s="405"/>
      <c r="BD23" s="405"/>
      <c r="BE23" s="405"/>
      <c r="BF23" s="405"/>
      <c r="BG23" s="405"/>
      <c r="BH23" s="405"/>
      <c r="BI23" s="405"/>
      <c r="BJ23" s="405"/>
      <c r="BK23" s="262"/>
    </row>
    <row r="24" spans="2:63">
      <c r="B24" s="329">
        <v>17</v>
      </c>
      <c r="C24" s="318" t="s">
        <v>524</v>
      </c>
      <c r="D24" s="300" t="s">
        <v>525</v>
      </c>
      <c r="E24" s="319" t="s">
        <v>298</v>
      </c>
      <c r="F24" s="336">
        <v>1</v>
      </c>
      <c r="G24" s="449">
        <v>93.5</v>
      </c>
      <c r="H24" s="450">
        <v>95.6</v>
      </c>
      <c r="I24" s="450">
        <v>98</v>
      </c>
      <c r="J24" s="450">
        <v>99.8</v>
      </c>
      <c r="K24" s="450">
        <v>100.1</v>
      </c>
      <c r="L24" s="450">
        <v>101</v>
      </c>
      <c r="M24" s="450">
        <v>103.5</v>
      </c>
      <c r="N24" s="451">
        <v>106.191</v>
      </c>
      <c r="O24" s="453">
        <v>108.6015357</v>
      </c>
      <c r="P24" s="452">
        <v>110.773566414</v>
      </c>
      <c r="Q24" s="451">
        <v>112.98903774228</v>
      </c>
      <c r="R24" s="451">
        <v>115.24881849712561</v>
      </c>
      <c r="S24" s="451">
        <v>117.55379486706812</v>
      </c>
      <c r="T24" s="453">
        <v>119.90487076440948</v>
      </c>
      <c r="U24" s="454">
        <v>122.30296817969767</v>
      </c>
      <c r="V24" s="451">
        <v>124.74902754329163</v>
      </c>
      <c r="W24" s="451">
        <v>127.24400809415746</v>
      </c>
      <c r="X24" s="451">
        <v>129.78888825604062</v>
      </c>
      <c r="Y24" s="453">
        <v>132.38466602116145</v>
      </c>
      <c r="Z24" s="290"/>
      <c r="AA24" s="460"/>
      <c r="AB24" s="461"/>
      <c r="AD24" s="183">
        <f t="shared" si="6"/>
        <v>0</v>
      </c>
      <c r="AE24" s="183"/>
      <c r="AG24" s="262"/>
      <c r="AH24" s="408">
        <f t="shared" si="8"/>
        <v>0</v>
      </c>
      <c r="AI24" s="408">
        <f t="shared" si="8"/>
        <v>0</v>
      </c>
      <c r="AJ24" s="408">
        <f t="shared" si="7"/>
        <v>0</v>
      </c>
      <c r="AK24" s="408">
        <f t="shared" si="7"/>
        <v>0</v>
      </c>
      <c r="AL24" s="408">
        <f t="shared" si="7"/>
        <v>0</v>
      </c>
      <c r="AM24" s="408">
        <f t="shared" si="7"/>
        <v>0</v>
      </c>
      <c r="AN24" s="408">
        <f t="shared" si="7"/>
        <v>0</v>
      </c>
      <c r="AO24" s="408">
        <f t="shared" si="7"/>
        <v>0</v>
      </c>
      <c r="AP24" s="408">
        <f t="shared" si="7"/>
        <v>0</v>
      </c>
      <c r="AQ24" s="408">
        <f t="shared" si="7"/>
        <v>0</v>
      </c>
      <c r="AR24" s="408">
        <f t="shared" si="7"/>
        <v>0</v>
      </c>
      <c r="AS24" s="408">
        <f t="shared" si="7"/>
        <v>0</v>
      </c>
      <c r="AT24" s="262"/>
      <c r="AV24" s="262"/>
      <c r="AW24" s="405"/>
      <c r="AX24" s="405"/>
      <c r="AY24" s="405"/>
      <c r="AZ24" s="405"/>
      <c r="BA24" s="405"/>
      <c r="BB24" s="405"/>
      <c r="BC24" s="405"/>
      <c r="BD24" s="405"/>
      <c r="BE24" s="405"/>
      <c r="BF24" s="405"/>
      <c r="BG24" s="405"/>
      <c r="BH24" s="405"/>
      <c r="BI24" s="405"/>
      <c r="BJ24" s="405"/>
      <c r="BK24" s="262"/>
    </row>
    <row r="25" spans="2:63">
      <c r="B25" s="329">
        <v>18</v>
      </c>
      <c r="C25" s="318" t="s">
        <v>526</v>
      </c>
      <c r="D25" s="300" t="s">
        <v>527</v>
      </c>
      <c r="E25" s="319" t="s">
        <v>298</v>
      </c>
      <c r="F25" s="336">
        <v>1</v>
      </c>
      <c r="G25" s="449">
        <v>93.5</v>
      </c>
      <c r="H25" s="450">
        <v>95.7</v>
      </c>
      <c r="I25" s="450">
        <v>98</v>
      </c>
      <c r="J25" s="450">
        <v>99.6</v>
      </c>
      <c r="K25" s="450">
        <v>100</v>
      </c>
      <c r="L25" s="450">
        <v>100.9</v>
      </c>
      <c r="M25" s="450">
        <v>103.5</v>
      </c>
      <c r="N25" s="451">
        <v>106.11855000000001</v>
      </c>
      <c r="O25" s="453">
        <v>108.50621737500001</v>
      </c>
      <c r="P25" s="452">
        <v>110.67634172250001</v>
      </c>
      <c r="Q25" s="451">
        <v>112.88986855695002</v>
      </c>
      <c r="R25" s="451">
        <v>115.14766592808903</v>
      </c>
      <c r="S25" s="451">
        <v>117.4506192466508</v>
      </c>
      <c r="T25" s="453">
        <v>119.79963163158382</v>
      </c>
      <c r="U25" s="454">
        <v>122.1956242642155</v>
      </c>
      <c r="V25" s="451">
        <v>124.63953674949981</v>
      </c>
      <c r="W25" s="451">
        <v>127.13232748448981</v>
      </c>
      <c r="X25" s="451">
        <v>129.6749740341796</v>
      </c>
      <c r="Y25" s="453">
        <v>132.26847351486319</v>
      </c>
      <c r="Z25" s="290"/>
      <c r="AA25" s="460"/>
      <c r="AB25" s="461"/>
      <c r="AD25" s="183">
        <f t="shared" si="6"/>
        <v>0</v>
      </c>
      <c r="AE25" s="183"/>
      <c r="AG25" s="262"/>
      <c r="AH25" s="408">
        <f t="shared" si="8"/>
        <v>0</v>
      </c>
      <c r="AI25" s="408">
        <f t="shared" si="8"/>
        <v>0</v>
      </c>
      <c r="AJ25" s="408">
        <f t="shared" si="7"/>
        <v>0</v>
      </c>
      <c r="AK25" s="408">
        <f t="shared" si="7"/>
        <v>0</v>
      </c>
      <c r="AL25" s="408">
        <f t="shared" si="7"/>
        <v>0</v>
      </c>
      <c r="AM25" s="408">
        <f t="shared" si="7"/>
        <v>0</v>
      </c>
      <c r="AN25" s="408">
        <f t="shared" si="7"/>
        <v>0</v>
      </c>
      <c r="AO25" s="408">
        <f t="shared" si="7"/>
        <v>0</v>
      </c>
      <c r="AP25" s="408">
        <f t="shared" si="7"/>
        <v>0</v>
      </c>
      <c r="AQ25" s="408">
        <f t="shared" si="7"/>
        <v>0</v>
      </c>
      <c r="AR25" s="408">
        <f t="shared" si="7"/>
        <v>0</v>
      </c>
      <c r="AS25" s="408">
        <f t="shared" si="7"/>
        <v>0</v>
      </c>
      <c r="AT25" s="262"/>
      <c r="AV25" s="262"/>
      <c r="AW25" s="405"/>
      <c r="AX25" s="405"/>
      <c r="AY25" s="405"/>
      <c r="AZ25" s="405"/>
      <c r="BA25" s="405"/>
      <c r="BB25" s="405"/>
      <c r="BC25" s="405"/>
      <c r="BD25" s="405"/>
      <c r="BE25" s="405"/>
      <c r="BF25" s="405"/>
      <c r="BG25" s="405"/>
      <c r="BH25" s="405"/>
      <c r="BI25" s="405"/>
      <c r="BJ25" s="405"/>
      <c r="BK25" s="262"/>
    </row>
    <row r="26" spans="2:63">
      <c r="B26" s="329">
        <v>19</v>
      </c>
      <c r="C26" s="318" t="s">
        <v>528</v>
      </c>
      <c r="D26" s="300" t="s">
        <v>529</v>
      </c>
      <c r="E26" s="319" t="s">
        <v>298</v>
      </c>
      <c r="F26" s="336">
        <v>1</v>
      </c>
      <c r="G26" s="449">
        <v>93.9</v>
      </c>
      <c r="H26" s="450">
        <v>96.1</v>
      </c>
      <c r="I26" s="450">
        <v>98.4</v>
      </c>
      <c r="J26" s="450">
        <v>99.9</v>
      </c>
      <c r="K26" s="450">
        <v>100.3</v>
      </c>
      <c r="L26" s="450">
        <v>101.2</v>
      </c>
      <c r="M26" s="450">
        <v>104</v>
      </c>
      <c r="N26" s="451">
        <v>106.6</v>
      </c>
      <c r="O26" s="453">
        <v>108.99849999999999</v>
      </c>
      <c r="P26" s="452">
        <v>111.17846999999999</v>
      </c>
      <c r="Q26" s="451">
        <v>113.40203939999999</v>
      </c>
      <c r="R26" s="451">
        <v>115.670080188</v>
      </c>
      <c r="S26" s="451">
        <v>117.98348179176</v>
      </c>
      <c r="T26" s="453">
        <v>120.3431514275952</v>
      </c>
      <c r="U26" s="454">
        <v>122.75001445614711</v>
      </c>
      <c r="V26" s="451">
        <v>125.20501474527006</v>
      </c>
      <c r="W26" s="451">
        <v>127.70911504017546</v>
      </c>
      <c r="X26" s="451">
        <v>130.26329734097897</v>
      </c>
      <c r="Y26" s="453">
        <v>132.86856328779854</v>
      </c>
      <c r="Z26" s="290"/>
      <c r="AA26" s="460"/>
      <c r="AB26" s="461"/>
      <c r="AD26" s="183">
        <f t="shared" si="6"/>
        <v>0</v>
      </c>
      <c r="AE26" s="183"/>
      <c r="AG26" s="401"/>
      <c r="AH26" s="408">
        <f t="shared" si="8"/>
        <v>0</v>
      </c>
      <c r="AI26" s="408">
        <f t="shared" si="8"/>
        <v>0</v>
      </c>
      <c r="AJ26" s="408">
        <f t="shared" si="7"/>
        <v>0</v>
      </c>
      <c r="AK26" s="408">
        <f t="shared" si="7"/>
        <v>0</v>
      </c>
      <c r="AL26" s="408">
        <f t="shared" si="7"/>
        <v>0</v>
      </c>
      <c r="AM26" s="408">
        <f t="shared" si="7"/>
        <v>0</v>
      </c>
      <c r="AN26" s="408">
        <f t="shared" si="7"/>
        <v>0</v>
      </c>
      <c r="AO26" s="408">
        <f t="shared" si="7"/>
        <v>0</v>
      </c>
      <c r="AP26" s="408">
        <f t="shared" si="7"/>
        <v>0</v>
      </c>
      <c r="AQ26" s="408">
        <f t="shared" si="7"/>
        <v>0</v>
      </c>
      <c r="AR26" s="408">
        <f t="shared" si="7"/>
        <v>0</v>
      </c>
      <c r="AS26" s="408">
        <f t="shared" si="7"/>
        <v>0</v>
      </c>
      <c r="AT26" s="401"/>
      <c r="AV26" s="401"/>
      <c r="AW26" s="405"/>
      <c r="AX26" s="405"/>
      <c r="AY26" s="405"/>
      <c r="AZ26" s="405"/>
      <c r="BA26" s="405"/>
      <c r="BB26" s="405"/>
      <c r="BC26" s="405"/>
      <c r="BD26" s="405"/>
      <c r="BE26" s="405"/>
      <c r="BF26" s="405"/>
      <c r="BG26" s="405"/>
      <c r="BH26" s="405"/>
      <c r="BI26" s="405"/>
      <c r="BJ26" s="405"/>
      <c r="BK26" s="401"/>
    </row>
    <row r="27" spans="2:63">
      <c r="B27" s="329">
        <v>20</v>
      </c>
      <c r="C27" s="318" t="s">
        <v>530</v>
      </c>
      <c r="D27" s="300" t="s">
        <v>531</v>
      </c>
      <c r="E27" s="319" t="s">
        <v>298</v>
      </c>
      <c r="F27" s="336">
        <v>1</v>
      </c>
      <c r="G27" s="449">
        <v>94.5</v>
      </c>
      <c r="H27" s="450">
        <v>96.4</v>
      </c>
      <c r="I27" s="450">
        <v>98.7</v>
      </c>
      <c r="J27" s="450">
        <v>100</v>
      </c>
      <c r="K27" s="450">
        <v>100.2</v>
      </c>
      <c r="L27" s="450">
        <v>101.5</v>
      </c>
      <c r="M27" s="450">
        <v>104.3</v>
      </c>
      <c r="N27" s="451">
        <v>106.83449</v>
      </c>
      <c r="O27" s="453">
        <v>109.238266025</v>
      </c>
      <c r="P27" s="452">
        <v>111.42303134550001</v>
      </c>
      <c r="Q27" s="451">
        <v>113.65149197241001</v>
      </c>
      <c r="R27" s="451">
        <v>115.92452181185821</v>
      </c>
      <c r="S27" s="451">
        <v>118.24301224809538</v>
      </c>
      <c r="T27" s="453">
        <v>120.60787249305729</v>
      </c>
      <c r="U27" s="454">
        <v>123.02002994291843</v>
      </c>
      <c r="V27" s="451">
        <v>125.4804305417768</v>
      </c>
      <c r="W27" s="451">
        <v>127.99003915261234</v>
      </c>
      <c r="X27" s="451">
        <v>130.54983993566458</v>
      </c>
      <c r="Y27" s="453">
        <v>133.16083673437788</v>
      </c>
      <c r="Z27" s="290"/>
      <c r="AA27" s="460"/>
      <c r="AB27" s="461"/>
      <c r="AD27" s="183">
        <f t="shared" si="6"/>
        <v>0</v>
      </c>
      <c r="AE27" s="183"/>
      <c r="AG27" s="401"/>
      <c r="AH27" s="408">
        <f t="shared" si="8"/>
        <v>0</v>
      </c>
      <c r="AI27" s="408">
        <f t="shared" si="8"/>
        <v>0</v>
      </c>
      <c r="AJ27" s="408">
        <f t="shared" si="7"/>
        <v>0</v>
      </c>
      <c r="AK27" s="408">
        <f t="shared" si="7"/>
        <v>0</v>
      </c>
      <c r="AL27" s="408">
        <f t="shared" si="7"/>
        <v>0</v>
      </c>
      <c r="AM27" s="408">
        <f t="shared" si="7"/>
        <v>0</v>
      </c>
      <c r="AN27" s="408">
        <f t="shared" si="7"/>
        <v>0</v>
      </c>
      <c r="AO27" s="408">
        <f t="shared" si="7"/>
        <v>0</v>
      </c>
      <c r="AP27" s="408">
        <f t="shared" si="7"/>
        <v>0</v>
      </c>
      <c r="AQ27" s="408">
        <f t="shared" si="7"/>
        <v>0</v>
      </c>
      <c r="AR27" s="408">
        <f t="shared" si="7"/>
        <v>0</v>
      </c>
      <c r="AS27" s="408">
        <f t="shared" si="7"/>
        <v>0</v>
      </c>
      <c r="AT27" s="401"/>
      <c r="AV27" s="401"/>
      <c r="AW27" s="405"/>
      <c r="AX27" s="405"/>
      <c r="AY27" s="405"/>
      <c r="AZ27" s="405"/>
      <c r="BA27" s="405"/>
      <c r="BB27" s="405"/>
      <c r="BC27" s="405"/>
      <c r="BD27" s="405"/>
      <c r="BE27" s="405"/>
      <c r="BF27" s="405"/>
      <c r="BG27" s="405"/>
      <c r="BH27" s="405"/>
      <c r="BI27" s="405"/>
      <c r="BJ27" s="405"/>
      <c r="BK27" s="401"/>
    </row>
    <row r="28" spans="2:63">
      <c r="B28" s="329">
        <v>21</v>
      </c>
      <c r="C28" s="318" t="s">
        <v>532</v>
      </c>
      <c r="D28" s="300" t="s">
        <v>533</v>
      </c>
      <c r="E28" s="319" t="s">
        <v>298</v>
      </c>
      <c r="F28" s="336">
        <v>1</v>
      </c>
      <c r="G28" s="449">
        <v>94.5</v>
      </c>
      <c r="H28" s="450">
        <v>96.8</v>
      </c>
      <c r="I28" s="450">
        <v>98.8</v>
      </c>
      <c r="J28" s="450">
        <v>100.1</v>
      </c>
      <c r="K28" s="450">
        <v>100.3</v>
      </c>
      <c r="L28" s="450">
        <v>101.6</v>
      </c>
      <c r="M28" s="450">
        <v>104.4</v>
      </c>
      <c r="N28" s="451">
        <v>106.97868</v>
      </c>
      <c r="O28" s="453">
        <v>109.33221096</v>
      </c>
      <c r="P28" s="452">
        <v>111.5188551792</v>
      </c>
      <c r="Q28" s="451">
        <v>113.74923228278401</v>
      </c>
      <c r="R28" s="451">
        <v>116.02421692843969</v>
      </c>
      <c r="S28" s="451">
        <v>118.34470126700847</v>
      </c>
      <c r="T28" s="453">
        <v>120.71159529234865</v>
      </c>
      <c r="U28" s="454">
        <v>123.12582719819562</v>
      </c>
      <c r="V28" s="451">
        <v>125.58834374215954</v>
      </c>
      <c r="W28" s="451">
        <v>128.10011061700274</v>
      </c>
      <c r="X28" s="451">
        <v>130.66211282934279</v>
      </c>
      <c r="Y28" s="453">
        <v>133.27535508592965</v>
      </c>
      <c r="Z28" s="290"/>
      <c r="AA28" s="460"/>
      <c r="AB28" s="461"/>
      <c r="AD28" s="183">
        <f t="shared" si="6"/>
        <v>0</v>
      </c>
      <c r="AE28" s="183"/>
      <c r="AG28" s="401"/>
      <c r="AH28" s="408">
        <f t="shared" si="8"/>
        <v>0</v>
      </c>
      <c r="AI28" s="408">
        <f t="shared" si="8"/>
        <v>0</v>
      </c>
      <c r="AJ28" s="408">
        <f t="shared" si="7"/>
        <v>0</v>
      </c>
      <c r="AK28" s="408">
        <f t="shared" si="7"/>
        <v>0</v>
      </c>
      <c r="AL28" s="408">
        <f t="shared" si="7"/>
        <v>0</v>
      </c>
      <c r="AM28" s="408">
        <f t="shared" si="7"/>
        <v>0</v>
      </c>
      <c r="AN28" s="408">
        <f t="shared" si="7"/>
        <v>0</v>
      </c>
      <c r="AO28" s="408">
        <f t="shared" si="7"/>
        <v>0</v>
      </c>
      <c r="AP28" s="408">
        <f t="shared" si="7"/>
        <v>0</v>
      </c>
      <c r="AQ28" s="408">
        <f t="shared" si="7"/>
        <v>0</v>
      </c>
      <c r="AR28" s="408">
        <f t="shared" si="7"/>
        <v>0</v>
      </c>
      <c r="AS28" s="408">
        <f t="shared" si="7"/>
        <v>0</v>
      </c>
      <c r="AT28" s="401"/>
      <c r="AV28" s="401"/>
      <c r="AW28" s="405"/>
      <c r="AX28" s="405"/>
      <c r="AY28" s="405"/>
      <c r="AZ28" s="405"/>
      <c r="BA28" s="405"/>
      <c r="BB28" s="405"/>
      <c r="BC28" s="405"/>
      <c r="BD28" s="405"/>
      <c r="BE28" s="405"/>
      <c r="BF28" s="405"/>
      <c r="BG28" s="405"/>
      <c r="BH28" s="405"/>
      <c r="BI28" s="405"/>
      <c r="BJ28" s="405"/>
      <c r="BK28" s="401"/>
    </row>
    <row r="29" spans="2:63">
      <c r="B29" s="329">
        <v>22</v>
      </c>
      <c r="C29" s="318" t="s">
        <v>534</v>
      </c>
      <c r="D29" s="300" t="s">
        <v>535</v>
      </c>
      <c r="E29" s="319" t="s">
        <v>298</v>
      </c>
      <c r="F29" s="336">
        <v>1</v>
      </c>
      <c r="G29" s="449">
        <v>94.7</v>
      </c>
      <c r="H29" s="450">
        <v>97</v>
      </c>
      <c r="I29" s="450">
        <v>98.8</v>
      </c>
      <c r="J29" s="450">
        <v>99.9</v>
      </c>
      <c r="K29" s="450">
        <v>100.3</v>
      </c>
      <c r="L29" s="450">
        <v>101.8</v>
      </c>
      <c r="M29" s="450">
        <v>104.7</v>
      </c>
      <c r="N29" s="451">
        <v>107.13951000000002</v>
      </c>
      <c r="O29" s="453">
        <v>109.49657922000002</v>
      </c>
      <c r="P29" s="452">
        <v>111.68651080440002</v>
      </c>
      <c r="Q29" s="451">
        <v>113.92024102048802</v>
      </c>
      <c r="R29" s="451">
        <v>116.19864584089778</v>
      </c>
      <c r="S29" s="451">
        <v>118.52261875771573</v>
      </c>
      <c r="T29" s="453">
        <v>120.89307113287005</v>
      </c>
      <c r="U29" s="454">
        <v>123.31093255552746</v>
      </c>
      <c r="V29" s="451">
        <v>125.77715120663801</v>
      </c>
      <c r="W29" s="451">
        <v>128.29269423077076</v>
      </c>
      <c r="X29" s="451">
        <v>130.85854811538618</v>
      </c>
      <c r="Y29" s="453">
        <v>133.47571907769392</v>
      </c>
      <c r="Z29" s="290"/>
      <c r="AA29" s="460"/>
      <c r="AB29" s="461"/>
      <c r="AD29" s="183">
        <f t="shared" si="6"/>
        <v>0</v>
      </c>
      <c r="AE29" s="183"/>
      <c r="AG29" s="401"/>
      <c r="AH29" s="408">
        <f t="shared" si="8"/>
        <v>0</v>
      </c>
      <c r="AI29" s="408">
        <f t="shared" si="8"/>
        <v>0</v>
      </c>
      <c r="AJ29" s="408">
        <f t="shared" si="7"/>
        <v>0</v>
      </c>
      <c r="AK29" s="408">
        <f t="shared" si="7"/>
        <v>0</v>
      </c>
      <c r="AL29" s="408">
        <f t="shared" si="7"/>
        <v>0</v>
      </c>
      <c r="AM29" s="408">
        <f t="shared" si="7"/>
        <v>0</v>
      </c>
      <c r="AN29" s="408">
        <f t="shared" si="7"/>
        <v>0</v>
      </c>
      <c r="AO29" s="408">
        <f t="shared" si="7"/>
        <v>0</v>
      </c>
      <c r="AP29" s="408">
        <f t="shared" si="7"/>
        <v>0</v>
      </c>
      <c r="AQ29" s="408">
        <f t="shared" si="7"/>
        <v>0</v>
      </c>
      <c r="AR29" s="408">
        <f t="shared" si="7"/>
        <v>0</v>
      </c>
      <c r="AS29" s="408">
        <f t="shared" si="7"/>
        <v>0</v>
      </c>
      <c r="AT29" s="401"/>
      <c r="AV29" s="401"/>
      <c r="AW29" s="405"/>
      <c r="AX29" s="405"/>
      <c r="AY29" s="405"/>
      <c r="AZ29" s="405"/>
      <c r="BA29" s="405"/>
      <c r="BB29" s="405"/>
      <c r="BC29" s="405"/>
      <c r="BD29" s="405"/>
      <c r="BE29" s="405"/>
      <c r="BF29" s="405"/>
      <c r="BG29" s="405"/>
      <c r="BH29" s="405"/>
      <c r="BI29" s="405"/>
      <c r="BJ29" s="405"/>
      <c r="BK29" s="401"/>
    </row>
    <row r="30" spans="2:63">
      <c r="B30" s="329">
        <v>23</v>
      </c>
      <c r="C30" s="318" t="s">
        <v>536</v>
      </c>
      <c r="D30" s="300" t="s">
        <v>537</v>
      </c>
      <c r="E30" s="319" t="s">
        <v>298</v>
      </c>
      <c r="F30" s="336">
        <v>1</v>
      </c>
      <c r="G30" s="449">
        <v>95</v>
      </c>
      <c r="H30" s="450">
        <v>97.3</v>
      </c>
      <c r="I30" s="450">
        <v>99.2</v>
      </c>
      <c r="J30" s="450">
        <v>99.9</v>
      </c>
      <c r="K30" s="450">
        <v>100.4</v>
      </c>
      <c r="L30" s="450">
        <v>102.2</v>
      </c>
      <c r="M30" s="450">
        <v>105</v>
      </c>
      <c r="N30" s="451">
        <v>107.4885</v>
      </c>
      <c r="O30" s="453">
        <v>109.79950275000002</v>
      </c>
      <c r="P30" s="452">
        <v>111.99549280500001</v>
      </c>
      <c r="Q30" s="451">
        <v>114.23540266110001</v>
      </c>
      <c r="R30" s="451">
        <v>116.52011071432202</v>
      </c>
      <c r="S30" s="451">
        <v>118.85051292860845</v>
      </c>
      <c r="T30" s="453">
        <v>121.22752318718062</v>
      </c>
      <c r="U30" s="454">
        <v>123.65207365092424</v>
      </c>
      <c r="V30" s="451">
        <v>126.12511512394272</v>
      </c>
      <c r="W30" s="451">
        <v>128.64761742642159</v>
      </c>
      <c r="X30" s="451">
        <v>131.22056977495004</v>
      </c>
      <c r="Y30" s="453">
        <v>133.84498117044905</v>
      </c>
      <c r="Z30" s="290"/>
      <c r="AA30" s="460"/>
      <c r="AB30" s="461"/>
      <c r="AD30" s="183">
        <f t="shared" si="6"/>
        <v>0</v>
      </c>
      <c r="AE30" s="183"/>
      <c r="AG30" s="262"/>
      <c r="AH30" s="408">
        <f t="shared" si="8"/>
        <v>0</v>
      </c>
      <c r="AI30" s="408">
        <f t="shared" si="8"/>
        <v>0</v>
      </c>
      <c r="AJ30" s="408">
        <f t="shared" si="7"/>
        <v>0</v>
      </c>
      <c r="AK30" s="408">
        <f t="shared" si="7"/>
        <v>0</v>
      </c>
      <c r="AL30" s="408">
        <f t="shared" si="7"/>
        <v>0</v>
      </c>
      <c r="AM30" s="408">
        <f t="shared" si="7"/>
        <v>0</v>
      </c>
      <c r="AN30" s="408">
        <f t="shared" si="7"/>
        <v>0</v>
      </c>
      <c r="AO30" s="408">
        <f t="shared" si="7"/>
        <v>0</v>
      </c>
      <c r="AP30" s="408">
        <f t="shared" si="7"/>
        <v>0</v>
      </c>
      <c r="AQ30" s="408">
        <f t="shared" si="7"/>
        <v>0</v>
      </c>
      <c r="AR30" s="408">
        <f t="shared" si="7"/>
        <v>0</v>
      </c>
      <c r="AS30" s="408">
        <f t="shared" si="7"/>
        <v>0</v>
      </c>
      <c r="AT30" s="262"/>
      <c r="AV30" s="262"/>
      <c r="AW30" s="405"/>
      <c r="AX30" s="405"/>
      <c r="AY30" s="405"/>
      <c r="AZ30" s="405"/>
      <c r="BA30" s="405"/>
      <c r="BB30" s="405"/>
      <c r="BC30" s="405"/>
      <c r="BD30" s="405"/>
      <c r="BE30" s="405"/>
      <c r="BF30" s="405"/>
      <c r="BG30" s="405"/>
      <c r="BH30" s="405"/>
      <c r="BI30" s="405"/>
      <c r="BJ30" s="405"/>
      <c r="BK30" s="262"/>
    </row>
    <row r="31" spans="2:63">
      <c r="B31" s="329">
        <v>24</v>
      </c>
      <c r="C31" s="318" t="s">
        <v>538</v>
      </c>
      <c r="D31" s="300" t="s">
        <v>539</v>
      </c>
      <c r="E31" s="319" t="s">
        <v>298</v>
      </c>
      <c r="F31" s="336">
        <v>1</v>
      </c>
      <c r="G31" s="449">
        <v>94.7</v>
      </c>
      <c r="H31" s="450">
        <v>97</v>
      </c>
      <c r="I31" s="450">
        <v>98.7</v>
      </c>
      <c r="J31" s="450">
        <v>99.2</v>
      </c>
      <c r="K31" s="450">
        <v>99.9</v>
      </c>
      <c r="L31" s="450">
        <v>101.8</v>
      </c>
      <c r="M31" s="450">
        <v>104.5</v>
      </c>
      <c r="N31" s="451">
        <v>107.05766561800002</v>
      </c>
      <c r="O31" s="453">
        <v>109.30587659597801</v>
      </c>
      <c r="P31" s="452">
        <v>111.49199412789757</v>
      </c>
      <c r="Q31" s="451">
        <v>113.72183401045552</v>
      </c>
      <c r="R31" s="451">
        <v>115.99627069066463</v>
      </c>
      <c r="S31" s="451">
        <v>118.31619610447792</v>
      </c>
      <c r="T31" s="453">
        <v>120.68252002656749</v>
      </c>
      <c r="U31" s="454">
        <v>123.09617042709884</v>
      </c>
      <c r="V31" s="451">
        <v>125.55809383564082</v>
      </c>
      <c r="W31" s="451">
        <v>128.06925571235362</v>
      </c>
      <c r="X31" s="451">
        <v>130.63064082660071</v>
      </c>
      <c r="Y31" s="453">
        <v>133.24325364313273</v>
      </c>
      <c r="Z31" s="290"/>
      <c r="AA31" s="460"/>
      <c r="AB31" s="461"/>
      <c r="AD31" s="183">
        <f t="shared" si="6"/>
        <v>0</v>
      </c>
      <c r="AE31" s="183"/>
      <c r="AG31" s="401"/>
      <c r="AH31" s="408">
        <f t="shared" si="8"/>
        <v>0</v>
      </c>
      <c r="AI31" s="408">
        <f t="shared" si="8"/>
        <v>0</v>
      </c>
      <c r="AJ31" s="408">
        <f t="shared" si="7"/>
        <v>0</v>
      </c>
      <c r="AK31" s="408">
        <f t="shared" si="7"/>
        <v>0</v>
      </c>
      <c r="AL31" s="408">
        <f t="shared" si="7"/>
        <v>0</v>
      </c>
      <c r="AM31" s="408">
        <f t="shared" si="7"/>
        <v>0</v>
      </c>
      <c r="AN31" s="408">
        <f t="shared" si="7"/>
        <v>0</v>
      </c>
      <c r="AO31" s="408">
        <f t="shared" si="7"/>
        <v>0</v>
      </c>
      <c r="AP31" s="408">
        <f t="shared" si="7"/>
        <v>0</v>
      </c>
      <c r="AQ31" s="408">
        <f t="shared" si="7"/>
        <v>0</v>
      </c>
      <c r="AR31" s="408">
        <f t="shared" si="7"/>
        <v>0</v>
      </c>
      <c r="AS31" s="408">
        <f t="shared" si="7"/>
        <v>0</v>
      </c>
      <c r="AT31" s="401"/>
      <c r="AV31" s="401"/>
      <c r="AW31" s="405"/>
      <c r="AX31" s="405"/>
      <c r="AY31" s="405"/>
      <c r="AZ31" s="405"/>
      <c r="BA31" s="405"/>
      <c r="BB31" s="405"/>
      <c r="BC31" s="405"/>
      <c r="BD31" s="405"/>
      <c r="BE31" s="405"/>
      <c r="BF31" s="405"/>
      <c r="BG31" s="405"/>
      <c r="BH31" s="405"/>
      <c r="BI31" s="405"/>
      <c r="BJ31" s="405"/>
      <c r="BK31" s="401"/>
    </row>
    <row r="32" spans="2:63">
      <c r="B32" s="329">
        <v>25</v>
      </c>
      <c r="C32" s="318" t="s">
        <v>540</v>
      </c>
      <c r="D32" s="300" t="s">
        <v>541</v>
      </c>
      <c r="E32" s="319" t="s">
        <v>298</v>
      </c>
      <c r="F32" s="336">
        <v>1</v>
      </c>
      <c r="G32" s="449">
        <v>95.2</v>
      </c>
      <c r="H32" s="450">
        <v>97.5</v>
      </c>
      <c r="I32" s="450">
        <v>99.1</v>
      </c>
      <c r="J32" s="450">
        <v>99.5</v>
      </c>
      <c r="K32" s="450">
        <v>100.1</v>
      </c>
      <c r="L32" s="450">
        <v>102.4</v>
      </c>
      <c r="M32" s="450">
        <v>104.9</v>
      </c>
      <c r="N32" s="451">
        <v>107.55244032000002</v>
      </c>
      <c r="O32" s="453">
        <v>109.81104156672001</v>
      </c>
      <c r="P32" s="452">
        <v>112.00726239805441</v>
      </c>
      <c r="Q32" s="451">
        <v>114.2474076460155</v>
      </c>
      <c r="R32" s="451">
        <v>116.53235579893581</v>
      </c>
      <c r="S32" s="451">
        <v>118.86300291491453</v>
      </c>
      <c r="T32" s="453">
        <v>121.24026297321282</v>
      </c>
      <c r="U32" s="454">
        <v>123.66506823267709</v>
      </c>
      <c r="V32" s="451">
        <v>126.13836959733062</v>
      </c>
      <c r="W32" s="451">
        <v>128.66113698927722</v>
      </c>
      <c r="X32" s="451">
        <v>131.23435972906276</v>
      </c>
      <c r="Y32" s="453">
        <v>133.85904692364403</v>
      </c>
      <c r="Z32" s="290"/>
      <c r="AA32" s="460"/>
      <c r="AB32" s="461"/>
      <c r="AD32" s="183">
        <f t="shared" si="6"/>
        <v>0</v>
      </c>
      <c r="AE32" s="183"/>
      <c r="AG32" s="401"/>
      <c r="AH32" s="408">
        <f t="shared" si="8"/>
        <v>0</v>
      </c>
      <c r="AI32" s="408">
        <f t="shared" si="8"/>
        <v>0</v>
      </c>
      <c r="AJ32" s="408">
        <f t="shared" si="7"/>
        <v>0</v>
      </c>
      <c r="AK32" s="408">
        <f t="shared" si="7"/>
        <v>0</v>
      </c>
      <c r="AL32" s="408">
        <f t="shared" si="7"/>
        <v>0</v>
      </c>
      <c r="AM32" s="408">
        <f t="shared" si="7"/>
        <v>0</v>
      </c>
      <c r="AN32" s="408">
        <f t="shared" si="7"/>
        <v>0</v>
      </c>
      <c r="AO32" s="408">
        <f t="shared" si="7"/>
        <v>0</v>
      </c>
      <c r="AP32" s="408">
        <f t="shared" si="7"/>
        <v>0</v>
      </c>
      <c r="AQ32" s="408">
        <f t="shared" si="7"/>
        <v>0</v>
      </c>
      <c r="AR32" s="408">
        <f t="shared" si="7"/>
        <v>0</v>
      </c>
      <c r="AS32" s="408">
        <f t="shared" si="7"/>
        <v>0</v>
      </c>
      <c r="AT32" s="401"/>
      <c r="AV32" s="401"/>
      <c r="AW32" s="405"/>
      <c r="AX32" s="405"/>
      <c r="AY32" s="405"/>
      <c r="AZ32" s="405"/>
      <c r="BA32" s="405"/>
      <c r="BB32" s="405"/>
      <c r="BC32" s="405"/>
      <c r="BD32" s="405"/>
      <c r="BE32" s="405"/>
      <c r="BF32" s="405"/>
      <c r="BG32" s="405"/>
      <c r="BH32" s="405"/>
      <c r="BI32" s="405"/>
      <c r="BJ32" s="405"/>
      <c r="BK32" s="401"/>
    </row>
    <row r="33" spans="2:63" ht="15" thickBot="1">
      <c r="B33" s="323">
        <v>26</v>
      </c>
      <c r="C33" s="324" t="s">
        <v>542</v>
      </c>
      <c r="D33" s="374" t="s">
        <v>543</v>
      </c>
      <c r="E33" s="305" t="s">
        <v>298</v>
      </c>
      <c r="F33" s="340">
        <v>1</v>
      </c>
      <c r="G33" s="463">
        <v>95.4</v>
      </c>
      <c r="H33" s="464">
        <v>97.8</v>
      </c>
      <c r="I33" s="464">
        <v>99.3</v>
      </c>
      <c r="J33" s="464">
        <v>99.6</v>
      </c>
      <c r="K33" s="464">
        <v>100.4</v>
      </c>
      <c r="L33" s="464">
        <v>102.7</v>
      </c>
      <c r="M33" s="464">
        <v>105.1</v>
      </c>
      <c r="N33" s="465">
        <v>107.85705893300002</v>
      </c>
      <c r="O33" s="467">
        <v>110.12205717059301</v>
      </c>
      <c r="P33" s="466">
        <v>112.32449831400487</v>
      </c>
      <c r="Q33" s="465">
        <v>114.57098828028496</v>
      </c>
      <c r="R33" s="465">
        <v>116.86240804589066</v>
      </c>
      <c r="S33" s="465">
        <v>119.19965620680847</v>
      </c>
      <c r="T33" s="467">
        <v>121.58364933094464</v>
      </c>
      <c r="U33" s="468">
        <v>124.01532231756353</v>
      </c>
      <c r="V33" s="465">
        <v>126.49562876391481</v>
      </c>
      <c r="W33" s="465">
        <v>129.0255413391931</v>
      </c>
      <c r="X33" s="465">
        <v>131.60605216597696</v>
      </c>
      <c r="Y33" s="467">
        <v>134.23817320929649</v>
      </c>
      <c r="Z33" s="290"/>
      <c r="AA33" s="469"/>
      <c r="AB33" s="470"/>
      <c r="AD33" s="183">
        <f t="shared" si="6"/>
        <v>0</v>
      </c>
      <c r="AE33" s="183"/>
      <c r="AG33" s="401"/>
      <c r="AH33" s="408">
        <f t="shared" si="8"/>
        <v>0</v>
      </c>
      <c r="AI33" s="408">
        <f t="shared" si="8"/>
        <v>0</v>
      </c>
      <c r="AJ33" s="408">
        <f t="shared" si="7"/>
        <v>0</v>
      </c>
      <c r="AK33" s="408">
        <f t="shared" si="7"/>
        <v>0</v>
      </c>
      <c r="AL33" s="408">
        <f t="shared" si="7"/>
        <v>0</v>
      </c>
      <c r="AM33" s="408">
        <f t="shared" si="7"/>
        <v>0</v>
      </c>
      <c r="AN33" s="408">
        <f t="shared" si="7"/>
        <v>0</v>
      </c>
      <c r="AO33" s="408">
        <f t="shared" si="7"/>
        <v>0</v>
      </c>
      <c r="AP33" s="408">
        <f t="shared" si="7"/>
        <v>0</v>
      </c>
      <c r="AQ33" s="408">
        <f t="shared" si="7"/>
        <v>0</v>
      </c>
      <c r="AR33" s="408">
        <f t="shared" si="7"/>
        <v>0</v>
      </c>
      <c r="AS33" s="408">
        <f t="shared" si="7"/>
        <v>0</v>
      </c>
      <c r="AT33" s="401"/>
      <c r="AV33" s="401"/>
      <c r="AW33" s="437"/>
      <c r="AX33" s="405"/>
      <c r="AY33" s="405"/>
      <c r="AZ33" s="405"/>
      <c r="BA33" s="405"/>
      <c r="BB33" s="405"/>
      <c r="BC33" s="405"/>
      <c r="BD33" s="405"/>
      <c r="BE33" s="405"/>
      <c r="BF33" s="405"/>
      <c r="BG33" s="405"/>
      <c r="BH33" s="405"/>
      <c r="BI33" s="405"/>
      <c r="BJ33" s="405"/>
      <c r="BK33" s="401"/>
    </row>
    <row r="34" spans="2:63" ht="15" thickBot="1">
      <c r="B34" s="290"/>
      <c r="C34" s="290"/>
      <c r="D34" s="290"/>
      <c r="E34" s="290"/>
      <c r="F34" s="290"/>
      <c r="G34" s="290"/>
      <c r="H34" s="290"/>
      <c r="I34" s="290"/>
      <c r="J34" s="290"/>
      <c r="K34" s="290"/>
      <c r="L34" s="290"/>
      <c r="M34" s="471"/>
      <c r="N34" s="471"/>
      <c r="O34" s="471"/>
      <c r="P34" s="471"/>
      <c r="Q34" s="471"/>
      <c r="R34" s="471"/>
      <c r="S34" s="471"/>
      <c r="T34" s="471"/>
      <c r="U34" s="471"/>
      <c r="V34" s="471"/>
      <c r="W34" s="471"/>
      <c r="X34" s="471"/>
      <c r="Y34" s="471"/>
      <c r="Z34" s="471"/>
      <c r="AA34" s="471"/>
      <c r="AB34" s="477"/>
      <c r="AD34" s="183"/>
      <c r="AE34" s="183"/>
      <c r="AG34" s="401"/>
      <c r="AH34" s="405"/>
      <c r="AI34" s="405"/>
      <c r="AJ34" s="405"/>
      <c r="AK34" s="405"/>
      <c r="AL34" s="405"/>
      <c r="AM34" s="405"/>
      <c r="AN34" s="405"/>
      <c r="AO34" s="405"/>
      <c r="AP34" s="405"/>
      <c r="AQ34" s="405"/>
      <c r="AR34" s="405"/>
      <c r="AS34" s="405"/>
      <c r="AT34" s="401"/>
      <c r="AV34" s="401"/>
      <c r="AW34" s="405"/>
      <c r="AX34" s="405"/>
      <c r="AY34" s="405"/>
      <c r="AZ34" s="405"/>
      <c r="BA34" s="405"/>
      <c r="BB34" s="405"/>
      <c r="BC34" s="405"/>
      <c r="BD34" s="405"/>
      <c r="BE34" s="405"/>
      <c r="BF34" s="405"/>
      <c r="BG34" s="405"/>
      <c r="BH34" s="405"/>
      <c r="BI34" s="405"/>
      <c r="BJ34" s="405"/>
      <c r="BK34" s="401"/>
    </row>
    <row r="35" spans="2:63" ht="15" thickBot="1">
      <c r="B35" s="376" t="s">
        <v>288</v>
      </c>
      <c r="C35" s="377" t="s">
        <v>544</v>
      </c>
      <c r="D35" s="290"/>
      <c r="E35" s="290"/>
      <c r="F35" s="290"/>
      <c r="G35" s="290"/>
      <c r="H35" s="290"/>
      <c r="I35" s="290"/>
      <c r="J35" s="290"/>
      <c r="K35" s="290"/>
      <c r="L35" s="290"/>
      <c r="M35" s="471"/>
      <c r="N35" s="471"/>
      <c r="O35" s="471"/>
      <c r="P35" s="471"/>
      <c r="Q35" s="471"/>
      <c r="R35" s="471"/>
      <c r="S35" s="471"/>
      <c r="T35" s="471"/>
      <c r="U35" s="471"/>
      <c r="V35" s="471"/>
      <c r="W35" s="471"/>
      <c r="X35" s="471"/>
      <c r="Y35" s="471"/>
      <c r="Z35" s="290"/>
      <c r="AA35" s="472"/>
      <c r="AB35" s="472"/>
      <c r="AD35" s="183"/>
      <c r="AE35" s="183"/>
      <c r="AG35" s="267"/>
      <c r="AH35" s="405"/>
      <c r="AI35" s="405"/>
      <c r="AJ35" s="405"/>
      <c r="AK35" s="405"/>
      <c r="AL35" s="405"/>
      <c r="AM35" s="405"/>
      <c r="AN35" s="405"/>
      <c r="AO35" s="405"/>
      <c r="AP35" s="405"/>
      <c r="AQ35" s="405"/>
      <c r="AR35" s="405"/>
      <c r="AS35" s="405"/>
      <c r="AT35" s="267"/>
      <c r="AV35" s="267"/>
      <c r="AW35" s="405"/>
      <c r="AX35" s="405"/>
      <c r="AY35" s="405"/>
      <c r="AZ35" s="405"/>
      <c r="BA35" s="405"/>
      <c r="BB35" s="405"/>
      <c r="BC35" s="405"/>
      <c r="BD35" s="405"/>
      <c r="BE35" s="405"/>
      <c r="BF35" s="405"/>
      <c r="BG35" s="405"/>
      <c r="BH35" s="405"/>
      <c r="BI35" s="405"/>
      <c r="BJ35" s="405"/>
      <c r="BK35" s="267"/>
    </row>
    <row r="36" spans="2:63" ht="15" thickBot="1">
      <c r="B36" s="478">
        <v>27</v>
      </c>
      <c r="C36" s="479" t="s">
        <v>544</v>
      </c>
      <c r="D36" s="480" t="s">
        <v>545</v>
      </c>
      <c r="E36" s="480" t="s">
        <v>135</v>
      </c>
      <c r="F36" s="481">
        <v>2</v>
      </c>
      <c r="G36" s="290"/>
      <c r="H36" s="290"/>
      <c r="I36" s="290"/>
      <c r="J36" s="290"/>
      <c r="K36" s="290"/>
      <c r="L36" s="290"/>
      <c r="M36" s="471"/>
      <c r="N36" s="624">
        <f>+N14/M14-1</f>
        <v>3.1182015953589381E-2</v>
      </c>
      <c r="O36" s="348">
        <f t="shared" ref="O36:Y36" si="9">+O14/N14-1</f>
        <v>3.0239099859353136E-2</v>
      </c>
      <c r="P36" s="625">
        <f t="shared" si="9"/>
        <v>3.0000000000000027E-2</v>
      </c>
      <c r="Q36" s="347">
        <f t="shared" si="9"/>
        <v>3.0000000000000027E-2</v>
      </c>
      <c r="R36" s="347">
        <f t="shared" si="9"/>
        <v>3.0000000000000027E-2</v>
      </c>
      <c r="S36" s="347">
        <f t="shared" si="9"/>
        <v>3.0000000000000027E-2</v>
      </c>
      <c r="T36" s="348">
        <f t="shared" si="9"/>
        <v>3.0000000000000027E-2</v>
      </c>
      <c r="U36" s="625">
        <f t="shared" si="9"/>
        <v>3.0000000000000027E-2</v>
      </c>
      <c r="V36" s="347">
        <f t="shared" si="9"/>
        <v>3.0000000000000027E-2</v>
      </c>
      <c r="W36" s="347">
        <f t="shared" si="9"/>
        <v>3.0000000000000027E-2</v>
      </c>
      <c r="X36" s="347">
        <f t="shared" si="9"/>
        <v>3.0000000000000027E-2</v>
      </c>
      <c r="Y36" s="348">
        <f t="shared" si="9"/>
        <v>3.0000000000000027E-2</v>
      </c>
      <c r="Z36" s="290"/>
      <c r="AA36" s="482"/>
      <c r="AB36" s="483"/>
      <c r="AD36" s="183">
        <f xml:space="preserve"> IF( SUM( AH36:AS36 ) = 0, 0,$AH$5 )</f>
        <v>0</v>
      </c>
      <c r="AE36" s="183"/>
      <c r="AG36" s="267"/>
      <c r="AH36" s="408">
        <f t="shared" ref="AH36:AS36" si="10" xml:space="preserve"> IF( ISNUMBER(N36), 0, 1 )</f>
        <v>0</v>
      </c>
      <c r="AI36" s="408">
        <f t="shared" si="10"/>
        <v>0</v>
      </c>
      <c r="AJ36" s="408">
        <f t="shared" si="10"/>
        <v>0</v>
      </c>
      <c r="AK36" s="408">
        <f t="shared" si="10"/>
        <v>0</v>
      </c>
      <c r="AL36" s="408">
        <f t="shared" si="10"/>
        <v>0</v>
      </c>
      <c r="AM36" s="408">
        <f t="shared" si="10"/>
        <v>0</v>
      </c>
      <c r="AN36" s="408">
        <f t="shared" si="10"/>
        <v>0</v>
      </c>
      <c r="AO36" s="408">
        <f t="shared" si="10"/>
        <v>0</v>
      </c>
      <c r="AP36" s="408">
        <f t="shared" si="10"/>
        <v>0</v>
      </c>
      <c r="AQ36" s="408">
        <f t="shared" si="10"/>
        <v>0</v>
      </c>
      <c r="AR36" s="408">
        <f t="shared" si="10"/>
        <v>0</v>
      </c>
      <c r="AS36" s="408">
        <f t="shared" si="10"/>
        <v>0</v>
      </c>
      <c r="AT36" s="267"/>
      <c r="AV36" s="267"/>
      <c r="AW36" s="405"/>
      <c r="AX36" s="405"/>
      <c r="AY36" s="405"/>
      <c r="AZ36" s="405"/>
      <c r="BA36" s="405"/>
      <c r="BB36" s="405"/>
      <c r="BC36" s="405"/>
      <c r="BD36" s="405"/>
      <c r="BE36" s="405"/>
      <c r="BF36" s="405"/>
      <c r="BG36" s="405"/>
      <c r="BH36" s="405"/>
      <c r="BI36" s="405"/>
      <c r="BJ36" s="405"/>
      <c r="BK36" s="267"/>
    </row>
    <row r="37" spans="2:63" ht="15" thickBot="1">
      <c r="B37" s="290"/>
      <c r="C37" s="290"/>
      <c r="D37" s="290"/>
      <c r="E37" s="290"/>
      <c r="F37" s="290"/>
      <c r="G37" s="290"/>
      <c r="H37" s="290"/>
      <c r="I37" s="290"/>
      <c r="J37" s="290"/>
      <c r="K37" s="290"/>
      <c r="L37" s="290"/>
      <c r="M37" s="471"/>
      <c r="N37" s="471"/>
      <c r="O37" s="471"/>
      <c r="P37" s="471"/>
      <c r="Q37" s="471"/>
      <c r="R37" s="471"/>
      <c r="S37" s="471"/>
      <c r="T37" s="471"/>
      <c r="U37" s="471"/>
      <c r="V37" s="471"/>
      <c r="W37" s="471"/>
      <c r="X37" s="471"/>
      <c r="Y37" s="471"/>
      <c r="Z37" s="290"/>
      <c r="AA37" s="472"/>
      <c r="AB37" s="472"/>
      <c r="AD37" s="183"/>
      <c r="AE37" s="183"/>
      <c r="AG37" s="267"/>
      <c r="AH37" s="405"/>
      <c r="AI37" s="405"/>
      <c r="AJ37" s="405"/>
      <c r="AK37" s="405"/>
      <c r="AL37" s="405"/>
      <c r="AM37" s="405"/>
      <c r="AN37" s="405"/>
      <c r="AO37" s="405"/>
      <c r="AP37" s="405"/>
      <c r="AQ37" s="405"/>
      <c r="AR37" s="405"/>
      <c r="AS37" s="405"/>
      <c r="AT37" s="267"/>
      <c r="AV37" s="267"/>
      <c r="AW37" s="405"/>
      <c r="AX37" s="405"/>
      <c r="AY37" s="405"/>
      <c r="AZ37" s="405"/>
      <c r="BA37" s="405"/>
      <c r="BB37" s="405"/>
      <c r="BC37" s="405"/>
      <c r="BD37" s="405"/>
      <c r="BE37" s="405"/>
      <c r="BF37" s="405"/>
      <c r="BG37" s="405"/>
      <c r="BH37" s="405"/>
      <c r="BI37" s="405"/>
      <c r="BJ37" s="405"/>
      <c r="BK37" s="267"/>
    </row>
    <row r="38" spans="2:63" ht="15" thickBot="1">
      <c r="B38" s="308" t="s">
        <v>303</v>
      </c>
      <c r="C38" s="309" t="s">
        <v>546</v>
      </c>
      <c r="D38" s="290"/>
      <c r="E38" s="290"/>
      <c r="F38" s="290"/>
      <c r="G38" s="290"/>
      <c r="H38" s="290"/>
      <c r="I38" s="290"/>
      <c r="J38" s="290"/>
      <c r="K38" s="290"/>
      <c r="L38" s="290"/>
      <c r="M38" s="471"/>
      <c r="N38" s="471"/>
      <c r="O38" s="471"/>
      <c r="P38" s="471"/>
      <c r="Q38" s="471"/>
      <c r="R38" s="471"/>
      <c r="S38" s="471"/>
      <c r="T38" s="471"/>
      <c r="U38" s="471"/>
      <c r="V38" s="471"/>
      <c r="W38" s="471"/>
      <c r="X38" s="471"/>
      <c r="Y38" s="471"/>
      <c r="Z38" s="290"/>
      <c r="AA38" s="472"/>
      <c r="AB38" s="472"/>
      <c r="AD38" s="183"/>
      <c r="AE38" s="183"/>
      <c r="AG38" s="267"/>
      <c r="AH38" s="405"/>
      <c r="AI38" s="405"/>
      <c r="AJ38" s="405"/>
      <c r="AK38" s="405"/>
      <c r="AL38" s="405"/>
      <c r="AM38" s="405"/>
      <c r="AN38" s="405"/>
      <c r="AO38" s="405"/>
      <c r="AP38" s="405"/>
      <c r="AQ38" s="405"/>
      <c r="AR38" s="405"/>
      <c r="AS38" s="405"/>
      <c r="AT38" s="267"/>
      <c r="AV38" s="267"/>
      <c r="AW38" s="484">
        <f>SUM(AX6:BJ6,AX21:BJ21)</f>
        <v>0</v>
      </c>
      <c r="AX38" s="405"/>
      <c r="AY38" s="405"/>
      <c r="AZ38" s="405"/>
      <c r="BA38" s="405"/>
      <c r="BB38" s="405"/>
      <c r="BC38" s="405"/>
      <c r="BD38" s="405"/>
      <c r="BE38" s="405"/>
      <c r="BF38" s="405"/>
      <c r="BG38" s="405"/>
      <c r="BH38" s="405"/>
      <c r="BI38" s="405"/>
      <c r="BJ38" s="405"/>
      <c r="BK38" s="267"/>
    </row>
    <row r="39" spans="2:63">
      <c r="B39" s="311">
        <v>28</v>
      </c>
      <c r="C39" s="312" t="s">
        <v>547</v>
      </c>
      <c r="D39" s="313" t="s">
        <v>548</v>
      </c>
      <c r="E39" s="313" t="s">
        <v>298</v>
      </c>
      <c r="F39" s="378">
        <v>1</v>
      </c>
      <c r="G39" s="485">
        <f t="shared" ref="G39:Y39" si="11">IFERROR(AVERAGE(G7:G18),0)</f>
        <v>237.3416666666667</v>
      </c>
      <c r="H39" s="485">
        <f t="shared" si="11"/>
        <v>244.67499999999998</v>
      </c>
      <c r="I39" s="485">
        <f t="shared" si="11"/>
        <v>251.73333333333335</v>
      </c>
      <c r="J39" s="486">
        <f t="shared" si="11"/>
        <v>256.66666666666669</v>
      </c>
      <c r="K39" s="485">
        <f t="shared" si="11"/>
        <v>259.43333333333334</v>
      </c>
      <c r="L39" s="487">
        <f t="shared" si="11"/>
        <v>264.99166666666673</v>
      </c>
      <c r="M39" s="488">
        <f t="shared" si="11"/>
        <v>274.90833333333336</v>
      </c>
      <c r="N39" s="489">
        <f t="shared" si="11"/>
        <v>283.78333333333336</v>
      </c>
      <c r="O39" s="490">
        <f t="shared" si="11"/>
        <v>292.39149999999995</v>
      </c>
      <c r="P39" s="491">
        <f t="shared" si="11"/>
        <v>301.16324500000002</v>
      </c>
      <c r="Q39" s="489">
        <f t="shared" si="11"/>
        <v>310.19814235000001</v>
      </c>
      <c r="R39" s="489">
        <f t="shared" si="11"/>
        <v>319.50408662049995</v>
      </c>
      <c r="S39" s="489">
        <f t="shared" si="11"/>
        <v>329.08920921911505</v>
      </c>
      <c r="T39" s="492">
        <f t="shared" si="11"/>
        <v>338.96188549568848</v>
      </c>
      <c r="U39" s="491">
        <f t="shared" si="11"/>
        <v>349.13074206055916</v>
      </c>
      <c r="V39" s="489">
        <f t="shared" si="11"/>
        <v>359.60466432237598</v>
      </c>
      <c r="W39" s="489">
        <f t="shared" si="11"/>
        <v>370.3928042520472</v>
      </c>
      <c r="X39" s="489">
        <f t="shared" si="11"/>
        <v>381.50458837960872</v>
      </c>
      <c r="Y39" s="492">
        <f t="shared" si="11"/>
        <v>392.94972603099694</v>
      </c>
      <c r="Z39" s="290"/>
      <c r="AA39" s="475" t="s">
        <v>549</v>
      </c>
      <c r="AB39" s="493"/>
      <c r="AD39" s="183"/>
      <c r="AE39" s="183"/>
      <c r="AG39" s="267"/>
      <c r="AH39" s="405"/>
      <c r="AI39" s="405"/>
      <c r="AJ39" s="405"/>
      <c r="AK39" s="405"/>
      <c r="AL39" s="405"/>
      <c r="AM39" s="405"/>
      <c r="AN39" s="405"/>
      <c r="AO39" s="405"/>
      <c r="AP39" s="405"/>
      <c r="AQ39" s="405"/>
      <c r="AR39" s="405"/>
      <c r="AS39" s="405"/>
      <c r="AT39" s="267"/>
      <c r="AV39" s="267"/>
      <c r="AW39" s="405"/>
      <c r="AX39" s="405"/>
      <c r="AY39" s="405"/>
      <c r="AZ39" s="405"/>
      <c r="BA39" s="405"/>
      <c r="BB39" s="405"/>
      <c r="BC39" s="405"/>
      <c r="BD39" s="405"/>
      <c r="BE39" s="405"/>
      <c r="BF39" s="405"/>
      <c r="BG39" s="405"/>
      <c r="BH39" s="405"/>
      <c r="BI39" s="405"/>
      <c r="BJ39" s="405"/>
      <c r="BK39" s="267"/>
    </row>
    <row r="40" spans="2:63" ht="15" thickBot="1">
      <c r="B40" s="323">
        <v>29</v>
      </c>
      <c r="C40" s="324" t="s">
        <v>550</v>
      </c>
      <c r="D40" s="374" t="s">
        <v>551</v>
      </c>
      <c r="E40" s="305" t="s">
        <v>298</v>
      </c>
      <c r="F40" s="340">
        <v>1</v>
      </c>
      <c r="G40" s="494">
        <f t="shared" ref="G40:X40" si="12">IFERROR(AVERAGE(G22:G33),0)</f>
        <v>94.308333333333351</v>
      </c>
      <c r="H40" s="494">
        <f t="shared" si="12"/>
        <v>96.583333333333314</v>
      </c>
      <c r="I40" s="495">
        <f t="shared" si="12"/>
        <v>98.600000000000009</v>
      </c>
      <c r="J40" s="496">
        <f t="shared" si="12"/>
        <v>99.72499999999998</v>
      </c>
      <c r="K40" s="494">
        <f t="shared" si="12"/>
        <v>100.16666666666667</v>
      </c>
      <c r="L40" s="495">
        <f t="shared" si="12"/>
        <v>101.54166666666667</v>
      </c>
      <c r="M40" s="495">
        <f t="shared" si="12"/>
        <v>104.21666666666665</v>
      </c>
      <c r="N40" s="497">
        <f t="shared" si="12"/>
        <v>106.81572373925</v>
      </c>
      <c r="O40" s="498">
        <f t="shared" si="12"/>
        <v>109.17148547002427</v>
      </c>
      <c r="P40" s="499">
        <f t="shared" si="12"/>
        <v>111.35491517942474</v>
      </c>
      <c r="Q40" s="497">
        <f t="shared" si="12"/>
        <v>113.58201348301326</v>
      </c>
      <c r="R40" s="497">
        <f t="shared" si="12"/>
        <v>115.85365375267351</v>
      </c>
      <c r="S40" s="497">
        <f t="shared" si="12"/>
        <v>118.17072682772697</v>
      </c>
      <c r="T40" s="498">
        <f t="shared" si="12"/>
        <v>120.5341413642815</v>
      </c>
      <c r="U40" s="499">
        <f t="shared" si="12"/>
        <v>122.94482419156714</v>
      </c>
      <c r="V40" s="497">
        <f t="shared" si="12"/>
        <v>125.4037206753985</v>
      </c>
      <c r="W40" s="497">
        <f t="shared" si="12"/>
        <v>127.91179508890649</v>
      </c>
      <c r="X40" s="497">
        <f t="shared" si="12"/>
        <v>130.47003099068459</v>
      </c>
      <c r="Y40" s="498">
        <f>IFERROR(AVERAGE(Y22:Y33),0)</f>
        <v>133.07943161049829</v>
      </c>
      <c r="Z40" s="471"/>
      <c r="AA40" s="469" t="s">
        <v>552</v>
      </c>
      <c r="AB40" s="470"/>
      <c r="AD40" s="183"/>
      <c r="AE40" s="183"/>
      <c r="AG40" s="267"/>
      <c r="AH40" s="405"/>
      <c r="AI40" s="405"/>
      <c r="AJ40" s="405"/>
      <c r="AK40" s="405"/>
      <c r="AL40" s="405"/>
      <c r="AM40" s="405"/>
      <c r="AN40" s="405"/>
      <c r="AO40" s="405"/>
      <c r="AP40" s="405"/>
      <c r="AQ40" s="405"/>
      <c r="AR40" s="405"/>
      <c r="AS40" s="405"/>
      <c r="AT40" s="267"/>
      <c r="AV40" s="267"/>
      <c r="AW40" s="405"/>
      <c r="AX40" s="405"/>
      <c r="AY40" s="405"/>
      <c r="AZ40" s="405"/>
      <c r="BA40" s="405"/>
      <c r="BB40" s="405"/>
      <c r="BC40" s="405"/>
      <c r="BD40" s="405"/>
      <c r="BE40" s="405"/>
      <c r="BF40" s="405"/>
      <c r="BG40" s="405"/>
      <c r="BH40" s="405"/>
      <c r="BI40" s="405"/>
      <c r="BJ40" s="405"/>
      <c r="BK40" s="267"/>
    </row>
    <row r="41" spans="2:63" ht="15" thickBot="1">
      <c r="B41" s="290"/>
      <c r="C41" s="290"/>
      <c r="D41" s="290"/>
      <c r="E41" s="290"/>
      <c r="F41" s="290"/>
      <c r="G41" s="290"/>
      <c r="H41" s="500"/>
      <c r="I41" s="290"/>
      <c r="J41" s="290"/>
      <c r="K41" s="290"/>
      <c r="L41" s="290"/>
      <c r="M41" s="290"/>
      <c r="N41" s="501"/>
      <c r="O41" s="501"/>
      <c r="P41" s="501"/>
      <c r="Q41" s="501"/>
      <c r="R41" s="501"/>
      <c r="S41" s="501"/>
      <c r="T41" s="501"/>
      <c r="U41" s="501"/>
      <c r="V41" s="501"/>
      <c r="W41" s="501"/>
      <c r="X41" s="501"/>
      <c r="Y41" s="501"/>
      <c r="Z41" s="290"/>
      <c r="AA41" s="472"/>
      <c r="AB41" s="472"/>
      <c r="AD41" s="183"/>
      <c r="AE41" s="183"/>
      <c r="AG41" s="267"/>
      <c r="AH41" s="405"/>
      <c r="AI41" s="405"/>
      <c r="AJ41" s="405"/>
      <c r="AK41" s="405"/>
      <c r="AL41" s="405"/>
      <c r="AM41" s="405"/>
      <c r="AN41" s="405"/>
      <c r="AO41" s="405"/>
      <c r="AP41" s="405"/>
      <c r="AQ41" s="405"/>
      <c r="AR41" s="405"/>
      <c r="AS41" s="405"/>
      <c r="AT41" s="267"/>
      <c r="AV41" s="267"/>
      <c r="AW41" s="405"/>
      <c r="AX41" s="405"/>
      <c r="AY41" s="405"/>
      <c r="AZ41" s="405"/>
      <c r="BA41" s="405"/>
      <c r="BB41" s="405"/>
      <c r="BC41" s="405"/>
      <c r="BD41" s="405"/>
      <c r="BE41" s="405"/>
      <c r="BF41" s="405"/>
      <c r="BG41" s="405"/>
      <c r="BH41" s="405"/>
      <c r="BI41" s="405"/>
      <c r="BJ41" s="405"/>
      <c r="BK41" s="267"/>
    </row>
    <row r="42" spans="2:63" ht="15" thickBot="1">
      <c r="B42" s="308" t="s">
        <v>312</v>
      </c>
      <c r="C42" s="309" t="s">
        <v>553</v>
      </c>
      <c r="D42" s="290"/>
      <c r="E42" s="290"/>
      <c r="F42" s="290"/>
      <c r="G42" s="290"/>
      <c r="H42" s="290"/>
      <c r="I42" s="290"/>
      <c r="J42" s="290"/>
      <c r="K42" s="290"/>
      <c r="L42" s="290"/>
      <c r="M42" s="290"/>
      <c r="N42" s="501"/>
      <c r="O42" s="501"/>
      <c r="P42" s="501"/>
      <c r="Q42" s="501"/>
      <c r="R42" s="501"/>
      <c r="S42" s="501"/>
      <c r="T42" s="501"/>
      <c r="U42" s="501"/>
      <c r="V42" s="501"/>
      <c r="W42" s="501"/>
      <c r="X42" s="501"/>
      <c r="Y42" s="501"/>
      <c r="Z42" s="290"/>
      <c r="AA42" s="472"/>
      <c r="AB42" s="472"/>
      <c r="AD42" s="183"/>
      <c r="AE42" s="183"/>
      <c r="AG42" s="267"/>
      <c r="AH42" s="405"/>
      <c r="AI42" s="405"/>
      <c r="AJ42" s="405"/>
      <c r="AK42" s="405"/>
      <c r="AL42" s="405"/>
      <c r="AM42" s="405"/>
      <c r="AN42" s="405"/>
      <c r="AO42" s="405"/>
      <c r="AP42" s="405"/>
      <c r="AQ42" s="405"/>
      <c r="AR42" s="405"/>
      <c r="AS42" s="405"/>
      <c r="AT42" s="267"/>
      <c r="AV42" s="267"/>
      <c r="AW42" s="405"/>
      <c r="AX42" s="405"/>
      <c r="AY42" s="405"/>
      <c r="AZ42" s="405"/>
      <c r="BA42" s="405"/>
      <c r="BB42" s="405"/>
      <c r="BC42" s="405"/>
      <c r="BD42" s="405"/>
      <c r="BE42" s="405"/>
      <c r="BF42" s="405"/>
      <c r="BG42" s="405"/>
      <c r="BH42" s="405"/>
      <c r="BI42" s="405"/>
      <c r="BJ42" s="405"/>
      <c r="BK42" s="267"/>
    </row>
    <row r="43" spans="2:63">
      <c r="B43" s="311">
        <v>30</v>
      </c>
      <c r="C43" s="312" t="s">
        <v>554</v>
      </c>
      <c r="D43" s="313" t="s">
        <v>555</v>
      </c>
      <c r="E43" s="313" t="s">
        <v>135</v>
      </c>
      <c r="F43" s="378">
        <v>2</v>
      </c>
      <c r="G43" s="290"/>
      <c r="H43" s="502">
        <f t="shared" ref="H43:Y43" si="13" xml:space="preserve"> IF(G14=0,0,H14 / G14 -1)</f>
        <v>2.9769392033542896E-2</v>
      </c>
      <c r="I43" s="503">
        <f t="shared" si="13"/>
        <v>2.6465798045602673E-2</v>
      </c>
      <c r="J43" s="504">
        <f t="shared" si="13"/>
        <v>1.983339944466489E-2</v>
      </c>
      <c r="K43" s="505">
        <f t="shared" si="13"/>
        <v>1.0501750291715295E-2</v>
      </c>
      <c r="L43" s="506">
        <f t="shared" si="13"/>
        <v>2.1939953810623525E-2</v>
      </c>
      <c r="M43" s="503">
        <f t="shared" si="13"/>
        <v>3.8794726930320156E-2</v>
      </c>
      <c r="N43" s="507">
        <f t="shared" si="13"/>
        <v>3.1182015953589381E-2</v>
      </c>
      <c r="O43" s="508">
        <f t="shared" si="13"/>
        <v>3.0239099859353136E-2</v>
      </c>
      <c r="P43" s="509">
        <f t="shared" si="13"/>
        <v>3.0000000000000027E-2</v>
      </c>
      <c r="Q43" s="507">
        <f t="shared" si="13"/>
        <v>3.0000000000000027E-2</v>
      </c>
      <c r="R43" s="507">
        <f t="shared" si="13"/>
        <v>3.0000000000000027E-2</v>
      </c>
      <c r="S43" s="507">
        <f t="shared" si="13"/>
        <v>3.0000000000000027E-2</v>
      </c>
      <c r="T43" s="508">
        <f t="shared" si="13"/>
        <v>3.0000000000000027E-2</v>
      </c>
      <c r="U43" s="509">
        <f t="shared" si="13"/>
        <v>3.0000000000000027E-2</v>
      </c>
      <c r="V43" s="507">
        <f t="shared" si="13"/>
        <v>3.0000000000000027E-2</v>
      </c>
      <c r="W43" s="507">
        <f t="shared" si="13"/>
        <v>3.0000000000000027E-2</v>
      </c>
      <c r="X43" s="507">
        <f t="shared" si="13"/>
        <v>3.0000000000000027E-2</v>
      </c>
      <c r="Y43" s="508">
        <f t="shared" si="13"/>
        <v>3.0000000000000027E-2</v>
      </c>
      <c r="Z43" s="290"/>
      <c r="AA43" s="475" t="s">
        <v>556</v>
      </c>
      <c r="AB43" s="493"/>
      <c r="AD43" s="183"/>
      <c r="AE43" s="183"/>
      <c r="AG43" s="262"/>
      <c r="AH43" s="405"/>
      <c r="AI43" s="405"/>
      <c r="AJ43" s="405"/>
      <c r="AK43" s="405"/>
      <c r="AL43" s="405"/>
      <c r="AM43" s="405"/>
      <c r="AN43" s="405"/>
      <c r="AO43" s="405"/>
      <c r="AP43" s="405"/>
      <c r="AQ43" s="405"/>
      <c r="AR43" s="405"/>
      <c r="AS43" s="405"/>
      <c r="AT43" s="262"/>
      <c r="AV43" s="262"/>
      <c r="AW43" s="405"/>
      <c r="AX43" s="405"/>
      <c r="AY43" s="405"/>
      <c r="AZ43" s="405"/>
      <c r="BA43" s="405"/>
      <c r="BB43" s="405"/>
      <c r="BC43" s="405"/>
      <c r="BD43" s="405"/>
      <c r="BE43" s="405"/>
      <c r="BF43" s="405"/>
      <c r="BG43" s="405"/>
      <c r="BH43" s="405"/>
      <c r="BI43" s="405"/>
      <c r="BJ43" s="405"/>
      <c r="BK43" s="262"/>
    </row>
    <row r="44" spans="2:63">
      <c r="B44" s="317">
        <v>31</v>
      </c>
      <c r="C44" s="318" t="s">
        <v>557</v>
      </c>
      <c r="D44" s="319" t="s">
        <v>558</v>
      </c>
      <c r="E44" s="319" t="s">
        <v>135</v>
      </c>
      <c r="F44" s="336">
        <v>2</v>
      </c>
      <c r="G44" s="290"/>
      <c r="H44" s="510">
        <f xml:space="preserve"> IF(G39=0,0,H39 / G39 -1)</f>
        <v>3.0897791510129391E-2</v>
      </c>
      <c r="I44" s="511">
        <f t="shared" ref="I44:Y44" si="14" xml:space="preserve"> IF(H39=0,0,I39 / H39 -1)</f>
        <v>2.8847791287762714E-2</v>
      </c>
      <c r="J44" s="512">
        <f t="shared" si="14"/>
        <v>1.9597457627118731E-2</v>
      </c>
      <c r="K44" s="513">
        <f t="shared" si="14"/>
        <v>1.0779220779220777E-2</v>
      </c>
      <c r="L44" s="511">
        <f t="shared" si="14"/>
        <v>2.1424900424001248E-2</v>
      </c>
      <c r="M44" s="511">
        <f t="shared" si="14"/>
        <v>3.7422560457875953E-2</v>
      </c>
      <c r="N44" s="514">
        <f t="shared" si="14"/>
        <v>3.2283488435539187E-2</v>
      </c>
      <c r="O44" s="515">
        <f t="shared" si="14"/>
        <v>3.0333587831091524E-2</v>
      </c>
      <c r="P44" s="516">
        <f t="shared" si="14"/>
        <v>3.0000000000000249E-2</v>
      </c>
      <c r="Q44" s="514">
        <f t="shared" si="14"/>
        <v>3.0000000000000027E-2</v>
      </c>
      <c r="R44" s="514">
        <f t="shared" si="14"/>
        <v>2.9999999999999805E-2</v>
      </c>
      <c r="S44" s="514">
        <f t="shared" si="14"/>
        <v>3.0000000000000249E-2</v>
      </c>
      <c r="T44" s="515">
        <f t="shared" si="14"/>
        <v>3.0000000000000027E-2</v>
      </c>
      <c r="U44" s="516">
        <f t="shared" si="14"/>
        <v>3.0000000000000027E-2</v>
      </c>
      <c r="V44" s="514">
        <f t="shared" si="14"/>
        <v>3.0000000000000249E-2</v>
      </c>
      <c r="W44" s="514">
        <f t="shared" si="14"/>
        <v>2.9999999999999805E-2</v>
      </c>
      <c r="X44" s="514">
        <f t="shared" si="14"/>
        <v>3.0000000000000249E-2</v>
      </c>
      <c r="Y44" s="515">
        <f t="shared" si="14"/>
        <v>2.9999999999999805E-2</v>
      </c>
      <c r="Z44" s="290"/>
      <c r="AA44" s="460" t="s">
        <v>559</v>
      </c>
      <c r="AB44" s="461"/>
      <c r="AD44" s="183"/>
      <c r="AE44" s="183"/>
      <c r="AG44" s="262"/>
      <c r="AH44" s="405"/>
      <c r="AI44" s="405"/>
      <c r="AJ44" s="405"/>
      <c r="AK44" s="405"/>
      <c r="AL44" s="405"/>
      <c r="AM44" s="405"/>
      <c r="AN44" s="405"/>
      <c r="AO44" s="405"/>
      <c r="AP44" s="405"/>
      <c r="AQ44" s="405"/>
      <c r="AR44" s="405"/>
      <c r="AS44" s="405"/>
      <c r="AT44" s="262"/>
      <c r="AV44" s="262"/>
      <c r="AW44" s="405"/>
      <c r="AX44" s="405"/>
      <c r="AY44" s="405"/>
      <c r="AZ44" s="405"/>
      <c r="BA44" s="405"/>
      <c r="BB44" s="405"/>
      <c r="BC44" s="405"/>
      <c r="BD44" s="405"/>
      <c r="BE44" s="405"/>
      <c r="BF44" s="405"/>
      <c r="BG44" s="405"/>
      <c r="BH44" s="405"/>
      <c r="BI44" s="405"/>
      <c r="BJ44" s="405"/>
      <c r="BK44" s="262"/>
    </row>
    <row r="45" spans="2:63">
      <c r="B45" s="317">
        <v>32</v>
      </c>
      <c r="C45" s="318" t="s">
        <v>560</v>
      </c>
      <c r="D45" s="319" t="s">
        <v>561</v>
      </c>
      <c r="E45" s="319" t="s">
        <v>135</v>
      </c>
      <c r="F45" s="336">
        <v>2</v>
      </c>
      <c r="G45" s="290"/>
      <c r="H45" s="510">
        <f t="shared" ref="H45:X45" si="15" xml:space="preserve"> IF(G18=0,0,H18 / G18 -1)</f>
        <v>3.2807308970099536E-2</v>
      </c>
      <c r="I45" s="511">
        <f t="shared" si="15"/>
        <v>2.4527543224768911E-2</v>
      </c>
      <c r="J45" s="512">
        <f t="shared" si="15"/>
        <v>9.0266875981162009E-3</v>
      </c>
      <c r="K45" s="513">
        <f t="shared" si="15"/>
        <v>1.5558148580318898E-2</v>
      </c>
      <c r="L45" s="511">
        <f t="shared" si="15"/>
        <v>3.1405591727307502E-2</v>
      </c>
      <c r="M45" s="511">
        <f t="shared" si="15"/>
        <v>3.3419977720014815E-2</v>
      </c>
      <c r="N45" s="514">
        <f t="shared" si="15"/>
        <v>3.1620553359683834E-2</v>
      </c>
      <c r="O45" s="515">
        <f t="shared" si="15"/>
        <v>3.0999999999999917E-2</v>
      </c>
      <c r="P45" s="516">
        <f t="shared" si="15"/>
        <v>3.0000000000000027E-2</v>
      </c>
      <c r="Q45" s="514">
        <f t="shared" si="15"/>
        <v>3.0000000000000027E-2</v>
      </c>
      <c r="R45" s="514">
        <f t="shared" si="15"/>
        <v>3.0000000000000027E-2</v>
      </c>
      <c r="S45" s="514">
        <f t="shared" si="15"/>
        <v>3.0000000000000027E-2</v>
      </c>
      <c r="T45" s="515">
        <f t="shared" si="15"/>
        <v>3.0000000000000027E-2</v>
      </c>
      <c r="U45" s="516">
        <f t="shared" si="15"/>
        <v>3.0000000000000027E-2</v>
      </c>
      <c r="V45" s="514">
        <f t="shared" si="15"/>
        <v>3.0000000000000027E-2</v>
      </c>
      <c r="W45" s="514">
        <f t="shared" si="15"/>
        <v>3.0000000000000027E-2</v>
      </c>
      <c r="X45" s="514">
        <f t="shared" si="15"/>
        <v>3.0000000000000027E-2</v>
      </c>
      <c r="Y45" s="515">
        <f xml:space="preserve"> IF(X18=0,0,Y18 / X18 -1)</f>
        <v>3.0000000000000027E-2</v>
      </c>
      <c r="Z45" s="290"/>
      <c r="AA45" s="460" t="s">
        <v>562</v>
      </c>
      <c r="AB45" s="461"/>
      <c r="AD45" s="183"/>
      <c r="AE45" s="183"/>
      <c r="AG45" s="262"/>
      <c r="AH45" s="405"/>
      <c r="AI45" s="405"/>
      <c r="AJ45" s="405"/>
      <c r="AK45" s="405"/>
      <c r="AL45" s="405"/>
      <c r="AM45" s="405"/>
      <c r="AN45" s="405"/>
      <c r="AO45" s="405"/>
      <c r="AP45" s="405"/>
      <c r="AQ45" s="405"/>
      <c r="AR45" s="405"/>
      <c r="AS45" s="405"/>
      <c r="AT45" s="262"/>
      <c r="AV45" s="262"/>
      <c r="AW45" s="405"/>
      <c r="AX45" s="405"/>
      <c r="AY45" s="405"/>
      <c r="AZ45" s="405"/>
      <c r="BA45" s="405"/>
      <c r="BB45" s="405"/>
      <c r="BC45" s="405"/>
      <c r="BD45" s="405"/>
      <c r="BE45" s="405"/>
      <c r="BF45" s="405"/>
      <c r="BG45" s="405"/>
      <c r="BH45" s="405"/>
      <c r="BI45" s="405"/>
      <c r="BJ45" s="405"/>
      <c r="BK45" s="262"/>
    </row>
    <row r="46" spans="2:63">
      <c r="B46" s="317">
        <v>33</v>
      </c>
      <c r="C46" s="318" t="s">
        <v>563</v>
      </c>
      <c r="D46" s="319" t="s">
        <v>564</v>
      </c>
      <c r="E46" s="319" t="s">
        <v>135</v>
      </c>
      <c r="F46" s="336">
        <v>2</v>
      </c>
      <c r="G46" s="290"/>
      <c r="H46" s="510">
        <f t="shared" ref="H46:X46" si="16" xml:space="preserve"> IF(G29=0,0,H29 / G29 -1)</f>
        <v>2.428722280887019E-2</v>
      </c>
      <c r="I46" s="511">
        <f t="shared" si="16"/>
        <v>1.8556701030927769E-2</v>
      </c>
      <c r="J46" s="512">
        <f t="shared" si="16"/>
        <v>1.1133603238866474E-2</v>
      </c>
      <c r="K46" s="513">
        <f t="shared" si="16"/>
        <v>4.0040040040039138E-3</v>
      </c>
      <c r="L46" s="511">
        <f t="shared" si="16"/>
        <v>1.4955134596211339E-2</v>
      </c>
      <c r="M46" s="511">
        <f t="shared" si="16"/>
        <v>2.8487229862475427E-2</v>
      </c>
      <c r="N46" s="514">
        <f t="shared" si="16"/>
        <v>2.3300000000000098E-2</v>
      </c>
      <c r="O46" s="515">
        <f t="shared" si="16"/>
        <v>2.200000000000002E-2</v>
      </c>
      <c r="P46" s="516">
        <f t="shared" si="16"/>
        <v>2.0000000000000018E-2</v>
      </c>
      <c r="Q46" s="514">
        <f t="shared" si="16"/>
        <v>2.0000000000000018E-2</v>
      </c>
      <c r="R46" s="514">
        <f t="shared" si="16"/>
        <v>2.0000000000000018E-2</v>
      </c>
      <c r="S46" s="514">
        <f t="shared" si="16"/>
        <v>2.0000000000000018E-2</v>
      </c>
      <c r="T46" s="515">
        <f t="shared" si="16"/>
        <v>2.0000000000000018E-2</v>
      </c>
      <c r="U46" s="516">
        <f t="shared" si="16"/>
        <v>2.0000000000000018E-2</v>
      </c>
      <c r="V46" s="514">
        <f t="shared" si="16"/>
        <v>2.0000000000000018E-2</v>
      </c>
      <c r="W46" s="514">
        <f t="shared" si="16"/>
        <v>2.0000000000000018E-2</v>
      </c>
      <c r="X46" s="514">
        <f t="shared" si="16"/>
        <v>2.0000000000000018E-2</v>
      </c>
      <c r="Y46" s="515">
        <f xml:space="preserve"> IF(X29=0,0,Y29 / X29 -1)</f>
        <v>2.0000000000000018E-2</v>
      </c>
      <c r="Z46" s="290"/>
      <c r="AA46" s="460" t="s">
        <v>565</v>
      </c>
      <c r="AB46" s="461"/>
      <c r="AD46" s="183"/>
      <c r="AE46" s="183"/>
      <c r="AG46" s="276"/>
      <c r="AH46" s="405"/>
      <c r="AI46" s="405"/>
      <c r="AJ46" s="405"/>
      <c r="AK46" s="405"/>
      <c r="AL46" s="405"/>
      <c r="AM46" s="405"/>
      <c r="AN46" s="405"/>
      <c r="AO46" s="405"/>
      <c r="AP46" s="405"/>
      <c r="AQ46" s="405"/>
      <c r="AR46" s="405"/>
      <c r="AS46" s="405"/>
      <c r="AT46" s="276"/>
      <c r="AV46" s="276"/>
      <c r="AW46" s="405"/>
      <c r="AX46" s="405"/>
      <c r="AY46" s="405"/>
      <c r="AZ46" s="405"/>
      <c r="BA46" s="405"/>
      <c r="BB46" s="405"/>
      <c r="BC46" s="405"/>
      <c r="BD46" s="405"/>
      <c r="BE46" s="405"/>
      <c r="BF46" s="405"/>
      <c r="BG46" s="405"/>
      <c r="BH46" s="405"/>
      <c r="BI46" s="405"/>
      <c r="BJ46" s="405"/>
      <c r="BK46" s="276"/>
    </row>
    <row r="47" spans="2:63">
      <c r="B47" s="317">
        <v>34</v>
      </c>
      <c r="C47" s="318" t="s">
        <v>566</v>
      </c>
      <c r="D47" s="319" t="s">
        <v>567</v>
      </c>
      <c r="E47" s="319" t="s">
        <v>135</v>
      </c>
      <c r="F47" s="336">
        <v>2</v>
      </c>
      <c r="G47" s="290"/>
      <c r="H47" s="510">
        <f xml:space="preserve"> IF(G40=0,0,H40 / G40 -1)</f>
        <v>2.4123000795263305E-2</v>
      </c>
      <c r="I47" s="511">
        <f t="shared" ref="I47:X47" si="17" xml:space="preserve"> IF(H40=0,0,I40 / H40 -1)</f>
        <v>2.088006902502193E-2</v>
      </c>
      <c r="J47" s="512">
        <f t="shared" si="17"/>
        <v>1.1409736308316099E-2</v>
      </c>
      <c r="K47" s="513">
        <f t="shared" si="17"/>
        <v>4.4288459931480784E-3</v>
      </c>
      <c r="L47" s="511">
        <f t="shared" si="17"/>
        <v>1.3727121464226277E-2</v>
      </c>
      <c r="M47" s="511">
        <f t="shared" si="17"/>
        <v>2.6343865408288814E-2</v>
      </c>
      <c r="N47" s="514">
        <f t="shared" si="17"/>
        <v>2.4938977187749956E-2</v>
      </c>
      <c r="O47" s="515">
        <f t="shared" si="17"/>
        <v>2.2054447119835618E-2</v>
      </c>
      <c r="P47" s="516">
        <f t="shared" si="17"/>
        <v>1.9999999999999796E-2</v>
      </c>
      <c r="Q47" s="514">
        <f t="shared" si="17"/>
        <v>2.000000000000024E-2</v>
      </c>
      <c r="R47" s="514">
        <f t="shared" si="17"/>
        <v>1.9999999999999796E-2</v>
      </c>
      <c r="S47" s="514">
        <f t="shared" si="17"/>
        <v>1.9999999999999796E-2</v>
      </c>
      <c r="T47" s="515">
        <f t="shared" si="17"/>
        <v>2.0000000000000018E-2</v>
      </c>
      <c r="U47" s="516">
        <f t="shared" si="17"/>
        <v>2.0000000000000018E-2</v>
      </c>
      <c r="V47" s="514">
        <f t="shared" si="17"/>
        <v>2.000000000000024E-2</v>
      </c>
      <c r="W47" s="514">
        <f t="shared" si="17"/>
        <v>2.0000000000000018E-2</v>
      </c>
      <c r="X47" s="514">
        <f t="shared" si="17"/>
        <v>1.9999999999999796E-2</v>
      </c>
      <c r="Y47" s="515">
        <f xml:space="preserve"> IF(X40=0,0,Y40 / X40 -1)</f>
        <v>2.0000000000000018E-2</v>
      </c>
      <c r="Z47" s="290"/>
      <c r="AA47" s="460" t="s">
        <v>568</v>
      </c>
      <c r="AB47" s="461"/>
      <c r="AD47" s="183"/>
      <c r="AE47" s="183"/>
      <c r="AG47" s="276"/>
      <c r="AH47" s="405"/>
      <c r="AI47" s="405"/>
      <c r="AJ47" s="405"/>
      <c r="AK47" s="405"/>
      <c r="AL47" s="405"/>
      <c r="AM47" s="405"/>
      <c r="AN47" s="405"/>
      <c r="AO47" s="405"/>
      <c r="AP47" s="405"/>
      <c r="AQ47" s="405"/>
      <c r="AR47" s="405"/>
      <c r="AS47" s="405"/>
      <c r="AT47" s="276"/>
      <c r="AV47" s="276"/>
      <c r="AW47" s="405"/>
      <c r="AX47" s="405"/>
      <c r="AY47" s="405"/>
      <c r="AZ47" s="405"/>
      <c r="BA47" s="405"/>
      <c r="BB47" s="405"/>
      <c r="BC47" s="405"/>
      <c r="BD47" s="405"/>
      <c r="BE47" s="405"/>
      <c r="BF47" s="405"/>
      <c r="BG47" s="405"/>
      <c r="BH47" s="405"/>
      <c r="BI47" s="405"/>
      <c r="BJ47" s="405"/>
      <c r="BK47" s="276"/>
    </row>
    <row r="48" spans="2:63" ht="15" thickBot="1">
      <c r="B48" s="323">
        <v>35</v>
      </c>
      <c r="C48" s="324" t="s">
        <v>569</v>
      </c>
      <c r="D48" s="305" t="s">
        <v>570</v>
      </c>
      <c r="E48" s="305" t="s">
        <v>135</v>
      </c>
      <c r="F48" s="340">
        <v>2</v>
      </c>
      <c r="G48" s="290"/>
      <c r="H48" s="517">
        <f t="shared" ref="H48:X48" si="18" xml:space="preserve"> IF(G33=0,0,H33 / G33 -1)</f>
        <v>2.515723270440251E-2</v>
      </c>
      <c r="I48" s="518">
        <f t="shared" si="18"/>
        <v>1.5337423312883347E-2</v>
      </c>
      <c r="J48" s="519">
        <f t="shared" si="18"/>
        <v>3.0211480362536403E-3</v>
      </c>
      <c r="K48" s="520">
        <f t="shared" si="18"/>
        <v>8.0321285140563248E-3</v>
      </c>
      <c r="L48" s="518">
        <f t="shared" si="18"/>
        <v>2.2908366533864521E-2</v>
      </c>
      <c r="M48" s="518">
        <f t="shared" si="18"/>
        <v>2.3369036027263812E-2</v>
      </c>
      <c r="N48" s="521">
        <f t="shared" si="18"/>
        <v>2.6232720580399826E-2</v>
      </c>
      <c r="O48" s="522">
        <f t="shared" si="18"/>
        <v>2.0999999999999908E-2</v>
      </c>
      <c r="P48" s="523">
        <f t="shared" si="18"/>
        <v>2.0000000000000018E-2</v>
      </c>
      <c r="Q48" s="521">
        <f t="shared" si="18"/>
        <v>2.0000000000000018E-2</v>
      </c>
      <c r="R48" s="521">
        <f t="shared" si="18"/>
        <v>2.0000000000000018E-2</v>
      </c>
      <c r="S48" s="521">
        <f t="shared" si="18"/>
        <v>2.0000000000000018E-2</v>
      </c>
      <c r="T48" s="522">
        <f t="shared" si="18"/>
        <v>2.0000000000000018E-2</v>
      </c>
      <c r="U48" s="523">
        <f t="shared" si="18"/>
        <v>2.0000000000000018E-2</v>
      </c>
      <c r="V48" s="521">
        <f t="shared" si="18"/>
        <v>2.0000000000000018E-2</v>
      </c>
      <c r="W48" s="521">
        <f t="shared" si="18"/>
        <v>2.0000000000000018E-2</v>
      </c>
      <c r="X48" s="521">
        <f t="shared" si="18"/>
        <v>2.0000000000000018E-2</v>
      </c>
      <c r="Y48" s="522">
        <f xml:space="preserve"> IF(X33=0,0,Y33 / X33 -1)</f>
        <v>2.0000000000000018E-2</v>
      </c>
      <c r="Z48" s="290"/>
      <c r="AA48" s="460" t="s">
        <v>571</v>
      </c>
      <c r="AB48" s="461"/>
      <c r="AD48" s="183"/>
      <c r="AE48" s="183"/>
      <c r="AG48" s="276"/>
      <c r="AH48" s="405"/>
      <c r="AI48" s="405"/>
      <c r="AJ48" s="405"/>
      <c r="AK48" s="405"/>
      <c r="AL48" s="405"/>
      <c r="AM48" s="405"/>
      <c r="AN48" s="405"/>
      <c r="AO48" s="405"/>
      <c r="AP48" s="405"/>
      <c r="AQ48" s="405"/>
      <c r="AR48" s="405"/>
      <c r="AS48" s="405"/>
      <c r="AT48" s="276"/>
      <c r="AV48" s="276"/>
      <c r="AW48" s="405"/>
      <c r="AX48" s="405"/>
      <c r="AY48" s="405"/>
      <c r="AZ48" s="405"/>
      <c r="BA48" s="405"/>
      <c r="BB48" s="405"/>
      <c r="BC48" s="405"/>
      <c r="BD48" s="405"/>
      <c r="BE48" s="405"/>
      <c r="BF48" s="405"/>
      <c r="BG48" s="405"/>
      <c r="BH48" s="405"/>
      <c r="BI48" s="405"/>
      <c r="BJ48" s="405"/>
      <c r="BK48" s="276"/>
    </row>
    <row r="49" spans="2:63" ht="15" thickBot="1">
      <c r="B49" s="323">
        <v>36</v>
      </c>
      <c r="C49" s="324" t="s">
        <v>572</v>
      </c>
      <c r="D49" s="305" t="s">
        <v>573</v>
      </c>
      <c r="E49" s="305" t="s">
        <v>135</v>
      </c>
      <c r="F49" s="340">
        <v>2</v>
      </c>
      <c r="G49" s="290"/>
      <c r="H49" s="524">
        <f>H44 - H47</f>
        <v>6.7747907148660858E-3</v>
      </c>
      <c r="I49" s="518">
        <f>I44 - I47</f>
        <v>7.967722262740784E-3</v>
      </c>
      <c r="J49" s="519">
        <f>J44 - J47</f>
        <v>8.1877213188026321E-3</v>
      </c>
      <c r="K49" s="520">
        <f>K44 - K47</f>
        <v>6.3503747860726989E-3</v>
      </c>
      <c r="L49" s="518">
        <f>L44 - L47</f>
        <v>7.6977789597749702E-3</v>
      </c>
      <c r="M49" s="518">
        <f t="shared" ref="M49:X49" si="19">M44 - M47</f>
        <v>1.1078695049587139E-2</v>
      </c>
      <c r="N49" s="521">
        <f t="shared" si="19"/>
        <v>7.3445112477892316E-3</v>
      </c>
      <c r="O49" s="522">
        <f t="shared" si="19"/>
        <v>8.2791407112559057E-3</v>
      </c>
      <c r="P49" s="523">
        <f t="shared" si="19"/>
        <v>1.0000000000000453E-2</v>
      </c>
      <c r="Q49" s="521">
        <f t="shared" si="19"/>
        <v>9.9999999999997868E-3</v>
      </c>
      <c r="R49" s="521">
        <f t="shared" si="19"/>
        <v>1.0000000000000009E-2</v>
      </c>
      <c r="S49" s="521">
        <f t="shared" si="19"/>
        <v>1.0000000000000453E-2</v>
      </c>
      <c r="T49" s="522">
        <f t="shared" si="19"/>
        <v>1.0000000000000009E-2</v>
      </c>
      <c r="U49" s="523">
        <f>U44 - U47</f>
        <v>1.0000000000000009E-2</v>
      </c>
      <c r="V49" s="521">
        <f t="shared" si="19"/>
        <v>1.0000000000000009E-2</v>
      </c>
      <c r="W49" s="521">
        <f t="shared" si="19"/>
        <v>9.9999999999997868E-3</v>
      </c>
      <c r="X49" s="521">
        <f t="shared" si="19"/>
        <v>1.0000000000000453E-2</v>
      </c>
      <c r="Y49" s="522">
        <f>Y44 - Y47</f>
        <v>9.9999999999997868E-3</v>
      </c>
      <c r="Z49" s="290"/>
      <c r="AA49" s="469" t="s">
        <v>574</v>
      </c>
      <c r="AB49" s="470"/>
      <c r="AD49" s="183"/>
      <c r="AE49" s="183"/>
      <c r="AG49" s="276"/>
      <c r="AH49" s="405"/>
      <c r="AI49" s="405"/>
      <c r="AJ49" s="405"/>
      <c r="AK49" s="405"/>
      <c r="AL49" s="405"/>
      <c r="AM49" s="405"/>
      <c r="AN49" s="405"/>
      <c r="AO49" s="405"/>
      <c r="AP49" s="405"/>
      <c r="AQ49" s="405"/>
      <c r="AR49" s="405"/>
      <c r="AS49" s="405"/>
      <c r="AT49" s="276"/>
      <c r="AV49" s="276"/>
      <c r="AW49" s="405"/>
      <c r="AX49" s="405"/>
      <c r="AY49" s="405"/>
      <c r="AZ49" s="405"/>
      <c r="BA49" s="405"/>
      <c r="BB49" s="405"/>
      <c r="BC49" s="405"/>
      <c r="BD49" s="405"/>
      <c r="BE49" s="405"/>
      <c r="BF49" s="405"/>
      <c r="BG49" s="405"/>
      <c r="BH49" s="405"/>
      <c r="BI49" s="405"/>
      <c r="BJ49" s="405"/>
      <c r="BK49" s="276"/>
    </row>
    <row r="50" spans="2:63" ht="15" thickBot="1">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472"/>
      <c r="AB50" s="472"/>
      <c r="AD50" s="183"/>
      <c r="AE50" s="183"/>
      <c r="AG50" s="276"/>
      <c r="AH50" s="405"/>
      <c r="AI50" s="405"/>
      <c r="AJ50" s="405"/>
      <c r="AK50" s="405"/>
      <c r="AL50" s="405"/>
      <c r="AM50" s="405"/>
      <c r="AN50" s="405"/>
      <c r="AO50" s="405"/>
      <c r="AP50" s="405"/>
      <c r="AQ50" s="405"/>
      <c r="AR50" s="405"/>
      <c r="AS50" s="405"/>
      <c r="AT50" s="276"/>
      <c r="AV50" s="276"/>
      <c r="AW50" s="405"/>
      <c r="AX50" s="405"/>
      <c r="AY50" s="405"/>
      <c r="AZ50" s="405"/>
      <c r="BA50" s="405"/>
      <c r="BB50" s="405"/>
      <c r="BC50" s="405"/>
      <c r="BD50" s="405"/>
      <c r="BE50" s="405"/>
      <c r="BF50" s="405"/>
      <c r="BG50" s="405"/>
      <c r="BH50" s="405"/>
      <c r="BI50" s="405"/>
      <c r="BJ50" s="405"/>
      <c r="BK50" s="276"/>
    </row>
    <row r="51" spans="2:63" ht="15" thickBot="1">
      <c r="B51" s="308" t="s">
        <v>335</v>
      </c>
      <c r="C51" s="309" t="s">
        <v>575</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472"/>
      <c r="AB51" s="472"/>
      <c r="AD51" s="183"/>
      <c r="AE51" s="183"/>
      <c r="AG51" s="276"/>
      <c r="AH51" s="405"/>
      <c r="AI51" s="405"/>
      <c r="AJ51" s="405"/>
      <c r="AK51" s="405"/>
      <c r="AL51" s="405"/>
      <c r="AM51" s="405"/>
      <c r="AN51" s="405"/>
      <c r="AO51" s="405"/>
      <c r="AP51" s="405"/>
      <c r="AQ51" s="405"/>
      <c r="AR51" s="405"/>
      <c r="AS51" s="405"/>
      <c r="AT51" s="276"/>
      <c r="AV51" s="276"/>
      <c r="AW51" s="405"/>
      <c r="AX51" s="405"/>
      <c r="AY51" s="405"/>
      <c r="AZ51" s="405"/>
      <c r="BA51" s="405"/>
      <c r="BB51" s="405"/>
      <c r="BC51" s="405"/>
      <c r="BD51" s="405"/>
      <c r="BE51" s="405"/>
      <c r="BF51" s="405"/>
      <c r="BG51" s="405"/>
      <c r="BH51" s="405"/>
      <c r="BI51" s="405"/>
      <c r="BJ51" s="405"/>
      <c r="BK51" s="276"/>
    </row>
    <row r="52" spans="2:63">
      <c r="B52" s="311">
        <v>37</v>
      </c>
      <c r="C52" s="525" t="s">
        <v>576</v>
      </c>
      <c r="D52" s="526" t="s">
        <v>577</v>
      </c>
      <c r="E52" s="526" t="s">
        <v>135</v>
      </c>
      <c r="F52" s="527">
        <v>2</v>
      </c>
      <c r="G52" s="290"/>
      <c r="H52" s="290"/>
      <c r="I52" s="290"/>
      <c r="J52" s="290"/>
      <c r="K52" s="290"/>
      <c r="L52" s="290"/>
      <c r="M52" s="290"/>
      <c r="N52" s="290"/>
      <c r="O52" s="290"/>
      <c r="P52" s="528">
        <v>0.03</v>
      </c>
      <c r="Q52" s="529">
        <v>0.03</v>
      </c>
      <c r="R52" s="529">
        <v>0.03</v>
      </c>
      <c r="S52" s="529">
        <v>0.03</v>
      </c>
      <c r="T52" s="530">
        <v>0.03</v>
      </c>
      <c r="U52" s="531">
        <v>0.03</v>
      </c>
      <c r="V52" s="529">
        <v>0.03</v>
      </c>
      <c r="W52" s="529">
        <v>0.03</v>
      </c>
      <c r="X52" s="529">
        <v>0.03</v>
      </c>
      <c r="Y52" s="530">
        <v>0.03</v>
      </c>
      <c r="Z52" s="290"/>
      <c r="AA52" s="626"/>
      <c r="AB52" s="627"/>
      <c r="AD52" s="183">
        <f xml:space="preserve"> IF( SUM( AH52:AS52 ) = 0, 0,$AH$5 )</f>
        <v>0</v>
      </c>
      <c r="AE52" s="183"/>
      <c r="AG52" s="423"/>
      <c r="AH52" s="405"/>
      <c r="AI52" s="405"/>
      <c r="AJ52" s="408">
        <f t="shared" ref="AJ52:AS53" si="20" xml:space="preserve"> IF( ISNUMBER(P52), 0, 1 )</f>
        <v>0</v>
      </c>
      <c r="AK52" s="408">
        <f t="shared" si="20"/>
        <v>0</v>
      </c>
      <c r="AL52" s="408">
        <f t="shared" si="20"/>
        <v>0</v>
      </c>
      <c r="AM52" s="408">
        <f t="shared" si="20"/>
        <v>0</v>
      </c>
      <c r="AN52" s="408">
        <f t="shared" si="20"/>
        <v>0</v>
      </c>
      <c r="AO52" s="408">
        <f t="shared" si="20"/>
        <v>0</v>
      </c>
      <c r="AP52" s="408">
        <f t="shared" si="20"/>
        <v>0</v>
      </c>
      <c r="AQ52" s="408">
        <f t="shared" si="20"/>
        <v>0</v>
      </c>
      <c r="AR52" s="408">
        <f t="shared" si="20"/>
        <v>0</v>
      </c>
      <c r="AS52" s="408">
        <f t="shared" si="20"/>
        <v>0</v>
      </c>
      <c r="AT52" s="423"/>
      <c r="AV52" s="423"/>
      <c r="AW52" s="405"/>
      <c r="AX52" s="405"/>
      <c r="AY52" s="405"/>
      <c r="AZ52" s="405"/>
      <c r="BA52" s="405"/>
      <c r="BB52" s="405"/>
      <c r="BC52" s="405"/>
      <c r="BD52" s="405"/>
      <c r="BE52" s="405"/>
      <c r="BF52" s="405"/>
      <c r="BG52" s="405"/>
      <c r="BH52" s="405"/>
      <c r="BI52" s="405"/>
      <c r="BJ52" s="405"/>
      <c r="BK52" s="423"/>
    </row>
    <row r="53" spans="2:63" ht="15" thickBot="1">
      <c r="B53" s="323">
        <v>38</v>
      </c>
      <c r="C53" s="324" t="s">
        <v>578</v>
      </c>
      <c r="D53" s="305" t="s">
        <v>579</v>
      </c>
      <c r="E53" s="305" t="s">
        <v>135</v>
      </c>
      <c r="F53" s="340">
        <v>2</v>
      </c>
      <c r="G53" s="290"/>
      <c r="H53" s="290"/>
      <c r="I53" s="290"/>
      <c r="J53" s="290"/>
      <c r="K53" s="290"/>
      <c r="L53" s="290"/>
      <c r="M53" s="290"/>
      <c r="N53" s="290"/>
      <c r="O53" s="290"/>
      <c r="P53" s="532">
        <v>0.02</v>
      </c>
      <c r="Q53" s="533">
        <v>0.02</v>
      </c>
      <c r="R53" s="533">
        <v>0.02</v>
      </c>
      <c r="S53" s="533">
        <v>0.02</v>
      </c>
      <c r="T53" s="534">
        <v>0.02</v>
      </c>
      <c r="U53" s="535">
        <v>0.02</v>
      </c>
      <c r="V53" s="536">
        <v>0.02</v>
      </c>
      <c r="W53" s="536">
        <v>0.02</v>
      </c>
      <c r="X53" s="536">
        <v>0.02</v>
      </c>
      <c r="Y53" s="534">
        <v>0.02</v>
      </c>
      <c r="Z53" s="290"/>
      <c r="AA53" s="628"/>
      <c r="AB53" s="629"/>
      <c r="AD53" s="183">
        <f xml:space="preserve"> IF( SUM( AH53:AS53 ) = 0, 0,$AH$5 )</f>
        <v>0</v>
      </c>
      <c r="AE53" s="183"/>
      <c r="AG53" s="423"/>
      <c r="AH53" s="405"/>
      <c r="AI53" s="405"/>
      <c r="AJ53" s="408">
        <f t="shared" si="20"/>
        <v>0</v>
      </c>
      <c r="AK53" s="408">
        <f t="shared" si="20"/>
        <v>0</v>
      </c>
      <c r="AL53" s="408">
        <f t="shared" si="20"/>
        <v>0</v>
      </c>
      <c r="AM53" s="408">
        <f t="shared" si="20"/>
        <v>0</v>
      </c>
      <c r="AN53" s="408">
        <f t="shared" si="20"/>
        <v>0</v>
      </c>
      <c r="AO53" s="408">
        <f t="shared" si="20"/>
        <v>0</v>
      </c>
      <c r="AP53" s="408">
        <f t="shared" si="20"/>
        <v>0</v>
      </c>
      <c r="AQ53" s="408">
        <f t="shared" si="20"/>
        <v>0</v>
      </c>
      <c r="AR53" s="408">
        <f t="shared" si="20"/>
        <v>0</v>
      </c>
      <c r="AS53" s="408">
        <f t="shared" si="20"/>
        <v>0</v>
      </c>
      <c r="AT53" s="423"/>
      <c r="AV53" s="423"/>
      <c r="AW53" s="405"/>
      <c r="AX53" s="405"/>
      <c r="AY53" s="405"/>
      <c r="AZ53" s="405"/>
      <c r="BA53" s="405"/>
      <c r="BB53" s="405"/>
      <c r="BC53" s="405"/>
      <c r="BD53" s="405"/>
      <c r="BE53" s="405"/>
      <c r="BF53" s="405"/>
      <c r="BG53" s="405"/>
      <c r="BH53" s="405"/>
      <c r="BI53" s="405"/>
      <c r="BJ53" s="405"/>
      <c r="BK53" s="423"/>
    </row>
    <row r="54" spans="2:63">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D54" s="183"/>
      <c r="AE54" s="537"/>
      <c r="AG54" s="538"/>
      <c r="AH54" s="405"/>
      <c r="AI54" s="405"/>
      <c r="AJ54" s="405"/>
      <c r="AK54" s="405"/>
      <c r="AL54" s="405"/>
      <c r="AM54" s="405"/>
      <c r="AN54" s="405"/>
      <c r="AO54" s="405"/>
      <c r="AP54" s="405"/>
      <c r="AQ54" s="405"/>
      <c r="AR54" s="405"/>
      <c r="AS54" s="405"/>
      <c r="AT54" s="538"/>
    </row>
    <row r="55" spans="2:63">
      <c r="B55" s="242" t="s">
        <v>363</v>
      </c>
      <c r="C55" s="180"/>
      <c r="D55" s="180"/>
      <c r="E55" s="180"/>
      <c r="F55" s="180"/>
      <c r="G55" s="180"/>
      <c r="H55" s="180"/>
      <c r="I55" s="180"/>
      <c r="J55" s="180"/>
      <c r="K55" s="181"/>
      <c r="L55" s="181"/>
      <c r="M55" s="177"/>
      <c r="N55" s="177"/>
      <c r="O55" s="177"/>
      <c r="P55" s="539"/>
      <c r="Q55" s="539"/>
      <c r="R55" s="539"/>
      <c r="S55" s="539"/>
      <c r="T55" s="539"/>
      <c r="U55" s="290"/>
      <c r="V55" s="290"/>
      <c r="W55" s="290"/>
      <c r="X55" s="290"/>
      <c r="Y55" s="290"/>
      <c r="Z55" s="290"/>
      <c r="AA55" s="290"/>
      <c r="AD55" s="183"/>
      <c r="AE55" s="537"/>
      <c r="AG55" s="538"/>
      <c r="AH55" s="405"/>
      <c r="AI55" s="405"/>
      <c r="AJ55" s="405"/>
      <c r="AK55" s="405"/>
      <c r="AL55" s="405"/>
      <c r="AM55" s="405"/>
      <c r="AN55" s="405"/>
      <c r="AO55" s="405"/>
      <c r="AP55" s="405"/>
      <c r="AQ55" s="405"/>
      <c r="AR55" s="405"/>
      <c r="AS55" s="405"/>
      <c r="AT55" s="538"/>
    </row>
    <row r="56" spans="2:63">
      <c r="B56" s="392"/>
      <c r="C56" s="393" t="s">
        <v>364</v>
      </c>
      <c r="D56" s="393"/>
      <c r="E56" s="180"/>
      <c r="F56" s="180"/>
      <c r="G56" s="180"/>
      <c r="H56" s="180"/>
      <c r="I56" s="180"/>
      <c r="J56" s="180"/>
      <c r="K56" s="180"/>
      <c r="L56" s="180"/>
      <c r="M56" s="177"/>
      <c r="N56" s="177"/>
      <c r="O56" s="177"/>
      <c r="P56" s="539"/>
      <c r="Q56" s="539"/>
      <c r="R56" s="539"/>
      <c r="S56" s="539"/>
      <c r="T56" s="539"/>
      <c r="U56" s="290"/>
      <c r="V56" s="290"/>
      <c r="W56" s="290"/>
      <c r="X56" s="290"/>
      <c r="Y56" s="290"/>
      <c r="Z56" s="290"/>
      <c r="AA56" s="290"/>
      <c r="AD56" s="277"/>
      <c r="AE56" s="540"/>
      <c r="AG56" s="538"/>
      <c r="AH56" s="541">
        <f>SUM(AH24:AS54)</f>
        <v>0</v>
      </c>
      <c r="AI56" s="405"/>
      <c r="AJ56" s="405"/>
      <c r="AK56" s="405"/>
      <c r="AL56" s="405"/>
      <c r="AM56" s="405"/>
      <c r="AN56" s="405"/>
      <c r="AO56" s="405"/>
      <c r="AP56" s="405"/>
      <c r="AQ56" s="405"/>
      <c r="AR56" s="405"/>
      <c r="AS56" s="405"/>
      <c r="AT56" s="538"/>
    </row>
    <row r="57" spans="2:63">
      <c r="B57" s="394"/>
      <c r="C57" s="393" t="s">
        <v>365</v>
      </c>
      <c r="D57" s="393"/>
      <c r="E57" s="180"/>
      <c r="F57" s="180"/>
      <c r="G57" s="180"/>
      <c r="H57" s="180"/>
      <c r="I57" s="180"/>
      <c r="J57" s="180"/>
      <c r="K57" s="180"/>
      <c r="L57" s="180"/>
      <c r="M57" s="177"/>
      <c r="N57" s="177"/>
      <c r="O57" s="177"/>
      <c r="P57" s="539"/>
      <c r="Q57" s="539"/>
      <c r="R57" s="539"/>
      <c r="S57" s="539"/>
      <c r="T57" s="539"/>
      <c r="U57" s="290"/>
      <c r="V57" s="290"/>
      <c r="W57" s="290"/>
      <c r="X57" s="290"/>
      <c r="Y57" s="290"/>
      <c r="Z57" s="290"/>
      <c r="AA57" s="290"/>
      <c r="AG57" s="538"/>
      <c r="AH57" s="424"/>
      <c r="AT57" s="538"/>
    </row>
    <row r="58" spans="2:63">
      <c r="B58" s="395"/>
      <c r="C58" s="393" t="s">
        <v>366</v>
      </c>
      <c r="D58" s="393"/>
      <c r="E58" s="180"/>
      <c r="F58" s="180"/>
      <c r="G58" s="180"/>
      <c r="H58" s="180"/>
      <c r="I58" s="180"/>
      <c r="J58" s="180"/>
      <c r="K58" s="180"/>
      <c r="L58" s="180"/>
      <c r="M58" s="177"/>
      <c r="N58" s="177"/>
      <c r="O58" s="177"/>
      <c r="P58" s="539"/>
      <c r="Q58" s="539"/>
      <c r="R58" s="539"/>
      <c r="S58" s="539"/>
      <c r="T58" s="539"/>
      <c r="U58" s="290"/>
      <c r="V58" s="290"/>
      <c r="W58" s="290"/>
      <c r="X58" s="290"/>
      <c r="Y58" s="290"/>
      <c r="Z58" s="290"/>
      <c r="AA58" s="290"/>
      <c r="AG58" s="538"/>
      <c r="AH58" s="426"/>
      <c r="AT58" s="538"/>
    </row>
    <row r="59" spans="2:63">
      <c r="B59" s="396"/>
      <c r="C59" s="393" t="s">
        <v>367</v>
      </c>
      <c r="D59" s="393"/>
      <c r="E59" s="180"/>
      <c r="F59" s="180"/>
      <c r="G59" s="180"/>
      <c r="H59" s="180"/>
      <c r="I59" s="180"/>
      <c r="J59" s="180"/>
      <c r="K59" s="180"/>
      <c r="L59" s="180"/>
      <c r="M59" s="177"/>
      <c r="N59" s="177"/>
      <c r="O59" s="177"/>
      <c r="P59" s="539"/>
      <c r="Q59" s="539"/>
      <c r="R59" s="539"/>
      <c r="S59" s="539"/>
      <c r="T59" s="539"/>
      <c r="U59" s="290"/>
      <c r="V59" s="290"/>
      <c r="W59" s="290"/>
      <c r="X59" s="290"/>
      <c r="Y59" s="290"/>
      <c r="Z59" s="290"/>
      <c r="AA59" s="290"/>
      <c r="AG59" s="538"/>
      <c r="AH59" s="426"/>
      <c r="AT59" s="538"/>
    </row>
    <row r="60" spans="2:63" ht="15" thickBot="1">
      <c r="B60" s="177"/>
      <c r="C60" s="177"/>
      <c r="D60" s="177"/>
      <c r="E60" s="177"/>
      <c r="F60" s="177"/>
      <c r="G60" s="177"/>
      <c r="H60" s="177"/>
      <c r="I60" s="177"/>
      <c r="J60" s="177"/>
      <c r="K60" s="177"/>
      <c r="L60" s="177"/>
      <c r="M60" s="177"/>
      <c r="N60" s="177"/>
      <c r="O60" s="177"/>
      <c r="P60" s="539"/>
      <c r="Q60" s="539"/>
      <c r="R60" s="539"/>
      <c r="S60" s="539"/>
      <c r="T60" s="539"/>
      <c r="U60" s="290"/>
      <c r="V60" s="290"/>
      <c r="W60" s="290"/>
      <c r="X60" s="290"/>
      <c r="Y60" s="290"/>
      <c r="Z60" s="290"/>
      <c r="AA60" s="290"/>
      <c r="AG60" s="538"/>
      <c r="AH60" s="426"/>
      <c r="AT60" s="538"/>
    </row>
    <row r="61" spans="2:63" ht="16.5" thickBot="1">
      <c r="B61" s="649" t="s">
        <v>580</v>
      </c>
      <c r="C61" s="650"/>
      <c r="D61" s="650"/>
      <c r="E61" s="650"/>
      <c r="F61" s="650"/>
      <c r="G61" s="650"/>
      <c r="H61" s="650"/>
      <c r="I61" s="650"/>
      <c r="J61" s="650"/>
      <c r="K61" s="650"/>
      <c r="L61" s="650"/>
      <c r="M61" s="650"/>
      <c r="N61" s="650"/>
      <c r="O61" s="650"/>
      <c r="P61" s="650"/>
      <c r="Q61" s="650"/>
      <c r="R61" s="650"/>
      <c r="S61" s="651"/>
      <c r="T61" s="397"/>
      <c r="U61" s="399"/>
      <c r="V61" s="290"/>
      <c r="W61" s="290"/>
      <c r="X61" s="290"/>
      <c r="Y61" s="290"/>
      <c r="Z61" s="290"/>
      <c r="AA61" s="290"/>
      <c r="AG61" s="538"/>
      <c r="AH61" s="424"/>
      <c r="AT61" s="538"/>
    </row>
    <row r="62" spans="2:63" ht="16.5" thickBot="1">
      <c r="B62" s="397"/>
      <c r="C62" s="245"/>
      <c r="D62" s="246"/>
      <c r="E62" s="246"/>
      <c r="F62" s="246"/>
      <c r="G62" s="246"/>
      <c r="H62" s="246"/>
      <c r="I62" s="246"/>
      <c r="J62" s="246"/>
      <c r="K62" s="177"/>
      <c r="L62" s="177"/>
      <c r="M62" s="177"/>
      <c r="N62" s="177"/>
      <c r="O62" s="177"/>
      <c r="P62" s="539"/>
      <c r="Q62" s="539"/>
      <c r="R62" s="539"/>
      <c r="S62" s="539"/>
      <c r="T62" s="542"/>
      <c r="U62" s="399"/>
      <c r="V62" s="290"/>
      <c r="W62" s="290"/>
      <c r="X62" s="290"/>
      <c r="Y62" s="290"/>
      <c r="Z62" s="290"/>
      <c r="AA62" s="290"/>
      <c r="AG62" s="538"/>
      <c r="AH62" s="426"/>
      <c r="AT62" s="538"/>
    </row>
    <row r="63" spans="2:63" ht="30" customHeight="1" thickBot="1">
      <c r="B63" s="642" t="s">
        <v>581</v>
      </c>
      <c r="C63" s="643"/>
      <c r="D63" s="643"/>
      <c r="E63" s="643"/>
      <c r="F63" s="643"/>
      <c r="G63" s="643"/>
      <c r="H63" s="643"/>
      <c r="I63" s="643"/>
      <c r="J63" s="643"/>
      <c r="K63" s="643"/>
      <c r="L63" s="643"/>
      <c r="M63" s="643"/>
      <c r="N63" s="643"/>
      <c r="O63" s="643"/>
      <c r="P63" s="643"/>
      <c r="Q63" s="643"/>
      <c r="R63" s="643"/>
      <c r="S63" s="644"/>
      <c r="T63" s="543"/>
      <c r="U63" s="399"/>
      <c r="V63" s="290"/>
      <c r="W63" s="290"/>
      <c r="X63" s="290"/>
      <c r="Y63" s="290"/>
      <c r="Z63" s="290"/>
      <c r="AA63" s="290"/>
      <c r="AH63" s="426"/>
    </row>
    <row r="64" spans="2:63" ht="15" thickBot="1">
      <c r="B64" s="247"/>
      <c r="C64" s="248"/>
      <c r="D64" s="247"/>
      <c r="E64" s="247"/>
      <c r="F64" s="247"/>
      <c r="G64" s="247"/>
      <c r="H64" s="398"/>
      <c r="I64" s="398"/>
      <c r="J64" s="398"/>
      <c r="K64" s="177"/>
      <c r="L64" s="177"/>
      <c r="M64" s="177"/>
      <c r="N64" s="177"/>
      <c r="O64" s="177"/>
      <c r="P64" s="539"/>
      <c r="Q64" s="539"/>
      <c r="R64" s="539"/>
      <c r="S64" s="539"/>
      <c r="T64" s="542"/>
      <c r="U64" s="399"/>
      <c r="V64" s="290"/>
      <c r="W64" s="290"/>
      <c r="X64" s="290"/>
      <c r="Y64" s="290"/>
      <c r="Z64" s="290"/>
      <c r="AA64" s="290"/>
      <c r="AH64" s="426"/>
    </row>
    <row r="65" spans="2:34" s="621" customFormat="1">
      <c r="B65" s="249" t="s">
        <v>370</v>
      </c>
      <c r="C65" s="637" t="s">
        <v>371</v>
      </c>
      <c r="D65" s="638"/>
      <c r="E65" s="638"/>
      <c r="F65" s="638"/>
      <c r="G65" s="638"/>
      <c r="H65" s="638"/>
      <c r="I65" s="638"/>
      <c r="J65" s="638"/>
      <c r="K65" s="638"/>
      <c r="L65" s="638"/>
      <c r="M65" s="638"/>
      <c r="N65" s="638"/>
      <c r="O65" s="638"/>
      <c r="P65" s="638"/>
      <c r="Q65" s="638"/>
      <c r="R65" s="638"/>
      <c r="S65" s="639"/>
      <c r="T65" s="544"/>
      <c r="U65" s="399"/>
      <c r="V65" s="290"/>
      <c r="W65" s="290"/>
      <c r="X65" s="290"/>
      <c r="Y65" s="290"/>
      <c r="Z65" s="290"/>
      <c r="AA65" s="290"/>
      <c r="AD65" s="400"/>
      <c r="AE65" s="400"/>
      <c r="AF65" s="400"/>
      <c r="AG65" s="425"/>
      <c r="AH65" s="426"/>
    </row>
    <row r="66" spans="2:34" s="621" customFormat="1">
      <c r="B66" s="545" t="s">
        <v>372</v>
      </c>
      <c r="C66" s="546" t="str">
        <f>$C$5</f>
        <v>Retail price index</v>
      </c>
      <c r="D66" s="546"/>
      <c r="E66" s="546"/>
      <c r="F66" s="546"/>
      <c r="G66" s="546"/>
      <c r="H66" s="546"/>
      <c r="I66" s="546"/>
      <c r="J66" s="546"/>
      <c r="K66" s="546"/>
      <c r="L66" s="546"/>
      <c r="M66" s="546"/>
      <c r="N66" s="546"/>
      <c r="O66" s="546"/>
      <c r="P66" s="546"/>
      <c r="Q66" s="546"/>
      <c r="R66" s="546"/>
      <c r="S66" s="547"/>
      <c r="T66" s="544"/>
      <c r="U66" s="399"/>
      <c r="V66" s="290"/>
      <c r="W66" s="290"/>
      <c r="X66" s="290"/>
      <c r="Y66" s="290"/>
      <c r="Z66" s="290"/>
      <c r="AA66" s="290"/>
      <c r="AD66" s="400"/>
      <c r="AE66" s="400"/>
      <c r="AF66" s="400"/>
      <c r="AG66" s="425"/>
      <c r="AH66" s="426"/>
    </row>
    <row r="67" spans="2:34" s="621" customFormat="1">
      <c r="B67" s="548" t="s">
        <v>582</v>
      </c>
      <c r="C67" s="630" t="s">
        <v>583</v>
      </c>
      <c r="D67" s="631"/>
      <c r="E67" s="631"/>
      <c r="F67" s="631"/>
      <c r="G67" s="631"/>
      <c r="H67" s="631"/>
      <c r="I67" s="631"/>
      <c r="J67" s="631"/>
      <c r="K67" s="631"/>
      <c r="L67" s="631"/>
      <c r="M67" s="631"/>
      <c r="N67" s="631"/>
      <c r="O67" s="631"/>
      <c r="P67" s="631"/>
      <c r="Q67" s="631"/>
      <c r="R67" s="631"/>
      <c r="S67" s="632"/>
      <c r="T67" s="278"/>
      <c r="U67" s="399"/>
      <c r="V67" s="290"/>
      <c r="W67" s="290"/>
      <c r="X67" s="290"/>
      <c r="Y67" s="290"/>
      <c r="Z67" s="290"/>
      <c r="AA67" s="290"/>
      <c r="AD67" s="400"/>
      <c r="AE67" s="400"/>
      <c r="AF67" s="400"/>
      <c r="AG67" s="425"/>
      <c r="AH67" s="426"/>
    </row>
    <row r="68" spans="2:34" s="621" customFormat="1">
      <c r="B68" s="545" t="s">
        <v>374</v>
      </c>
      <c r="C68" s="546" t="str">
        <f>$C$20</f>
        <v>Consumer price index (including housing costs)</v>
      </c>
      <c r="D68" s="546"/>
      <c r="E68" s="546"/>
      <c r="F68" s="546"/>
      <c r="G68" s="546"/>
      <c r="H68" s="546"/>
      <c r="I68" s="546"/>
      <c r="J68" s="546"/>
      <c r="K68" s="546"/>
      <c r="L68" s="546"/>
      <c r="M68" s="546"/>
      <c r="N68" s="546"/>
      <c r="O68" s="546"/>
      <c r="P68" s="546"/>
      <c r="Q68" s="546"/>
      <c r="R68" s="546"/>
      <c r="S68" s="547"/>
      <c r="T68" s="278"/>
      <c r="U68" s="399"/>
      <c r="V68" s="290"/>
      <c r="W68" s="290"/>
      <c r="X68" s="290"/>
      <c r="Y68" s="290"/>
      <c r="Z68" s="290"/>
      <c r="AA68" s="290"/>
      <c r="AD68" s="400"/>
      <c r="AE68" s="400"/>
      <c r="AF68" s="400"/>
      <c r="AG68" s="425"/>
      <c r="AH68" s="425"/>
    </row>
    <row r="69" spans="2:34" s="621" customFormat="1">
      <c r="B69" s="548" t="s">
        <v>584</v>
      </c>
      <c r="C69" s="630" t="s">
        <v>585</v>
      </c>
      <c r="D69" s="631"/>
      <c r="E69" s="631"/>
      <c r="F69" s="631"/>
      <c r="G69" s="631"/>
      <c r="H69" s="631"/>
      <c r="I69" s="631"/>
      <c r="J69" s="631"/>
      <c r="K69" s="631"/>
      <c r="L69" s="631"/>
      <c r="M69" s="631"/>
      <c r="N69" s="631"/>
      <c r="O69" s="631"/>
      <c r="P69" s="631"/>
      <c r="Q69" s="631"/>
      <c r="R69" s="631"/>
      <c r="S69" s="632"/>
      <c r="T69" s="278"/>
      <c r="U69" s="399"/>
      <c r="V69" s="290"/>
      <c r="W69" s="290"/>
      <c r="X69" s="290"/>
      <c r="Y69" s="290"/>
      <c r="Z69" s="290"/>
      <c r="AA69" s="290"/>
      <c r="AD69" s="400"/>
      <c r="AE69" s="400"/>
      <c r="AF69" s="400"/>
      <c r="AG69" s="425"/>
      <c r="AH69" s="425"/>
    </row>
    <row r="70" spans="2:34" s="621" customFormat="1">
      <c r="B70" s="545" t="s">
        <v>377</v>
      </c>
      <c r="C70" s="546" t="str">
        <f>$C$35</f>
        <v>Indexation rate for index linked debt percentage increase</v>
      </c>
      <c r="D70" s="546"/>
      <c r="E70" s="546"/>
      <c r="F70" s="546"/>
      <c r="G70" s="546"/>
      <c r="H70" s="546"/>
      <c r="I70" s="546"/>
      <c r="J70" s="546"/>
      <c r="K70" s="546"/>
      <c r="L70" s="546"/>
      <c r="M70" s="546"/>
      <c r="N70" s="546"/>
      <c r="O70" s="546"/>
      <c r="P70" s="546"/>
      <c r="Q70" s="546"/>
      <c r="R70" s="546"/>
      <c r="S70" s="547"/>
      <c r="T70" s="278"/>
      <c r="U70" s="399"/>
      <c r="V70" s="290"/>
      <c r="W70" s="290"/>
      <c r="X70" s="290"/>
      <c r="Y70" s="290"/>
      <c r="Z70" s="290"/>
      <c r="AA70" s="290"/>
      <c r="AD70" s="400"/>
      <c r="AE70" s="400"/>
      <c r="AF70" s="400"/>
      <c r="AG70" s="425"/>
      <c r="AH70" s="425"/>
    </row>
    <row r="71" spans="2:34" s="621" customFormat="1">
      <c r="B71" s="549">
        <v>27</v>
      </c>
      <c r="C71" s="640" t="s">
        <v>586</v>
      </c>
      <c r="D71" s="640"/>
      <c r="E71" s="640"/>
      <c r="F71" s="640"/>
      <c r="G71" s="640"/>
      <c r="H71" s="640"/>
      <c r="I71" s="640"/>
      <c r="J71" s="640"/>
      <c r="K71" s="640"/>
      <c r="L71" s="640"/>
      <c r="M71" s="640"/>
      <c r="N71" s="640"/>
      <c r="O71" s="640"/>
      <c r="P71" s="640"/>
      <c r="Q71" s="640"/>
      <c r="R71" s="640"/>
      <c r="S71" s="641"/>
      <c r="T71" s="278"/>
      <c r="U71" s="399"/>
      <c r="V71" s="290"/>
      <c r="W71" s="290"/>
      <c r="X71" s="290"/>
      <c r="Y71" s="290"/>
      <c r="Z71" s="290"/>
      <c r="AA71" s="290"/>
      <c r="AD71" s="400"/>
      <c r="AE71" s="400"/>
      <c r="AF71" s="400"/>
      <c r="AG71" s="425"/>
      <c r="AH71" s="425"/>
    </row>
    <row r="72" spans="2:34" s="621" customFormat="1">
      <c r="B72" s="545" t="s">
        <v>385</v>
      </c>
      <c r="C72" s="546" t="str">
        <f>$C$38</f>
        <v>Financial year average indices</v>
      </c>
      <c r="D72" s="546"/>
      <c r="E72" s="546"/>
      <c r="F72" s="546"/>
      <c r="G72" s="546"/>
      <c r="H72" s="546"/>
      <c r="I72" s="546"/>
      <c r="J72" s="546"/>
      <c r="K72" s="546"/>
      <c r="L72" s="546"/>
      <c r="M72" s="546"/>
      <c r="N72" s="546"/>
      <c r="O72" s="546"/>
      <c r="P72" s="546"/>
      <c r="Q72" s="546"/>
      <c r="R72" s="546"/>
      <c r="S72" s="547"/>
      <c r="T72" s="278"/>
      <c r="U72" s="399"/>
      <c r="V72" s="290"/>
      <c r="W72" s="290"/>
      <c r="X72" s="290"/>
      <c r="Y72" s="290"/>
      <c r="Z72" s="290"/>
      <c r="AA72" s="290"/>
      <c r="AD72" s="400"/>
      <c r="AE72" s="400"/>
      <c r="AF72" s="400"/>
      <c r="AG72" s="425"/>
      <c r="AH72" s="425"/>
    </row>
    <row r="73" spans="2:34" s="621" customFormat="1">
      <c r="B73" s="548" t="s">
        <v>587</v>
      </c>
      <c r="C73" s="640" t="s">
        <v>588</v>
      </c>
      <c r="D73" s="640"/>
      <c r="E73" s="640"/>
      <c r="F73" s="640"/>
      <c r="G73" s="640"/>
      <c r="H73" s="640"/>
      <c r="I73" s="640"/>
      <c r="J73" s="640"/>
      <c r="K73" s="640"/>
      <c r="L73" s="640"/>
      <c r="M73" s="640"/>
      <c r="N73" s="640"/>
      <c r="O73" s="640"/>
      <c r="P73" s="640"/>
      <c r="Q73" s="640"/>
      <c r="R73" s="640"/>
      <c r="S73" s="641"/>
      <c r="T73" s="278"/>
      <c r="U73" s="399"/>
      <c r="V73" s="290"/>
      <c r="W73" s="290"/>
      <c r="X73" s="290"/>
      <c r="Y73" s="290"/>
      <c r="Z73" s="290"/>
      <c r="AA73" s="290"/>
      <c r="AD73" s="400"/>
      <c r="AE73" s="400"/>
      <c r="AF73" s="400"/>
      <c r="AG73" s="425"/>
      <c r="AH73" s="425"/>
    </row>
    <row r="74" spans="2:34" s="621" customFormat="1">
      <c r="B74" s="545" t="s">
        <v>388</v>
      </c>
      <c r="C74" s="546" t="str">
        <f>$C$42</f>
        <v>Year on year % change</v>
      </c>
      <c r="D74" s="546"/>
      <c r="E74" s="546"/>
      <c r="F74" s="546"/>
      <c r="G74" s="546"/>
      <c r="H74" s="546"/>
      <c r="I74" s="546"/>
      <c r="J74" s="546"/>
      <c r="K74" s="546"/>
      <c r="L74" s="546"/>
      <c r="M74" s="546"/>
      <c r="N74" s="546"/>
      <c r="O74" s="546"/>
      <c r="P74" s="546"/>
      <c r="Q74" s="546"/>
      <c r="R74" s="546"/>
      <c r="S74" s="547"/>
      <c r="T74" s="278"/>
      <c r="U74" s="399"/>
      <c r="V74" s="290"/>
      <c r="W74" s="290"/>
      <c r="X74" s="290"/>
      <c r="Y74" s="290"/>
      <c r="Z74" s="290"/>
      <c r="AA74" s="290"/>
      <c r="AD74" s="400"/>
      <c r="AE74" s="400"/>
      <c r="AF74" s="400"/>
      <c r="AG74" s="425"/>
      <c r="AH74" s="425"/>
    </row>
    <row r="75" spans="2:34" s="621" customFormat="1">
      <c r="B75" s="550" t="s">
        <v>589</v>
      </c>
      <c r="C75" s="633" t="s">
        <v>590</v>
      </c>
      <c r="D75" s="633"/>
      <c r="E75" s="633"/>
      <c r="F75" s="633"/>
      <c r="G75" s="633"/>
      <c r="H75" s="633"/>
      <c r="I75" s="633"/>
      <c r="J75" s="633"/>
      <c r="K75" s="633"/>
      <c r="L75" s="633"/>
      <c r="M75" s="633"/>
      <c r="N75" s="633"/>
      <c r="O75" s="633"/>
      <c r="P75" s="633"/>
      <c r="Q75" s="633"/>
      <c r="R75" s="633"/>
      <c r="S75" s="634"/>
      <c r="T75" s="278"/>
      <c r="U75" s="399"/>
      <c r="V75" s="290"/>
      <c r="W75" s="290"/>
      <c r="X75" s="290"/>
      <c r="Y75" s="290"/>
      <c r="Z75" s="290"/>
      <c r="AA75" s="290"/>
      <c r="AD75" s="400"/>
      <c r="AE75" s="400"/>
      <c r="AF75" s="400"/>
      <c r="AG75" s="425"/>
      <c r="AH75" s="425"/>
    </row>
    <row r="76" spans="2:34" s="621" customFormat="1">
      <c r="B76" s="550">
        <v>36</v>
      </c>
      <c r="C76" s="630" t="s">
        <v>591</v>
      </c>
      <c r="D76" s="631"/>
      <c r="E76" s="631"/>
      <c r="F76" s="631"/>
      <c r="G76" s="631"/>
      <c r="H76" s="631"/>
      <c r="I76" s="631"/>
      <c r="J76" s="631"/>
      <c r="K76" s="631"/>
      <c r="L76" s="631"/>
      <c r="M76" s="631"/>
      <c r="N76" s="631"/>
      <c r="O76" s="631"/>
      <c r="P76" s="631"/>
      <c r="Q76" s="631"/>
      <c r="R76" s="631"/>
      <c r="S76" s="632"/>
      <c r="T76" s="278"/>
      <c r="U76" s="399"/>
      <c r="V76" s="290"/>
      <c r="W76" s="290"/>
      <c r="X76" s="290"/>
      <c r="Y76" s="290"/>
      <c r="Z76" s="290"/>
      <c r="AA76" s="290"/>
      <c r="AD76" s="400"/>
      <c r="AE76" s="400"/>
      <c r="AF76" s="400"/>
      <c r="AG76" s="425"/>
      <c r="AH76" s="425"/>
    </row>
    <row r="77" spans="2:34" s="621" customFormat="1">
      <c r="B77" s="545" t="s">
        <v>394</v>
      </c>
      <c r="C77" s="546" t="str">
        <f>$C$51</f>
        <v>Long term inflation rates</v>
      </c>
      <c r="D77" s="546"/>
      <c r="E77" s="546"/>
      <c r="F77" s="546"/>
      <c r="G77" s="546"/>
      <c r="H77" s="546"/>
      <c r="I77" s="546"/>
      <c r="J77" s="546"/>
      <c r="K77" s="546"/>
      <c r="L77" s="546"/>
      <c r="M77" s="546"/>
      <c r="N77" s="546"/>
      <c r="O77" s="546"/>
      <c r="P77" s="546"/>
      <c r="Q77" s="546"/>
      <c r="R77" s="546"/>
      <c r="S77" s="547"/>
      <c r="T77" s="278"/>
      <c r="U77" s="399"/>
      <c r="V77" s="290"/>
      <c r="W77" s="290"/>
      <c r="X77" s="290"/>
      <c r="Y77" s="290"/>
      <c r="Z77" s="290"/>
      <c r="AA77" s="290"/>
      <c r="AD77" s="400"/>
      <c r="AE77" s="400"/>
      <c r="AF77" s="400"/>
      <c r="AG77" s="425"/>
      <c r="AH77" s="425"/>
    </row>
    <row r="78" spans="2:34" s="621" customFormat="1">
      <c r="B78" s="551">
        <v>37</v>
      </c>
      <c r="C78" s="633" t="s">
        <v>592</v>
      </c>
      <c r="D78" s="633"/>
      <c r="E78" s="633"/>
      <c r="F78" s="633"/>
      <c r="G78" s="633"/>
      <c r="H78" s="633"/>
      <c r="I78" s="633"/>
      <c r="J78" s="633"/>
      <c r="K78" s="633"/>
      <c r="L78" s="633"/>
      <c r="M78" s="633"/>
      <c r="N78" s="633"/>
      <c r="O78" s="633"/>
      <c r="P78" s="633"/>
      <c r="Q78" s="633"/>
      <c r="R78" s="633"/>
      <c r="S78" s="634"/>
      <c r="AD78" s="400"/>
      <c r="AE78" s="400"/>
      <c r="AF78" s="400"/>
      <c r="AG78" s="425"/>
      <c r="AH78" s="425"/>
    </row>
    <row r="79" spans="2:34" s="621" customFormat="1" ht="15" thickBot="1">
      <c r="B79" s="552">
        <v>38</v>
      </c>
      <c r="C79" s="635" t="s">
        <v>593</v>
      </c>
      <c r="D79" s="635"/>
      <c r="E79" s="635"/>
      <c r="F79" s="635"/>
      <c r="G79" s="635"/>
      <c r="H79" s="635"/>
      <c r="I79" s="635"/>
      <c r="J79" s="635"/>
      <c r="K79" s="635"/>
      <c r="L79" s="635"/>
      <c r="M79" s="635"/>
      <c r="N79" s="635"/>
      <c r="O79" s="635"/>
      <c r="P79" s="635"/>
      <c r="Q79" s="635"/>
      <c r="R79" s="635"/>
      <c r="S79" s="636"/>
      <c r="AD79" s="400"/>
      <c r="AE79" s="400"/>
      <c r="AF79" s="400"/>
      <c r="AG79" s="425"/>
      <c r="AH79" s="425"/>
    </row>
    <row r="80" spans="2:34" s="621" customFormat="1">
      <c r="AD80" s="400"/>
      <c r="AE80" s="400"/>
      <c r="AF80" s="400"/>
      <c r="AG80" s="425"/>
      <c r="AH80" s="425"/>
    </row>
    <row r="81" s="621" customFormat="1" ht="12.75"/>
  </sheetData>
  <mergeCells count="15">
    <mergeCell ref="B63:S63"/>
    <mergeCell ref="AA1:AD1"/>
    <mergeCell ref="B3:C3"/>
    <mergeCell ref="AH4:AS4"/>
    <mergeCell ref="AW4:BJ4"/>
    <mergeCell ref="B61:S61"/>
    <mergeCell ref="C76:S76"/>
    <mergeCell ref="C78:S78"/>
    <mergeCell ref="C79:S79"/>
    <mergeCell ref="C65:S65"/>
    <mergeCell ref="C67:S67"/>
    <mergeCell ref="C69:S69"/>
    <mergeCell ref="C71:S71"/>
    <mergeCell ref="C73:S73"/>
    <mergeCell ref="C75:S75"/>
  </mergeCells>
  <conditionalFormatting sqref="AD6:AE56">
    <cfRule type="cellIs" dxfId="22" priority="1" operator="equal">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
  <sheetViews>
    <sheetView topLeftCell="A10" workbookViewId="0">
      <selection activeCell="M19" sqref="M19:M21"/>
    </sheetView>
  </sheetViews>
  <sheetFormatPr defaultColWidth="0" defaultRowHeight="14.25" customHeight="1" zeroHeight="1"/>
  <cols>
    <col min="1" max="1" width="1.85546875" style="605" customWidth="1"/>
    <col min="2" max="2" width="7.5703125" style="605" customWidth="1"/>
    <col min="3" max="3" width="87.5703125" style="605" customWidth="1"/>
    <col min="4" max="4" width="18.28515625" style="605" bestFit="1" customWidth="1"/>
    <col min="5" max="6" width="6.42578125" style="605" customWidth="1"/>
    <col min="7" max="7" width="22.42578125" style="605" bestFit="1" customWidth="1"/>
    <col min="8" max="14" width="11" style="605" customWidth="1"/>
    <col min="15" max="15" width="3" style="605" customWidth="1"/>
    <col min="16" max="16" width="62.85546875" style="605" bestFit="1" customWidth="1"/>
    <col min="17" max="17" width="45.85546875" style="605" customWidth="1"/>
    <col min="18" max="18" width="4.140625" style="605" customWidth="1"/>
    <col min="19" max="19" width="24.140625" style="605" bestFit="1" customWidth="1"/>
    <col min="20" max="20" width="4.7109375" style="605" customWidth="1"/>
    <col min="21" max="21" width="4.140625" style="606" hidden="1" customWidth="1"/>
    <col min="22" max="22" width="1.85546875" style="605" hidden="1" customWidth="1"/>
    <col min="23" max="29" width="4.7109375" style="605" hidden="1" customWidth="1"/>
    <col min="30" max="30" width="4.140625" style="606" hidden="1" customWidth="1"/>
    <col min="31" max="16384" width="11" style="605" hidden="1"/>
  </cols>
  <sheetData>
    <row r="1" spans="2:29" s="605" customFormat="1" ht="20.25">
      <c r="B1" s="279" t="s">
        <v>254</v>
      </c>
      <c r="C1" s="279"/>
      <c r="D1" s="279"/>
      <c r="E1" s="279"/>
      <c r="F1" s="279"/>
      <c r="G1" s="279"/>
      <c r="H1" s="279"/>
      <c r="I1" s="279"/>
      <c r="J1" s="280"/>
      <c r="K1" s="280"/>
      <c r="L1" s="280"/>
      <c r="M1" s="281"/>
      <c r="N1" s="176" t="s">
        <v>597</v>
      </c>
      <c r="O1" s="282"/>
      <c r="P1" s="664" t="s">
        <v>255</v>
      </c>
      <c r="Q1" s="664"/>
      <c r="R1" s="664"/>
      <c r="S1" s="664"/>
      <c r="U1" s="606"/>
    </row>
    <row r="2" spans="2:29" s="605" customFormat="1" ht="20.25" thickBot="1">
      <c r="B2" s="665"/>
      <c r="C2" s="665"/>
      <c r="D2" s="177"/>
      <c r="E2" s="177"/>
      <c r="F2" s="177"/>
      <c r="G2" s="177"/>
      <c r="H2" s="177"/>
      <c r="I2" s="177"/>
      <c r="J2" s="177"/>
      <c r="K2" s="177"/>
      <c r="L2" s="177"/>
      <c r="M2" s="177"/>
      <c r="N2" s="177"/>
      <c r="O2" s="178"/>
      <c r="P2" s="177"/>
      <c r="Q2" s="177"/>
      <c r="S2" s="177"/>
      <c r="U2" s="606"/>
    </row>
    <row r="3" spans="2:29" s="605" customFormat="1" thickBot="1">
      <c r="B3" s="666" t="s">
        <v>44</v>
      </c>
      <c r="C3" s="667"/>
      <c r="D3" s="283" t="s">
        <v>256</v>
      </c>
      <c r="E3" s="283" t="s">
        <v>257</v>
      </c>
      <c r="F3" s="283" t="s">
        <v>258</v>
      </c>
      <c r="G3" s="283" t="s">
        <v>259</v>
      </c>
      <c r="H3" s="283" t="s">
        <v>218</v>
      </c>
      <c r="I3" s="283" t="s">
        <v>219</v>
      </c>
      <c r="J3" s="283" t="s">
        <v>220</v>
      </c>
      <c r="K3" s="283" t="s">
        <v>221</v>
      </c>
      <c r="L3" s="283" t="s">
        <v>222</v>
      </c>
      <c r="M3" s="283" t="s">
        <v>223</v>
      </c>
      <c r="N3" s="284" t="s">
        <v>260</v>
      </c>
      <c r="O3" s="285"/>
      <c r="P3" s="286" t="s">
        <v>261</v>
      </c>
      <c r="Q3" s="284" t="s">
        <v>262</v>
      </c>
      <c r="S3" s="287" t="s">
        <v>263</v>
      </c>
      <c r="U3" s="606"/>
      <c r="W3" s="605" t="s">
        <v>264</v>
      </c>
    </row>
    <row r="4" spans="2:29" s="605" customFormat="1" ht="13.5" thickBot="1">
      <c r="B4" s="180"/>
      <c r="C4" s="180"/>
      <c r="D4" s="180"/>
      <c r="E4" s="180"/>
      <c r="F4" s="180"/>
      <c r="G4" s="180"/>
      <c r="H4" s="180"/>
      <c r="I4" s="180"/>
      <c r="J4" s="180"/>
      <c r="K4" s="180"/>
      <c r="L4" s="180"/>
      <c r="M4" s="180"/>
      <c r="N4" s="180"/>
      <c r="O4" s="181"/>
      <c r="P4" s="180"/>
      <c r="Q4" s="180"/>
      <c r="S4" s="180"/>
      <c r="U4" s="606"/>
    </row>
    <row r="5" spans="2:29" s="605" customFormat="1" ht="15" thickBot="1">
      <c r="B5" s="288" t="s">
        <v>265</v>
      </c>
      <c r="C5" s="289" t="s">
        <v>266</v>
      </c>
      <c r="D5" s="290"/>
      <c r="E5" s="290"/>
      <c r="F5" s="291"/>
      <c r="G5" s="607"/>
      <c r="H5" s="608"/>
      <c r="I5" s="608"/>
      <c r="J5" s="608"/>
      <c r="K5" s="608"/>
      <c r="L5" s="608"/>
      <c r="M5" s="608"/>
      <c r="N5" s="609"/>
      <c r="O5" s="181"/>
      <c r="P5" s="180"/>
      <c r="Q5" s="180"/>
      <c r="S5" s="183"/>
      <c r="U5" s="606"/>
      <c r="W5" s="605" t="s">
        <v>267</v>
      </c>
    </row>
    <row r="6" spans="2:29" s="605" customFormat="1" ht="12.75">
      <c r="B6" s="292">
        <v>1</v>
      </c>
      <c r="C6" s="293" t="s">
        <v>268</v>
      </c>
      <c r="D6" s="294"/>
      <c r="E6" s="295" t="s">
        <v>269</v>
      </c>
      <c r="F6" s="296" t="s">
        <v>270</v>
      </c>
      <c r="G6" s="607"/>
      <c r="H6" s="608"/>
      <c r="I6" s="608"/>
      <c r="J6" s="608"/>
      <c r="K6" s="608"/>
      <c r="L6" s="608"/>
      <c r="M6" s="608"/>
      <c r="N6" s="297" t="s">
        <v>411</v>
      </c>
      <c r="O6" s="181"/>
      <c r="P6" s="185" t="s">
        <v>271</v>
      </c>
      <c r="Q6" s="186"/>
      <c r="S6" s="183"/>
      <c r="U6" s="606"/>
    </row>
    <row r="7" spans="2:29" s="605" customFormat="1" ht="12.75">
      <c r="B7" s="298">
        <v>2</v>
      </c>
      <c r="C7" s="299" t="s">
        <v>272</v>
      </c>
      <c r="D7" s="300" t="s">
        <v>273</v>
      </c>
      <c r="E7" s="300" t="s">
        <v>88</v>
      </c>
      <c r="F7" s="301">
        <v>0</v>
      </c>
      <c r="G7" s="607"/>
      <c r="H7" s="608"/>
      <c r="I7" s="608"/>
      <c r="J7" s="608"/>
      <c r="K7" s="608"/>
      <c r="L7" s="608"/>
      <c r="M7" s="608"/>
      <c r="N7" s="302">
        <v>2</v>
      </c>
      <c r="O7" s="181"/>
      <c r="P7" s="188" t="s">
        <v>274</v>
      </c>
      <c r="Q7" s="189"/>
      <c r="S7" s="183"/>
      <c r="U7" s="606"/>
      <c r="W7" s="610"/>
      <c r="X7" s="610"/>
      <c r="Y7" s="610"/>
      <c r="Z7" s="610"/>
      <c r="AA7" s="610"/>
      <c r="AB7" s="610"/>
      <c r="AC7" s="610"/>
    </row>
    <row r="8" spans="2:29" s="605" customFormat="1" ht="13.5" thickBot="1">
      <c r="B8" s="303">
        <v>3</v>
      </c>
      <c r="C8" s="304" t="s">
        <v>65</v>
      </c>
      <c r="D8" s="305" t="s">
        <v>275</v>
      </c>
      <c r="E8" s="305" t="s">
        <v>180</v>
      </c>
      <c r="F8" s="306">
        <v>0</v>
      </c>
      <c r="G8" s="607"/>
      <c r="H8" s="608"/>
      <c r="I8" s="608"/>
      <c r="J8" s="608"/>
      <c r="K8" s="608"/>
      <c r="L8" s="608"/>
      <c r="M8" s="608"/>
      <c r="N8" s="307" t="s">
        <v>276</v>
      </c>
      <c r="O8" s="181"/>
      <c r="P8" s="190" t="s">
        <v>64</v>
      </c>
      <c r="Q8" s="191"/>
      <c r="S8" s="183">
        <f>IF(SUM(AC8)=0,0,$W$5)</f>
        <v>0</v>
      </c>
      <c r="U8" s="606"/>
      <c r="W8" s="610"/>
      <c r="X8" s="610"/>
      <c r="Y8" s="610"/>
      <c r="Z8" s="610"/>
      <c r="AA8" s="610"/>
      <c r="AB8" s="610"/>
      <c r="AC8" s="611">
        <f>IF(OR(N8="TRUE",N8="FALSE"),0,1)</f>
        <v>0</v>
      </c>
    </row>
    <row r="9" spans="2:29" s="605" customFormat="1" ht="13.5" thickBot="1">
      <c r="B9" s="608"/>
      <c r="C9" s="608"/>
      <c r="D9" s="608"/>
      <c r="E9" s="608"/>
      <c r="F9" s="608"/>
      <c r="G9" s="607"/>
      <c r="H9" s="608"/>
      <c r="I9" s="608"/>
      <c r="J9" s="608"/>
      <c r="K9" s="608"/>
      <c r="L9" s="608"/>
      <c r="M9" s="608"/>
      <c r="N9" s="608"/>
      <c r="O9" s="181"/>
      <c r="P9" s="192"/>
      <c r="Q9" s="192"/>
      <c r="S9" s="183"/>
      <c r="U9" s="606"/>
      <c r="W9" s="610"/>
      <c r="X9" s="610"/>
      <c r="Y9" s="610"/>
      <c r="Z9" s="610"/>
      <c r="AA9" s="610"/>
      <c r="AB9" s="610"/>
      <c r="AC9" s="610"/>
    </row>
    <row r="10" spans="2:29" s="605" customFormat="1" ht="15" thickBot="1">
      <c r="B10" s="308" t="s">
        <v>277</v>
      </c>
      <c r="C10" s="309" t="s">
        <v>278</v>
      </c>
      <c r="D10" s="290"/>
      <c r="E10" s="290"/>
      <c r="F10" s="290"/>
      <c r="G10" s="310"/>
      <c r="H10" s="608"/>
      <c r="I10" s="608"/>
      <c r="J10" s="608"/>
      <c r="K10" s="608"/>
      <c r="L10" s="608"/>
      <c r="M10" s="608"/>
      <c r="N10" s="609"/>
      <c r="O10" s="181"/>
      <c r="P10" s="192"/>
      <c r="Q10" s="192"/>
      <c r="S10" s="183"/>
      <c r="U10" s="606"/>
      <c r="W10" s="610"/>
      <c r="X10" s="610"/>
      <c r="Y10" s="610"/>
      <c r="Z10" s="610"/>
      <c r="AA10" s="610"/>
      <c r="AB10" s="610"/>
      <c r="AC10" s="610"/>
    </row>
    <row r="11" spans="2:29" s="605" customFormat="1" ht="12.75">
      <c r="B11" s="311">
        <v>4</v>
      </c>
      <c r="C11" s="312" t="s">
        <v>279</v>
      </c>
      <c r="D11" s="313" t="s">
        <v>280</v>
      </c>
      <c r="E11" s="313" t="s">
        <v>135</v>
      </c>
      <c r="F11" s="314">
        <v>2</v>
      </c>
      <c r="G11" s="315" t="s">
        <v>270</v>
      </c>
      <c r="H11" s="608"/>
      <c r="I11" s="608"/>
      <c r="J11" s="608"/>
      <c r="K11" s="608"/>
      <c r="L11" s="608"/>
      <c r="M11" s="608"/>
      <c r="N11" s="316">
        <v>0.02</v>
      </c>
      <c r="O11" s="181"/>
      <c r="P11" s="185" t="s">
        <v>281</v>
      </c>
      <c r="Q11" s="186"/>
      <c r="S11" s="183"/>
      <c r="U11" s="606"/>
      <c r="W11" s="610"/>
      <c r="X11" s="610"/>
      <c r="Y11" s="610"/>
      <c r="Z11" s="610"/>
      <c r="AA11" s="610"/>
      <c r="AB11" s="610"/>
      <c r="AC11" s="610"/>
    </row>
    <row r="12" spans="2:29" s="605" customFormat="1" ht="12.75">
      <c r="B12" s="317">
        <v>5</v>
      </c>
      <c r="C12" s="318" t="s">
        <v>282</v>
      </c>
      <c r="D12" s="319" t="s">
        <v>283</v>
      </c>
      <c r="E12" s="319" t="s">
        <v>135</v>
      </c>
      <c r="F12" s="320">
        <v>2</v>
      </c>
      <c r="G12" s="321" t="s">
        <v>270</v>
      </c>
      <c r="H12" s="608"/>
      <c r="I12" s="608"/>
      <c r="J12" s="608"/>
      <c r="K12" s="608"/>
      <c r="L12" s="608"/>
      <c r="M12" s="608"/>
      <c r="N12" s="322">
        <v>0.03</v>
      </c>
      <c r="O12" s="181"/>
      <c r="P12" s="195" t="s">
        <v>281</v>
      </c>
      <c r="Q12" s="189"/>
      <c r="S12" s="183"/>
      <c r="U12" s="606"/>
      <c r="W12" s="610"/>
      <c r="X12" s="610"/>
      <c r="Y12" s="610"/>
      <c r="Z12" s="610"/>
      <c r="AA12" s="610"/>
      <c r="AB12" s="610"/>
      <c r="AC12" s="610"/>
    </row>
    <row r="13" spans="2:29" s="605" customFormat="1" ht="12.75">
      <c r="B13" s="317">
        <v>6</v>
      </c>
      <c r="C13" s="318" t="s">
        <v>73</v>
      </c>
      <c r="D13" s="319" t="s">
        <v>284</v>
      </c>
      <c r="E13" s="319" t="s">
        <v>135</v>
      </c>
      <c r="F13" s="320">
        <v>2</v>
      </c>
      <c r="G13" s="321" t="s">
        <v>270</v>
      </c>
      <c r="H13" s="608"/>
      <c r="I13" s="608"/>
      <c r="J13" s="608"/>
      <c r="K13" s="608"/>
      <c r="L13" s="608"/>
      <c r="M13" s="608"/>
      <c r="N13" s="322">
        <v>0.03</v>
      </c>
      <c r="O13" s="181"/>
      <c r="P13" s="195" t="s">
        <v>281</v>
      </c>
      <c r="Q13" s="189"/>
      <c r="S13" s="183"/>
      <c r="U13" s="606"/>
      <c r="W13" s="610"/>
      <c r="X13" s="610"/>
      <c r="Y13" s="610"/>
      <c r="Z13" s="610"/>
      <c r="AA13" s="610"/>
      <c r="AB13" s="610"/>
      <c r="AC13" s="610"/>
    </row>
    <row r="14" spans="2:29" s="605" customFormat="1" ht="12.75">
      <c r="B14" s="317">
        <v>7</v>
      </c>
      <c r="C14" s="318" t="s">
        <v>75</v>
      </c>
      <c r="D14" s="319" t="s">
        <v>285</v>
      </c>
      <c r="E14" s="319" t="s">
        <v>135</v>
      </c>
      <c r="F14" s="320">
        <v>2</v>
      </c>
      <c r="G14" s="321" t="s">
        <v>270</v>
      </c>
      <c r="H14" s="612"/>
      <c r="I14" s="613"/>
      <c r="J14" s="612"/>
      <c r="K14" s="612"/>
      <c r="L14" s="612"/>
      <c r="M14" s="612"/>
      <c r="N14" s="322">
        <v>0</v>
      </c>
      <c r="O14" s="181"/>
      <c r="P14" s="195" t="s">
        <v>286</v>
      </c>
      <c r="Q14" s="189"/>
      <c r="S14" s="183"/>
      <c r="U14" s="606"/>
      <c r="W14" s="610"/>
      <c r="X14" s="610"/>
      <c r="Y14" s="610"/>
      <c r="Z14" s="610"/>
      <c r="AA14" s="610"/>
      <c r="AB14" s="610"/>
      <c r="AC14" s="610"/>
    </row>
    <row r="15" spans="2:29" s="605" customFormat="1" ht="13.5" thickBot="1">
      <c r="B15" s="323">
        <v>8</v>
      </c>
      <c r="C15" s="324" t="s">
        <v>77</v>
      </c>
      <c r="D15" s="305" t="s">
        <v>287</v>
      </c>
      <c r="E15" s="305" t="s">
        <v>135</v>
      </c>
      <c r="F15" s="325">
        <v>2</v>
      </c>
      <c r="G15" s="326" t="s">
        <v>270</v>
      </c>
      <c r="H15" s="612"/>
      <c r="I15" s="612"/>
      <c r="J15" s="612"/>
      <c r="K15" s="612"/>
      <c r="L15" s="612"/>
      <c r="M15" s="612"/>
      <c r="N15" s="327">
        <v>0.06</v>
      </c>
      <c r="O15" s="181"/>
      <c r="P15" s="190" t="s">
        <v>281</v>
      </c>
      <c r="Q15" s="191"/>
      <c r="S15" s="183"/>
      <c r="U15" s="606"/>
      <c r="W15" s="610"/>
      <c r="X15" s="610"/>
      <c r="Y15" s="610"/>
      <c r="Z15" s="610"/>
      <c r="AA15" s="610"/>
      <c r="AB15" s="610"/>
      <c r="AC15" s="610"/>
    </row>
    <row r="16" spans="2:29" s="605" customFormat="1" ht="13.5" thickBot="1">
      <c r="B16" s="180"/>
      <c r="C16" s="180"/>
      <c r="D16" s="180"/>
      <c r="E16" s="180"/>
      <c r="F16" s="180"/>
      <c r="G16" s="180"/>
      <c r="H16" s="180"/>
      <c r="I16" s="180"/>
      <c r="J16" s="180"/>
      <c r="K16" s="180"/>
      <c r="L16" s="180"/>
      <c r="M16" s="180"/>
      <c r="N16" s="180"/>
      <c r="O16" s="181"/>
      <c r="P16" s="192"/>
      <c r="Q16" s="192"/>
      <c r="S16" s="183"/>
      <c r="U16" s="606"/>
      <c r="W16" s="610"/>
      <c r="X16" s="610"/>
      <c r="Y16" s="610"/>
      <c r="Z16" s="610"/>
      <c r="AA16" s="610"/>
      <c r="AB16" s="610"/>
      <c r="AC16" s="610"/>
    </row>
    <row r="17" spans="2:29" s="605" customFormat="1" ht="15" thickBot="1">
      <c r="B17" s="308" t="s">
        <v>288</v>
      </c>
      <c r="C17" s="309" t="s">
        <v>80</v>
      </c>
      <c r="D17" s="290"/>
      <c r="E17" s="290"/>
      <c r="F17" s="290"/>
      <c r="G17" s="290"/>
      <c r="H17" s="290"/>
      <c r="I17" s="181"/>
      <c r="J17" s="181"/>
      <c r="K17" s="181"/>
      <c r="L17" s="181"/>
      <c r="M17" s="181"/>
      <c r="N17" s="181"/>
      <c r="O17" s="181"/>
      <c r="P17" s="192"/>
      <c r="Q17" s="192"/>
      <c r="S17" s="183"/>
      <c r="U17" s="606"/>
      <c r="W17" s="610"/>
      <c r="X17" s="610"/>
      <c r="Y17" s="610"/>
      <c r="Z17" s="610"/>
      <c r="AA17" s="610"/>
      <c r="AB17" s="610"/>
      <c r="AC17" s="610"/>
    </row>
    <row r="18" spans="2:29" s="605" customFormat="1" ht="13.5" thickBot="1">
      <c r="B18" s="311">
        <v>9</v>
      </c>
      <c r="C18" s="312" t="s">
        <v>82</v>
      </c>
      <c r="D18" s="313" t="s">
        <v>289</v>
      </c>
      <c r="E18" s="313" t="s">
        <v>290</v>
      </c>
      <c r="F18" s="313">
        <v>3</v>
      </c>
      <c r="G18" s="315" t="s">
        <v>291</v>
      </c>
      <c r="H18" s="328">
        <v>392.88900000000001</v>
      </c>
      <c r="I18" s="614"/>
      <c r="J18" s="614"/>
      <c r="K18" s="614"/>
      <c r="L18" s="614"/>
      <c r="M18" s="614"/>
      <c r="N18" s="180"/>
      <c r="O18" s="181"/>
      <c r="P18" s="185" t="s">
        <v>292</v>
      </c>
      <c r="Q18" s="186"/>
      <c r="S18" s="183"/>
      <c r="U18" s="606"/>
      <c r="W18" s="610"/>
      <c r="X18" s="610"/>
      <c r="Y18" s="610"/>
      <c r="Z18" s="610"/>
      <c r="AA18" s="610"/>
      <c r="AB18" s="610"/>
      <c r="AC18" s="610"/>
    </row>
    <row r="19" spans="2:29" s="605" customFormat="1" ht="12.75">
      <c r="B19" s="329">
        <v>10</v>
      </c>
      <c r="C19" s="330" t="s">
        <v>293</v>
      </c>
      <c r="D19" s="331" t="s">
        <v>294</v>
      </c>
      <c r="E19" s="319" t="s">
        <v>135</v>
      </c>
      <c r="F19" s="320">
        <v>2</v>
      </c>
      <c r="G19" s="332" t="s">
        <v>270</v>
      </c>
      <c r="I19" s="333">
        <v>1.983339944466489E-2</v>
      </c>
      <c r="J19" s="334">
        <v>1.0501750291715295E-2</v>
      </c>
      <c r="K19" s="334">
        <v>2.1939953810623525E-2</v>
      </c>
      <c r="L19" s="334">
        <v>3.8794726930320156E-2</v>
      </c>
      <c r="M19" s="335">
        <v>3.1199999999999999E-2</v>
      </c>
      <c r="N19" s="180"/>
      <c r="O19" s="181"/>
      <c r="P19" s="197" t="s">
        <v>295</v>
      </c>
      <c r="Q19" s="198"/>
      <c r="S19" s="183"/>
      <c r="U19" s="606"/>
      <c r="W19" s="610"/>
      <c r="X19" s="610"/>
      <c r="Y19" s="610"/>
      <c r="Z19" s="610"/>
      <c r="AA19" s="610"/>
      <c r="AB19" s="610"/>
      <c r="AC19" s="610"/>
    </row>
    <row r="20" spans="2:29" s="605" customFormat="1" ht="13.5" thickBot="1">
      <c r="B20" s="317">
        <v>11</v>
      </c>
      <c r="C20" s="318" t="s">
        <v>296</v>
      </c>
      <c r="D20" s="319" t="s">
        <v>297</v>
      </c>
      <c r="E20" s="319" t="s">
        <v>298</v>
      </c>
      <c r="F20" s="319">
        <v>2</v>
      </c>
      <c r="G20" s="336" t="s">
        <v>270</v>
      </c>
      <c r="H20" s="615"/>
      <c r="I20" s="337">
        <v>0</v>
      </c>
      <c r="J20" s="338">
        <v>1.7000000000000002</v>
      </c>
      <c r="K20" s="338">
        <v>1.37</v>
      </c>
      <c r="L20" s="338">
        <v>0.89999999999999991</v>
      </c>
      <c r="M20" s="339">
        <v>0.82000000000000006</v>
      </c>
      <c r="N20" s="180"/>
      <c r="O20" s="181"/>
      <c r="P20" s="195" t="s">
        <v>299</v>
      </c>
      <c r="Q20" s="189"/>
      <c r="S20" s="183"/>
      <c r="U20" s="606"/>
      <c r="W20" s="610"/>
      <c r="X20" s="610"/>
      <c r="Y20" s="610"/>
      <c r="Z20" s="610"/>
      <c r="AA20" s="610"/>
      <c r="AB20" s="610"/>
      <c r="AC20" s="610"/>
    </row>
    <row r="21" spans="2:29" s="605" customFormat="1" ht="13.5" thickBot="1">
      <c r="B21" s="323">
        <v>12</v>
      </c>
      <c r="C21" s="324" t="s">
        <v>300</v>
      </c>
      <c r="D21" s="305" t="s">
        <v>301</v>
      </c>
      <c r="E21" s="305" t="s">
        <v>290</v>
      </c>
      <c r="F21" s="305">
        <v>3</v>
      </c>
      <c r="G21" s="340" t="s">
        <v>291</v>
      </c>
      <c r="H21" s="341">
        <v>392.88900000000001</v>
      </c>
      <c r="I21" s="199">
        <v>400.68132447441496</v>
      </c>
      <c r="J21" s="200">
        <v>411.70076220666402</v>
      </c>
      <c r="K21" s="200">
        <v>426.37375835550807</v>
      </c>
      <c r="L21" s="200">
        <v>446.75217570636386</v>
      </c>
      <c r="M21" s="201">
        <f xml:space="preserve"> L21 * (1 + M19 + M20/100)</f>
        <v>464.35421142919455</v>
      </c>
      <c r="N21" s="177"/>
      <c r="O21" s="202"/>
      <c r="P21" s="342" t="s">
        <v>302</v>
      </c>
      <c r="Q21" s="343"/>
      <c r="S21" s="183"/>
      <c r="U21" s="606"/>
      <c r="W21" s="610"/>
      <c r="X21" s="610"/>
      <c r="Y21" s="610"/>
      <c r="Z21" s="610"/>
      <c r="AA21" s="610"/>
      <c r="AB21" s="610"/>
      <c r="AC21" s="610"/>
    </row>
    <row r="22" spans="2:29" s="605" customFormat="1" ht="13.5" thickBot="1">
      <c r="B22" s="181"/>
      <c r="C22" s="181"/>
      <c r="D22" s="181"/>
      <c r="E22" s="181"/>
      <c r="F22" s="181"/>
      <c r="G22" s="181"/>
      <c r="H22" s="614"/>
      <c r="I22" s="203"/>
      <c r="J22" s="203"/>
      <c r="K22" s="203"/>
      <c r="L22" s="203"/>
      <c r="M22" s="203"/>
      <c r="N22" s="177"/>
      <c r="O22" s="181"/>
      <c r="P22" s="344"/>
      <c r="Q22" s="344"/>
      <c r="S22" s="183"/>
      <c r="U22" s="606"/>
      <c r="W22" s="610"/>
      <c r="X22" s="610"/>
      <c r="Y22" s="610"/>
      <c r="Z22" s="610"/>
      <c r="AA22" s="610"/>
      <c r="AB22" s="610"/>
      <c r="AC22" s="610"/>
    </row>
    <row r="23" spans="2:29" s="605" customFormat="1" ht="15" thickBot="1">
      <c r="B23" s="308" t="s">
        <v>303</v>
      </c>
      <c r="C23" s="309" t="s">
        <v>304</v>
      </c>
      <c r="D23" s="290"/>
      <c r="E23" s="290"/>
      <c r="F23" s="290"/>
      <c r="G23" s="310"/>
      <c r="H23" s="608"/>
      <c r="I23" s="608"/>
      <c r="J23" s="608"/>
      <c r="K23" s="608"/>
      <c r="L23" s="608"/>
      <c r="M23" s="608"/>
      <c r="N23" s="177"/>
      <c r="O23" s="181"/>
      <c r="P23" s="344"/>
      <c r="Q23" s="344"/>
      <c r="S23" s="183"/>
      <c r="U23" s="606"/>
      <c r="W23" s="610"/>
      <c r="X23" s="610"/>
      <c r="Y23" s="610"/>
      <c r="Z23" s="610"/>
      <c r="AA23" s="610"/>
      <c r="AB23" s="610"/>
      <c r="AC23" s="610"/>
    </row>
    <row r="24" spans="2:29" s="605" customFormat="1" ht="13.5" thickBot="1">
      <c r="B24" s="311">
        <v>13</v>
      </c>
      <c r="C24" s="312" t="s">
        <v>305</v>
      </c>
      <c r="D24" s="313" t="s">
        <v>306</v>
      </c>
      <c r="E24" s="313" t="s">
        <v>290</v>
      </c>
      <c r="F24" s="314">
        <v>3</v>
      </c>
      <c r="G24" s="345" t="s">
        <v>307</v>
      </c>
      <c r="H24" s="328">
        <v>-5.6897431959610003</v>
      </c>
      <c r="I24" s="616"/>
      <c r="J24" s="616"/>
      <c r="K24" s="616"/>
      <c r="L24" s="616"/>
      <c r="M24" s="616"/>
      <c r="N24" s="177"/>
      <c r="O24" s="181"/>
      <c r="P24" s="204" t="s">
        <v>308</v>
      </c>
      <c r="Q24" s="205"/>
      <c r="S24" s="183"/>
      <c r="U24" s="606"/>
      <c r="W24" s="610"/>
      <c r="X24" s="610"/>
      <c r="Y24" s="610"/>
      <c r="Z24" s="610"/>
      <c r="AA24" s="610"/>
      <c r="AB24" s="610"/>
      <c r="AC24" s="610"/>
    </row>
    <row r="25" spans="2:29" s="605" customFormat="1" ht="13.5" thickBot="1">
      <c r="B25" s="323">
        <v>14</v>
      </c>
      <c r="C25" s="324" t="s">
        <v>309</v>
      </c>
      <c r="D25" s="305" t="s">
        <v>310</v>
      </c>
      <c r="E25" s="305" t="s">
        <v>135</v>
      </c>
      <c r="F25" s="325">
        <v>2</v>
      </c>
      <c r="G25" s="326" t="s">
        <v>270</v>
      </c>
      <c r="H25" s="614"/>
      <c r="I25" s="614"/>
      <c r="J25" s="614"/>
      <c r="K25" s="346">
        <v>0</v>
      </c>
      <c r="L25" s="347">
        <v>0</v>
      </c>
      <c r="M25" s="348">
        <v>0</v>
      </c>
      <c r="N25" s="177"/>
      <c r="O25" s="181"/>
      <c r="P25" s="349" t="s">
        <v>311</v>
      </c>
      <c r="Q25" s="350" t="s">
        <v>109</v>
      </c>
      <c r="S25" s="183"/>
      <c r="U25" s="606"/>
      <c r="W25" s="610"/>
      <c r="X25" s="610"/>
      <c r="Y25" s="610"/>
      <c r="Z25" s="610"/>
      <c r="AA25" s="610"/>
      <c r="AB25" s="610"/>
      <c r="AC25" s="610"/>
    </row>
    <row r="26" spans="2:29" s="605" customFormat="1" ht="13.5" thickBot="1">
      <c r="B26" s="181"/>
      <c r="C26" s="181"/>
      <c r="D26" s="181"/>
      <c r="E26" s="181"/>
      <c r="F26" s="181"/>
      <c r="G26" s="181"/>
      <c r="H26" s="614"/>
      <c r="I26" s="203"/>
      <c r="J26" s="203"/>
      <c r="K26" s="203"/>
      <c r="L26" s="203"/>
      <c r="M26" s="203"/>
      <c r="N26" s="177"/>
      <c r="O26" s="181"/>
      <c r="P26" s="344"/>
      <c r="Q26" s="344"/>
      <c r="S26" s="183"/>
      <c r="U26" s="606"/>
      <c r="W26" s="610"/>
      <c r="X26" s="610"/>
      <c r="Y26" s="610"/>
      <c r="Z26" s="610"/>
      <c r="AA26" s="610"/>
      <c r="AB26" s="610"/>
      <c r="AC26" s="610"/>
    </row>
    <row r="27" spans="2:29" s="605" customFormat="1" ht="15" thickBot="1">
      <c r="B27" s="308" t="s">
        <v>312</v>
      </c>
      <c r="C27" s="309" t="s">
        <v>313</v>
      </c>
      <c r="D27" s="290"/>
      <c r="E27" s="290"/>
      <c r="F27" s="290"/>
      <c r="G27" s="290"/>
      <c r="H27" s="614"/>
      <c r="I27" s="203"/>
      <c r="J27" s="203"/>
      <c r="K27" s="203"/>
      <c r="L27" s="203"/>
      <c r="M27" s="203"/>
      <c r="N27" s="177"/>
      <c r="O27" s="181"/>
      <c r="P27" s="192"/>
      <c r="Q27" s="192"/>
      <c r="S27" s="183"/>
      <c r="U27" s="606"/>
      <c r="W27" s="610"/>
      <c r="X27" s="610"/>
      <c r="Y27" s="610"/>
      <c r="Z27" s="610"/>
      <c r="AA27" s="610"/>
      <c r="AB27" s="610"/>
      <c r="AC27" s="610"/>
    </row>
    <row r="28" spans="2:29" s="605" customFormat="1" ht="12.75">
      <c r="B28" s="351">
        <v>15</v>
      </c>
      <c r="C28" s="352" t="s">
        <v>314</v>
      </c>
      <c r="D28" s="295" t="s">
        <v>315</v>
      </c>
      <c r="E28" s="295" t="s">
        <v>290</v>
      </c>
      <c r="F28" s="295">
        <v>3</v>
      </c>
      <c r="G28" s="353" t="s">
        <v>291</v>
      </c>
      <c r="H28" s="614"/>
      <c r="I28" s="354">
        <v>182.25800000000001</v>
      </c>
      <c r="J28" s="355">
        <v>182.767</v>
      </c>
      <c r="K28" s="209">
        <v>179.86931949226206</v>
      </c>
      <c r="L28" s="209">
        <v>181.78748909635277</v>
      </c>
      <c r="M28" s="210">
        <v>173.82695580686169</v>
      </c>
      <c r="N28" s="177"/>
      <c r="O28" s="202"/>
      <c r="P28" s="356" t="s">
        <v>316</v>
      </c>
      <c r="Q28" s="357"/>
      <c r="S28" s="183">
        <f t="shared" ref="S28:S33" si="0">IF(SUM(Z28:AB28)=0,0,$W$5)</f>
        <v>0</v>
      </c>
      <c r="U28" s="606"/>
      <c r="W28" s="610"/>
      <c r="X28" s="610"/>
      <c r="Y28" s="610"/>
      <c r="Z28" s="611">
        <f t="shared" ref="Z28:AB33" si="1">IF(ISNUMBER(K28),0,1)</f>
        <v>0</v>
      </c>
      <c r="AA28" s="611">
        <f t="shared" si="1"/>
        <v>0</v>
      </c>
      <c r="AB28" s="611">
        <f t="shared" si="1"/>
        <v>0</v>
      </c>
      <c r="AC28" s="610"/>
    </row>
    <row r="29" spans="2:29" s="605" customFormat="1" ht="12.75">
      <c r="B29" s="358">
        <v>16</v>
      </c>
      <c r="C29" s="359" t="s">
        <v>317</v>
      </c>
      <c r="D29" s="300" t="s">
        <v>318</v>
      </c>
      <c r="E29" s="300" t="s">
        <v>290</v>
      </c>
      <c r="F29" s="300">
        <v>3</v>
      </c>
      <c r="G29" s="360" t="s">
        <v>291</v>
      </c>
      <c r="H29" s="614"/>
      <c r="I29" s="361">
        <v>1.07</v>
      </c>
      <c r="J29" s="362">
        <v>1.131</v>
      </c>
      <c r="K29" s="214">
        <v>1.0743364844262051</v>
      </c>
      <c r="L29" s="214">
        <v>1.0016963408461386</v>
      </c>
      <c r="M29" s="215">
        <v>0.99134327275384215</v>
      </c>
      <c r="N29" s="177"/>
      <c r="O29" s="202"/>
      <c r="P29" s="363" t="s">
        <v>316</v>
      </c>
      <c r="Q29" s="364"/>
      <c r="S29" s="183">
        <f t="shared" si="0"/>
        <v>0</v>
      </c>
      <c r="U29" s="606"/>
      <c r="W29" s="610"/>
      <c r="X29" s="610"/>
      <c r="Y29" s="610"/>
      <c r="Z29" s="611">
        <f t="shared" si="1"/>
        <v>0</v>
      </c>
      <c r="AA29" s="611">
        <f t="shared" si="1"/>
        <v>0</v>
      </c>
      <c r="AB29" s="611">
        <f t="shared" si="1"/>
        <v>0</v>
      </c>
      <c r="AC29" s="610"/>
    </row>
    <row r="30" spans="2:29" s="605" customFormat="1" ht="12.75">
      <c r="B30" s="358">
        <v>17</v>
      </c>
      <c r="C30" s="359" t="s">
        <v>319</v>
      </c>
      <c r="D30" s="300" t="s">
        <v>320</v>
      </c>
      <c r="E30" s="300" t="s">
        <v>290</v>
      </c>
      <c r="F30" s="300">
        <v>3</v>
      </c>
      <c r="G30" s="360" t="s">
        <v>291</v>
      </c>
      <c r="H30" s="614"/>
      <c r="I30" s="361">
        <v>116.39400000000001</v>
      </c>
      <c r="J30" s="362">
        <v>124.261</v>
      </c>
      <c r="K30" s="214">
        <v>131.59788831216977</v>
      </c>
      <c r="L30" s="214">
        <v>141.68640000620073</v>
      </c>
      <c r="M30" s="215">
        <v>159.63430981129034</v>
      </c>
      <c r="N30" s="177"/>
      <c r="O30" s="202"/>
      <c r="P30" s="363" t="s">
        <v>316</v>
      </c>
      <c r="Q30" s="364"/>
      <c r="S30" s="183">
        <f t="shared" si="0"/>
        <v>0</v>
      </c>
      <c r="U30" s="606"/>
      <c r="W30" s="610"/>
      <c r="X30" s="610"/>
      <c r="Y30" s="610"/>
      <c r="Z30" s="611">
        <f t="shared" si="1"/>
        <v>0</v>
      </c>
      <c r="AA30" s="611">
        <f t="shared" si="1"/>
        <v>0</v>
      </c>
      <c r="AB30" s="611">
        <f t="shared" si="1"/>
        <v>0</v>
      </c>
      <c r="AC30" s="610"/>
    </row>
    <row r="31" spans="2:29" s="605" customFormat="1" ht="12.75">
      <c r="B31" s="358">
        <v>18</v>
      </c>
      <c r="C31" s="359" t="s">
        <v>321</v>
      </c>
      <c r="D31" s="300" t="s">
        <v>322</v>
      </c>
      <c r="E31" s="300" t="s">
        <v>290</v>
      </c>
      <c r="F31" s="300">
        <v>3</v>
      </c>
      <c r="G31" s="360" t="s">
        <v>291</v>
      </c>
      <c r="H31" s="614"/>
      <c r="I31" s="361">
        <v>99.834500000000006</v>
      </c>
      <c r="J31" s="362">
        <v>100.613</v>
      </c>
      <c r="K31" s="214">
        <v>101.85321612179386</v>
      </c>
      <c r="L31" s="214">
        <v>105.69994141393676</v>
      </c>
      <c r="M31" s="215">
        <v>113.38133698520657</v>
      </c>
      <c r="N31" s="177"/>
      <c r="O31" s="202"/>
      <c r="P31" s="363" t="s">
        <v>316</v>
      </c>
      <c r="Q31" s="364"/>
      <c r="S31" s="183">
        <f t="shared" si="0"/>
        <v>0</v>
      </c>
      <c r="U31" s="606"/>
      <c r="W31" s="610"/>
      <c r="X31" s="610"/>
      <c r="Y31" s="610"/>
      <c r="Z31" s="611">
        <f t="shared" si="1"/>
        <v>0</v>
      </c>
      <c r="AA31" s="611">
        <f t="shared" si="1"/>
        <v>0</v>
      </c>
      <c r="AB31" s="611">
        <f t="shared" si="1"/>
        <v>0</v>
      </c>
      <c r="AC31" s="610"/>
    </row>
    <row r="32" spans="2:29" s="605" customFormat="1" ht="12.75">
      <c r="B32" s="365">
        <v>19</v>
      </c>
      <c r="C32" s="366" t="s">
        <v>323</v>
      </c>
      <c r="D32" s="367" t="s">
        <v>324</v>
      </c>
      <c r="E32" s="300" t="s">
        <v>290</v>
      </c>
      <c r="F32" s="300">
        <v>3</v>
      </c>
      <c r="G32" s="360" t="s">
        <v>291</v>
      </c>
      <c r="H32" s="614"/>
      <c r="I32" s="368">
        <v>0</v>
      </c>
      <c r="J32" s="369">
        <v>0</v>
      </c>
      <c r="K32" s="219">
        <v>0</v>
      </c>
      <c r="L32" s="219">
        <v>0</v>
      </c>
      <c r="M32" s="220">
        <v>0</v>
      </c>
      <c r="N32" s="177"/>
      <c r="O32" s="202"/>
      <c r="P32" s="363" t="s">
        <v>316</v>
      </c>
      <c r="Q32" s="370"/>
      <c r="S32" s="183">
        <f t="shared" si="0"/>
        <v>0</v>
      </c>
      <c r="U32" s="606"/>
      <c r="W32" s="610"/>
      <c r="X32" s="610"/>
      <c r="Y32" s="610"/>
      <c r="Z32" s="611">
        <f t="shared" si="1"/>
        <v>0</v>
      </c>
      <c r="AA32" s="611">
        <f t="shared" si="1"/>
        <v>0</v>
      </c>
      <c r="AB32" s="611">
        <f t="shared" si="1"/>
        <v>0</v>
      </c>
      <c r="AC32" s="610"/>
    </row>
    <row r="33" spans="2:29" s="605" customFormat="1" ht="12.75">
      <c r="B33" s="365">
        <v>20</v>
      </c>
      <c r="C33" s="366" t="s">
        <v>325</v>
      </c>
      <c r="D33" s="367" t="s">
        <v>326</v>
      </c>
      <c r="E33" s="300" t="s">
        <v>290</v>
      </c>
      <c r="F33" s="300">
        <v>3</v>
      </c>
      <c r="G33" s="360" t="s">
        <v>291</v>
      </c>
      <c r="H33" s="614"/>
      <c r="I33" s="368">
        <v>0</v>
      </c>
      <c r="J33" s="369">
        <v>0</v>
      </c>
      <c r="K33" s="219">
        <v>0</v>
      </c>
      <c r="L33" s="219">
        <v>0</v>
      </c>
      <c r="M33" s="220">
        <v>0</v>
      </c>
      <c r="N33" s="177"/>
      <c r="O33" s="202"/>
      <c r="P33" s="363" t="s">
        <v>316</v>
      </c>
      <c r="Q33" s="371"/>
      <c r="S33" s="183">
        <f t="shared" si="0"/>
        <v>0</v>
      </c>
      <c r="U33" s="606"/>
      <c r="W33" s="610"/>
      <c r="X33" s="610"/>
      <c r="Y33" s="610"/>
      <c r="Z33" s="611">
        <f t="shared" si="1"/>
        <v>0</v>
      </c>
      <c r="AA33" s="611">
        <f t="shared" si="1"/>
        <v>0</v>
      </c>
      <c r="AB33" s="611">
        <f t="shared" si="1"/>
        <v>0</v>
      </c>
      <c r="AC33" s="610"/>
    </row>
    <row r="34" spans="2:29" s="605" customFormat="1" ht="12.75">
      <c r="B34" s="358">
        <v>21</v>
      </c>
      <c r="C34" s="359" t="s">
        <v>327</v>
      </c>
      <c r="D34" s="300" t="s">
        <v>328</v>
      </c>
      <c r="E34" s="300" t="s">
        <v>290</v>
      </c>
      <c r="F34" s="300">
        <v>3</v>
      </c>
      <c r="G34" s="360" t="s">
        <v>291</v>
      </c>
      <c r="H34" s="614"/>
      <c r="I34" s="221">
        <f>SUM(I28:I33)</f>
        <v>399.55649999999997</v>
      </c>
      <c r="J34" s="222">
        <f t="shared" ref="J34:M34" si="2">SUM(J28:J33)</f>
        <v>408.77199999999999</v>
      </c>
      <c r="K34" s="222">
        <f t="shared" si="2"/>
        <v>414.39476041065194</v>
      </c>
      <c r="L34" s="222">
        <f t="shared" si="2"/>
        <v>430.17552685733637</v>
      </c>
      <c r="M34" s="223">
        <f t="shared" si="2"/>
        <v>447.83394587611247</v>
      </c>
      <c r="N34" s="177"/>
      <c r="O34" s="202"/>
      <c r="P34" s="195" t="s">
        <v>329</v>
      </c>
      <c r="Q34" s="224"/>
      <c r="S34" s="183"/>
      <c r="U34" s="606"/>
      <c r="W34" s="610"/>
      <c r="X34" s="610"/>
      <c r="Y34" s="610"/>
      <c r="Z34" s="610"/>
      <c r="AA34" s="610"/>
      <c r="AB34" s="610"/>
      <c r="AC34" s="610"/>
    </row>
    <row r="35" spans="2:29" s="605" customFormat="1" ht="12.75">
      <c r="B35" s="358">
        <v>22</v>
      </c>
      <c r="C35" s="359" t="s">
        <v>330</v>
      </c>
      <c r="D35" s="300" t="s">
        <v>475</v>
      </c>
      <c r="E35" s="300" t="s">
        <v>290</v>
      </c>
      <c r="F35" s="300">
        <v>3</v>
      </c>
      <c r="G35" s="360" t="s">
        <v>291</v>
      </c>
      <c r="H35" s="614"/>
      <c r="I35" s="361">
        <v>14.341999999999899</v>
      </c>
      <c r="J35" s="362">
        <v>14.416</v>
      </c>
      <c r="K35" s="225">
        <v>15.638999999999999</v>
      </c>
      <c r="L35" s="225">
        <v>9.8981320000000004</v>
      </c>
      <c r="M35" s="226">
        <v>7.1280000000000001</v>
      </c>
      <c r="N35" s="177"/>
      <c r="O35" s="202"/>
      <c r="P35" s="195" t="s">
        <v>316</v>
      </c>
      <c r="Q35" s="224"/>
      <c r="S35" s="183">
        <f>IF(SUM(Z35:AB35)=0,0,$W$5)</f>
        <v>0</v>
      </c>
      <c r="U35" s="606"/>
      <c r="W35" s="610"/>
      <c r="X35" s="610"/>
      <c r="Y35" s="610"/>
      <c r="Z35" s="611">
        <f>IF(ISNUMBER(K35),0,1)</f>
        <v>0</v>
      </c>
      <c r="AA35" s="611">
        <f>IF(ISNUMBER(L35),0,1)</f>
        <v>0</v>
      </c>
      <c r="AB35" s="611">
        <f>IF(ISNUMBER(M35),0,1)</f>
        <v>0</v>
      </c>
      <c r="AC35" s="610"/>
    </row>
    <row r="36" spans="2:29" s="605" customFormat="1" ht="13.5" thickBot="1">
      <c r="B36" s="372">
        <v>23</v>
      </c>
      <c r="C36" s="373" t="s">
        <v>332</v>
      </c>
      <c r="D36" s="374" t="s">
        <v>333</v>
      </c>
      <c r="E36" s="374" t="s">
        <v>290</v>
      </c>
      <c r="F36" s="374">
        <v>3</v>
      </c>
      <c r="G36" s="375" t="s">
        <v>291</v>
      </c>
      <c r="H36" s="614"/>
      <c r="I36" s="231">
        <f>SUM(I34:I35)</f>
        <v>413.8984999999999</v>
      </c>
      <c r="J36" s="231">
        <f t="shared" ref="J36:M36" si="3">SUM(J34:J35)</f>
        <v>423.18799999999999</v>
      </c>
      <c r="K36" s="231">
        <f t="shared" si="3"/>
        <v>430.03376041065195</v>
      </c>
      <c r="L36" s="231">
        <f t="shared" si="3"/>
        <v>440.07365885733634</v>
      </c>
      <c r="M36" s="231">
        <f t="shared" si="3"/>
        <v>454.96194587611245</v>
      </c>
      <c r="N36" s="177"/>
      <c r="O36" s="202"/>
      <c r="P36" s="190" t="s">
        <v>334</v>
      </c>
      <c r="Q36" s="233"/>
      <c r="S36" s="183"/>
      <c r="U36" s="606"/>
      <c r="W36" s="610"/>
      <c r="X36" s="610"/>
      <c r="Y36" s="610"/>
      <c r="Z36" s="610"/>
      <c r="AA36" s="610"/>
      <c r="AB36" s="610"/>
      <c r="AC36" s="610"/>
    </row>
    <row r="37" spans="2:29" s="605" customFormat="1" ht="13.5" thickBot="1">
      <c r="B37" s="234"/>
      <c r="C37" s="235"/>
      <c r="D37" s="180"/>
      <c r="E37" s="180"/>
      <c r="F37" s="180"/>
      <c r="G37" s="180"/>
      <c r="H37" s="614"/>
      <c r="I37" s="192"/>
      <c r="J37" s="192"/>
      <c r="K37" s="192"/>
      <c r="L37" s="192"/>
      <c r="M37" s="192"/>
      <c r="N37" s="177"/>
      <c r="O37" s="181"/>
      <c r="P37" s="192"/>
      <c r="Q37" s="192"/>
      <c r="S37" s="183"/>
      <c r="U37" s="606"/>
      <c r="W37" s="610"/>
      <c r="X37" s="610"/>
      <c r="Y37" s="610"/>
      <c r="Z37" s="610"/>
      <c r="AA37" s="610"/>
      <c r="AB37" s="610"/>
      <c r="AC37" s="610"/>
    </row>
    <row r="38" spans="2:29" s="605" customFormat="1" ht="15" thickBot="1">
      <c r="B38" s="376" t="s">
        <v>335</v>
      </c>
      <c r="C38" s="377" t="s">
        <v>336</v>
      </c>
      <c r="D38" s="290"/>
      <c r="E38" s="290"/>
      <c r="F38" s="290"/>
      <c r="G38" s="290"/>
      <c r="H38" s="614"/>
      <c r="I38" s="203"/>
      <c r="J38" s="203"/>
      <c r="K38" s="203"/>
      <c r="L38" s="203"/>
      <c r="M38" s="203"/>
      <c r="N38" s="177"/>
      <c r="O38" s="181"/>
      <c r="P38" s="192"/>
      <c r="Q38" s="192"/>
      <c r="S38" s="183"/>
      <c r="U38" s="606"/>
      <c r="W38" s="610"/>
      <c r="X38" s="610"/>
      <c r="Y38" s="610"/>
      <c r="Z38" s="610"/>
      <c r="AA38" s="610"/>
      <c r="AB38" s="610"/>
      <c r="AC38" s="610"/>
    </row>
    <row r="39" spans="2:29" s="605" customFormat="1" ht="12.75">
      <c r="B39" s="351">
        <v>24</v>
      </c>
      <c r="C39" s="352" t="s">
        <v>337</v>
      </c>
      <c r="D39" s="313" t="s">
        <v>338</v>
      </c>
      <c r="E39" s="313" t="s">
        <v>290</v>
      </c>
      <c r="F39" s="313">
        <v>3</v>
      </c>
      <c r="G39" s="378" t="s">
        <v>339</v>
      </c>
      <c r="H39" s="614"/>
      <c r="I39" s="379">
        <v>5.7869999999999999</v>
      </c>
      <c r="J39" s="355">
        <v>6.9210000000000003</v>
      </c>
      <c r="K39" s="355">
        <v>8.6750000000000007</v>
      </c>
      <c r="L39" s="355">
        <v>9.7859999999999996</v>
      </c>
      <c r="M39" s="380">
        <v>10.638999999999999</v>
      </c>
      <c r="N39" s="177"/>
      <c r="O39" s="181"/>
      <c r="P39" s="185" t="s">
        <v>340</v>
      </c>
      <c r="Q39" s="186"/>
      <c r="S39" s="183"/>
      <c r="U39" s="606"/>
      <c r="W39" s="610"/>
      <c r="X39" s="610"/>
      <c r="Y39" s="610"/>
      <c r="Z39" s="610"/>
      <c r="AA39" s="610"/>
      <c r="AB39" s="610"/>
      <c r="AC39" s="610"/>
    </row>
    <row r="40" spans="2:29" s="605" customFormat="1" ht="12.75">
      <c r="B40" s="358">
        <v>25</v>
      </c>
      <c r="C40" s="359" t="s">
        <v>330</v>
      </c>
      <c r="D40" s="319" t="s">
        <v>341</v>
      </c>
      <c r="E40" s="319" t="s">
        <v>290</v>
      </c>
      <c r="F40" s="319">
        <v>3</v>
      </c>
      <c r="G40" s="336" t="s">
        <v>291</v>
      </c>
      <c r="H40" s="614"/>
      <c r="I40" s="381">
        <f>+I35</f>
        <v>14.341999999999899</v>
      </c>
      <c r="J40" s="381">
        <f t="shared" ref="J40:M40" si="4">+J35</f>
        <v>14.416</v>
      </c>
      <c r="K40" s="381">
        <f t="shared" si="4"/>
        <v>15.638999999999999</v>
      </c>
      <c r="L40" s="381">
        <f t="shared" si="4"/>
        <v>9.8981320000000004</v>
      </c>
      <c r="M40" s="381">
        <f t="shared" si="4"/>
        <v>7.1280000000000001</v>
      </c>
      <c r="N40" s="177"/>
      <c r="O40" s="202"/>
      <c r="P40" s="195" t="s">
        <v>342</v>
      </c>
      <c r="Q40" s="189"/>
      <c r="S40" s="183"/>
      <c r="U40" s="606"/>
      <c r="W40" s="610"/>
      <c r="X40" s="610"/>
      <c r="Y40" s="610"/>
      <c r="Z40" s="610"/>
      <c r="AA40" s="610"/>
      <c r="AB40" s="610"/>
      <c r="AC40" s="610"/>
    </row>
    <row r="41" spans="2:29" s="605" customFormat="1" ht="13.5" thickBot="1">
      <c r="B41" s="372">
        <v>26</v>
      </c>
      <c r="C41" s="373" t="s">
        <v>343</v>
      </c>
      <c r="D41" s="374" t="s">
        <v>344</v>
      </c>
      <c r="E41" s="305" t="s">
        <v>290</v>
      </c>
      <c r="F41" s="305">
        <v>3</v>
      </c>
      <c r="G41" s="340" t="s">
        <v>291</v>
      </c>
      <c r="H41" s="614"/>
      <c r="I41" s="383">
        <f>-I39*RPI!L49+I40</f>
        <v>8.1036867924527272</v>
      </c>
      <c r="J41" s="384">
        <f>-J39*RPI!M49+J40</f>
        <v>6.8768981132075471</v>
      </c>
      <c r="K41" s="238">
        <f>-K39*RPI!N49+K40</f>
        <v>5.9819245283018851</v>
      </c>
      <c r="L41" s="238">
        <f>-L39*RPI!O49+L40</f>
        <v>-1.418340955974843</v>
      </c>
      <c r="M41" s="239">
        <f>-M39*RPI!P49+M40</f>
        <v>-5.5585056603773566</v>
      </c>
      <c r="N41" s="177"/>
      <c r="O41" s="202"/>
      <c r="P41" s="190" t="s">
        <v>345</v>
      </c>
      <c r="Q41" s="191"/>
      <c r="S41" s="183"/>
      <c r="U41" s="606"/>
      <c r="W41" s="610"/>
      <c r="X41" s="610"/>
      <c r="Y41" s="610"/>
      <c r="Z41" s="610"/>
      <c r="AA41" s="610"/>
      <c r="AB41" s="610"/>
      <c r="AC41" s="610"/>
    </row>
    <row r="42" spans="2:29" s="605" customFormat="1" ht="13.5" thickBot="1">
      <c r="B42" s="234"/>
      <c r="C42" s="235"/>
      <c r="D42" s="180"/>
      <c r="E42" s="180"/>
      <c r="F42" s="180"/>
      <c r="G42" s="180"/>
      <c r="H42" s="614"/>
      <c r="I42" s="192"/>
      <c r="J42" s="192"/>
      <c r="K42" s="192"/>
      <c r="L42" s="192"/>
      <c r="M42" s="192"/>
      <c r="N42" s="177"/>
      <c r="O42" s="181"/>
      <c r="P42" s="192"/>
      <c r="Q42" s="192"/>
      <c r="S42" s="183"/>
      <c r="U42" s="606"/>
      <c r="W42" s="610"/>
      <c r="X42" s="610"/>
      <c r="Y42" s="610"/>
      <c r="Z42" s="610"/>
      <c r="AA42" s="610"/>
      <c r="AB42" s="610"/>
      <c r="AC42" s="610"/>
    </row>
    <row r="43" spans="2:29" s="605" customFormat="1" ht="15" thickBot="1">
      <c r="B43" s="308" t="s">
        <v>346</v>
      </c>
      <c r="C43" s="309" t="s">
        <v>347</v>
      </c>
      <c r="D43" s="290"/>
      <c r="E43" s="290"/>
      <c r="F43" s="290"/>
      <c r="G43" s="290"/>
      <c r="H43" s="614"/>
      <c r="I43" s="203"/>
      <c r="J43" s="203"/>
      <c r="K43" s="203"/>
      <c r="L43" s="203"/>
      <c r="M43" s="203"/>
      <c r="N43" s="177"/>
      <c r="O43" s="181"/>
      <c r="P43" s="192"/>
      <c r="Q43" s="192"/>
      <c r="S43" s="183"/>
      <c r="U43" s="606"/>
      <c r="W43" s="610"/>
      <c r="X43" s="610"/>
      <c r="Y43" s="610"/>
      <c r="Z43" s="610"/>
      <c r="AA43" s="610"/>
      <c r="AB43" s="610"/>
      <c r="AC43" s="610"/>
    </row>
    <row r="44" spans="2:29" s="605" customFormat="1" ht="15">
      <c r="B44" s="351">
        <v>27</v>
      </c>
      <c r="C44" s="312" t="s">
        <v>348</v>
      </c>
      <c r="D44" s="313" t="s">
        <v>349</v>
      </c>
      <c r="E44" s="313" t="s">
        <v>290</v>
      </c>
      <c r="F44" s="313">
        <v>3</v>
      </c>
      <c r="G44" s="378" t="s">
        <v>291</v>
      </c>
      <c r="H44" s="614"/>
      <c r="I44" s="385"/>
      <c r="J44" s="385"/>
      <c r="K44" s="268">
        <f>+'WRFIM - Water'!N49</f>
        <v>-6.8942114552552525</v>
      </c>
      <c r="L44" s="269">
        <f>+'WRFIM - Water'!O49</f>
        <v>-4.7902910127416929</v>
      </c>
      <c r="M44" s="270">
        <f>+'WRFIM - Water'!P49</f>
        <v>-3.4355494375691631</v>
      </c>
      <c r="N44" s="177"/>
      <c r="O44" s="202"/>
      <c r="P44" s="386" t="s">
        <v>350</v>
      </c>
      <c r="Q44" s="387"/>
      <c r="S44" s="183">
        <f>IF(SUM(Z44:AB44)=0,0,$W$5)</f>
        <v>0</v>
      </c>
      <c r="U44" s="606"/>
      <c r="W44" s="610"/>
      <c r="X44" s="610"/>
      <c r="Y44" s="610"/>
      <c r="Z44" s="611">
        <f t="shared" ref="Z44:AB46" si="5">IF(ISNUMBER(K44),0,1)</f>
        <v>0</v>
      </c>
      <c r="AA44" s="611">
        <f t="shared" si="5"/>
        <v>0</v>
      </c>
      <c r="AB44" s="611">
        <f t="shared" si="5"/>
        <v>0</v>
      </c>
      <c r="AC44" s="610"/>
    </row>
    <row r="45" spans="2:29" s="605" customFormat="1" ht="15">
      <c r="B45" s="358">
        <v>28</v>
      </c>
      <c r="C45" s="318" t="s">
        <v>351</v>
      </c>
      <c r="D45" s="319" t="s">
        <v>352</v>
      </c>
      <c r="E45" s="319" t="s">
        <v>290</v>
      </c>
      <c r="F45" s="319">
        <v>3</v>
      </c>
      <c r="G45" s="336" t="s">
        <v>291</v>
      </c>
      <c r="H45" s="614"/>
      <c r="I45" s="385"/>
      <c r="J45" s="385"/>
      <c r="K45" s="271">
        <f>+'WRFIM - Water'!N56</f>
        <v>0</v>
      </c>
      <c r="L45" s="225">
        <f>+'WRFIM - Water'!O56</f>
        <v>0</v>
      </c>
      <c r="M45" s="226">
        <f>+'WRFIM - Water'!P56</f>
        <v>-0.2569719731425924</v>
      </c>
      <c r="N45" s="177"/>
      <c r="O45" s="178"/>
      <c r="P45" s="195" t="s">
        <v>353</v>
      </c>
      <c r="Q45" s="189"/>
      <c r="S45" s="183">
        <f>IF(SUM(Z45:AB45)=0,0,$W$5)</f>
        <v>0</v>
      </c>
      <c r="U45" s="606"/>
      <c r="W45" s="610"/>
      <c r="X45" s="610"/>
      <c r="Y45" s="610"/>
      <c r="Z45" s="611">
        <f t="shared" si="5"/>
        <v>0</v>
      </c>
      <c r="AA45" s="611">
        <f t="shared" si="5"/>
        <v>0</v>
      </c>
      <c r="AB45" s="611">
        <f t="shared" si="5"/>
        <v>0</v>
      </c>
      <c r="AC45" s="610"/>
    </row>
    <row r="46" spans="2:29" s="605" customFormat="1" ht="15.75" thickBot="1">
      <c r="B46" s="358">
        <v>29</v>
      </c>
      <c r="C46" s="318" t="s">
        <v>354</v>
      </c>
      <c r="D46" s="319" t="s">
        <v>476</v>
      </c>
      <c r="E46" s="319" t="s">
        <v>290</v>
      </c>
      <c r="F46" s="319">
        <v>3</v>
      </c>
      <c r="G46" s="336" t="s">
        <v>291</v>
      </c>
      <c r="H46" s="614"/>
      <c r="I46" s="385"/>
      <c r="J46" s="385"/>
      <c r="K46" s="272">
        <f>+'WRFIM - Water'!N64</f>
        <v>-6.8942114552552525</v>
      </c>
      <c r="L46" s="273">
        <f>+'WRFIM - Water'!O64</f>
        <v>-4.7902910127416929</v>
      </c>
      <c r="M46" s="226">
        <f>+'WRFIM - Water'!P64</f>
        <v>-3.4355494375691631</v>
      </c>
      <c r="N46" s="177"/>
      <c r="O46" s="178"/>
      <c r="P46" s="195" t="s">
        <v>355</v>
      </c>
      <c r="Q46" s="189"/>
      <c r="S46" s="183">
        <f>IF(SUM(Z46:AB46)=0,0,$W$5)</f>
        <v>0</v>
      </c>
      <c r="U46" s="606"/>
      <c r="W46" s="610"/>
      <c r="X46" s="610"/>
      <c r="Y46" s="610"/>
      <c r="Z46" s="611">
        <f t="shared" si="5"/>
        <v>0</v>
      </c>
      <c r="AA46" s="611">
        <f t="shared" si="5"/>
        <v>0</v>
      </c>
      <c r="AB46" s="611">
        <f t="shared" si="5"/>
        <v>0</v>
      </c>
      <c r="AC46" s="610"/>
    </row>
    <row r="47" spans="2:29" s="605" customFormat="1" ht="15">
      <c r="B47" s="358">
        <v>30</v>
      </c>
      <c r="C47" s="318" t="s">
        <v>356</v>
      </c>
      <c r="D47" s="319" t="s">
        <v>357</v>
      </c>
      <c r="E47" s="319" t="s">
        <v>290</v>
      </c>
      <c r="F47" s="319">
        <v>3</v>
      </c>
      <c r="G47" s="336" t="s">
        <v>291</v>
      </c>
      <c r="H47" s="614"/>
      <c r="I47" s="385"/>
      <c r="J47" s="385"/>
      <c r="K47" s="388"/>
      <c r="L47" s="240"/>
      <c r="M47" s="274">
        <f>+'WRFIM - Water'!P82</f>
        <v>-8.3886564050055288</v>
      </c>
      <c r="N47" s="177"/>
      <c r="O47" s="178"/>
      <c r="P47" s="195" t="s">
        <v>358</v>
      </c>
      <c r="Q47" s="189"/>
      <c r="S47" s="183">
        <f>IF(SUM(AB47)=0,0,$W$5)</f>
        <v>0</v>
      </c>
      <c r="U47" s="606"/>
      <c r="W47" s="610"/>
      <c r="X47" s="610"/>
      <c r="Y47" s="610"/>
      <c r="Z47" s="610"/>
      <c r="AA47" s="610"/>
      <c r="AB47" s="611">
        <f>IF(ISNUMBER(M47),0,1)</f>
        <v>0</v>
      </c>
      <c r="AC47" s="610"/>
    </row>
    <row r="48" spans="2:29" s="605" customFormat="1" ht="15.75" thickBot="1">
      <c r="B48" s="372">
        <v>31</v>
      </c>
      <c r="C48" s="324" t="s">
        <v>359</v>
      </c>
      <c r="D48" s="305" t="s">
        <v>360</v>
      </c>
      <c r="E48" s="305" t="s">
        <v>290</v>
      </c>
      <c r="F48" s="305">
        <v>3</v>
      </c>
      <c r="G48" s="340" t="s">
        <v>361</v>
      </c>
      <c r="H48" s="614"/>
      <c r="I48" s="385"/>
      <c r="J48" s="385"/>
      <c r="K48" s="388"/>
      <c r="L48" s="240"/>
      <c r="M48" s="275">
        <f>+[12]Summary_Output!$F$29</f>
        <v>-8.2626153316964626</v>
      </c>
      <c r="N48" s="177"/>
      <c r="O48" s="178"/>
      <c r="P48" s="190" t="s">
        <v>362</v>
      </c>
      <c r="Q48" s="191"/>
      <c r="S48" s="183">
        <f>IF(SUM(AB48)=0,0,$W$5)</f>
        <v>0</v>
      </c>
      <c r="U48" s="606"/>
      <c r="W48" s="610"/>
      <c r="X48" s="610"/>
      <c r="Y48" s="610"/>
      <c r="Z48" s="610"/>
      <c r="AA48" s="610"/>
      <c r="AB48" s="611">
        <f>IF(ISNUMBER(M48),0,1)</f>
        <v>0</v>
      </c>
      <c r="AC48" s="610"/>
    </row>
    <row r="49" spans="2:30" ht="14.25" customHeight="1">
      <c r="B49" s="389"/>
      <c r="C49" s="390"/>
      <c r="D49" s="391"/>
      <c r="E49" s="391"/>
      <c r="F49" s="391"/>
      <c r="G49" s="391"/>
      <c r="H49" s="180"/>
      <c r="I49" s="385"/>
      <c r="J49" s="385"/>
      <c r="K49" s="385"/>
      <c r="L49" s="177"/>
      <c r="M49" s="177"/>
      <c r="N49" s="177"/>
      <c r="O49" s="178"/>
      <c r="P49" s="177"/>
      <c r="Q49" s="177"/>
      <c r="S49" s="183"/>
      <c r="W49" s="610"/>
      <c r="X49" s="610"/>
      <c r="Y49" s="610"/>
      <c r="Z49" s="610"/>
      <c r="AA49" s="610"/>
      <c r="AB49" s="241">
        <f>SUM(V8:AC48)</f>
        <v>0</v>
      </c>
      <c r="AC49" s="610"/>
    </row>
    <row r="50" spans="2:30" ht="15">
      <c r="B50" s="242" t="s">
        <v>363</v>
      </c>
      <c r="C50" s="180"/>
      <c r="D50" s="385"/>
      <c r="E50" s="385"/>
      <c r="F50" s="385"/>
      <c r="G50" s="385"/>
      <c r="H50" s="385"/>
      <c r="I50" s="385"/>
      <c r="J50" s="385"/>
      <c r="K50" s="385"/>
      <c r="L50" s="177"/>
      <c r="M50" s="177"/>
      <c r="N50" s="177"/>
      <c r="O50" s="178"/>
      <c r="P50" s="177"/>
      <c r="Q50" s="177"/>
      <c r="S50" s="177"/>
      <c r="W50" s="610"/>
      <c r="X50" s="610"/>
      <c r="Y50" s="610"/>
      <c r="Z50" s="610"/>
      <c r="AA50" s="610"/>
      <c r="AB50" s="610"/>
      <c r="AC50" s="610"/>
    </row>
    <row r="51" spans="2:30" ht="15">
      <c r="B51" s="392"/>
      <c r="C51" s="393" t="s">
        <v>364</v>
      </c>
      <c r="D51" s="385"/>
      <c r="E51" s="385"/>
      <c r="F51" s="385"/>
      <c r="G51" s="385"/>
      <c r="H51" s="385"/>
      <c r="I51" s="385"/>
      <c r="J51" s="385"/>
      <c r="K51" s="385"/>
      <c r="L51" s="177"/>
      <c r="M51" s="177"/>
      <c r="N51" s="177"/>
      <c r="O51" s="178"/>
      <c r="P51" s="177"/>
      <c r="Q51" s="177"/>
      <c r="S51" s="177"/>
      <c r="W51" s="610"/>
      <c r="X51" s="610"/>
      <c r="Y51" s="610"/>
      <c r="Z51" s="610"/>
      <c r="AA51" s="610"/>
      <c r="AB51" s="610"/>
      <c r="AC51" s="610"/>
    </row>
    <row r="52" spans="2:30" ht="15">
      <c r="B52" s="394"/>
      <c r="C52" s="393" t="s">
        <v>365</v>
      </c>
      <c r="D52" s="385"/>
      <c r="E52" s="385"/>
      <c r="F52" s="385"/>
      <c r="G52" s="385"/>
      <c r="H52" s="385"/>
      <c r="I52" s="385"/>
      <c r="J52" s="385"/>
      <c r="K52" s="385"/>
      <c r="L52" s="177"/>
      <c r="M52" s="177"/>
      <c r="N52" s="177"/>
      <c r="O52" s="178"/>
      <c r="P52" s="177"/>
      <c r="Q52" s="177"/>
      <c r="S52" s="177"/>
      <c r="W52" s="610"/>
      <c r="X52" s="610"/>
      <c r="Y52" s="610"/>
      <c r="Z52" s="610"/>
      <c r="AA52" s="610"/>
      <c r="AB52" s="610"/>
      <c r="AC52" s="610"/>
    </row>
    <row r="53" spans="2:30" ht="15">
      <c r="B53" s="395"/>
      <c r="C53" s="393" t="s">
        <v>366</v>
      </c>
      <c r="D53" s="385"/>
      <c r="E53" s="385"/>
      <c r="F53" s="385"/>
      <c r="G53" s="385"/>
      <c r="H53" s="385"/>
      <c r="I53" s="385"/>
      <c r="J53" s="385"/>
      <c r="K53" s="385"/>
      <c r="L53" s="177"/>
      <c r="M53" s="177"/>
      <c r="N53" s="177"/>
      <c r="O53" s="178"/>
      <c r="P53" s="177"/>
      <c r="Q53" s="177"/>
      <c r="S53" s="177"/>
      <c r="W53" s="610"/>
      <c r="X53" s="610"/>
      <c r="Y53" s="610"/>
      <c r="Z53" s="610"/>
      <c r="AA53" s="610"/>
      <c r="AB53" s="610"/>
      <c r="AC53" s="610"/>
    </row>
    <row r="54" spans="2:30" ht="15">
      <c r="B54" s="396"/>
      <c r="C54" s="393" t="s">
        <v>367</v>
      </c>
      <c r="D54" s="385"/>
      <c r="E54" s="385"/>
      <c r="F54" s="385"/>
      <c r="G54" s="385"/>
      <c r="H54" s="385"/>
      <c r="I54" s="385"/>
      <c r="J54" s="385"/>
      <c r="K54" s="385"/>
      <c r="L54" s="177"/>
      <c r="M54" s="177"/>
      <c r="N54" s="177"/>
      <c r="O54" s="178"/>
      <c r="P54" s="177"/>
      <c r="Q54" s="177"/>
      <c r="S54" s="177"/>
      <c r="W54" s="610"/>
      <c r="X54" s="610"/>
      <c r="Y54" s="610"/>
      <c r="Z54" s="610"/>
      <c r="AA54" s="610"/>
      <c r="AB54" s="610"/>
      <c r="AC54" s="610"/>
    </row>
    <row r="55" spans="2:30" ht="15.75" thickBot="1">
      <c r="B55" s="243"/>
      <c r="C55" s="244"/>
      <c r="D55" s="385"/>
      <c r="E55" s="385"/>
      <c r="F55" s="385"/>
      <c r="G55" s="385"/>
      <c r="H55" s="385"/>
      <c r="I55" s="385"/>
      <c r="J55" s="385"/>
      <c r="K55" s="385"/>
      <c r="L55" s="177"/>
      <c r="M55" s="177"/>
      <c r="N55" s="177"/>
      <c r="O55" s="178"/>
      <c r="P55" s="177"/>
      <c r="Q55" s="177"/>
      <c r="S55" s="177"/>
      <c r="W55" s="610"/>
      <c r="X55" s="610"/>
      <c r="Y55" s="610"/>
      <c r="Z55" s="610"/>
      <c r="AA55" s="610"/>
      <c r="AB55" s="610"/>
      <c r="AC55" s="610"/>
    </row>
    <row r="56" spans="2:30" ht="16.5" thickBot="1">
      <c r="B56" s="649" t="s">
        <v>368</v>
      </c>
      <c r="C56" s="650"/>
      <c r="D56" s="650"/>
      <c r="E56" s="650"/>
      <c r="F56" s="650"/>
      <c r="G56" s="650"/>
      <c r="H56" s="650"/>
      <c r="I56" s="650"/>
      <c r="J56" s="650"/>
      <c r="K56" s="650"/>
      <c r="L56" s="650"/>
      <c r="M56" s="650"/>
      <c r="N56" s="651"/>
      <c r="O56" s="178"/>
      <c r="P56" s="177"/>
      <c r="Q56" s="177"/>
      <c r="S56" s="177"/>
      <c r="W56" s="610"/>
      <c r="X56" s="610"/>
      <c r="Y56" s="610"/>
      <c r="Z56" s="610"/>
      <c r="AA56" s="610"/>
      <c r="AB56" s="610"/>
      <c r="AC56" s="610"/>
    </row>
    <row r="57" spans="2:30" ht="16.5" thickBot="1">
      <c r="B57" s="397"/>
      <c r="C57" s="245"/>
      <c r="D57" s="246"/>
      <c r="E57" s="246"/>
      <c r="F57" s="246"/>
      <c r="G57" s="246"/>
      <c r="H57" s="246"/>
      <c r="I57" s="246"/>
      <c r="J57" s="246"/>
      <c r="K57" s="246"/>
      <c r="L57" s="177"/>
      <c r="M57" s="177"/>
      <c r="N57" s="177"/>
      <c r="O57" s="178"/>
      <c r="P57" s="177"/>
      <c r="Q57" s="177"/>
      <c r="S57" s="177"/>
      <c r="W57" s="610"/>
      <c r="X57" s="610"/>
      <c r="Y57" s="610"/>
      <c r="Z57" s="610"/>
      <c r="AA57" s="610"/>
      <c r="AB57" s="610"/>
      <c r="AC57" s="610"/>
    </row>
    <row r="58" spans="2:30" ht="45" customHeight="1" thickBot="1">
      <c r="B58" s="668" t="s">
        <v>369</v>
      </c>
      <c r="C58" s="669"/>
      <c r="D58" s="669"/>
      <c r="E58" s="669"/>
      <c r="F58" s="669"/>
      <c r="G58" s="669"/>
      <c r="H58" s="669"/>
      <c r="I58" s="669"/>
      <c r="J58" s="669"/>
      <c r="K58" s="669"/>
      <c r="L58" s="669"/>
      <c r="M58" s="669"/>
      <c r="N58" s="670"/>
      <c r="O58" s="178"/>
      <c r="P58" s="177"/>
      <c r="Q58" s="177"/>
      <c r="S58" s="177"/>
      <c r="W58" s="610"/>
      <c r="X58" s="610"/>
      <c r="Y58" s="610"/>
      <c r="Z58" s="610"/>
      <c r="AA58" s="610"/>
      <c r="AB58" s="610"/>
      <c r="AC58" s="610"/>
    </row>
    <row r="59" spans="2:30" ht="15" thickBot="1">
      <c r="B59" s="247"/>
      <c r="C59" s="248"/>
      <c r="D59" s="247"/>
      <c r="E59" s="247"/>
      <c r="F59" s="247"/>
      <c r="G59" s="247"/>
      <c r="H59" s="247"/>
      <c r="I59" s="398"/>
      <c r="J59" s="398"/>
      <c r="K59" s="398"/>
      <c r="L59" s="177"/>
      <c r="M59" s="177"/>
      <c r="N59" s="177"/>
      <c r="O59" s="178"/>
      <c r="P59" s="177"/>
      <c r="Q59" s="177"/>
      <c r="S59" s="177"/>
      <c r="W59" s="610"/>
      <c r="X59" s="610"/>
      <c r="Y59" s="610"/>
      <c r="Z59" s="610"/>
      <c r="AA59" s="610"/>
      <c r="AB59" s="610"/>
      <c r="AC59" s="610"/>
    </row>
    <row r="60" spans="2:30" ht="15" customHeight="1">
      <c r="B60" s="249" t="s">
        <v>370</v>
      </c>
      <c r="C60" s="637" t="s">
        <v>371</v>
      </c>
      <c r="D60" s="638"/>
      <c r="E60" s="638"/>
      <c r="F60" s="638"/>
      <c r="G60" s="638"/>
      <c r="H60" s="638"/>
      <c r="I60" s="638"/>
      <c r="J60" s="638"/>
      <c r="K60" s="638"/>
      <c r="L60" s="638"/>
      <c r="M60" s="638"/>
      <c r="N60" s="639"/>
      <c r="O60" s="178"/>
      <c r="P60" s="177"/>
      <c r="Q60" s="177"/>
      <c r="S60" s="177"/>
      <c r="W60" s="610"/>
      <c r="X60" s="610"/>
      <c r="Y60" s="610"/>
      <c r="Z60" s="610"/>
      <c r="AA60" s="610"/>
      <c r="AB60" s="610"/>
      <c r="AC60" s="610"/>
    </row>
    <row r="61" spans="2:30" ht="15" customHeight="1">
      <c r="B61" s="250" t="s">
        <v>372</v>
      </c>
      <c r="C61" s="251" t="str">
        <f>$C$5</f>
        <v>Company details for WRFIM model</v>
      </c>
      <c r="D61" s="251"/>
      <c r="E61" s="251"/>
      <c r="F61" s="251"/>
      <c r="G61" s="251"/>
      <c r="H61" s="251"/>
      <c r="I61" s="251"/>
      <c r="J61" s="251"/>
      <c r="K61" s="251"/>
      <c r="L61" s="251"/>
      <c r="M61" s="251"/>
      <c r="N61" s="252"/>
      <c r="O61" s="178"/>
      <c r="P61" s="177"/>
      <c r="Q61" s="177"/>
      <c r="S61" s="177"/>
      <c r="W61" s="610"/>
      <c r="X61" s="610"/>
      <c r="Y61" s="610"/>
      <c r="Z61" s="610"/>
      <c r="AA61" s="610"/>
      <c r="AB61" s="610"/>
      <c r="AC61" s="610"/>
    </row>
    <row r="62" spans="2:30" s="617" customFormat="1" ht="15" customHeight="1">
      <c r="B62" s="253" t="s">
        <v>373</v>
      </c>
      <c r="C62" s="671" t="s">
        <v>266</v>
      </c>
      <c r="D62" s="672"/>
      <c r="E62" s="672"/>
      <c r="F62" s="672"/>
      <c r="G62" s="672"/>
      <c r="H62" s="672"/>
      <c r="I62" s="672"/>
      <c r="J62" s="672"/>
      <c r="K62" s="672"/>
      <c r="L62" s="672"/>
      <c r="M62" s="672"/>
      <c r="N62" s="673"/>
      <c r="O62" s="181"/>
      <c r="P62" s="180"/>
      <c r="Q62" s="180"/>
      <c r="S62" s="180"/>
      <c r="U62" s="618"/>
      <c r="W62" s="619"/>
      <c r="X62" s="619"/>
      <c r="Y62" s="619"/>
      <c r="Z62" s="619"/>
      <c r="AA62" s="619"/>
      <c r="AB62" s="619"/>
      <c r="AC62" s="619"/>
      <c r="AD62" s="618"/>
    </row>
    <row r="63" spans="2:30" s="617" customFormat="1" ht="15" customHeight="1">
      <c r="B63" s="250" t="s">
        <v>374</v>
      </c>
      <c r="C63" s="251" t="str">
        <f>$C$10</f>
        <v>WRFIM model parameters</v>
      </c>
      <c r="D63" s="251"/>
      <c r="E63" s="251"/>
      <c r="F63" s="251"/>
      <c r="G63" s="251"/>
      <c r="H63" s="251"/>
      <c r="I63" s="251"/>
      <c r="J63" s="251"/>
      <c r="K63" s="251"/>
      <c r="L63" s="251"/>
      <c r="M63" s="251"/>
      <c r="N63" s="252"/>
      <c r="O63" s="181"/>
      <c r="P63" s="180"/>
      <c r="Q63" s="180"/>
      <c r="S63" s="180"/>
      <c r="U63" s="618"/>
      <c r="W63" s="619"/>
      <c r="X63" s="619"/>
      <c r="Y63" s="619"/>
      <c r="Z63" s="619"/>
      <c r="AA63" s="619"/>
      <c r="AB63" s="619"/>
      <c r="AC63" s="619"/>
      <c r="AD63" s="618"/>
    </row>
    <row r="64" spans="2:30" s="617" customFormat="1" ht="15" customHeight="1">
      <c r="B64" s="253" t="s">
        <v>375</v>
      </c>
      <c r="C64" s="671" t="s">
        <v>376</v>
      </c>
      <c r="D64" s="672"/>
      <c r="E64" s="672"/>
      <c r="F64" s="672"/>
      <c r="G64" s="672"/>
      <c r="H64" s="672"/>
      <c r="I64" s="672"/>
      <c r="J64" s="672"/>
      <c r="K64" s="672"/>
      <c r="L64" s="672"/>
      <c r="M64" s="672"/>
      <c r="N64" s="673"/>
      <c r="O64" s="181"/>
      <c r="P64" s="180"/>
      <c r="Q64" s="180"/>
      <c r="S64" s="180"/>
      <c r="U64" s="618"/>
      <c r="W64" s="619"/>
      <c r="X64" s="619"/>
      <c r="Y64" s="619"/>
      <c r="Z64" s="619"/>
      <c r="AA64" s="619"/>
      <c r="AB64" s="619"/>
      <c r="AC64" s="619"/>
      <c r="AD64" s="618"/>
    </row>
    <row r="65" spans="2:30" s="617" customFormat="1" ht="15" customHeight="1">
      <c r="B65" s="250" t="s">
        <v>377</v>
      </c>
      <c r="C65" s="251" t="str">
        <f>$C$17</f>
        <v>Allowed revenue</v>
      </c>
      <c r="D65" s="251"/>
      <c r="E65" s="251"/>
      <c r="F65" s="251"/>
      <c r="G65" s="251"/>
      <c r="H65" s="251"/>
      <c r="I65" s="251"/>
      <c r="J65" s="251"/>
      <c r="K65" s="251"/>
      <c r="L65" s="251"/>
      <c r="M65" s="251"/>
      <c r="N65" s="252"/>
      <c r="O65" s="181"/>
      <c r="P65" s="180"/>
      <c r="Q65" s="180"/>
      <c r="S65" s="180"/>
      <c r="U65" s="618"/>
      <c r="W65" s="619"/>
      <c r="X65" s="619"/>
      <c r="Y65" s="619"/>
      <c r="Z65" s="619"/>
      <c r="AA65" s="619"/>
      <c r="AB65" s="619"/>
      <c r="AC65" s="619"/>
      <c r="AD65" s="618"/>
    </row>
    <row r="66" spans="2:30" s="617" customFormat="1" ht="12.75">
      <c r="B66" s="253" t="s">
        <v>378</v>
      </c>
      <c r="C66" s="655" t="s">
        <v>379</v>
      </c>
      <c r="D66" s="656"/>
      <c r="E66" s="656"/>
      <c r="F66" s="656"/>
      <c r="G66" s="656"/>
      <c r="H66" s="656"/>
      <c r="I66" s="656"/>
      <c r="J66" s="656"/>
      <c r="K66" s="656"/>
      <c r="L66" s="656"/>
      <c r="M66" s="656"/>
      <c r="N66" s="657"/>
      <c r="O66" s="181"/>
      <c r="P66" s="180"/>
      <c r="Q66" s="180"/>
      <c r="S66" s="180"/>
      <c r="U66" s="618"/>
      <c r="AD66" s="618"/>
    </row>
    <row r="67" spans="2:30" s="617" customFormat="1" ht="15" customHeight="1">
      <c r="B67" s="253" t="s">
        <v>380</v>
      </c>
      <c r="C67" s="671" t="s">
        <v>381</v>
      </c>
      <c r="D67" s="672"/>
      <c r="E67" s="672"/>
      <c r="F67" s="672"/>
      <c r="G67" s="672"/>
      <c r="H67" s="672"/>
      <c r="I67" s="672"/>
      <c r="J67" s="672"/>
      <c r="K67" s="672"/>
      <c r="L67" s="672"/>
      <c r="M67" s="672"/>
      <c r="N67" s="673"/>
      <c r="O67" s="181"/>
      <c r="P67" s="180"/>
      <c r="Q67" s="180"/>
      <c r="S67" s="180"/>
      <c r="U67" s="618"/>
      <c r="AD67" s="618"/>
    </row>
    <row r="68" spans="2:30" s="617" customFormat="1" ht="15" customHeight="1">
      <c r="B68" s="253" t="s">
        <v>382</v>
      </c>
      <c r="C68" s="671" t="s">
        <v>383</v>
      </c>
      <c r="D68" s="672"/>
      <c r="E68" s="672"/>
      <c r="F68" s="672"/>
      <c r="G68" s="672"/>
      <c r="H68" s="672"/>
      <c r="I68" s="672"/>
      <c r="J68" s="672"/>
      <c r="K68" s="672"/>
      <c r="L68" s="672"/>
      <c r="M68" s="672"/>
      <c r="N68" s="673"/>
      <c r="O68" s="181"/>
      <c r="P68" s="180"/>
      <c r="Q68" s="180"/>
      <c r="S68" s="180"/>
      <c r="U68" s="618"/>
      <c r="AD68" s="618"/>
    </row>
    <row r="69" spans="2:30" s="617" customFormat="1" ht="15" customHeight="1">
      <c r="B69" s="253">
        <v>12</v>
      </c>
      <c r="C69" s="661" t="s">
        <v>384</v>
      </c>
      <c r="D69" s="662"/>
      <c r="E69" s="662"/>
      <c r="F69" s="662"/>
      <c r="G69" s="662"/>
      <c r="H69" s="662"/>
      <c r="I69" s="662"/>
      <c r="J69" s="662"/>
      <c r="K69" s="662"/>
      <c r="L69" s="662"/>
      <c r="M69" s="662"/>
      <c r="N69" s="663"/>
      <c r="O69" s="181"/>
      <c r="P69" s="180"/>
      <c r="Q69" s="180"/>
      <c r="S69" s="180"/>
      <c r="U69" s="618"/>
      <c r="AD69" s="618"/>
    </row>
    <row r="70" spans="2:30" s="617" customFormat="1" ht="15" customHeight="1">
      <c r="B70" s="250" t="s">
        <v>385</v>
      </c>
      <c r="C70" s="251" t="str">
        <f>$C$23</f>
        <v>AMP5 RCM blind year adjustment</v>
      </c>
      <c r="D70" s="251"/>
      <c r="E70" s="251"/>
      <c r="F70" s="251"/>
      <c r="G70" s="251"/>
      <c r="H70" s="251"/>
      <c r="I70" s="251"/>
      <c r="J70" s="251"/>
      <c r="K70" s="251"/>
      <c r="L70" s="251"/>
      <c r="M70" s="251"/>
      <c r="N70" s="252"/>
      <c r="O70" s="181"/>
      <c r="P70" s="180"/>
      <c r="Q70" s="180"/>
      <c r="S70" s="180"/>
      <c r="U70" s="618"/>
      <c r="AD70" s="618"/>
    </row>
    <row r="71" spans="2:30" ht="15" customHeight="1">
      <c r="B71" s="253">
        <v>13</v>
      </c>
      <c r="C71" s="655" t="s">
        <v>386</v>
      </c>
      <c r="D71" s="656"/>
      <c r="E71" s="656"/>
      <c r="F71" s="656"/>
      <c r="G71" s="656"/>
      <c r="H71" s="656"/>
      <c r="I71" s="656"/>
      <c r="J71" s="656"/>
      <c r="K71" s="656"/>
      <c r="L71" s="656"/>
      <c r="M71" s="656"/>
      <c r="N71" s="657"/>
      <c r="O71" s="178"/>
      <c r="P71" s="177"/>
      <c r="Q71" s="177"/>
      <c r="S71" s="177"/>
    </row>
    <row r="72" spans="2:30" ht="15" customHeight="1">
      <c r="B72" s="253">
        <v>14</v>
      </c>
      <c r="C72" s="655" t="s">
        <v>387</v>
      </c>
      <c r="D72" s="656"/>
      <c r="E72" s="656"/>
      <c r="F72" s="656"/>
      <c r="G72" s="656"/>
      <c r="H72" s="656"/>
      <c r="I72" s="656"/>
      <c r="J72" s="656"/>
      <c r="K72" s="656"/>
      <c r="L72" s="656"/>
      <c r="M72" s="656"/>
      <c r="N72" s="657"/>
      <c r="O72" s="178"/>
      <c r="P72" s="177"/>
      <c r="Q72" s="177"/>
      <c r="S72" s="177"/>
    </row>
    <row r="73" spans="2:30" ht="15" customHeight="1">
      <c r="B73" s="250" t="s">
        <v>388</v>
      </c>
      <c r="C73" s="251" t="str">
        <f>$C$27</f>
        <v>Revenue recovered</v>
      </c>
      <c r="D73" s="251"/>
      <c r="E73" s="251"/>
      <c r="F73" s="251"/>
      <c r="G73" s="251"/>
      <c r="H73" s="251"/>
      <c r="I73" s="251"/>
      <c r="J73" s="251"/>
      <c r="K73" s="251"/>
      <c r="L73" s="251"/>
      <c r="M73" s="251"/>
      <c r="N73" s="252"/>
      <c r="O73" s="178"/>
      <c r="P73" s="177"/>
      <c r="Q73" s="177"/>
      <c r="S73" s="177"/>
    </row>
    <row r="74" spans="2:30" ht="15" customHeight="1">
      <c r="B74" s="254" t="s">
        <v>389</v>
      </c>
      <c r="C74" s="658" t="s">
        <v>390</v>
      </c>
      <c r="D74" s="659"/>
      <c r="E74" s="659"/>
      <c r="F74" s="659"/>
      <c r="G74" s="659"/>
      <c r="H74" s="659"/>
      <c r="I74" s="659"/>
      <c r="J74" s="659"/>
      <c r="K74" s="659"/>
      <c r="L74" s="659"/>
      <c r="M74" s="659"/>
      <c r="N74" s="660"/>
      <c r="O74" s="178"/>
      <c r="P74" s="177"/>
      <c r="Q74" s="177"/>
      <c r="S74" s="177"/>
    </row>
    <row r="75" spans="2:30" ht="15" customHeight="1">
      <c r="B75" s="254">
        <v>21</v>
      </c>
      <c r="C75" s="255" t="s">
        <v>391</v>
      </c>
      <c r="D75" s="256"/>
      <c r="E75" s="256"/>
      <c r="F75" s="256"/>
      <c r="G75" s="256"/>
      <c r="H75" s="256"/>
      <c r="I75" s="256"/>
      <c r="J75" s="256"/>
      <c r="K75" s="256"/>
      <c r="L75" s="256"/>
      <c r="M75" s="256"/>
      <c r="N75" s="257"/>
      <c r="O75" s="178"/>
      <c r="P75" s="177"/>
      <c r="Q75" s="177"/>
      <c r="S75" s="177"/>
    </row>
    <row r="76" spans="2:30" ht="30" customHeight="1">
      <c r="B76" s="254">
        <v>22</v>
      </c>
      <c r="C76" s="658" t="s">
        <v>392</v>
      </c>
      <c r="D76" s="659"/>
      <c r="E76" s="659"/>
      <c r="F76" s="659"/>
      <c r="G76" s="659"/>
      <c r="H76" s="659"/>
      <c r="I76" s="659"/>
      <c r="J76" s="659"/>
      <c r="K76" s="659"/>
      <c r="L76" s="659"/>
      <c r="M76" s="659"/>
      <c r="N76" s="660"/>
      <c r="O76" s="178"/>
      <c r="P76" s="177"/>
      <c r="Q76" s="177"/>
      <c r="S76" s="177"/>
    </row>
    <row r="77" spans="2:30" ht="15" customHeight="1">
      <c r="B77" s="254">
        <v>23</v>
      </c>
      <c r="C77" s="255" t="s">
        <v>393</v>
      </c>
      <c r="D77" s="256"/>
      <c r="E77" s="256"/>
      <c r="F77" s="256"/>
      <c r="G77" s="256"/>
      <c r="H77" s="256"/>
      <c r="I77" s="256"/>
      <c r="J77" s="256"/>
      <c r="K77" s="256"/>
      <c r="L77" s="256"/>
      <c r="M77" s="256"/>
      <c r="N77" s="257"/>
      <c r="O77" s="178"/>
      <c r="P77" s="177"/>
      <c r="Q77" s="177"/>
      <c r="S77" s="177"/>
    </row>
    <row r="78" spans="2:30" ht="15" customHeight="1">
      <c r="B78" s="250" t="s">
        <v>394</v>
      </c>
      <c r="C78" s="251" t="str">
        <f>$C$38</f>
        <v>Variance analysis of grants and contributions</v>
      </c>
      <c r="D78" s="251"/>
      <c r="E78" s="251"/>
      <c r="F78" s="251"/>
      <c r="G78" s="251"/>
      <c r="H78" s="251"/>
      <c r="I78" s="251"/>
      <c r="J78" s="251"/>
      <c r="K78" s="251"/>
      <c r="L78" s="251"/>
      <c r="M78" s="251"/>
      <c r="N78" s="252"/>
      <c r="O78" s="178"/>
      <c r="P78" s="177"/>
      <c r="Q78" s="177"/>
      <c r="S78" s="177"/>
    </row>
    <row r="79" spans="2:30" ht="15" customHeight="1">
      <c r="B79" s="254">
        <v>24</v>
      </c>
      <c r="C79" s="658" t="s">
        <v>395</v>
      </c>
      <c r="D79" s="659"/>
      <c r="E79" s="659"/>
      <c r="F79" s="659"/>
      <c r="G79" s="659"/>
      <c r="H79" s="659"/>
      <c r="I79" s="659"/>
      <c r="J79" s="659"/>
      <c r="K79" s="659"/>
      <c r="L79" s="659"/>
      <c r="M79" s="659"/>
      <c r="N79" s="660"/>
      <c r="O79" s="178"/>
      <c r="P79" s="177"/>
      <c r="Q79" s="177"/>
      <c r="S79" s="177"/>
    </row>
    <row r="80" spans="2:30" ht="15" customHeight="1">
      <c r="B80" s="254">
        <v>25</v>
      </c>
      <c r="C80" s="658" t="s">
        <v>396</v>
      </c>
      <c r="D80" s="659"/>
      <c r="E80" s="659"/>
      <c r="F80" s="659"/>
      <c r="G80" s="659"/>
      <c r="H80" s="659"/>
      <c r="I80" s="659"/>
      <c r="J80" s="659"/>
      <c r="K80" s="659"/>
      <c r="L80" s="659"/>
      <c r="M80" s="659"/>
      <c r="N80" s="660"/>
      <c r="O80" s="178"/>
      <c r="P80" s="177"/>
      <c r="Q80" s="177"/>
      <c r="S80" s="177"/>
    </row>
    <row r="81" spans="2:19" s="605" customFormat="1" ht="12.75">
      <c r="B81" s="254">
        <v>26</v>
      </c>
      <c r="C81" s="658" t="s">
        <v>397</v>
      </c>
      <c r="D81" s="659"/>
      <c r="E81" s="659"/>
      <c r="F81" s="659"/>
      <c r="G81" s="659"/>
      <c r="H81" s="659"/>
      <c r="I81" s="659"/>
      <c r="J81" s="659"/>
      <c r="K81" s="659"/>
      <c r="L81" s="659"/>
      <c r="M81" s="659"/>
      <c r="N81" s="660"/>
      <c r="O81" s="178"/>
      <c r="P81" s="177"/>
      <c r="Q81" s="177"/>
      <c r="S81" s="177"/>
    </row>
    <row r="82" spans="2:19" s="605" customFormat="1" ht="13.5">
      <c r="B82" s="250" t="s">
        <v>398</v>
      </c>
      <c r="C82" s="251" t="str">
        <f>$C$43</f>
        <v>Penalties</v>
      </c>
      <c r="D82" s="251"/>
      <c r="E82" s="251"/>
      <c r="F82" s="251"/>
      <c r="G82" s="251"/>
      <c r="H82" s="251"/>
      <c r="I82" s="251"/>
      <c r="J82" s="251"/>
      <c r="K82" s="251"/>
      <c r="L82" s="251"/>
      <c r="M82" s="251"/>
      <c r="N82" s="252"/>
      <c r="O82" s="178"/>
      <c r="P82" s="177"/>
      <c r="Q82" s="177"/>
      <c r="S82" s="177"/>
    </row>
    <row r="83" spans="2:19" s="605" customFormat="1" ht="12.75">
      <c r="B83" s="258" t="s">
        <v>399</v>
      </c>
      <c r="C83" s="655" t="s">
        <v>400</v>
      </c>
      <c r="D83" s="656"/>
      <c r="E83" s="656"/>
      <c r="F83" s="656"/>
      <c r="G83" s="656"/>
      <c r="H83" s="656"/>
      <c r="I83" s="656"/>
      <c r="J83" s="656"/>
      <c r="K83" s="656"/>
      <c r="L83" s="656"/>
      <c r="M83" s="656"/>
      <c r="N83" s="657"/>
      <c r="O83" s="178"/>
      <c r="P83" s="177"/>
      <c r="Q83" s="177"/>
      <c r="S83" s="177"/>
    </row>
    <row r="84" spans="2:19" s="605" customFormat="1" ht="12.75">
      <c r="B84" s="258" t="s">
        <v>401</v>
      </c>
      <c r="C84" s="655" t="s">
        <v>402</v>
      </c>
      <c r="D84" s="656"/>
      <c r="E84" s="656"/>
      <c r="F84" s="656"/>
      <c r="G84" s="656"/>
      <c r="H84" s="656"/>
      <c r="I84" s="656"/>
      <c r="J84" s="656"/>
      <c r="K84" s="656"/>
      <c r="L84" s="656"/>
      <c r="M84" s="656"/>
      <c r="N84" s="657"/>
      <c r="O84" s="178"/>
      <c r="P84" s="177"/>
      <c r="Q84" s="177"/>
      <c r="S84" s="177"/>
    </row>
    <row r="85" spans="2:19" s="605" customFormat="1" ht="12.75">
      <c r="B85" s="258" t="s">
        <v>403</v>
      </c>
      <c r="C85" s="655" t="s">
        <v>404</v>
      </c>
      <c r="D85" s="656"/>
      <c r="E85" s="656"/>
      <c r="F85" s="656"/>
      <c r="G85" s="656"/>
      <c r="H85" s="656"/>
      <c r="I85" s="656"/>
      <c r="J85" s="656"/>
      <c r="K85" s="656"/>
      <c r="L85" s="656"/>
      <c r="M85" s="656"/>
      <c r="N85" s="657"/>
      <c r="O85" s="178"/>
      <c r="P85" s="177"/>
      <c r="Q85" s="177"/>
      <c r="S85" s="177"/>
    </row>
    <row r="86" spans="2:19" s="605" customFormat="1" ht="12.75">
      <c r="B86" s="258" t="s">
        <v>405</v>
      </c>
      <c r="C86" s="655" t="s">
        <v>406</v>
      </c>
      <c r="D86" s="656"/>
      <c r="E86" s="656"/>
      <c r="F86" s="656"/>
      <c r="G86" s="656"/>
      <c r="H86" s="656"/>
      <c r="I86" s="656"/>
      <c r="J86" s="656"/>
      <c r="K86" s="656"/>
      <c r="L86" s="656"/>
      <c r="M86" s="656"/>
      <c r="N86" s="657"/>
      <c r="O86" s="178"/>
      <c r="P86" s="177"/>
      <c r="Q86" s="177"/>
      <c r="S86" s="177"/>
    </row>
    <row r="87" spans="2:19" s="605" customFormat="1" ht="15" thickBot="1">
      <c r="B87" s="259" t="s">
        <v>407</v>
      </c>
      <c r="C87" s="652" t="s">
        <v>408</v>
      </c>
      <c r="D87" s="653"/>
      <c r="E87" s="653"/>
      <c r="F87" s="653"/>
      <c r="G87" s="653"/>
      <c r="H87" s="653"/>
      <c r="I87" s="653"/>
      <c r="J87" s="653"/>
      <c r="K87" s="653"/>
      <c r="L87" s="653"/>
      <c r="M87" s="653"/>
      <c r="N87" s="654"/>
      <c r="O87" s="178"/>
      <c r="P87" s="399"/>
      <c r="Q87" s="399"/>
      <c r="S87" s="399"/>
    </row>
    <row r="88" spans="2:19" s="605" customFormat="1" ht="12.75"/>
  </sheetData>
  <mergeCells count="24">
    <mergeCell ref="C69:N69"/>
    <mergeCell ref="P1:S1"/>
    <mergeCell ref="B2:C2"/>
    <mergeCell ref="B3:C3"/>
    <mergeCell ref="B56:N56"/>
    <mergeCell ref="B58:N58"/>
    <mergeCell ref="C60:N60"/>
    <mergeCell ref="C62:N62"/>
    <mergeCell ref="C64:N64"/>
    <mergeCell ref="C66:N66"/>
    <mergeCell ref="C67:N67"/>
    <mergeCell ref="C68:N68"/>
    <mergeCell ref="C87:N87"/>
    <mergeCell ref="C71:N71"/>
    <mergeCell ref="C72:N72"/>
    <mergeCell ref="C74:N74"/>
    <mergeCell ref="C76:N76"/>
    <mergeCell ref="C79:N79"/>
    <mergeCell ref="C80:N80"/>
    <mergeCell ref="C81:N81"/>
    <mergeCell ref="C83:N83"/>
    <mergeCell ref="C84:N84"/>
    <mergeCell ref="C85:N85"/>
    <mergeCell ref="C86:N86"/>
  </mergeCells>
  <conditionalFormatting sqref="S5:S49">
    <cfRule type="cellIs" dxfId="21" priority="1" operator="equal">
      <formula>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[13]AppValidation!#REF!</xm:f>
          </x14:formula1>
          <xm:sqref>N8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topLeftCell="A13" workbookViewId="0">
      <selection activeCell="M23" sqref="M23"/>
    </sheetView>
  </sheetViews>
  <sheetFormatPr defaultColWidth="0" defaultRowHeight="14.25" zeroHeight="1"/>
  <cols>
    <col min="1" max="1" width="1.85546875" style="605" customWidth="1"/>
    <col min="2" max="2" width="7.5703125" style="605" customWidth="1"/>
    <col min="3" max="3" width="92.140625" style="605" customWidth="1"/>
    <col min="4" max="4" width="17.28515625" style="605" bestFit="1" customWidth="1"/>
    <col min="5" max="5" width="7" style="605" bestFit="1" customWidth="1"/>
    <col min="6" max="6" width="6.42578125" style="605" customWidth="1"/>
    <col min="7" max="7" width="21.85546875" style="605" bestFit="1" customWidth="1"/>
    <col min="8" max="14" width="11" style="605" customWidth="1"/>
    <col min="15" max="15" width="3" style="605" customWidth="1"/>
    <col min="16" max="16" width="62.85546875" style="605" bestFit="1" customWidth="1"/>
    <col min="17" max="17" width="45.85546875" style="605" bestFit="1" customWidth="1"/>
    <col min="18" max="18" width="3" style="605" customWidth="1"/>
    <col min="19" max="19" width="24.7109375" style="400" customWidth="1"/>
    <col min="20" max="20" width="3.42578125" style="400" customWidth="1"/>
    <col min="21" max="21" width="3" style="401" hidden="1" customWidth="1"/>
    <col min="22" max="25" width="9.28515625" style="425" hidden="1" customWidth="1"/>
    <col min="26" max="26" width="1.85546875" style="401" hidden="1" customWidth="1"/>
    <col min="27" max="16384" width="11" style="605" hidden="1"/>
  </cols>
  <sheetData>
    <row r="1" spans="2:25" s="605" customFormat="1" ht="20.25">
      <c r="B1" s="279" t="s">
        <v>409</v>
      </c>
      <c r="C1" s="279"/>
      <c r="D1" s="279"/>
      <c r="E1" s="279"/>
      <c r="F1" s="279"/>
      <c r="G1" s="279"/>
      <c r="H1" s="279"/>
      <c r="I1" s="279"/>
      <c r="J1" s="280"/>
      <c r="K1" s="280"/>
      <c r="L1" s="280"/>
      <c r="M1" s="281"/>
      <c r="N1" s="176" t="s">
        <v>597</v>
      </c>
      <c r="O1" s="282"/>
      <c r="P1" s="664" t="s">
        <v>255</v>
      </c>
      <c r="Q1" s="664"/>
      <c r="R1" s="664"/>
      <c r="S1" s="664"/>
      <c r="T1" s="400"/>
      <c r="U1" s="401"/>
      <c r="V1" s="402"/>
      <c r="W1" s="402"/>
      <c r="X1" s="402"/>
      <c r="Y1" s="402"/>
    </row>
    <row r="2" spans="2:25" s="605" customFormat="1" ht="20.25" thickBot="1">
      <c r="B2" s="665"/>
      <c r="C2" s="665"/>
      <c r="D2" s="177"/>
      <c r="E2" s="177"/>
      <c r="F2" s="177"/>
      <c r="G2" s="177"/>
      <c r="H2" s="177"/>
      <c r="I2" s="177"/>
      <c r="J2" s="177"/>
      <c r="K2" s="177"/>
      <c r="L2" s="177"/>
      <c r="M2" s="177"/>
      <c r="N2" s="177"/>
      <c r="O2" s="178"/>
      <c r="P2" s="177"/>
      <c r="Q2" s="177"/>
      <c r="S2" s="400"/>
      <c r="T2" s="400"/>
      <c r="U2" s="401"/>
      <c r="V2" s="648" t="s">
        <v>264</v>
      </c>
      <c r="W2" s="648"/>
      <c r="X2" s="648"/>
      <c r="Y2" s="648"/>
    </row>
    <row r="3" spans="2:25" s="605" customFormat="1" ht="15" thickBot="1">
      <c r="B3" s="666" t="s">
        <v>44</v>
      </c>
      <c r="C3" s="667"/>
      <c r="D3" s="283" t="s">
        <v>256</v>
      </c>
      <c r="E3" s="283" t="s">
        <v>257</v>
      </c>
      <c r="F3" s="283" t="s">
        <v>258</v>
      </c>
      <c r="G3" s="283" t="s">
        <v>259</v>
      </c>
      <c r="H3" s="283" t="s">
        <v>218</v>
      </c>
      <c r="I3" s="283" t="s">
        <v>219</v>
      </c>
      <c r="J3" s="283" t="s">
        <v>220</v>
      </c>
      <c r="K3" s="283" t="s">
        <v>221</v>
      </c>
      <c r="L3" s="283" t="s">
        <v>222</v>
      </c>
      <c r="M3" s="283" t="s">
        <v>223</v>
      </c>
      <c r="N3" s="284" t="s">
        <v>260</v>
      </c>
      <c r="O3" s="285"/>
      <c r="P3" s="286" t="s">
        <v>261</v>
      </c>
      <c r="Q3" s="260" t="s">
        <v>262</v>
      </c>
      <c r="S3" s="403" t="s">
        <v>263</v>
      </c>
      <c r="T3" s="400"/>
      <c r="U3" s="401"/>
      <c r="V3" s="404" t="s">
        <v>267</v>
      </c>
      <c r="W3" s="405"/>
      <c r="X3" s="405"/>
      <c r="Y3" s="405"/>
    </row>
    <row r="4" spans="2:25" s="605" customFormat="1" ht="15" thickBot="1">
      <c r="B4" s="180"/>
      <c r="C4" s="180"/>
      <c r="D4" s="180"/>
      <c r="E4" s="180"/>
      <c r="F4" s="180"/>
      <c r="G4" s="180"/>
      <c r="H4" s="180"/>
      <c r="I4" s="180"/>
      <c r="J4" s="180"/>
      <c r="K4" s="180"/>
      <c r="L4" s="180"/>
      <c r="M4" s="180"/>
      <c r="N4" s="180"/>
      <c r="O4" s="181"/>
      <c r="P4" s="180"/>
      <c r="Q4" s="180"/>
      <c r="S4" s="406"/>
      <c r="T4" s="400"/>
      <c r="U4" s="401"/>
      <c r="V4" s="407"/>
      <c r="W4" s="407"/>
      <c r="X4" s="407"/>
      <c r="Y4" s="407"/>
    </row>
    <row r="5" spans="2:25" s="605" customFormat="1" ht="15" thickBot="1">
      <c r="B5" s="288" t="s">
        <v>265</v>
      </c>
      <c r="C5" s="289" t="s">
        <v>266</v>
      </c>
      <c r="D5" s="290"/>
      <c r="E5" s="290"/>
      <c r="F5" s="291"/>
      <c r="G5" s="607"/>
      <c r="H5" s="608"/>
      <c r="I5" s="608"/>
      <c r="J5" s="608"/>
      <c r="K5" s="608"/>
      <c r="L5" s="608"/>
      <c r="M5" s="608"/>
      <c r="N5" s="609"/>
      <c r="O5" s="181"/>
      <c r="P5" s="180"/>
      <c r="Q5" s="180"/>
      <c r="S5" s="183"/>
      <c r="T5" s="400"/>
      <c r="U5" s="401"/>
      <c r="V5" s="405"/>
      <c r="W5" s="405"/>
      <c r="X5" s="405"/>
      <c r="Y5" s="405"/>
    </row>
    <row r="6" spans="2:25" s="605" customFormat="1">
      <c r="B6" s="292">
        <v>1</v>
      </c>
      <c r="C6" s="293" t="s">
        <v>268</v>
      </c>
      <c r="D6" s="295" t="s">
        <v>410</v>
      </c>
      <c r="E6" s="313" t="s">
        <v>269</v>
      </c>
      <c r="F6" s="296">
        <v>0</v>
      </c>
      <c r="G6" s="607"/>
      <c r="H6" s="608"/>
      <c r="I6" s="608"/>
      <c r="J6" s="608"/>
      <c r="K6" s="608"/>
      <c r="L6" s="608"/>
      <c r="M6" s="608"/>
      <c r="N6" s="297" t="s">
        <v>411</v>
      </c>
      <c r="O6" s="181"/>
      <c r="P6" s="185" t="s">
        <v>271</v>
      </c>
      <c r="Q6" s="186"/>
      <c r="S6" s="183"/>
      <c r="T6" s="400"/>
      <c r="U6" s="401"/>
      <c r="V6" s="405"/>
      <c r="W6" s="405"/>
      <c r="X6" s="405"/>
      <c r="Y6" s="405"/>
    </row>
    <row r="7" spans="2:25" s="605" customFormat="1">
      <c r="B7" s="298">
        <v>2</v>
      </c>
      <c r="C7" s="299" t="s">
        <v>272</v>
      </c>
      <c r="D7" s="300" t="s">
        <v>273</v>
      </c>
      <c r="E7" s="300" t="s">
        <v>88</v>
      </c>
      <c r="F7" s="301">
        <v>0</v>
      </c>
      <c r="G7" s="607"/>
      <c r="H7" s="608"/>
      <c r="I7" s="608"/>
      <c r="J7" s="608"/>
      <c r="K7" s="608"/>
      <c r="L7" s="608"/>
      <c r="M7" s="608"/>
      <c r="N7" s="302">
        <v>2</v>
      </c>
      <c r="O7" s="181"/>
      <c r="P7" s="188" t="s">
        <v>274</v>
      </c>
      <c r="Q7" s="189"/>
      <c r="S7" s="183"/>
      <c r="T7" s="400"/>
      <c r="U7" s="401"/>
      <c r="V7" s="405"/>
      <c r="W7" s="405"/>
      <c r="X7" s="405"/>
      <c r="Y7" s="405"/>
    </row>
    <row r="8" spans="2:25" s="605" customFormat="1" ht="15" thickBot="1">
      <c r="B8" s="303">
        <v>3</v>
      </c>
      <c r="C8" s="304" t="s">
        <v>65</v>
      </c>
      <c r="D8" s="305" t="s">
        <v>412</v>
      </c>
      <c r="E8" s="305" t="s">
        <v>180</v>
      </c>
      <c r="F8" s="306">
        <v>0</v>
      </c>
      <c r="G8" s="607"/>
      <c r="H8" s="608"/>
      <c r="I8" s="608"/>
      <c r="J8" s="608"/>
      <c r="K8" s="608"/>
      <c r="L8" s="608"/>
      <c r="M8" s="608"/>
      <c r="N8" s="261"/>
      <c r="O8" s="181"/>
      <c r="P8" s="190" t="s">
        <v>64</v>
      </c>
      <c r="Q8" s="191"/>
      <c r="S8" s="183" t="str">
        <f xml:space="preserve"> IF( SUM( V8:Y8 ) = 0, 0, $V$3 )</f>
        <v>Please complete all cells in row</v>
      </c>
      <c r="T8" s="400"/>
      <c r="U8" s="401"/>
      <c r="V8" s="405"/>
      <c r="W8" s="405"/>
      <c r="X8" s="405"/>
      <c r="Y8" s="408">
        <v>1</v>
      </c>
    </row>
    <row r="9" spans="2:25" s="605" customFormat="1" ht="15" thickBot="1">
      <c r="B9" s="609"/>
      <c r="C9" s="608"/>
      <c r="D9" s="608"/>
      <c r="E9" s="608"/>
      <c r="F9" s="608"/>
      <c r="G9" s="607"/>
      <c r="H9" s="608"/>
      <c r="I9" s="608"/>
      <c r="J9" s="608"/>
      <c r="K9" s="608"/>
      <c r="L9" s="608"/>
      <c r="M9" s="608"/>
      <c r="N9" s="608"/>
      <c r="O9" s="181"/>
      <c r="P9" s="192"/>
      <c r="Q9" s="192"/>
      <c r="S9" s="183"/>
      <c r="T9" s="400"/>
      <c r="U9" s="401"/>
      <c r="V9" s="405"/>
      <c r="W9" s="405"/>
      <c r="X9" s="405"/>
      <c r="Y9" s="405"/>
    </row>
    <row r="10" spans="2:25" s="605" customFormat="1" ht="15" thickBot="1">
      <c r="B10" s="308" t="s">
        <v>277</v>
      </c>
      <c r="C10" s="309" t="s">
        <v>278</v>
      </c>
      <c r="D10" s="290"/>
      <c r="E10" s="290"/>
      <c r="F10" s="290"/>
      <c r="G10" s="310"/>
      <c r="H10" s="608"/>
      <c r="I10" s="608"/>
      <c r="J10" s="608"/>
      <c r="K10" s="608"/>
      <c r="L10" s="608"/>
      <c r="M10" s="608"/>
      <c r="N10" s="609"/>
      <c r="O10" s="181"/>
      <c r="P10" s="192"/>
      <c r="Q10" s="192"/>
      <c r="S10" s="183"/>
      <c r="T10" s="400"/>
      <c r="U10" s="401"/>
      <c r="V10" s="405"/>
      <c r="W10" s="405"/>
      <c r="X10" s="405"/>
      <c r="Y10" s="405"/>
    </row>
    <row r="11" spans="2:25" s="605" customFormat="1">
      <c r="B11" s="311">
        <v>4</v>
      </c>
      <c r="C11" s="312" t="s">
        <v>279</v>
      </c>
      <c r="D11" s="313" t="s">
        <v>413</v>
      </c>
      <c r="E11" s="313" t="s">
        <v>135</v>
      </c>
      <c r="F11" s="314">
        <v>2</v>
      </c>
      <c r="G11" s="409" t="s">
        <v>270</v>
      </c>
      <c r="H11" s="608"/>
      <c r="I11" s="608"/>
      <c r="J11" s="608"/>
      <c r="K11" s="608"/>
      <c r="L11" s="608"/>
      <c r="M11" s="608"/>
      <c r="N11" s="316">
        <v>0.02</v>
      </c>
      <c r="O11" s="181"/>
      <c r="P11" s="185" t="s">
        <v>281</v>
      </c>
      <c r="Q11" s="186"/>
      <c r="S11" s="183"/>
      <c r="T11" s="400"/>
      <c r="U11" s="401"/>
      <c r="V11" s="405"/>
      <c r="W11" s="405"/>
      <c r="X11" s="405"/>
      <c r="Y11" s="405"/>
    </row>
    <row r="12" spans="2:25" s="605" customFormat="1">
      <c r="B12" s="317">
        <v>5</v>
      </c>
      <c r="C12" s="318" t="s">
        <v>282</v>
      </c>
      <c r="D12" s="319" t="s">
        <v>414</v>
      </c>
      <c r="E12" s="319" t="s">
        <v>135</v>
      </c>
      <c r="F12" s="320">
        <v>2</v>
      </c>
      <c r="G12" s="321" t="s">
        <v>270</v>
      </c>
      <c r="H12" s="608"/>
      <c r="I12" s="608"/>
      <c r="J12" s="608"/>
      <c r="K12" s="608"/>
      <c r="L12" s="608"/>
      <c r="M12" s="608"/>
      <c r="N12" s="322">
        <v>0.03</v>
      </c>
      <c r="O12" s="181"/>
      <c r="P12" s="195" t="s">
        <v>281</v>
      </c>
      <c r="Q12" s="189"/>
      <c r="S12" s="183"/>
      <c r="T12" s="400"/>
      <c r="U12" s="401"/>
      <c r="V12" s="405"/>
      <c r="W12" s="405"/>
      <c r="X12" s="405"/>
      <c r="Y12" s="405"/>
    </row>
    <row r="13" spans="2:25" s="605" customFormat="1">
      <c r="B13" s="317">
        <v>6</v>
      </c>
      <c r="C13" s="318" t="s">
        <v>73</v>
      </c>
      <c r="D13" s="319" t="s">
        <v>415</v>
      </c>
      <c r="E13" s="319" t="s">
        <v>135</v>
      </c>
      <c r="F13" s="320">
        <v>2</v>
      </c>
      <c r="G13" s="321" t="s">
        <v>270</v>
      </c>
      <c r="H13" s="608"/>
      <c r="I13" s="608"/>
      <c r="J13" s="608"/>
      <c r="K13" s="608"/>
      <c r="L13" s="608"/>
      <c r="M13" s="608"/>
      <c r="N13" s="322">
        <v>0.03</v>
      </c>
      <c r="O13" s="181"/>
      <c r="P13" s="195" t="s">
        <v>281</v>
      </c>
      <c r="Q13" s="189"/>
      <c r="S13" s="183"/>
      <c r="T13" s="400"/>
      <c r="U13" s="401"/>
      <c r="V13" s="405"/>
      <c r="W13" s="405"/>
      <c r="X13" s="405"/>
      <c r="Y13" s="405"/>
    </row>
    <row r="14" spans="2:25" s="605" customFormat="1">
      <c r="B14" s="317">
        <v>7</v>
      </c>
      <c r="C14" s="318" t="s">
        <v>75</v>
      </c>
      <c r="D14" s="319" t="s">
        <v>416</v>
      </c>
      <c r="E14" s="319" t="s">
        <v>135</v>
      </c>
      <c r="F14" s="320">
        <v>2</v>
      </c>
      <c r="G14" s="321" t="s">
        <v>270</v>
      </c>
      <c r="H14" s="612"/>
      <c r="I14" s="613"/>
      <c r="J14" s="612"/>
      <c r="K14" s="612"/>
      <c r="L14" s="612"/>
      <c r="M14" s="612"/>
      <c r="N14" s="322">
        <v>0</v>
      </c>
      <c r="O14" s="181"/>
      <c r="P14" s="195" t="s">
        <v>286</v>
      </c>
      <c r="Q14" s="189"/>
      <c r="S14" s="183"/>
      <c r="T14" s="400"/>
      <c r="U14" s="401"/>
      <c r="V14" s="405"/>
      <c r="W14" s="405"/>
      <c r="X14" s="405"/>
      <c r="Y14" s="405"/>
    </row>
    <row r="15" spans="2:25" s="605" customFormat="1" ht="15" thickBot="1">
      <c r="B15" s="323">
        <v>8</v>
      </c>
      <c r="C15" s="324" t="s">
        <v>77</v>
      </c>
      <c r="D15" s="305" t="s">
        <v>417</v>
      </c>
      <c r="E15" s="305" t="s">
        <v>135</v>
      </c>
      <c r="F15" s="325">
        <v>2</v>
      </c>
      <c r="G15" s="326" t="s">
        <v>270</v>
      </c>
      <c r="H15" s="612"/>
      <c r="I15" s="612"/>
      <c r="J15" s="612"/>
      <c r="K15" s="612"/>
      <c r="L15" s="612"/>
      <c r="M15" s="612"/>
      <c r="N15" s="327">
        <v>0.06</v>
      </c>
      <c r="O15" s="181"/>
      <c r="P15" s="190" t="s">
        <v>281</v>
      </c>
      <c r="Q15" s="191"/>
      <c r="S15" s="183"/>
      <c r="T15" s="400"/>
      <c r="U15" s="401"/>
      <c r="V15" s="405"/>
      <c r="W15" s="405"/>
      <c r="X15" s="405"/>
      <c r="Y15" s="405"/>
    </row>
    <row r="16" spans="2:25" s="605" customFormat="1" ht="15" thickBot="1">
      <c r="B16" s="180"/>
      <c r="C16" s="180"/>
      <c r="D16" s="180"/>
      <c r="E16" s="180"/>
      <c r="F16" s="180"/>
      <c r="G16" s="180"/>
      <c r="H16" s="180"/>
      <c r="I16" s="180"/>
      <c r="J16" s="180"/>
      <c r="K16" s="180"/>
      <c r="L16" s="180"/>
      <c r="M16" s="180"/>
      <c r="N16" s="180"/>
      <c r="O16" s="181"/>
      <c r="P16" s="192"/>
      <c r="Q16" s="192"/>
      <c r="S16" s="183"/>
      <c r="T16" s="400"/>
      <c r="U16" s="401"/>
      <c r="V16" s="405"/>
      <c r="W16" s="405"/>
      <c r="X16" s="405"/>
      <c r="Y16" s="405"/>
    </row>
    <row r="17" spans="2:26" ht="15" thickBot="1">
      <c r="B17" s="308" t="s">
        <v>288</v>
      </c>
      <c r="C17" s="309" t="s">
        <v>80</v>
      </c>
      <c r="D17" s="290"/>
      <c r="E17" s="290"/>
      <c r="F17" s="290"/>
      <c r="G17" s="290"/>
      <c r="H17" s="290"/>
      <c r="I17" s="181"/>
      <c r="J17" s="181"/>
      <c r="K17" s="181"/>
      <c r="L17" s="181"/>
      <c r="M17" s="181"/>
      <c r="N17" s="181"/>
      <c r="O17" s="181"/>
      <c r="P17" s="192"/>
      <c r="Q17" s="192"/>
      <c r="S17" s="183"/>
      <c r="V17" s="405"/>
      <c r="W17" s="405"/>
      <c r="X17" s="405"/>
      <c r="Y17" s="405"/>
    </row>
    <row r="18" spans="2:26" ht="15" thickBot="1">
      <c r="B18" s="311">
        <v>9</v>
      </c>
      <c r="C18" s="312" t="s">
        <v>85</v>
      </c>
      <c r="D18" s="313" t="s">
        <v>418</v>
      </c>
      <c r="E18" s="313" t="s">
        <v>290</v>
      </c>
      <c r="F18" s="313">
        <v>3</v>
      </c>
      <c r="G18" s="315" t="s">
        <v>291</v>
      </c>
      <c r="H18" s="328">
        <v>485.08199999999999</v>
      </c>
      <c r="I18" s="614"/>
      <c r="J18" s="614"/>
      <c r="K18" s="614"/>
      <c r="L18" s="614"/>
      <c r="M18" s="614"/>
      <c r="N18" s="180"/>
      <c r="O18" s="181"/>
      <c r="P18" s="185" t="s">
        <v>292</v>
      </c>
      <c r="Q18" s="186"/>
      <c r="S18" s="183"/>
      <c r="V18" s="405"/>
      <c r="W18" s="405"/>
      <c r="X18" s="405"/>
      <c r="Y18" s="405"/>
    </row>
    <row r="19" spans="2:26">
      <c r="B19" s="329">
        <v>10</v>
      </c>
      <c r="C19" s="330" t="s">
        <v>293</v>
      </c>
      <c r="D19" s="331" t="s">
        <v>294</v>
      </c>
      <c r="E19" s="319" t="s">
        <v>135</v>
      </c>
      <c r="F19" s="320">
        <v>2</v>
      </c>
      <c r="G19" s="332" t="s">
        <v>270</v>
      </c>
      <c r="I19" s="410">
        <v>1.983339944466489E-2</v>
      </c>
      <c r="J19" s="411">
        <v>1.0501750291715295E-2</v>
      </c>
      <c r="K19" s="411">
        <v>2.1939953810623525E-2</v>
      </c>
      <c r="L19" s="411">
        <v>3.8794726930320156E-2</v>
      </c>
      <c r="M19" s="412">
        <v>3.1199999999999999E-2</v>
      </c>
      <c r="N19" s="180"/>
      <c r="O19" s="181"/>
      <c r="P19" s="197" t="s">
        <v>295</v>
      </c>
      <c r="Q19" s="198"/>
      <c r="S19" s="183"/>
      <c r="V19" s="405"/>
      <c r="W19" s="405"/>
      <c r="X19" s="405"/>
      <c r="Y19" s="405"/>
    </row>
    <row r="20" spans="2:26" ht="15" thickBot="1">
      <c r="B20" s="317">
        <v>11</v>
      </c>
      <c r="C20" s="318" t="s">
        <v>419</v>
      </c>
      <c r="D20" s="319" t="s">
        <v>420</v>
      </c>
      <c r="E20" s="319" t="s">
        <v>298</v>
      </c>
      <c r="F20" s="319">
        <v>2</v>
      </c>
      <c r="G20" s="336" t="s">
        <v>270</v>
      </c>
      <c r="H20" s="615"/>
      <c r="I20" s="337">
        <v>0</v>
      </c>
      <c r="J20" s="338">
        <v>1.1599999999999999</v>
      </c>
      <c r="K20" s="338">
        <v>0.8</v>
      </c>
      <c r="L20" s="338">
        <v>0.80999999999999994</v>
      </c>
      <c r="M20" s="339">
        <v>0.97</v>
      </c>
      <c r="N20" s="181"/>
      <c r="O20" s="181"/>
      <c r="P20" s="195" t="s">
        <v>299</v>
      </c>
      <c r="Q20" s="189"/>
      <c r="S20" s="183"/>
      <c r="V20" s="405"/>
      <c r="W20" s="405"/>
      <c r="X20" s="405"/>
      <c r="Y20" s="405"/>
    </row>
    <row r="21" spans="2:26" ht="15" thickBot="1">
      <c r="B21" s="323">
        <v>12</v>
      </c>
      <c r="C21" s="324" t="s">
        <v>421</v>
      </c>
      <c r="D21" s="305" t="s">
        <v>422</v>
      </c>
      <c r="E21" s="305" t="s">
        <v>290</v>
      </c>
      <c r="F21" s="305">
        <v>3</v>
      </c>
      <c r="G21" s="340" t="s">
        <v>291</v>
      </c>
      <c r="H21" s="341">
        <v>485.08199999999999</v>
      </c>
      <c r="I21" s="199">
        <v>494.70282506941692</v>
      </c>
      <c r="J21" s="200">
        <v>505.63662337770734</v>
      </c>
      <c r="K21" s="200">
        <v>520.77536052659559</v>
      </c>
      <c r="L21" s="200">
        <v>545.19697885052938</v>
      </c>
      <c r="M21" s="201">
        <f xml:space="preserve"> L21 * (1 + M19 + M20/100)</f>
        <v>567.49553528551598</v>
      </c>
      <c r="N21" s="181"/>
      <c r="O21" s="202"/>
      <c r="P21" s="342" t="s">
        <v>302</v>
      </c>
      <c r="Q21" s="343"/>
      <c r="S21" s="183"/>
      <c r="V21" s="405"/>
      <c r="W21" s="405"/>
      <c r="X21" s="405"/>
      <c r="Y21" s="405"/>
    </row>
    <row r="22" spans="2:26" ht="15" thickBot="1">
      <c r="B22" s="181"/>
      <c r="C22" s="181"/>
      <c r="D22" s="181"/>
      <c r="E22" s="181"/>
      <c r="F22" s="181"/>
      <c r="G22" s="181"/>
      <c r="H22" s="615"/>
      <c r="I22" s="203"/>
      <c r="J22" s="203"/>
      <c r="K22" s="203"/>
      <c r="L22" s="203"/>
      <c r="M22" s="203"/>
      <c r="N22" s="181"/>
      <c r="O22" s="181"/>
      <c r="P22" s="344"/>
      <c r="Q22" s="344"/>
      <c r="S22" s="183"/>
      <c r="V22" s="405"/>
      <c r="W22" s="405"/>
      <c r="X22" s="405"/>
      <c r="Y22" s="405"/>
    </row>
    <row r="23" spans="2:26" ht="15" thickBot="1">
      <c r="B23" s="308" t="s">
        <v>303</v>
      </c>
      <c r="C23" s="309" t="s">
        <v>304</v>
      </c>
      <c r="D23" s="290"/>
      <c r="E23" s="290"/>
      <c r="F23" s="290"/>
      <c r="G23" s="310"/>
      <c r="H23" s="608"/>
      <c r="I23" s="608"/>
      <c r="J23" s="608"/>
      <c r="K23" s="608"/>
      <c r="L23" s="608"/>
      <c r="M23" s="608"/>
      <c r="N23" s="608"/>
      <c r="O23" s="181"/>
      <c r="P23" s="344"/>
      <c r="Q23" s="344"/>
      <c r="S23" s="183"/>
      <c r="V23" s="405"/>
      <c r="W23" s="405"/>
      <c r="X23" s="405"/>
      <c r="Y23" s="405"/>
    </row>
    <row r="24" spans="2:26" ht="15" thickBot="1">
      <c r="B24" s="311">
        <v>13</v>
      </c>
      <c r="C24" s="312" t="s">
        <v>423</v>
      </c>
      <c r="D24" s="313" t="s">
        <v>424</v>
      </c>
      <c r="E24" s="313" t="s">
        <v>290</v>
      </c>
      <c r="F24" s="314">
        <v>3</v>
      </c>
      <c r="G24" s="345" t="s">
        <v>339</v>
      </c>
      <c r="H24" s="328">
        <v>-9.6800330524635996</v>
      </c>
      <c r="I24" s="616"/>
      <c r="J24" s="616"/>
      <c r="K24" s="616"/>
      <c r="L24" s="616"/>
      <c r="M24" s="616"/>
      <c r="N24" s="608"/>
      <c r="O24" s="181"/>
      <c r="P24" s="204" t="s">
        <v>308</v>
      </c>
      <c r="Q24" s="205"/>
      <c r="S24" s="183"/>
      <c r="V24" s="405"/>
      <c r="W24" s="405"/>
      <c r="X24" s="405"/>
      <c r="Y24" s="405"/>
      <c r="Z24" s="262"/>
    </row>
    <row r="25" spans="2:26" ht="15" thickBot="1">
      <c r="B25" s="323">
        <v>14</v>
      </c>
      <c r="C25" s="324" t="s">
        <v>425</v>
      </c>
      <c r="D25" s="305" t="s">
        <v>426</v>
      </c>
      <c r="E25" s="305" t="s">
        <v>135</v>
      </c>
      <c r="F25" s="325">
        <v>2</v>
      </c>
      <c r="G25" s="326" t="s">
        <v>270</v>
      </c>
      <c r="H25" s="614"/>
      <c r="I25" s="614"/>
      <c r="J25" s="614"/>
      <c r="K25" s="346">
        <v>0</v>
      </c>
      <c r="L25" s="347">
        <v>0</v>
      </c>
      <c r="M25" s="348">
        <v>0</v>
      </c>
      <c r="N25" s="620"/>
      <c r="O25" s="181"/>
      <c r="P25" s="349" t="s">
        <v>311</v>
      </c>
      <c r="Q25" s="350" t="s">
        <v>109</v>
      </c>
      <c r="S25" s="183"/>
      <c r="V25" s="405"/>
      <c r="W25" s="405"/>
      <c r="X25" s="405"/>
      <c r="Y25" s="405"/>
      <c r="Z25" s="262"/>
    </row>
    <row r="26" spans="2:26" ht="15" thickBot="1">
      <c r="B26" s="181"/>
      <c r="C26" s="181"/>
      <c r="D26" s="181"/>
      <c r="E26" s="181"/>
      <c r="F26" s="181"/>
      <c r="G26" s="181"/>
      <c r="H26" s="614"/>
      <c r="I26" s="203"/>
      <c r="J26" s="203"/>
      <c r="K26" s="203"/>
      <c r="L26" s="203"/>
      <c r="M26" s="203"/>
      <c r="N26" s="203"/>
      <c r="O26" s="181"/>
      <c r="P26" s="344"/>
      <c r="Q26" s="344"/>
      <c r="S26" s="183"/>
      <c r="V26" s="405"/>
      <c r="W26" s="405"/>
      <c r="X26" s="405"/>
      <c r="Y26" s="405"/>
      <c r="Z26" s="262"/>
    </row>
    <row r="27" spans="2:26" ht="15" thickBot="1">
      <c r="B27" s="308" t="s">
        <v>312</v>
      </c>
      <c r="C27" s="309" t="s">
        <v>313</v>
      </c>
      <c r="D27" s="290"/>
      <c r="E27" s="290"/>
      <c r="F27" s="290"/>
      <c r="G27" s="290"/>
      <c r="H27" s="614"/>
      <c r="I27" s="203"/>
      <c r="J27" s="203"/>
      <c r="K27" s="203"/>
      <c r="L27" s="203"/>
      <c r="M27" s="203"/>
      <c r="N27" s="240"/>
      <c r="O27" s="181"/>
      <c r="P27" s="192"/>
      <c r="Q27" s="192"/>
      <c r="S27" s="183"/>
      <c r="V27" s="405"/>
      <c r="W27" s="405"/>
      <c r="X27" s="405"/>
      <c r="Y27" s="405"/>
    </row>
    <row r="28" spans="2:26">
      <c r="B28" s="351">
        <v>15</v>
      </c>
      <c r="C28" s="352" t="s">
        <v>427</v>
      </c>
      <c r="D28" s="295" t="s">
        <v>428</v>
      </c>
      <c r="E28" s="295" t="s">
        <v>290</v>
      </c>
      <c r="F28" s="295">
        <v>3</v>
      </c>
      <c r="G28" s="353" t="s">
        <v>291</v>
      </c>
      <c r="H28" s="614"/>
      <c r="I28" s="354">
        <v>224.55699999999999</v>
      </c>
      <c r="J28" s="355">
        <v>219.92400000000001</v>
      </c>
      <c r="K28" s="263">
        <v>219.09936363545256</v>
      </c>
      <c r="L28" s="263">
        <v>216.5811050441672</v>
      </c>
      <c r="M28" s="413">
        <v>213.21952888598585</v>
      </c>
      <c r="N28" s="240"/>
      <c r="O28" s="202"/>
      <c r="P28" s="356" t="s">
        <v>316</v>
      </c>
      <c r="Q28" s="357"/>
      <c r="S28" s="183">
        <f xml:space="preserve"> IF( SUM( V28:Y28 ) = 0, 0, $V$3 )</f>
        <v>0</v>
      </c>
      <c r="V28" s="408">
        <v>0</v>
      </c>
      <c r="W28" s="408">
        <v>0</v>
      </c>
      <c r="X28" s="408">
        <v>0</v>
      </c>
      <c r="Y28" s="405"/>
    </row>
    <row r="29" spans="2:26">
      <c r="B29" s="358">
        <v>16</v>
      </c>
      <c r="C29" s="359" t="s">
        <v>429</v>
      </c>
      <c r="D29" s="300" t="s">
        <v>430</v>
      </c>
      <c r="E29" s="300" t="s">
        <v>290</v>
      </c>
      <c r="F29" s="300">
        <v>3</v>
      </c>
      <c r="G29" s="360" t="s">
        <v>291</v>
      </c>
      <c r="H29" s="614"/>
      <c r="I29" s="361">
        <v>2.0950000000000002</v>
      </c>
      <c r="J29" s="362">
        <v>2.0840000000000001</v>
      </c>
      <c r="K29" s="264">
        <v>2.3900492974641985</v>
      </c>
      <c r="L29" s="264">
        <v>2.4346296413501332</v>
      </c>
      <c r="M29" s="414">
        <v>2.3903858028290577</v>
      </c>
      <c r="N29" s="240"/>
      <c r="O29" s="202"/>
      <c r="P29" s="363" t="s">
        <v>316</v>
      </c>
      <c r="Q29" s="364"/>
      <c r="S29" s="183">
        <f t="shared" ref="S29:S35" si="0" xml:space="preserve"> IF( SUM( V29:Y29 ) = 0, 0, $V$3 )</f>
        <v>0</v>
      </c>
      <c r="V29" s="408">
        <v>0</v>
      </c>
      <c r="W29" s="408">
        <v>0</v>
      </c>
      <c r="X29" s="408">
        <v>0</v>
      </c>
      <c r="Y29" s="405"/>
    </row>
    <row r="30" spans="2:26">
      <c r="B30" s="358">
        <v>17</v>
      </c>
      <c r="C30" s="359" t="s">
        <v>431</v>
      </c>
      <c r="D30" s="300" t="s">
        <v>432</v>
      </c>
      <c r="E30" s="300" t="s">
        <v>290</v>
      </c>
      <c r="F30" s="300">
        <v>3</v>
      </c>
      <c r="G30" s="360" t="s">
        <v>291</v>
      </c>
      <c r="H30" s="614"/>
      <c r="I30" s="361">
        <v>151.39400000000001</v>
      </c>
      <c r="J30" s="362">
        <v>163.965</v>
      </c>
      <c r="K30" s="264">
        <v>173.99972437363473</v>
      </c>
      <c r="L30" s="264">
        <v>193.54870861107463</v>
      </c>
      <c r="M30" s="414">
        <v>217.58254941889598</v>
      </c>
      <c r="N30" s="240"/>
      <c r="O30" s="202"/>
      <c r="P30" s="363" t="s">
        <v>316</v>
      </c>
      <c r="Q30" s="364"/>
      <c r="S30" s="183">
        <f t="shared" si="0"/>
        <v>0</v>
      </c>
      <c r="V30" s="408">
        <v>0</v>
      </c>
      <c r="W30" s="408">
        <v>0</v>
      </c>
      <c r="X30" s="408">
        <v>0</v>
      </c>
      <c r="Y30" s="405"/>
    </row>
    <row r="31" spans="2:26">
      <c r="B31" s="358">
        <v>18</v>
      </c>
      <c r="C31" s="359" t="s">
        <v>433</v>
      </c>
      <c r="D31" s="300" t="s">
        <v>434</v>
      </c>
      <c r="E31" s="300" t="s">
        <v>290</v>
      </c>
      <c r="F31" s="300">
        <v>3</v>
      </c>
      <c r="G31" s="360" t="s">
        <v>291</v>
      </c>
      <c r="H31" s="614"/>
      <c r="I31" s="361">
        <v>110.517</v>
      </c>
      <c r="J31" s="362">
        <v>113.40600000000001</v>
      </c>
      <c r="K31" s="264">
        <v>111.28748863222793</v>
      </c>
      <c r="L31" s="264">
        <v>123.19205882600338</v>
      </c>
      <c r="M31" s="414">
        <v>131.67080595497856</v>
      </c>
      <c r="N31" s="240"/>
      <c r="O31" s="202"/>
      <c r="P31" s="363" t="s">
        <v>316</v>
      </c>
      <c r="Q31" s="364"/>
      <c r="S31" s="183">
        <f t="shared" si="0"/>
        <v>0</v>
      </c>
      <c r="V31" s="408">
        <v>0</v>
      </c>
      <c r="W31" s="408">
        <v>0</v>
      </c>
      <c r="X31" s="408">
        <v>0</v>
      </c>
      <c r="Y31" s="405"/>
      <c r="Z31" s="262"/>
    </row>
    <row r="32" spans="2:26">
      <c r="B32" s="365">
        <v>19</v>
      </c>
      <c r="C32" s="366" t="s">
        <v>435</v>
      </c>
      <c r="D32" s="367" t="s">
        <v>436</v>
      </c>
      <c r="E32" s="300" t="s">
        <v>290</v>
      </c>
      <c r="F32" s="300">
        <v>3</v>
      </c>
      <c r="G32" s="360" t="s">
        <v>291</v>
      </c>
      <c r="H32" s="614"/>
      <c r="I32" s="368">
        <v>0</v>
      </c>
      <c r="J32" s="369">
        <v>0</v>
      </c>
      <c r="K32" s="264">
        <v>0</v>
      </c>
      <c r="L32" s="264">
        <v>0</v>
      </c>
      <c r="M32" s="414">
        <v>0</v>
      </c>
      <c r="N32" s="240"/>
      <c r="O32" s="202"/>
      <c r="P32" s="363" t="s">
        <v>316</v>
      </c>
      <c r="Q32" s="370"/>
      <c r="S32" s="183">
        <f t="shared" si="0"/>
        <v>0</v>
      </c>
      <c r="V32" s="408">
        <v>0</v>
      </c>
      <c r="W32" s="408">
        <v>0</v>
      </c>
      <c r="X32" s="408">
        <v>0</v>
      </c>
      <c r="Y32" s="405"/>
    </row>
    <row r="33" spans="2:26">
      <c r="B33" s="365">
        <v>20</v>
      </c>
      <c r="C33" s="366" t="s">
        <v>437</v>
      </c>
      <c r="D33" s="367" t="s">
        <v>438</v>
      </c>
      <c r="E33" s="300" t="s">
        <v>290</v>
      </c>
      <c r="F33" s="300">
        <v>3</v>
      </c>
      <c r="G33" s="360" t="s">
        <v>291</v>
      </c>
      <c r="H33" s="614"/>
      <c r="I33" s="368">
        <v>0</v>
      </c>
      <c r="J33" s="369">
        <v>0</v>
      </c>
      <c r="K33" s="264">
        <v>1.798</v>
      </c>
      <c r="L33" s="264">
        <v>0</v>
      </c>
      <c r="M33" s="414">
        <v>0</v>
      </c>
      <c r="N33" s="240"/>
      <c r="O33" s="202"/>
      <c r="P33" s="363" t="s">
        <v>316</v>
      </c>
      <c r="Q33" s="371"/>
      <c r="S33" s="183">
        <f t="shared" si="0"/>
        <v>0</v>
      </c>
      <c r="V33" s="408">
        <v>0</v>
      </c>
      <c r="W33" s="408">
        <v>0</v>
      </c>
      <c r="X33" s="408">
        <v>0</v>
      </c>
      <c r="Y33" s="405"/>
    </row>
    <row r="34" spans="2:26">
      <c r="B34" s="358">
        <v>21</v>
      </c>
      <c r="C34" s="359" t="s">
        <v>439</v>
      </c>
      <c r="D34" s="300" t="s">
        <v>440</v>
      </c>
      <c r="E34" s="300" t="s">
        <v>290</v>
      </c>
      <c r="F34" s="300">
        <v>3</v>
      </c>
      <c r="G34" s="360" t="s">
        <v>291</v>
      </c>
      <c r="H34" s="614"/>
      <c r="I34" s="265">
        <f>SUM(I28:I33)</f>
        <v>488.56299999999999</v>
      </c>
      <c r="J34" s="265">
        <f t="shared" ref="J34:M34" si="1">SUM(J28:J33)</f>
        <v>499.37900000000002</v>
      </c>
      <c r="K34" s="265">
        <f t="shared" si="1"/>
        <v>508.57462593877938</v>
      </c>
      <c r="L34" s="265">
        <f t="shared" si="1"/>
        <v>535.75650212259541</v>
      </c>
      <c r="M34" s="265">
        <f t="shared" si="1"/>
        <v>564.86327006268948</v>
      </c>
      <c r="N34" s="240"/>
      <c r="O34" s="202"/>
      <c r="P34" s="195" t="s">
        <v>329</v>
      </c>
      <c r="Q34" s="224"/>
      <c r="S34" s="183"/>
      <c r="V34" s="405"/>
      <c r="W34" s="405"/>
      <c r="X34" s="405"/>
      <c r="Y34" s="405"/>
    </row>
    <row r="35" spans="2:26">
      <c r="B35" s="358">
        <v>22</v>
      </c>
      <c r="C35" s="359" t="s">
        <v>441</v>
      </c>
      <c r="D35" s="300" t="s">
        <v>477</v>
      </c>
      <c r="E35" s="300" t="s">
        <v>290</v>
      </c>
      <c r="F35" s="300">
        <v>3</v>
      </c>
      <c r="G35" s="360" t="s">
        <v>291</v>
      </c>
      <c r="H35" s="614"/>
      <c r="I35" s="361">
        <v>7.3220000000000001</v>
      </c>
      <c r="J35" s="362">
        <v>8.2289999999999992</v>
      </c>
      <c r="K35" s="264">
        <v>8.1039999999999992</v>
      </c>
      <c r="L35" s="264">
        <v>14.369218</v>
      </c>
      <c r="M35" s="414">
        <v>5.7807439999999994</v>
      </c>
      <c r="N35" s="192"/>
      <c r="O35" s="202"/>
      <c r="P35" s="195" t="s">
        <v>316</v>
      </c>
      <c r="Q35" s="224"/>
      <c r="S35" s="183">
        <f t="shared" si="0"/>
        <v>0</v>
      </c>
      <c r="V35" s="408">
        <v>0</v>
      </c>
      <c r="W35" s="408">
        <v>0</v>
      </c>
      <c r="X35" s="408">
        <v>0</v>
      </c>
      <c r="Y35" s="405"/>
    </row>
    <row r="36" spans="2:26" ht="15" thickBot="1">
      <c r="B36" s="372">
        <v>23</v>
      </c>
      <c r="C36" s="373" t="s">
        <v>443</v>
      </c>
      <c r="D36" s="374" t="s">
        <v>444</v>
      </c>
      <c r="E36" s="374" t="s">
        <v>290</v>
      </c>
      <c r="F36" s="374">
        <v>3</v>
      </c>
      <c r="G36" s="375" t="s">
        <v>291</v>
      </c>
      <c r="H36" s="614"/>
      <c r="I36" s="266">
        <f>SUM(I34:I35)</f>
        <v>495.88499999999999</v>
      </c>
      <c r="J36" s="266">
        <f t="shared" ref="J36:M36" si="2">SUM(J34:J35)</f>
        <v>507.608</v>
      </c>
      <c r="K36" s="266">
        <f t="shared" si="2"/>
        <v>516.67862593877942</v>
      </c>
      <c r="L36" s="266">
        <f t="shared" si="2"/>
        <v>550.12572012259545</v>
      </c>
      <c r="M36" s="266">
        <f t="shared" si="2"/>
        <v>570.64401406268951</v>
      </c>
      <c r="N36" s="240"/>
      <c r="O36" s="202"/>
      <c r="P36" s="190" t="s">
        <v>334</v>
      </c>
      <c r="Q36" s="233"/>
      <c r="S36" s="183"/>
      <c r="V36" s="405"/>
      <c r="W36" s="405"/>
      <c r="X36" s="405"/>
      <c r="Y36" s="405"/>
    </row>
    <row r="37" spans="2:26" ht="15" thickBot="1">
      <c r="B37" s="234"/>
      <c r="C37" s="235"/>
      <c r="D37" s="180"/>
      <c r="E37" s="180"/>
      <c r="F37" s="180"/>
      <c r="G37" s="180"/>
      <c r="H37" s="614"/>
      <c r="I37" s="192"/>
      <c r="J37" s="192"/>
      <c r="K37" s="192"/>
      <c r="L37" s="192"/>
      <c r="M37" s="192"/>
      <c r="N37" s="240"/>
      <c r="O37" s="181"/>
      <c r="P37" s="192"/>
      <c r="Q37" s="192"/>
      <c r="S37" s="183"/>
      <c r="U37" s="267"/>
      <c r="V37" s="405"/>
      <c r="W37" s="405"/>
      <c r="X37" s="405"/>
      <c r="Y37" s="405"/>
      <c r="Z37" s="267"/>
    </row>
    <row r="38" spans="2:26" ht="14.25" customHeight="1" thickBot="1">
      <c r="B38" s="376" t="s">
        <v>335</v>
      </c>
      <c r="C38" s="377" t="s">
        <v>336</v>
      </c>
      <c r="D38" s="290"/>
      <c r="E38" s="290"/>
      <c r="F38" s="290"/>
      <c r="G38" s="290"/>
      <c r="H38" s="614"/>
      <c r="I38" s="203"/>
      <c r="J38" s="203"/>
      <c r="K38" s="203"/>
      <c r="L38" s="203"/>
      <c r="M38" s="203"/>
      <c r="N38" s="240"/>
      <c r="O38" s="181"/>
      <c r="P38" s="192"/>
      <c r="Q38" s="192"/>
      <c r="S38" s="183"/>
      <c r="U38" s="267"/>
      <c r="V38" s="405"/>
      <c r="W38" s="405"/>
      <c r="X38" s="405"/>
      <c r="Y38" s="405"/>
      <c r="Z38" s="267"/>
    </row>
    <row r="39" spans="2:26">
      <c r="B39" s="351">
        <v>24</v>
      </c>
      <c r="C39" s="352" t="s">
        <v>445</v>
      </c>
      <c r="D39" s="313" t="s">
        <v>446</v>
      </c>
      <c r="E39" s="313" t="s">
        <v>290</v>
      </c>
      <c r="F39" s="313">
        <v>3</v>
      </c>
      <c r="G39" s="378" t="s">
        <v>339</v>
      </c>
      <c r="H39" s="614"/>
      <c r="I39" s="354">
        <v>4.9720000000000004</v>
      </c>
      <c r="J39" s="355">
        <v>5.8310000000000004</v>
      </c>
      <c r="K39" s="355">
        <v>7.3</v>
      </c>
      <c r="L39" s="355">
        <v>8.1359999999999992</v>
      </c>
      <c r="M39" s="380">
        <v>8.7810000000000006</v>
      </c>
      <c r="N39" s="240"/>
      <c r="O39" s="181"/>
      <c r="P39" s="185" t="s">
        <v>340</v>
      </c>
      <c r="Q39" s="186"/>
      <c r="S39" s="183"/>
      <c r="U39" s="267"/>
      <c r="V39" s="405"/>
      <c r="W39" s="405"/>
      <c r="X39" s="405"/>
      <c r="Y39" s="405"/>
      <c r="Z39" s="267"/>
    </row>
    <row r="40" spans="2:26">
      <c r="B40" s="358">
        <v>25</v>
      </c>
      <c r="C40" s="359" t="s">
        <v>441</v>
      </c>
      <c r="D40" s="319" t="s">
        <v>447</v>
      </c>
      <c r="E40" s="319" t="s">
        <v>290</v>
      </c>
      <c r="F40" s="319">
        <v>3</v>
      </c>
      <c r="G40" s="336" t="s">
        <v>291</v>
      </c>
      <c r="H40" s="614"/>
      <c r="I40" s="415">
        <f>+I35</f>
        <v>7.3220000000000001</v>
      </c>
      <c r="J40" s="415">
        <f t="shared" ref="J40:M40" si="3">+J35</f>
        <v>8.2289999999999992</v>
      </c>
      <c r="K40" s="415">
        <f t="shared" si="3"/>
        <v>8.1039999999999992</v>
      </c>
      <c r="L40" s="415">
        <f t="shared" si="3"/>
        <v>14.369218</v>
      </c>
      <c r="M40" s="415">
        <f t="shared" si="3"/>
        <v>5.7807439999999994</v>
      </c>
      <c r="N40" s="192"/>
      <c r="O40" s="202"/>
      <c r="P40" s="195" t="s">
        <v>342</v>
      </c>
      <c r="Q40" s="189"/>
      <c r="S40" s="183"/>
      <c r="U40" s="267"/>
      <c r="V40" s="405"/>
      <c r="W40" s="405"/>
      <c r="X40" s="405"/>
      <c r="Y40" s="405"/>
      <c r="Z40" s="267"/>
    </row>
    <row r="41" spans="2:26" ht="15" thickBot="1">
      <c r="B41" s="372">
        <v>26</v>
      </c>
      <c r="C41" s="373" t="s">
        <v>448</v>
      </c>
      <c r="D41" s="374" t="s">
        <v>449</v>
      </c>
      <c r="E41" s="305" t="s">
        <v>290</v>
      </c>
      <c r="F41" s="305">
        <v>3</v>
      </c>
      <c r="G41" s="340" t="s">
        <v>291</v>
      </c>
      <c r="H41" s="614"/>
      <c r="I41" s="383">
        <f>-I39*RPI!L49+I40</f>
        <v>1.9622465408805017</v>
      </c>
      <c r="J41" s="384">
        <f>-J39*RPI!M49+J40</f>
        <v>1.877244025157232</v>
      </c>
      <c r="K41" s="238">
        <f>-K39*RPI!N49+K40</f>
        <v>-2.2415094339622854E-2</v>
      </c>
      <c r="L41" s="238">
        <f>-L39*RPI!O49+L40</f>
        <v>4.9607953584905662</v>
      </c>
      <c r="M41" s="239">
        <f>-M39*RPI!P49+M40</f>
        <v>-4.6901843018867941</v>
      </c>
      <c r="N41" s="177"/>
      <c r="O41" s="202"/>
      <c r="P41" s="190" t="s">
        <v>345</v>
      </c>
      <c r="Q41" s="191"/>
      <c r="S41" s="183"/>
      <c r="U41" s="267"/>
      <c r="V41" s="405"/>
      <c r="W41" s="405"/>
      <c r="X41" s="405"/>
      <c r="Y41" s="405"/>
      <c r="Z41" s="267"/>
    </row>
    <row r="42" spans="2:26" ht="15" thickBot="1">
      <c r="B42" s="234"/>
      <c r="C42" s="235"/>
      <c r="D42" s="180"/>
      <c r="E42" s="180"/>
      <c r="F42" s="180"/>
      <c r="G42" s="180"/>
      <c r="H42" s="614"/>
      <c r="I42" s="192"/>
      <c r="J42" s="192"/>
      <c r="K42" s="192"/>
      <c r="L42" s="192"/>
      <c r="M42" s="192"/>
      <c r="N42" s="192"/>
      <c r="O42" s="181"/>
      <c r="P42" s="192"/>
      <c r="Q42" s="192"/>
      <c r="S42" s="183"/>
      <c r="U42" s="267"/>
      <c r="V42" s="405"/>
      <c r="W42" s="405"/>
      <c r="X42" s="405"/>
      <c r="Y42" s="405"/>
      <c r="Z42" s="267"/>
    </row>
    <row r="43" spans="2:26" ht="15" thickBot="1">
      <c r="B43" s="308" t="s">
        <v>346</v>
      </c>
      <c r="C43" s="309" t="s">
        <v>347</v>
      </c>
      <c r="D43" s="290"/>
      <c r="E43" s="290"/>
      <c r="F43" s="290"/>
      <c r="G43" s="290"/>
      <c r="H43" s="614"/>
      <c r="I43" s="203"/>
      <c r="J43" s="203"/>
      <c r="K43" s="203"/>
      <c r="L43" s="203"/>
      <c r="M43" s="203"/>
      <c r="N43" s="240"/>
      <c r="O43" s="181"/>
      <c r="P43" s="192"/>
      <c r="Q43" s="192"/>
      <c r="S43" s="183"/>
      <c r="U43" s="267"/>
      <c r="V43" s="405"/>
      <c r="W43" s="405"/>
      <c r="X43" s="405"/>
      <c r="Y43" s="405"/>
      <c r="Z43" s="267"/>
    </row>
    <row r="44" spans="2:26" ht="14.25" customHeight="1">
      <c r="B44" s="351">
        <v>27</v>
      </c>
      <c r="C44" s="312" t="s">
        <v>450</v>
      </c>
      <c r="D44" s="313" t="s">
        <v>451</v>
      </c>
      <c r="E44" s="313" t="s">
        <v>290</v>
      </c>
      <c r="F44" s="313">
        <v>3</v>
      </c>
      <c r="G44" s="378" t="s">
        <v>291</v>
      </c>
      <c r="H44" s="614"/>
      <c r="I44" s="388"/>
      <c r="J44" s="388"/>
      <c r="K44" s="416">
        <f>+'WRFIM - Waste'!N49</f>
        <v>-1.3102787718799942</v>
      </c>
      <c r="L44" s="263">
        <f>+'WRFIM - Waste'!O49</f>
        <v>-2.246178304059367</v>
      </c>
      <c r="M44" s="413">
        <f>+'WRFIM - Waste'!P49</f>
        <v>5.2707494110408257</v>
      </c>
      <c r="N44" s="240"/>
      <c r="O44" s="202"/>
      <c r="P44" s="386" t="s">
        <v>350</v>
      </c>
      <c r="Q44" s="387"/>
      <c r="S44" s="183">
        <f xml:space="preserve"> IF( SUM( V44:Y44 ) = 0, 0, $V$3 )</f>
        <v>0</v>
      </c>
      <c r="V44" s="408">
        <v>0</v>
      </c>
      <c r="W44" s="408">
        <v>0</v>
      </c>
      <c r="X44" s="408">
        <v>0</v>
      </c>
      <c r="Y44" s="405"/>
      <c r="Z44" s="267"/>
    </row>
    <row r="45" spans="2:26" ht="14.25" customHeight="1">
      <c r="B45" s="358">
        <v>28</v>
      </c>
      <c r="C45" s="318" t="s">
        <v>452</v>
      </c>
      <c r="D45" s="319" t="s">
        <v>453</v>
      </c>
      <c r="E45" s="319" t="s">
        <v>290</v>
      </c>
      <c r="F45" s="319">
        <v>3</v>
      </c>
      <c r="G45" s="336" t="s">
        <v>291</v>
      </c>
      <c r="H45" s="614"/>
      <c r="I45" s="388"/>
      <c r="J45" s="388"/>
      <c r="K45" s="417">
        <f>+'WRFIM - Waste'!N59</f>
        <v>0</v>
      </c>
      <c r="L45" s="264">
        <f>+'WRFIM - Waste'!O59</f>
        <v>0</v>
      </c>
      <c r="M45" s="414">
        <f>+'WRFIM - Waste'!P59</f>
        <v>0</v>
      </c>
      <c r="N45" s="240"/>
      <c r="O45" s="178"/>
      <c r="P45" s="195" t="s">
        <v>353</v>
      </c>
      <c r="Q45" s="189"/>
      <c r="S45" s="183">
        <f xml:space="preserve"> IF( SUM( V45:Y45 ) = 0, 0, $V$3 )</f>
        <v>0</v>
      </c>
      <c r="V45" s="408">
        <v>0</v>
      </c>
      <c r="W45" s="408">
        <v>0</v>
      </c>
      <c r="X45" s="408">
        <v>0</v>
      </c>
      <c r="Y45" s="405"/>
      <c r="Z45" s="262"/>
    </row>
    <row r="46" spans="2:26" ht="14.25" customHeight="1" thickBot="1">
      <c r="B46" s="358">
        <v>29</v>
      </c>
      <c r="C46" s="318" t="s">
        <v>454</v>
      </c>
      <c r="D46" s="319" t="s">
        <v>455</v>
      </c>
      <c r="E46" s="319" t="s">
        <v>290</v>
      </c>
      <c r="F46" s="319">
        <v>3</v>
      </c>
      <c r="G46" s="336" t="s">
        <v>291</v>
      </c>
      <c r="H46" s="614"/>
      <c r="I46" s="388"/>
      <c r="J46" s="388"/>
      <c r="K46" s="418">
        <f>+'WRFIM - Waste'!N64</f>
        <v>-1.3102787718799942</v>
      </c>
      <c r="L46" s="419">
        <f>+'WRFIM - Waste'!O64</f>
        <v>-2.246178304059367</v>
      </c>
      <c r="M46" s="414">
        <f>+'WRFIM - Waste'!P64</f>
        <v>5.2707494110408257</v>
      </c>
      <c r="N46" s="240"/>
      <c r="O46" s="178"/>
      <c r="P46" s="195" t="s">
        <v>355</v>
      </c>
      <c r="Q46" s="189"/>
      <c r="S46" s="183">
        <f xml:space="preserve"> IF( SUM( V46:Y46 ) = 0, 0, $V$3 )</f>
        <v>0</v>
      </c>
      <c r="V46" s="408">
        <v>0</v>
      </c>
      <c r="W46" s="408">
        <v>0</v>
      </c>
      <c r="X46" s="408">
        <v>0</v>
      </c>
      <c r="Y46" s="405"/>
      <c r="Z46" s="262"/>
    </row>
    <row r="47" spans="2:26" ht="14.25" customHeight="1">
      <c r="B47" s="358">
        <v>30</v>
      </c>
      <c r="C47" s="318" t="s">
        <v>456</v>
      </c>
      <c r="D47" s="319" t="s">
        <v>457</v>
      </c>
      <c r="E47" s="319" t="s">
        <v>290</v>
      </c>
      <c r="F47" s="319">
        <v>3</v>
      </c>
      <c r="G47" s="336" t="s">
        <v>291</v>
      </c>
      <c r="H47" s="614"/>
      <c r="I47" s="388"/>
      <c r="J47" s="388"/>
      <c r="K47" s="420"/>
      <c r="L47" s="240"/>
      <c r="M47" s="421">
        <f>+'WRFIM - Waste'!P82</f>
        <v>-14.271728700138434</v>
      </c>
      <c r="N47" s="240"/>
      <c r="O47" s="178"/>
      <c r="P47" s="195" t="s">
        <v>458</v>
      </c>
      <c r="Q47" s="189"/>
      <c r="S47" s="183">
        <f xml:space="preserve"> IF( SUM( V47:Y47 ) = 0, 0, $V$3 )</f>
        <v>0</v>
      </c>
      <c r="V47" s="405"/>
      <c r="W47" s="405"/>
      <c r="X47" s="408">
        <v>0</v>
      </c>
      <c r="Y47" s="405"/>
      <c r="Z47" s="262"/>
    </row>
    <row r="48" spans="2:26" ht="14.25" customHeight="1" thickBot="1">
      <c r="B48" s="372">
        <v>31</v>
      </c>
      <c r="C48" s="324" t="s">
        <v>459</v>
      </c>
      <c r="D48" s="305" t="s">
        <v>460</v>
      </c>
      <c r="E48" s="305" t="s">
        <v>290</v>
      </c>
      <c r="F48" s="305">
        <v>3</v>
      </c>
      <c r="G48" s="340" t="s">
        <v>361</v>
      </c>
      <c r="H48" s="614"/>
      <c r="I48" s="388"/>
      <c r="J48" s="388"/>
      <c r="K48" s="420"/>
      <c r="L48" s="240"/>
      <c r="M48" s="422">
        <f>+[12]Summary_Output!$F$41</f>
        <v>-14.057293406034853</v>
      </c>
      <c r="N48" s="240"/>
      <c r="O48" s="178"/>
      <c r="P48" s="190" t="s">
        <v>362</v>
      </c>
      <c r="Q48" s="191"/>
      <c r="S48" s="183">
        <f xml:space="preserve"> IF( SUM( V48:Y48 ) = 0, 0, $V$3 )</f>
        <v>0</v>
      </c>
      <c r="V48" s="405"/>
      <c r="W48" s="405"/>
      <c r="X48" s="408">
        <v>0</v>
      </c>
      <c r="Y48" s="405"/>
      <c r="Z48" s="276"/>
    </row>
    <row r="49" spans="2:26" ht="15">
      <c r="B49" s="234"/>
      <c r="C49" s="235"/>
      <c r="D49" s="180"/>
      <c r="E49" s="180"/>
      <c r="F49" s="180"/>
      <c r="G49" s="180"/>
      <c r="H49" s="180"/>
      <c r="I49" s="385"/>
      <c r="J49" s="385"/>
      <c r="K49" s="385"/>
      <c r="L49" s="177"/>
      <c r="M49" s="177"/>
      <c r="N49" s="177"/>
      <c r="O49" s="178"/>
      <c r="P49" s="177"/>
      <c r="Q49" s="177"/>
      <c r="S49" s="183"/>
      <c r="U49" s="276"/>
      <c r="V49" s="405"/>
      <c r="W49" s="405"/>
      <c r="X49" s="405"/>
      <c r="Y49" s="405"/>
      <c r="Z49" s="276"/>
    </row>
    <row r="50" spans="2:26" ht="15">
      <c r="B50" s="242" t="s">
        <v>363</v>
      </c>
      <c r="C50" s="180"/>
      <c r="D50" s="385"/>
      <c r="E50" s="385"/>
      <c r="F50" s="385"/>
      <c r="G50" s="385"/>
      <c r="H50" s="385"/>
      <c r="I50" s="385"/>
      <c r="J50" s="385"/>
      <c r="K50" s="385"/>
      <c r="L50" s="177"/>
      <c r="M50" s="177"/>
      <c r="N50" s="177"/>
      <c r="O50" s="178"/>
      <c r="P50" s="177"/>
      <c r="Q50" s="177"/>
      <c r="S50" s="183"/>
      <c r="U50" s="276"/>
      <c r="V50" s="405"/>
      <c r="W50" s="405"/>
      <c r="X50" s="405"/>
      <c r="Y50" s="405"/>
      <c r="Z50" s="276"/>
    </row>
    <row r="51" spans="2:26" ht="15">
      <c r="B51" s="392"/>
      <c r="C51" s="393" t="s">
        <v>364</v>
      </c>
      <c r="D51" s="385"/>
      <c r="E51" s="385"/>
      <c r="F51" s="385"/>
      <c r="G51" s="385"/>
      <c r="H51" s="385"/>
      <c r="I51" s="385"/>
      <c r="J51" s="385"/>
      <c r="K51" s="385"/>
      <c r="L51" s="177"/>
      <c r="M51" s="177"/>
      <c r="N51" s="177"/>
      <c r="O51" s="178"/>
      <c r="P51" s="177"/>
      <c r="Q51" s="177"/>
      <c r="S51" s="183"/>
      <c r="U51" s="276"/>
      <c r="V51" s="405"/>
      <c r="W51" s="405"/>
      <c r="X51" s="405"/>
      <c r="Y51" s="405"/>
      <c r="Z51" s="276"/>
    </row>
    <row r="52" spans="2:26" ht="15">
      <c r="B52" s="394"/>
      <c r="C52" s="393" t="s">
        <v>365</v>
      </c>
      <c r="D52" s="385"/>
      <c r="E52" s="385"/>
      <c r="F52" s="385"/>
      <c r="G52" s="385"/>
      <c r="H52" s="385"/>
      <c r="I52" s="385"/>
      <c r="J52" s="385"/>
      <c r="K52" s="385"/>
      <c r="L52" s="177"/>
      <c r="M52" s="177"/>
      <c r="N52" s="177"/>
      <c r="O52" s="178"/>
      <c r="P52" s="177"/>
      <c r="Q52" s="177"/>
      <c r="S52" s="183"/>
      <c r="U52" s="276"/>
      <c r="V52" s="405"/>
      <c r="W52" s="405"/>
      <c r="X52" s="405"/>
      <c r="Y52" s="405"/>
      <c r="Z52" s="276"/>
    </row>
    <row r="53" spans="2:26" ht="15">
      <c r="B53" s="395"/>
      <c r="C53" s="393" t="s">
        <v>366</v>
      </c>
      <c r="D53" s="385"/>
      <c r="E53" s="385"/>
      <c r="F53" s="385"/>
      <c r="G53" s="385"/>
      <c r="H53" s="385"/>
      <c r="I53" s="385"/>
      <c r="J53" s="385"/>
      <c r="K53" s="385"/>
      <c r="L53" s="177"/>
      <c r="M53" s="177"/>
      <c r="N53" s="177"/>
      <c r="O53" s="178"/>
      <c r="P53" s="177"/>
      <c r="Q53" s="177"/>
      <c r="S53" s="183"/>
      <c r="U53" s="276"/>
      <c r="V53" s="405"/>
      <c r="W53" s="405"/>
      <c r="X53" s="405"/>
      <c r="Y53" s="405"/>
      <c r="Z53" s="276"/>
    </row>
    <row r="54" spans="2:26" ht="15">
      <c r="B54" s="396"/>
      <c r="C54" s="393" t="s">
        <v>367</v>
      </c>
      <c r="D54" s="385"/>
      <c r="E54" s="385"/>
      <c r="F54" s="385"/>
      <c r="G54" s="385"/>
      <c r="H54" s="385"/>
      <c r="I54" s="385"/>
      <c r="J54" s="385"/>
      <c r="K54" s="385"/>
      <c r="L54" s="177"/>
      <c r="M54" s="177"/>
      <c r="N54" s="177"/>
      <c r="O54" s="178"/>
      <c r="P54" s="177"/>
      <c r="Q54" s="177"/>
      <c r="S54" s="277"/>
      <c r="U54" s="423"/>
      <c r="V54" s="405"/>
      <c r="W54" s="405"/>
      <c r="X54" s="405"/>
      <c r="Y54" s="405"/>
      <c r="Z54" s="423"/>
    </row>
    <row r="55" spans="2:26" ht="15.75" thickBot="1">
      <c r="B55" s="243"/>
      <c r="C55" s="244"/>
      <c r="D55" s="385"/>
      <c r="E55" s="385"/>
      <c r="F55" s="385"/>
      <c r="G55" s="385"/>
      <c r="H55" s="385"/>
      <c r="I55" s="385"/>
      <c r="J55" s="385"/>
      <c r="K55" s="385"/>
      <c r="L55" s="177"/>
      <c r="M55" s="177"/>
      <c r="N55" s="177"/>
      <c r="O55" s="178"/>
      <c r="P55" s="177"/>
      <c r="Q55" s="177"/>
      <c r="S55" s="277"/>
      <c r="U55" s="423"/>
      <c r="V55" s="405"/>
      <c r="W55" s="405"/>
      <c r="X55" s="405"/>
      <c r="Y55" s="405"/>
      <c r="Z55" s="423"/>
    </row>
    <row r="56" spans="2:26" ht="16.5" thickBot="1">
      <c r="B56" s="649" t="s">
        <v>461</v>
      </c>
      <c r="C56" s="650"/>
      <c r="D56" s="650"/>
      <c r="E56" s="650"/>
      <c r="F56" s="650"/>
      <c r="G56" s="650"/>
      <c r="H56" s="650"/>
      <c r="I56" s="650"/>
      <c r="J56" s="650"/>
      <c r="K56" s="650"/>
      <c r="L56" s="650"/>
      <c r="M56" s="650"/>
      <c r="N56" s="651"/>
      <c r="O56" s="178"/>
      <c r="P56" s="177"/>
      <c r="Q56" s="177"/>
      <c r="S56" s="277"/>
      <c r="U56" s="423"/>
      <c r="V56" s="405"/>
      <c r="W56" s="405"/>
      <c r="X56" s="405"/>
      <c r="Y56" s="405"/>
      <c r="Z56" s="423"/>
    </row>
    <row r="57" spans="2:26" ht="16.5" thickBot="1">
      <c r="B57" s="397"/>
      <c r="C57" s="245"/>
      <c r="D57" s="246"/>
      <c r="E57" s="246"/>
      <c r="F57" s="246"/>
      <c r="G57" s="246"/>
      <c r="H57" s="246"/>
      <c r="I57" s="246"/>
      <c r="J57" s="246"/>
      <c r="K57" s="246"/>
      <c r="L57" s="177"/>
      <c r="M57" s="177"/>
      <c r="N57" s="177"/>
      <c r="O57" s="178"/>
      <c r="P57" s="177"/>
      <c r="Q57" s="177"/>
      <c r="S57" s="277"/>
      <c r="U57" s="423"/>
      <c r="V57" s="405"/>
      <c r="W57" s="405"/>
      <c r="X57" s="405"/>
      <c r="Y57" s="405"/>
      <c r="Z57" s="423"/>
    </row>
    <row r="58" spans="2:26" ht="45" customHeight="1" thickBot="1">
      <c r="B58" s="668" t="s">
        <v>462</v>
      </c>
      <c r="C58" s="669"/>
      <c r="D58" s="669"/>
      <c r="E58" s="669"/>
      <c r="F58" s="669"/>
      <c r="G58" s="669"/>
      <c r="H58" s="669"/>
      <c r="I58" s="669"/>
      <c r="J58" s="669"/>
      <c r="K58" s="669"/>
      <c r="L58" s="669"/>
      <c r="M58" s="669"/>
      <c r="N58" s="670"/>
      <c r="O58" s="178"/>
      <c r="P58" s="177"/>
      <c r="Q58" s="177"/>
      <c r="S58" s="277"/>
      <c r="U58" s="423"/>
      <c r="V58" s="405"/>
      <c r="W58" s="405"/>
      <c r="X58" s="405"/>
      <c r="Y58" s="405"/>
      <c r="Z58" s="423"/>
    </row>
    <row r="59" spans="2:26" ht="15" thickBot="1">
      <c r="B59" s="247"/>
      <c r="C59" s="248"/>
      <c r="D59" s="247"/>
      <c r="E59" s="247"/>
      <c r="F59" s="247"/>
      <c r="G59" s="247"/>
      <c r="H59" s="247"/>
      <c r="I59" s="398"/>
      <c r="J59" s="398"/>
      <c r="K59" s="398"/>
      <c r="L59" s="177"/>
      <c r="M59" s="177"/>
      <c r="N59" s="177"/>
      <c r="O59" s="178"/>
      <c r="P59" s="177"/>
      <c r="Q59" s="177"/>
      <c r="U59" s="423"/>
      <c r="V59" s="424"/>
      <c r="Z59" s="423"/>
    </row>
    <row r="60" spans="2:26" ht="15" customHeight="1">
      <c r="B60" s="249" t="s">
        <v>370</v>
      </c>
      <c r="C60" s="637" t="s">
        <v>371</v>
      </c>
      <c r="D60" s="638"/>
      <c r="E60" s="638"/>
      <c r="F60" s="638"/>
      <c r="G60" s="638"/>
      <c r="H60" s="638"/>
      <c r="I60" s="638"/>
      <c r="J60" s="638"/>
      <c r="K60" s="638"/>
      <c r="L60" s="638"/>
      <c r="M60" s="638"/>
      <c r="N60" s="639"/>
      <c r="O60" s="178"/>
      <c r="P60" s="177"/>
      <c r="Q60" s="177"/>
      <c r="U60" s="423"/>
      <c r="V60" s="426"/>
      <c r="Z60" s="423"/>
    </row>
    <row r="61" spans="2:26" ht="15" customHeight="1">
      <c r="B61" s="250" t="s">
        <v>372</v>
      </c>
      <c r="C61" s="251" t="str">
        <f>$C$5</f>
        <v>Company details for WRFIM model</v>
      </c>
      <c r="D61" s="251"/>
      <c r="E61" s="251"/>
      <c r="F61" s="251"/>
      <c r="G61" s="251"/>
      <c r="H61" s="251"/>
      <c r="I61" s="251"/>
      <c r="J61" s="251"/>
      <c r="K61" s="251"/>
      <c r="L61" s="251"/>
      <c r="M61" s="251"/>
      <c r="N61" s="252"/>
      <c r="O61" s="178"/>
      <c r="P61" s="177"/>
      <c r="Q61" s="177"/>
      <c r="U61" s="423"/>
      <c r="V61" s="426"/>
      <c r="Z61" s="423"/>
    </row>
    <row r="62" spans="2:26" s="617" customFormat="1" ht="15" customHeight="1">
      <c r="B62" s="253" t="s">
        <v>373</v>
      </c>
      <c r="C62" s="655" t="s">
        <v>266</v>
      </c>
      <c r="D62" s="656"/>
      <c r="E62" s="656"/>
      <c r="F62" s="656"/>
      <c r="G62" s="656"/>
      <c r="H62" s="656"/>
      <c r="I62" s="656"/>
      <c r="J62" s="656"/>
      <c r="K62" s="656"/>
      <c r="L62" s="656"/>
      <c r="M62" s="656"/>
      <c r="N62" s="657"/>
      <c r="O62" s="181"/>
      <c r="P62" s="180"/>
      <c r="Q62" s="180"/>
      <c r="S62" s="400"/>
      <c r="T62" s="400"/>
      <c r="U62" s="423"/>
      <c r="V62" s="426"/>
      <c r="W62" s="425"/>
      <c r="X62" s="425"/>
      <c r="Y62" s="425"/>
      <c r="Z62" s="423"/>
    </row>
    <row r="63" spans="2:26" s="617" customFormat="1" ht="15" customHeight="1">
      <c r="B63" s="250" t="s">
        <v>374</v>
      </c>
      <c r="C63" s="251" t="str">
        <f>$C$10</f>
        <v>WRFIM model parameters</v>
      </c>
      <c r="D63" s="251"/>
      <c r="E63" s="251"/>
      <c r="F63" s="251"/>
      <c r="G63" s="251"/>
      <c r="H63" s="251"/>
      <c r="I63" s="251"/>
      <c r="J63" s="251"/>
      <c r="K63" s="251"/>
      <c r="L63" s="251"/>
      <c r="M63" s="251"/>
      <c r="N63" s="252"/>
      <c r="O63" s="181"/>
      <c r="P63" s="180"/>
      <c r="Q63" s="180"/>
      <c r="S63" s="400"/>
      <c r="T63" s="400"/>
      <c r="U63" s="423"/>
      <c r="V63" s="424"/>
      <c r="W63" s="425"/>
      <c r="X63" s="425"/>
      <c r="Y63" s="425"/>
      <c r="Z63" s="423"/>
    </row>
    <row r="64" spans="2:26" s="617" customFormat="1" ht="15" customHeight="1">
      <c r="B64" s="253" t="s">
        <v>375</v>
      </c>
      <c r="C64" s="655" t="s">
        <v>376</v>
      </c>
      <c r="D64" s="656"/>
      <c r="E64" s="656"/>
      <c r="F64" s="656"/>
      <c r="G64" s="656"/>
      <c r="H64" s="656"/>
      <c r="I64" s="656"/>
      <c r="J64" s="656"/>
      <c r="K64" s="656"/>
      <c r="L64" s="656"/>
      <c r="M64" s="656"/>
      <c r="N64" s="657"/>
      <c r="O64" s="181"/>
      <c r="P64" s="180"/>
      <c r="Q64" s="180"/>
      <c r="S64" s="400"/>
      <c r="T64" s="400"/>
      <c r="U64" s="423"/>
      <c r="V64" s="426"/>
      <c r="W64" s="425"/>
      <c r="X64" s="425"/>
      <c r="Y64" s="425"/>
      <c r="Z64" s="423"/>
    </row>
    <row r="65" spans="2:26" s="617" customFormat="1" ht="15" customHeight="1">
      <c r="B65" s="250" t="s">
        <v>377</v>
      </c>
      <c r="C65" s="251" t="str">
        <f>$C$17</f>
        <v>Allowed revenue</v>
      </c>
      <c r="D65" s="251"/>
      <c r="E65" s="251"/>
      <c r="F65" s="251"/>
      <c r="G65" s="251"/>
      <c r="H65" s="251"/>
      <c r="I65" s="251"/>
      <c r="J65" s="251"/>
      <c r="K65" s="251"/>
      <c r="L65" s="251"/>
      <c r="M65" s="251"/>
      <c r="N65" s="252"/>
      <c r="O65" s="181"/>
      <c r="P65" s="180"/>
      <c r="Q65" s="180"/>
      <c r="S65" s="400"/>
      <c r="T65" s="400"/>
      <c r="U65" s="401"/>
      <c r="V65" s="426"/>
      <c r="W65" s="425"/>
      <c r="X65" s="425"/>
      <c r="Y65" s="425"/>
      <c r="Z65" s="401"/>
    </row>
    <row r="66" spans="2:26" s="617" customFormat="1">
      <c r="B66" s="253" t="s">
        <v>378</v>
      </c>
      <c r="C66" s="655" t="s">
        <v>379</v>
      </c>
      <c r="D66" s="656"/>
      <c r="E66" s="656"/>
      <c r="F66" s="656"/>
      <c r="G66" s="656"/>
      <c r="H66" s="656"/>
      <c r="I66" s="656"/>
      <c r="J66" s="656"/>
      <c r="K66" s="656"/>
      <c r="L66" s="656"/>
      <c r="M66" s="656"/>
      <c r="N66" s="657"/>
      <c r="O66" s="181"/>
      <c r="P66" s="180"/>
      <c r="Q66" s="180"/>
      <c r="S66" s="400"/>
      <c r="T66" s="400"/>
      <c r="U66" s="401"/>
      <c r="V66" s="426"/>
      <c r="W66" s="425"/>
      <c r="X66" s="425"/>
      <c r="Y66" s="425"/>
      <c r="Z66" s="401"/>
    </row>
    <row r="67" spans="2:26" s="617" customFormat="1" ht="15" customHeight="1">
      <c r="B67" s="253" t="s">
        <v>380</v>
      </c>
      <c r="C67" s="655" t="s">
        <v>381</v>
      </c>
      <c r="D67" s="656"/>
      <c r="E67" s="656"/>
      <c r="F67" s="656"/>
      <c r="G67" s="656"/>
      <c r="H67" s="656"/>
      <c r="I67" s="656"/>
      <c r="J67" s="656"/>
      <c r="K67" s="656"/>
      <c r="L67" s="656"/>
      <c r="M67" s="656"/>
      <c r="N67" s="657"/>
      <c r="O67" s="181"/>
      <c r="P67" s="180"/>
      <c r="Q67" s="180"/>
      <c r="S67" s="400"/>
      <c r="T67" s="400"/>
      <c r="U67" s="401"/>
      <c r="V67" s="426"/>
      <c r="W67" s="425"/>
      <c r="X67" s="425"/>
      <c r="Y67" s="425"/>
      <c r="Z67" s="401"/>
    </row>
    <row r="68" spans="2:26" s="617" customFormat="1" ht="15" customHeight="1">
      <c r="B68" s="253" t="s">
        <v>382</v>
      </c>
      <c r="C68" s="655" t="s">
        <v>383</v>
      </c>
      <c r="D68" s="656"/>
      <c r="E68" s="656"/>
      <c r="F68" s="656"/>
      <c r="G68" s="656"/>
      <c r="H68" s="656"/>
      <c r="I68" s="656"/>
      <c r="J68" s="656"/>
      <c r="K68" s="656"/>
      <c r="L68" s="656"/>
      <c r="M68" s="656"/>
      <c r="N68" s="657"/>
      <c r="O68" s="181"/>
      <c r="P68" s="180"/>
      <c r="Q68" s="180"/>
      <c r="S68" s="400"/>
      <c r="T68" s="400"/>
      <c r="U68" s="401"/>
      <c r="V68" s="426"/>
      <c r="W68" s="425"/>
      <c r="X68" s="425"/>
      <c r="Y68" s="425"/>
      <c r="Z68" s="401"/>
    </row>
    <row r="69" spans="2:26" s="617" customFormat="1" ht="15" customHeight="1">
      <c r="B69" s="253">
        <v>12</v>
      </c>
      <c r="C69" s="661" t="s">
        <v>463</v>
      </c>
      <c r="D69" s="662"/>
      <c r="E69" s="662"/>
      <c r="F69" s="662"/>
      <c r="G69" s="662"/>
      <c r="H69" s="662"/>
      <c r="I69" s="662"/>
      <c r="J69" s="662"/>
      <c r="K69" s="662"/>
      <c r="L69" s="662"/>
      <c r="M69" s="662"/>
      <c r="N69" s="663"/>
      <c r="O69" s="181"/>
      <c r="P69" s="180"/>
      <c r="Q69" s="180"/>
      <c r="S69" s="400"/>
      <c r="T69" s="400"/>
      <c r="U69" s="401"/>
      <c r="V69" s="426"/>
      <c r="W69" s="425"/>
      <c r="X69" s="425"/>
      <c r="Y69" s="425"/>
      <c r="Z69" s="401"/>
    </row>
    <row r="70" spans="2:26" s="617" customFormat="1" ht="15" customHeight="1">
      <c r="B70" s="250" t="s">
        <v>385</v>
      </c>
      <c r="C70" s="251" t="str">
        <f>$C$23</f>
        <v>AMP5 RCM blind year adjustment</v>
      </c>
      <c r="D70" s="251"/>
      <c r="E70" s="251"/>
      <c r="F70" s="251"/>
      <c r="G70" s="251"/>
      <c r="H70" s="251"/>
      <c r="I70" s="251"/>
      <c r="J70" s="251"/>
      <c r="K70" s="251"/>
      <c r="L70" s="251"/>
      <c r="M70" s="251"/>
      <c r="N70" s="252"/>
      <c r="O70" s="181"/>
      <c r="P70" s="180"/>
      <c r="Q70" s="180"/>
      <c r="S70" s="400"/>
      <c r="T70" s="400"/>
      <c r="U70" s="401"/>
      <c r="V70" s="425"/>
      <c r="W70" s="425"/>
      <c r="X70" s="425"/>
      <c r="Y70" s="425"/>
      <c r="Z70" s="401"/>
    </row>
    <row r="71" spans="2:26" ht="15" customHeight="1">
      <c r="B71" s="253">
        <v>13</v>
      </c>
      <c r="C71" s="655" t="s">
        <v>386</v>
      </c>
      <c r="D71" s="656"/>
      <c r="E71" s="656"/>
      <c r="F71" s="656"/>
      <c r="G71" s="656"/>
      <c r="H71" s="656"/>
      <c r="I71" s="656"/>
      <c r="J71" s="656"/>
      <c r="K71" s="656"/>
      <c r="L71" s="656"/>
      <c r="M71" s="656"/>
      <c r="N71" s="657"/>
      <c r="O71" s="178"/>
      <c r="P71" s="177"/>
      <c r="Q71" s="177"/>
    </row>
    <row r="72" spans="2:26" ht="15" customHeight="1">
      <c r="B72" s="253">
        <v>14</v>
      </c>
      <c r="C72" s="655" t="s">
        <v>387</v>
      </c>
      <c r="D72" s="656"/>
      <c r="E72" s="656"/>
      <c r="F72" s="656"/>
      <c r="G72" s="656"/>
      <c r="H72" s="656"/>
      <c r="I72" s="656"/>
      <c r="J72" s="656"/>
      <c r="K72" s="656"/>
      <c r="L72" s="656"/>
      <c r="M72" s="656"/>
      <c r="N72" s="657"/>
      <c r="O72" s="178"/>
      <c r="P72" s="177"/>
      <c r="Q72" s="177"/>
    </row>
    <row r="73" spans="2:26" ht="15" customHeight="1">
      <c r="B73" s="250" t="s">
        <v>388</v>
      </c>
      <c r="C73" s="251" t="str">
        <f>$C$27</f>
        <v>Revenue recovered</v>
      </c>
      <c r="D73" s="251"/>
      <c r="E73" s="251"/>
      <c r="F73" s="251"/>
      <c r="G73" s="251"/>
      <c r="H73" s="251"/>
      <c r="I73" s="251"/>
      <c r="J73" s="251"/>
      <c r="K73" s="251"/>
      <c r="L73" s="251"/>
      <c r="M73" s="251"/>
      <c r="N73" s="252"/>
      <c r="O73" s="178"/>
      <c r="P73" s="177"/>
      <c r="Q73" s="177"/>
    </row>
    <row r="74" spans="2:26" ht="15" customHeight="1">
      <c r="B74" s="254" t="s">
        <v>389</v>
      </c>
      <c r="C74" s="658" t="s">
        <v>464</v>
      </c>
      <c r="D74" s="659"/>
      <c r="E74" s="659"/>
      <c r="F74" s="659"/>
      <c r="G74" s="659"/>
      <c r="H74" s="659"/>
      <c r="I74" s="659"/>
      <c r="J74" s="659"/>
      <c r="K74" s="659"/>
      <c r="L74" s="659"/>
      <c r="M74" s="659"/>
      <c r="N74" s="660"/>
      <c r="O74" s="178"/>
      <c r="P74" s="177"/>
      <c r="Q74" s="177"/>
    </row>
    <row r="75" spans="2:26" ht="15" customHeight="1">
      <c r="B75" s="254">
        <v>21</v>
      </c>
      <c r="C75" s="658" t="s">
        <v>465</v>
      </c>
      <c r="D75" s="659"/>
      <c r="E75" s="659"/>
      <c r="F75" s="659"/>
      <c r="G75" s="659"/>
      <c r="H75" s="659"/>
      <c r="I75" s="659"/>
      <c r="J75" s="659"/>
      <c r="K75" s="659"/>
      <c r="L75" s="659"/>
      <c r="M75" s="659"/>
      <c r="N75" s="660"/>
      <c r="O75" s="178"/>
      <c r="P75" s="177"/>
      <c r="Q75" s="177"/>
    </row>
    <row r="76" spans="2:26" ht="30" customHeight="1">
      <c r="B76" s="254">
        <v>22</v>
      </c>
      <c r="C76" s="658" t="s">
        <v>466</v>
      </c>
      <c r="D76" s="659"/>
      <c r="E76" s="659"/>
      <c r="F76" s="659"/>
      <c r="G76" s="659"/>
      <c r="H76" s="659"/>
      <c r="I76" s="659"/>
      <c r="J76" s="659"/>
      <c r="K76" s="659"/>
      <c r="L76" s="659"/>
      <c r="M76" s="659"/>
      <c r="N76" s="660"/>
      <c r="O76" s="178"/>
      <c r="P76" s="177"/>
      <c r="Q76" s="177"/>
    </row>
    <row r="77" spans="2:26" ht="15" customHeight="1">
      <c r="B77" s="254">
        <v>23</v>
      </c>
      <c r="C77" s="658" t="s">
        <v>467</v>
      </c>
      <c r="D77" s="659"/>
      <c r="E77" s="659"/>
      <c r="F77" s="659"/>
      <c r="G77" s="659"/>
      <c r="H77" s="659"/>
      <c r="I77" s="659"/>
      <c r="J77" s="659"/>
      <c r="K77" s="659"/>
      <c r="L77" s="659"/>
      <c r="M77" s="659"/>
      <c r="N77" s="660"/>
      <c r="O77" s="178"/>
      <c r="P77" s="177"/>
      <c r="Q77" s="177"/>
    </row>
    <row r="78" spans="2:26" ht="15" customHeight="1">
      <c r="B78" s="250" t="s">
        <v>394</v>
      </c>
      <c r="C78" s="251" t="str">
        <f>$C$38</f>
        <v>Variance analysis of grants and contributions</v>
      </c>
      <c r="D78" s="251"/>
      <c r="E78" s="251"/>
      <c r="F78" s="251"/>
      <c r="G78" s="251"/>
      <c r="H78" s="251"/>
      <c r="I78" s="251"/>
      <c r="J78" s="251"/>
      <c r="K78" s="251"/>
      <c r="L78" s="251"/>
      <c r="M78" s="251"/>
      <c r="N78" s="252"/>
      <c r="O78" s="178"/>
      <c r="P78" s="177"/>
      <c r="Q78" s="177"/>
    </row>
    <row r="79" spans="2:26" ht="15" customHeight="1">
      <c r="B79" s="254">
        <v>24</v>
      </c>
      <c r="C79" s="658" t="s">
        <v>468</v>
      </c>
      <c r="D79" s="659"/>
      <c r="E79" s="659"/>
      <c r="F79" s="659"/>
      <c r="G79" s="659"/>
      <c r="H79" s="659"/>
      <c r="I79" s="659"/>
      <c r="J79" s="659"/>
      <c r="K79" s="659"/>
      <c r="L79" s="659"/>
      <c r="M79" s="659"/>
      <c r="N79" s="660"/>
      <c r="O79" s="178"/>
      <c r="P79" s="177"/>
      <c r="Q79" s="177"/>
    </row>
    <row r="80" spans="2:26" ht="15" customHeight="1">
      <c r="B80" s="254">
        <v>25</v>
      </c>
      <c r="C80" s="658" t="s">
        <v>469</v>
      </c>
      <c r="D80" s="659"/>
      <c r="E80" s="659"/>
      <c r="F80" s="659"/>
      <c r="G80" s="659"/>
      <c r="H80" s="659"/>
      <c r="I80" s="659"/>
      <c r="J80" s="659"/>
      <c r="K80" s="659"/>
      <c r="L80" s="659"/>
      <c r="M80" s="659"/>
      <c r="N80" s="660"/>
      <c r="O80" s="178"/>
      <c r="P80" s="177"/>
      <c r="Q80" s="177"/>
    </row>
    <row r="81" spans="2:17" s="605" customFormat="1" ht="12.75">
      <c r="B81" s="254">
        <v>26</v>
      </c>
      <c r="C81" s="658" t="s">
        <v>470</v>
      </c>
      <c r="D81" s="659"/>
      <c r="E81" s="659"/>
      <c r="F81" s="659"/>
      <c r="G81" s="659"/>
      <c r="H81" s="659"/>
      <c r="I81" s="659"/>
      <c r="J81" s="659"/>
      <c r="K81" s="659"/>
      <c r="L81" s="659"/>
      <c r="M81" s="659"/>
      <c r="N81" s="660"/>
      <c r="O81" s="178"/>
      <c r="P81" s="177"/>
      <c r="Q81" s="177"/>
    </row>
    <row r="82" spans="2:17" s="605" customFormat="1" ht="13.5">
      <c r="B82" s="250" t="s">
        <v>398</v>
      </c>
      <c r="C82" s="251" t="str">
        <f>$C$43</f>
        <v>Penalties</v>
      </c>
      <c r="D82" s="251"/>
      <c r="E82" s="251"/>
      <c r="F82" s="251"/>
      <c r="G82" s="251"/>
      <c r="H82" s="251"/>
      <c r="I82" s="251"/>
      <c r="J82" s="251"/>
      <c r="K82" s="251"/>
      <c r="L82" s="251"/>
      <c r="M82" s="251"/>
      <c r="N82" s="252"/>
      <c r="O82" s="178"/>
      <c r="P82" s="177"/>
      <c r="Q82" s="177"/>
    </row>
    <row r="83" spans="2:17" s="605" customFormat="1" ht="12.75">
      <c r="B83" s="258" t="s">
        <v>399</v>
      </c>
      <c r="C83" s="655" t="s">
        <v>471</v>
      </c>
      <c r="D83" s="656"/>
      <c r="E83" s="656"/>
      <c r="F83" s="656"/>
      <c r="G83" s="656"/>
      <c r="H83" s="656"/>
      <c r="I83" s="656"/>
      <c r="J83" s="656"/>
      <c r="K83" s="656"/>
      <c r="L83" s="656"/>
      <c r="M83" s="656"/>
      <c r="N83" s="657"/>
      <c r="O83" s="178"/>
      <c r="P83" s="177"/>
      <c r="Q83" s="177"/>
    </row>
    <row r="84" spans="2:17" s="605" customFormat="1" ht="12.75">
      <c r="B84" s="258" t="s">
        <v>401</v>
      </c>
      <c r="C84" s="655" t="s">
        <v>472</v>
      </c>
      <c r="D84" s="656"/>
      <c r="E84" s="656"/>
      <c r="F84" s="656"/>
      <c r="G84" s="656"/>
      <c r="H84" s="656"/>
      <c r="I84" s="656"/>
      <c r="J84" s="656"/>
      <c r="K84" s="656"/>
      <c r="L84" s="656"/>
      <c r="M84" s="656"/>
      <c r="N84" s="657"/>
      <c r="O84" s="178"/>
      <c r="P84" s="177"/>
      <c r="Q84" s="177"/>
    </row>
    <row r="85" spans="2:17" s="605" customFormat="1" ht="12.75">
      <c r="B85" s="258" t="s">
        <v>403</v>
      </c>
      <c r="C85" s="655" t="s">
        <v>473</v>
      </c>
      <c r="D85" s="656"/>
      <c r="E85" s="656"/>
      <c r="F85" s="656"/>
      <c r="G85" s="656"/>
      <c r="H85" s="656"/>
      <c r="I85" s="656"/>
      <c r="J85" s="656"/>
      <c r="K85" s="656"/>
      <c r="L85" s="656"/>
      <c r="M85" s="656"/>
      <c r="N85" s="657"/>
      <c r="O85" s="178"/>
      <c r="P85" s="177"/>
      <c r="Q85" s="177"/>
    </row>
    <row r="86" spans="2:17" s="605" customFormat="1">
      <c r="B86" s="258" t="s">
        <v>405</v>
      </c>
      <c r="C86" s="655" t="s">
        <v>474</v>
      </c>
      <c r="D86" s="656"/>
      <c r="E86" s="656"/>
      <c r="F86" s="656"/>
      <c r="G86" s="656"/>
      <c r="H86" s="656"/>
      <c r="I86" s="656"/>
      <c r="J86" s="656"/>
      <c r="K86" s="656"/>
      <c r="L86" s="656"/>
      <c r="M86" s="656"/>
      <c r="N86" s="657"/>
      <c r="O86" s="178"/>
      <c r="P86" s="399"/>
      <c r="Q86" s="399"/>
    </row>
    <row r="87" spans="2:17" s="605" customFormat="1" ht="13.5" thickBot="1">
      <c r="B87" s="259" t="s">
        <v>407</v>
      </c>
      <c r="C87" s="652" t="s">
        <v>408</v>
      </c>
      <c r="D87" s="653"/>
      <c r="E87" s="653"/>
      <c r="F87" s="653"/>
      <c r="G87" s="653"/>
      <c r="H87" s="653"/>
      <c r="I87" s="653"/>
      <c r="J87" s="653"/>
      <c r="K87" s="653"/>
      <c r="L87" s="653"/>
      <c r="M87" s="653"/>
      <c r="N87" s="654"/>
      <c r="O87" s="278"/>
      <c r="P87" s="278"/>
      <c r="Q87" s="278"/>
    </row>
    <row r="88" spans="2:17" s="605" customFormat="1" ht="12.75"/>
  </sheetData>
  <mergeCells count="27">
    <mergeCell ref="B58:N58"/>
    <mergeCell ref="P1:S1"/>
    <mergeCell ref="B2:C2"/>
    <mergeCell ref="V2:Y2"/>
    <mergeCell ref="B3:C3"/>
    <mergeCell ref="B56:N56"/>
    <mergeCell ref="C76:N76"/>
    <mergeCell ref="C60:N60"/>
    <mergeCell ref="C62:N62"/>
    <mergeCell ref="C64:N64"/>
    <mergeCell ref="C66:N66"/>
    <mergeCell ref="C67:N67"/>
    <mergeCell ref="C68:N68"/>
    <mergeCell ref="C69:N69"/>
    <mergeCell ref="C71:N71"/>
    <mergeCell ref="C72:N72"/>
    <mergeCell ref="C74:N74"/>
    <mergeCell ref="C75:N75"/>
    <mergeCell ref="C85:N85"/>
    <mergeCell ref="C86:N86"/>
    <mergeCell ref="C87:N87"/>
    <mergeCell ref="C77:N77"/>
    <mergeCell ref="C79:N79"/>
    <mergeCell ref="C80:N80"/>
    <mergeCell ref="C81:N81"/>
    <mergeCell ref="C83:N83"/>
    <mergeCell ref="C84:N84"/>
  </mergeCells>
  <conditionalFormatting sqref="S50:S58">
    <cfRule type="cellIs" dxfId="20" priority="7" operator="equal">
      <formula>0</formula>
    </cfRule>
  </conditionalFormatting>
  <conditionalFormatting sqref="S5:S49">
    <cfRule type="cellIs" dxfId="19" priority="6"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04E975E6-93FC-47E8-84F2-243A7D09C334}">
            <xm:f>'C:\Users\haddocks\AppData\Local\Microsoft\Windows\Temporary Internet Files\Content.IE5\BNIMITMY\[PR19-Business-plan-data-tables-–-June-2018-–-YKY.xlsb]Validation flags'!#REF!=1</xm:f>
            <x14:dxf>
              <fill>
                <patternFill>
                  <bgColor rgb="FFE0DCD8"/>
                </patternFill>
              </fill>
            </x14:dxf>
          </x14:cfRule>
          <xm:sqref>N8</xm:sqref>
        </x14:conditionalFormatting>
        <x14:conditionalFormatting xmlns:xm="http://schemas.microsoft.com/office/excel/2006/main">
          <x14:cfRule type="expression" priority="4" id="{0375C83E-3C73-40C9-838D-DDCE44F7F845}">
            <xm:f>'C:\Users\haddocks\AppData\Local\Microsoft\Windows\Temporary Internet Files\Content.IE5\BNIMITMY\[PR19-Business-plan-data-tables-–-June-2018-–-YKY.xlsb]Validation flags'!#REF!=1</xm:f>
            <x14:dxf>
              <fill>
                <patternFill>
                  <bgColor rgb="FFE0DCD8"/>
                </patternFill>
              </fill>
            </x14:dxf>
          </x14:cfRule>
          <xm:sqref>K28:M33</xm:sqref>
        </x14:conditionalFormatting>
        <x14:conditionalFormatting xmlns:xm="http://schemas.microsoft.com/office/excel/2006/main">
          <x14:cfRule type="expression" priority="3" id="{2D98959E-5898-401C-9D6B-F0B4AD16499D}">
            <xm:f>'C:\Users\haddocks\AppData\Local\Microsoft\Windows\Temporary Internet Files\Content.IE5\BNIMITMY\[PR19-Business-plan-data-tables-–-June-2018-–-YKY.xlsb]Validation flags'!#REF!=1</xm:f>
            <x14:dxf>
              <fill>
                <patternFill>
                  <bgColor rgb="FFE0DCD8"/>
                </patternFill>
              </fill>
            </x14:dxf>
          </x14:cfRule>
          <xm:sqref>K35:M35</xm:sqref>
        </x14:conditionalFormatting>
        <x14:conditionalFormatting xmlns:xm="http://schemas.microsoft.com/office/excel/2006/main">
          <x14:cfRule type="expression" priority="2" id="{AD9D4217-ED40-41CA-9CA2-F2FA5E9CE7EA}">
            <xm:f>'C:\Users\haddocks\AppData\Local\Microsoft\Windows\Temporary Internet Files\Content.IE5\BNIMITMY\[PR19-Business-plan-data-tables-–-June-2018-–-YKY.xlsb]Validation flags'!#REF!=1</xm:f>
            <x14:dxf>
              <fill>
                <patternFill>
                  <bgColor rgb="FFE0DCD8"/>
                </patternFill>
              </fill>
            </x14:dxf>
          </x14:cfRule>
          <xm:sqref>K44:M46</xm:sqref>
        </x14:conditionalFormatting>
        <x14:conditionalFormatting xmlns:xm="http://schemas.microsoft.com/office/excel/2006/main">
          <x14:cfRule type="expression" priority="1" id="{B03C294A-92C6-4465-8FA4-262F3EE445AF}">
            <xm:f>'C:\Users\haddocks\AppData\Local\Microsoft\Windows\Temporary Internet Files\Content.IE5\BNIMITMY\[PR19-Business-plan-data-tables-–-June-2018-–-YKY.xlsb]Validation flags'!#REF!=1</xm:f>
            <x14:dxf>
              <fill>
                <patternFill>
                  <bgColor rgb="FFE0DCD8"/>
                </patternFill>
              </fill>
            </x14:dxf>
          </x14:cfRule>
          <xm:sqref>M47:M48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[13]AppValidation!#REF!</xm:f>
          </x14:formula1>
          <xm:sqref>N8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Normal="100" workbookViewId="0">
      <selection activeCell="C35" sqref="C35"/>
    </sheetView>
  </sheetViews>
  <sheetFormatPr defaultRowHeight="12.75"/>
  <cols>
    <col min="1" max="1" width="6.42578125" style="594" bestFit="1" customWidth="1"/>
    <col min="2" max="2" width="52.85546875" style="555" bestFit="1" customWidth="1"/>
    <col min="3" max="3" width="9" style="555" bestFit="1" customWidth="1"/>
    <col min="4" max="4" width="5.140625" style="555" bestFit="1" customWidth="1"/>
    <col min="5" max="5" width="4.85546875" style="594" bestFit="1" customWidth="1"/>
    <col min="6" max="6" width="12.85546875" style="555" bestFit="1" customWidth="1"/>
    <col min="7" max="7" width="8.28515625" style="555" bestFit="1" customWidth="1"/>
    <col min="8" max="12" width="8.7109375" style="555" bestFit="1" customWidth="1"/>
    <col min="13" max="16384" width="9.140625" style="555"/>
  </cols>
  <sheetData>
    <row r="1" spans="1:12" ht="27.75" thickBot="1">
      <c r="A1" s="674" t="s">
        <v>44</v>
      </c>
      <c r="B1" s="675"/>
      <c r="C1" s="553" t="s">
        <v>256</v>
      </c>
      <c r="D1" s="553" t="s">
        <v>257</v>
      </c>
      <c r="E1" s="554" t="s">
        <v>258</v>
      </c>
      <c r="F1" s="553" t="s">
        <v>259</v>
      </c>
      <c r="G1" s="553" t="s">
        <v>218</v>
      </c>
      <c r="H1" s="553" t="s">
        <v>219</v>
      </c>
      <c r="I1" s="553" t="s">
        <v>220</v>
      </c>
      <c r="J1" s="553" t="s">
        <v>221</v>
      </c>
      <c r="K1" s="553" t="s">
        <v>222</v>
      </c>
      <c r="L1" s="553" t="s">
        <v>223</v>
      </c>
    </row>
    <row r="2" spans="1:12" ht="15" thickBot="1">
      <c r="A2" s="556" t="s">
        <v>312</v>
      </c>
      <c r="B2" s="557" t="s">
        <v>313</v>
      </c>
      <c r="C2" s="558"/>
      <c r="D2" s="558"/>
      <c r="E2" s="559"/>
      <c r="F2" s="558"/>
      <c r="G2" s="560"/>
      <c r="H2" s="561"/>
      <c r="I2" s="561"/>
      <c r="J2" s="561"/>
      <c r="K2" s="561"/>
      <c r="L2" s="561"/>
    </row>
    <row r="3" spans="1:12">
      <c r="A3" s="562">
        <v>15</v>
      </c>
      <c r="B3" s="563" t="s">
        <v>314</v>
      </c>
      <c r="C3" s="564" t="s">
        <v>315</v>
      </c>
      <c r="D3" s="564" t="s">
        <v>290</v>
      </c>
      <c r="E3" s="565">
        <v>3</v>
      </c>
      <c r="F3" s="566" t="s">
        <v>291</v>
      </c>
      <c r="G3" s="560"/>
      <c r="H3" s="567">
        <f>+'WS13 - ofwat'!I28</f>
        <v>182.25800000000001</v>
      </c>
      <c r="I3" s="568">
        <f>+'WS13 - ofwat'!J28</f>
        <v>182.767</v>
      </c>
      <c r="J3" s="569">
        <f>+'WS13 - ofwat'!K28</f>
        <v>179.86931949226206</v>
      </c>
      <c r="K3" s="569">
        <f>+'WS13 - ofwat'!L28</f>
        <v>181.78748909635277</v>
      </c>
      <c r="L3" s="570">
        <f>+'WS13 - ofwat'!M28</f>
        <v>173.82695580686169</v>
      </c>
    </row>
    <row r="4" spans="1:12">
      <c r="A4" s="571">
        <v>16</v>
      </c>
      <c r="B4" s="572" t="s">
        <v>317</v>
      </c>
      <c r="C4" s="573" t="s">
        <v>318</v>
      </c>
      <c r="D4" s="573" t="s">
        <v>290</v>
      </c>
      <c r="E4" s="574">
        <v>3</v>
      </c>
      <c r="F4" s="575" t="s">
        <v>291</v>
      </c>
      <c r="G4" s="560"/>
      <c r="H4" s="576">
        <f>+'WS13 - ofwat'!I29</f>
        <v>1.07</v>
      </c>
      <c r="I4" s="577">
        <f>+'WS13 - ofwat'!J29</f>
        <v>1.131</v>
      </c>
      <c r="J4" s="578">
        <f>+'WS13 - ofwat'!K29</f>
        <v>1.0743364844262051</v>
      </c>
      <c r="K4" s="578">
        <f>+'WS13 - ofwat'!L29</f>
        <v>1.0016963408461386</v>
      </c>
      <c r="L4" s="579">
        <f>+'WS13 - ofwat'!M29</f>
        <v>0.99134327275384215</v>
      </c>
    </row>
    <row r="5" spans="1:12">
      <c r="A5" s="571">
        <v>17</v>
      </c>
      <c r="B5" s="572" t="s">
        <v>319</v>
      </c>
      <c r="C5" s="573" t="s">
        <v>320</v>
      </c>
      <c r="D5" s="573" t="s">
        <v>290</v>
      </c>
      <c r="E5" s="574">
        <v>3</v>
      </c>
      <c r="F5" s="575" t="s">
        <v>291</v>
      </c>
      <c r="G5" s="560"/>
      <c r="H5" s="576">
        <f>+'WS13 - ofwat'!I30</f>
        <v>116.39400000000001</v>
      </c>
      <c r="I5" s="577">
        <f>+'WS13 - ofwat'!J30</f>
        <v>124.261</v>
      </c>
      <c r="J5" s="578">
        <f>+'WS13 - ofwat'!K30</f>
        <v>131.59788831216977</v>
      </c>
      <c r="K5" s="578">
        <f>+'WS13 - ofwat'!L30</f>
        <v>141.68640000620073</v>
      </c>
      <c r="L5" s="579">
        <f>+'WS13 - ofwat'!M30</f>
        <v>159.63430981129034</v>
      </c>
    </row>
    <row r="6" spans="1:12">
      <c r="A6" s="571">
        <v>18</v>
      </c>
      <c r="B6" s="572" t="s">
        <v>321</v>
      </c>
      <c r="C6" s="573" t="s">
        <v>322</v>
      </c>
      <c r="D6" s="573" t="s">
        <v>290</v>
      </c>
      <c r="E6" s="574">
        <v>3</v>
      </c>
      <c r="F6" s="575" t="s">
        <v>291</v>
      </c>
      <c r="G6" s="560"/>
      <c r="H6" s="576">
        <f>+'WS13 - ofwat'!I31</f>
        <v>99.834500000000006</v>
      </c>
      <c r="I6" s="577">
        <f>+'WS13 - ofwat'!J31</f>
        <v>100.613</v>
      </c>
      <c r="J6" s="578">
        <f>+'WS13 - ofwat'!K31</f>
        <v>101.85321612179386</v>
      </c>
      <c r="K6" s="578">
        <f>+'WS13 - ofwat'!L31</f>
        <v>105.69994141393676</v>
      </c>
      <c r="L6" s="579">
        <f>+'WS13 - ofwat'!M31</f>
        <v>113.38133698520657</v>
      </c>
    </row>
    <row r="7" spans="1:12">
      <c r="A7" s="580">
        <v>19</v>
      </c>
      <c r="B7" s="581" t="s">
        <v>323</v>
      </c>
      <c r="C7" s="582" t="s">
        <v>324</v>
      </c>
      <c r="D7" s="573" t="s">
        <v>290</v>
      </c>
      <c r="E7" s="574">
        <v>3</v>
      </c>
      <c r="F7" s="575" t="s">
        <v>291</v>
      </c>
      <c r="G7" s="560"/>
      <c r="H7" s="583">
        <f>+'WS13 - ofwat'!I32</f>
        <v>0</v>
      </c>
      <c r="I7" s="584">
        <f>+'WS13 - ofwat'!J32</f>
        <v>0</v>
      </c>
      <c r="J7" s="585">
        <f>+'WS13 - ofwat'!K32</f>
        <v>0</v>
      </c>
      <c r="K7" s="585">
        <f>+'WS13 - ofwat'!L32</f>
        <v>0</v>
      </c>
      <c r="L7" s="586">
        <f>+'WS13 - ofwat'!M32</f>
        <v>0</v>
      </c>
    </row>
    <row r="8" spans="1:12">
      <c r="A8" s="580">
        <v>20</v>
      </c>
      <c r="B8" s="581" t="s">
        <v>325</v>
      </c>
      <c r="C8" s="582" t="s">
        <v>326</v>
      </c>
      <c r="D8" s="573" t="s">
        <v>290</v>
      </c>
      <c r="E8" s="574">
        <v>3</v>
      </c>
      <c r="F8" s="575" t="s">
        <v>291</v>
      </c>
      <c r="G8" s="560"/>
      <c r="H8" s="583">
        <f>+'WS13 - ofwat'!I33</f>
        <v>0</v>
      </c>
      <c r="I8" s="584">
        <f>+'WS13 - ofwat'!J33</f>
        <v>0</v>
      </c>
      <c r="J8" s="585">
        <f>+'WS13 - ofwat'!K33</f>
        <v>0</v>
      </c>
      <c r="K8" s="585">
        <f>+'WS13 - ofwat'!L33</f>
        <v>0</v>
      </c>
      <c r="L8" s="586">
        <f>+'WS13 - ofwat'!M33</f>
        <v>0</v>
      </c>
    </row>
    <row r="9" spans="1:12">
      <c r="A9" s="571">
        <v>21</v>
      </c>
      <c r="B9" s="572" t="s">
        <v>327</v>
      </c>
      <c r="C9" s="573" t="s">
        <v>328</v>
      </c>
      <c r="D9" s="573" t="s">
        <v>290</v>
      </c>
      <c r="E9" s="574">
        <v>3</v>
      </c>
      <c r="F9" s="575" t="s">
        <v>291</v>
      </c>
      <c r="G9" s="560"/>
      <c r="H9" s="587">
        <f>SUM(H3:H8)</f>
        <v>399.55649999999997</v>
      </c>
      <c r="I9" s="587">
        <f t="shared" ref="I9:L9" si="0">SUM(I3:I8)</f>
        <v>408.77199999999999</v>
      </c>
      <c r="J9" s="587">
        <f t="shared" si="0"/>
        <v>414.39476041065194</v>
      </c>
      <c r="K9" s="587">
        <f t="shared" si="0"/>
        <v>430.17552685733637</v>
      </c>
      <c r="L9" s="587">
        <f t="shared" si="0"/>
        <v>447.83394587611247</v>
      </c>
    </row>
    <row r="10" spans="1:12">
      <c r="A10" s="571">
        <v>22</v>
      </c>
      <c r="B10" s="572" t="s">
        <v>330</v>
      </c>
      <c r="C10" s="573" t="s">
        <v>331</v>
      </c>
      <c r="D10" s="573" t="s">
        <v>290</v>
      </c>
      <c r="E10" s="574">
        <v>3</v>
      </c>
      <c r="F10" s="575" t="s">
        <v>291</v>
      </c>
      <c r="G10" s="560"/>
      <c r="H10" s="576">
        <f>+'WS13 - ofwat'!I35</f>
        <v>14.341999999999899</v>
      </c>
      <c r="I10" s="577">
        <f>+'WS13 - ofwat'!J35</f>
        <v>14.416</v>
      </c>
      <c r="J10" s="578">
        <f>+'WS13 - ofwat'!K35</f>
        <v>15.638999999999999</v>
      </c>
      <c r="K10" s="578">
        <f>+'WS13 - ofwat'!L35</f>
        <v>9.8981320000000004</v>
      </c>
      <c r="L10" s="579">
        <f>+'WS13 - ofwat'!M35</f>
        <v>7.1280000000000001</v>
      </c>
    </row>
    <row r="11" spans="1:12" ht="13.5" thickBot="1">
      <c r="A11" s="588">
        <v>23</v>
      </c>
      <c r="B11" s="589" t="s">
        <v>332</v>
      </c>
      <c r="C11" s="590" t="s">
        <v>333</v>
      </c>
      <c r="D11" s="590" t="s">
        <v>290</v>
      </c>
      <c r="E11" s="591">
        <v>3</v>
      </c>
      <c r="F11" s="592" t="s">
        <v>291</v>
      </c>
      <c r="G11" s="560"/>
      <c r="H11" s="593">
        <f>SUM(H9:H10)</f>
        <v>413.8984999999999</v>
      </c>
      <c r="I11" s="593">
        <f t="shared" ref="I11:L11" si="1">SUM(I9:I10)</f>
        <v>423.18799999999999</v>
      </c>
      <c r="J11" s="593">
        <f t="shared" si="1"/>
        <v>430.03376041065195</v>
      </c>
      <c r="K11" s="593">
        <f t="shared" si="1"/>
        <v>440.07365885733634</v>
      </c>
      <c r="L11" s="593">
        <f t="shared" si="1"/>
        <v>454.96194587611245</v>
      </c>
    </row>
    <row r="13" spans="1:12">
      <c r="A13" s="571"/>
      <c r="B13" s="572" t="s">
        <v>594</v>
      </c>
      <c r="C13" s="573"/>
      <c r="D13" s="573"/>
      <c r="E13" s="574"/>
      <c r="F13" s="575"/>
      <c r="G13" s="560"/>
      <c r="H13" s="576">
        <v>-6.9969999999999999</v>
      </c>
      <c r="I13" s="577">
        <v>-7.2830000000000004</v>
      </c>
      <c r="J13" s="578">
        <v>-7.5659999999999998</v>
      </c>
      <c r="K13" s="578">
        <v>-6.8620000000000001</v>
      </c>
      <c r="L13" s="579">
        <v>-6.4530000000000003</v>
      </c>
    </row>
    <row r="14" spans="1:12" ht="13.5" thickBot="1"/>
    <row r="15" spans="1:12" ht="15" thickBot="1">
      <c r="A15" s="556" t="s">
        <v>312</v>
      </c>
      <c r="B15" s="557" t="s">
        <v>595</v>
      </c>
      <c r="C15" s="558"/>
      <c r="D15" s="558"/>
      <c r="E15" s="559"/>
      <c r="F15" s="558"/>
      <c r="G15" s="560"/>
      <c r="H15" s="561"/>
      <c r="I15" s="561"/>
      <c r="J15" s="561"/>
      <c r="K15" s="561"/>
      <c r="L15" s="561"/>
    </row>
    <row r="16" spans="1:12">
      <c r="A16" s="562">
        <v>15</v>
      </c>
      <c r="B16" s="563" t="s">
        <v>314</v>
      </c>
      <c r="C16" s="564" t="s">
        <v>315</v>
      </c>
      <c r="D16" s="564" t="s">
        <v>290</v>
      </c>
      <c r="E16" s="565">
        <v>3</v>
      </c>
      <c r="F16" s="566" t="s">
        <v>291</v>
      </c>
      <c r="G16" s="560"/>
      <c r="H16" s="567">
        <f>+H3</f>
        <v>182.25800000000001</v>
      </c>
      <c r="I16" s="568">
        <f t="shared" ref="I16:L16" si="2">+I3</f>
        <v>182.767</v>
      </c>
      <c r="J16" s="569">
        <f t="shared" si="2"/>
        <v>179.86931949226206</v>
      </c>
      <c r="K16" s="569">
        <f t="shared" si="2"/>
        <v>181.78748909635277</v>
      </c>
      <c r="L16" s="570">
        <f t="shared" si="2"/>
        <v>173.82695580686169</v>
      </c>
    </row>
    <row r="17" spans="1:12">
      <c r="A17" s="571">
        <v>16</v>
      </c>
      <c r="B17" s="572" t="s">
        <v>317</v>
      </c>
      <c r="C17" s="573" t="s">
        <v>318</v>
      </c>
      <c r="D17" s="573" t="s">
        <v>290</v>
      </c>
      <c r="E17" s="574">
        <v>3</v>
      </c>
      <c r="F17" s="575" t="s">
        <v>291</v>
      </c>
      <c r="G17" s="560"/>
      <c r="H17" s="576">
        <f t="shared" ref="H17:L17" si="3">+H4</f>
        <v>1.07</v>
      </c>
      <c r="I17" s="577">
        <f t="shared" si="3"/>
        <v>1.131</v>
      </c>
      <c r="J17" s="578">
        <f t="shared" si="3"/>
        <v>1.0743364844262051</v>
      </c>
      <c r="K17" s="578">
        <f t="shared" si="3"/>
        <v>1.0016963408461386</v>
      </c>
      <c r="L17" s="579">
        <f t="shared" si="3"/>
        <v>0.99134327275384215</v>
      </c>
    </row>
    <row r="18" spans="1:12">
      <c r="A18" s="571">
        <v>17</v>
      </c>
      <c r="B18" s="572" t="s">
        <v>319</v>
      </c>
      <c r="C18" s="573" t="s">
        <v>320</v>
      </c>
      <c r="D18" s="573" t="s">
        <v>290</v>
      </c>
      <c r="E18" s="574">
        <v>3</v>
      </c>
      <c r="F18" s="575" t="s">
        <v>291</v>
      </c>
      <c r="G18" s="560"/>
      <c r="H18" s="576">
        <f t="shared" ref="H18:L18" si="4">+H5</f>
        <v>116.39400000000001</v>
      </c>
      <c r="I18" s="577">
        <f t="shared" si="4"/>
        <v>124.261</v>
      </c>
      <c r="J18" s="578">
        <f t="shared" si="4"/>
        <v>131.59788831216977</v>
      </c>
      <c r="K18" s="578">
        <f t="shared" si="4"/>
        <v>141.68640000620073</v>
      </c>
      <c r="L18" s="579">
        <f t="shared" si="4"/>
        <v>159.63430981129034</v>
      </c>
    </row>
    <row r="19" spans="1:12">
      <c r="A19" s="571">
        <v>18</v>
      </c>
      <c r="B19" s="572" t="s">
        <v>321</v>
      </c>
      <c r="C19" s="573" t="s">
        <v>322</v>
      </c>
      <c r="D19" s="573" t="s">
        <v>290</v>
      </c>
      <c r="E19" s="574">
        <v>3</v>
      </c>
      <c r="F19" s="575" t="s">
        <v>291</v>
      </c>
      <c r="G19" s="560"/>
      <c r="H19" s="576">
        <f t="shared" ref="H19:L19" si="5">+H6</f>
        <v>99.834500000000006</v>
      </c>
      <c r="I19" s="577">
        <f t="shared" si="5"/>
        <v>100.613</v>
      </c>
      <c r="J19" s="578">
        <f t="shared" si="5"/>
        <v>101.85321612179386</v>
      </c>
      <c r="K19" s="578">
        <f t="shared" si="5"/>
        <v>105.69994141393676</v>
      </c>
      <c r="L19" s="579">
        <f t="shared" si="5"/>
        <v>113.38133698520657</v>
      </c>
    </row>
    <row r="20" spans="1:12">
      <c r="A20" s="580">
        <v>19</v>
      </c>
      <c r="B20" s="581" t="s">
        <v>323</v>
      </c>
      <c r="C20" s="582" t="s">
        <v>324</v>
      </c>
      <c r="D20" s="573" t="s">
        <v>290</v>
      </c>
      <c r="E20" s="574">
        <v>3</v>
      </c>
      <c r="F20" s="575" t="s">
        <v>291</v>
      </c>
      <c r="G20" s="560"/>
      <c r="H20" s="583">
        <f t="shared" ref="H20:L20" si="6">+H7</f>
        <v>0</v>
      </c>
      <c r="I20" s="584">
        <f t="shared" si="6"/>
        <v>0</v>
      </c>
      <c r="J20" s="585">
        <f t="shared" si="6"/>
        <v>0</v>
      </c>
      <c r="K20" s="585">
        <f t="shared" si="6"/>
        <v>0</v>
      </c>
      <c r="L20" s="586">
        <f t="shared" si="6"/>
        <v>0</v>
      </c>
    </row>
    <row r="21" spans="1:12">
      <c r="A21" s="580">
        <v>20</v>
      </c>
      <c r="B21" s="581" t="s">
        <v>325</v>
      </c>
      <c r="C21" s="582" t="s">
        <v>326</v>
      </c>
      <c r="D21" s="573" t="s">
        <v>290</v>
      </c>
      <c r="E21" s="574">
        <v>3</v>
      </c>
      <c r="F21" s="575" t="s">
        <v>291</v>
      </c>
      <c r="G21" s="560"/>
      <c r="H21" s="583">
        <f t="shared" ref="H21:L21" si="7">+H8</f>
        <v>0</v>
      </c>
      <c r="I21" s="584">
        <f t="shared" si="7"/>
        <v>0</v>
      </c>
      <c r="J21" s="585">
        <f t="shared" si="7"/>
        <v>0</v>
      </c>
      <c r="K21" s="585">
        <f t="shared" si="7"/>
        <v>0</v>
      </c>
      <c r="L21" s="586">
        <f t="shared" si="7"/>
        <v>0</v>
      </c>
    </row>
    <row r="22" spans="1:12">
      <c r="A22" s="571">
        <v>21</v>
      </c>
      <c r="B22" s="572" t="s">
        <v>327</v>
      </c>
      <c r="C22" s="573" t="s">
        <v>328</v>
      </c>
      <c r="D22" s="573" t="s">
        <v>290</v>
      </c>
      <c r="E22" s="574">
        <v>3</v>
      </c>
      <c r="F22" s="575" t="s">
        <v>291</v>
      </c>
      <c r="G22" s="560"/>
      <c r="H22" s="587">
        <f>SUM(H16:H21)</f>
        <v>399.55649999999997</v>
      </c>
      <c r="I22" s="587">
        <f t="shared" ref="I22:L22" si="8">SUM(I16:I21)</f>
        <v>408.77199999999999</v>
      </c>
      <c r="J22" s="587">
        <f t="shared" si="8"/>
        <v>414.39476041065194</v>
      </c>
      <c r="K22" s="587">
        <f t="shared" si="8"/>
        <v>430.17552685733637</v>
      </c>
      <c r="L22" s="587">
        <f t="shared" si="8"/>
        <v>447.83394587611247</v>
      </c>
    </row>
    <row r="23" spans="1:12">
      <c r="A23" s="571">
        <v>22</v>
      </c>
      <c r="B23" s="572" t="s">
        <v>330</v>
      </c>
      <c r="C23" s="573" t="s">
        <v>331</v>
      </c>
      <c r="D23" s="573" t="s">
        <v>290</v>
      </c>
      <c r="E23" s="574">
        <v>3</v>
      </c>
      <c r="F23" s="575" t="s">
        <v>291</v>
      </c>
      <c r="G23" s="560"/>
      <c r="H23" s="576">
        <f>+H10+H13</f>
        <v>7.3449999999998994</v>
      </c>
      <c r="I23" s="577">
        <f t="shared" ref="I23:L23" si="9">+I10+I13</f>
        <v>7.133</v>
      </c>
      <c r="J23" s="578">
        <f t="shared" si="9"/>
        <v>8.0730000000000004</v>
      </c>
      <c r="K23" s="578">
        <f t="shared" si="9"/>
        <v>3.0361320000000003</v>
      </c>
      <c r="L23" s="579">
        <f t="shared" si="9"/>
        <v>0.67499999999999982</v>
      </c>
    </row>
    <row r="24" spans="1:12" ht="13.5" thickBot="1">
      <c r="A24" s="588">
        <v>23</v>
      </c>
      <c r="B24" s="589" t="s">
        <v>332</v>
      </c>
      <c r="C24" s="590" t="s">
        <v>333</v>
      </c>
      <c r="D24" s="590" t="s">
        <v>290</v>
      </c>
      <c r="E24" s="591">
        <v>3</v>
      </c>
      <c r="F24" s="592" t="s">
        <v>291</v>
      </c>
      <c r="G24" s="560"/>
      <c r="H24" s="593">
        <f>SUM(H22:H23)</f>
        <v>406.90149999999988</v>
      </c>
      <c r="I24" s="593">
        <f t="shared" ref="I24:L24" si="10">SUM(I22:I23)</f>
        <v>415.90499999999997</v>
      </c>
      <c r="J24" s="593">
        <f t="shared" si="10"/>
        <v>422.46776041065192</v>
      </c>
      <c r="K24" s="593">
        <f t="shared" si="10"/>
        <v>433.21165885733637</v>
      </c>
      <c r="L24" s="593">
        <f t="shared" si="10"/>
        <v>448.50894587611248</v>
      </c>
    </row>
    <row r="27" spans="1:12" ht="13.5" thickBot="1"/>
    <row r="28" spans="1:12" ht="27.75" thickBot="1">
      <c r="A28" s="676" t="s">
        <v>44</v>
      </c>
      <c r="B28" s="677"/>
      <c r="C28" s="179" t="s">
        <v>256</v>
      </c>
      <c r="D28" s="179" t="s">
        <v>257</v>
      </c>
      <c r="E28" s="179" t="s">
        <v>258</v>
      </c>
      <c r="F28" s="179" t="s">
        <v>259</v>
      </c>
      <c r="G28" s="179" t="s">
        <v>218</v>
      </c>
      <c r="H28" s="179" t="s">
        <v>219</v>
      </c>
      <c r="I28" s="179" t="s">
        <v>220</v>
      </c>
      <c r="J28" s="179" t="s">
        <v>221</v>
      </c>
      <c r="K28" s="179" t="s">
        <v>222</v>
      </c>
      <c r="L28" s="179" t="s">
        <v>223</v>
      </c>
    </row>
    <row r="29" spans="1:12" ht="15" thickBot="1">
      <c r="A29" s="193" t="s">
        <v>312</v>
      </c>
      <c r="B29" s="194" t="s">
        <v>313</v>
      </c>
      <c r="C29" s="182"/>
      <c r="D29" s="182"/>
      <c r="E29" s="182"/>
      <c r="F29" s="182"/>
      <c r="G29" s="196"/>
      <c r="H29" s="203"/>
      <c r="I29" s="203"/>
      <c r="J29" s="203"/>
      <c r="K29" s="203"/>
      <c r="L29" s="203"/>
    </row>
    <row r="30" spans="1:12">
      <c r="A30" s="206">
        <v>15</v>
      </c>
      <c r="B30" s="207" t="s">
        <v>427</v>
      </c>
      <c r="C30" s="184" t="s">
        <v>428</v>
      </c>
      <c r="D30" s="184" t="s">
        <v>290</v>
      </c>
      <c r="E30" s="184">
        <v>3</v>
      </c>
      <c r="F30" s="208" t="s">
        <v>291</v>
      </c>
      <c r="G30" s="196"/>
      <c r="H30" s="567">
        <f>+'WWS13 - Ofwat'!I28</f>
        <v>224.55699999999999</v>
      </c>
      <c r="I30" s="568">
        <f>+'WWS13 - Ofwat'!J28</f>
        <v>219.92400000000001</v>
      </c>
      <c r="J30" s="595">
        <f>+'WWS13 - Ofwat'!K28</f>
        <v>219.09936363545256</v>
      </c>
      <c r="K30" s="569">
        <f>+'WWS13 - Ofwat'!L28</f>
        <v>216.5811050441672</v>
      </c>
      <c r="L30" s="569">
        <f>+'WWS13 - Ofwat'!M28</f>
        <v>213.21952888598585</v>
      </c>
    </row>
    <row r="31" spans="1:12">
      <c r="A31" s="211">
        <v>16</v>
      </c>
      <c r="B31" s="212" t="s">
        <v>429</v>
      </c>
      <c r="C31" s="187" t="s">
        <v>430</v>
      </c>
      <c r="D31" s="187" t="s">
        <v>290</v>
      </c>
      <c r="E31" s="187">
        <v>3</v>
      </c>
      <c r="F31" s="213" t="s">
        <v>291</v>
      </c>
      <c r="G31" s="196"/>
      <c r="H31" s="576">
        <f>+'WWS13 - Ofwat'!I29</f>
        <v>2.0950000000000002</v>
      </c>
      <c r="I31" s="577">
        <f>+'WWS13 - Ofwat'!J29</f>
        <v>2.0840000000000001</v>
      </c>
      <c r="J31" s="596">
        <f>+'WWS13 - Ofwat'!K29</f>
        <v>2.3900492974641985</v>
      </c>
      <c r="K31" s="578">
        <f>+'WWS13 - Ofwat'!L29</f>
        <v>2.4346296413501332</v>
      </c>
      <c r="L31" s="578">
        <f>+'WWS13 - Ofwat'!M29</f>
        <v>2.3903858028290577</v>
      </c>
    </row>
    <row r="32" spans="1:12">
      <c r="A32" s="211">
        <v>17</v>
      </c>
      <c r="B32" s="212" t="s">
        <v>431</v>
      </c>
      <c r="C32" s="187" t="s">
        <v>432</v>
      </c>
      <c r="D32" s="187" t="s">
        <v>290</v>
      </c>
      <c r="E32" s="187">
        <v>3</v>
      </c>
      <c r="F32" s="213" t="s">
        <v>291</v>
      </c>
      <c r="G32" s="196"/>
      <c r="H32" s="576">
        <f>+'WWS13 - Ofwat'!I30</f>
        <v>151.39400000000001</v>
      </c>
      <c r="I32" s="577">
        <f>+'WWS13 - Ofwat'!J30</f>
        <v>163.965</v>
      </c>
      <c r="J32" s="596">
        <f>+'WWS13 - Ofwat'!K30</f>
        <v>173.99972437363473</v>
      </c>
      <c r="K32" s="578">
        <f>+'WWS13 - Ofwat'!L30</f>
        <v>193.54870861107463</v>
      </c>
      <c r="L32" s="578">
        <f>+'WWS13 - Ofwat'!M30</f>
        <v>217.58254941889598</v>
      </c>
    </row>
    <row r="33" spans="1:12">
      <c r="A33" s="211">
        <v>18</v>
      </c>
      <c r="B33" s="212" t="s">
        <v>433</v>
      </c>
      <c r="C33" s="187" t="s">
        <v>434</v>
      </c>
      <c r="D33" s="187" t="s">
        <v>290</v>
      </c>
      <c r="E33" s="187">
        <v>3</v>
      </c>
      <c r="F33" s="213" t="s">
        <v>291</v>
      </c>
      <c r="G33" s="196"/>
      <c r="H33" s="576">
        <f>+'WWS13 - Ofwat'!I31</f>
        <v>110.517</v>
      </c>
      <c r="I33" s="577">
        <f>+'WWS13 - Ofwat'!J31</f>
        <v>113.40600000000001</v>
      </c>
      <c r="J33" s="596">
        <f>+'WWS13 - Ofwat'!K31</f>
        <v>111.28748863222793</v>
      </c>
      <c r="K33" s="578">
        <f>+'WWS13 - Ofwat'!L31</f>
        <v>123.19205882600338</v>
      </c>
      <c r="L33" s="578">
        <f>+'WWS13 - Ofwat'!M31</f>
        <v>131.67080595497856</v>
      </c>
    </row>
    <row r="34" spans="1:12">
      <c r="A34" s="216">
        <v>19</v>
      </c>
      <c r="B34" s="217" t="s">
        <v>435</v>
      </c>
      <c r="C34" s="218" t="s">
        <v>436</v>
      </c>
      <c r="D34" s="187" t="s">
        <v>290</v>
      </c>
      <c r="E34" s="187">
        <v>3</v>
      </c>
      <c r="F34" s="213" t="s">
        <v>291</v>
      </c>
      <c r="G34" s="196"/>
      <c r="H34" s="583">
        <f>+'WWS13 - Ofwat'!I32</f>
        <v>0</v>
      </c>
      <c r="I34" s="584">
        <f>+'WWS13 - Ofwat'!J32</f>
        <v>0</v>
      </c>
      <c r="J34" s="596">
        <f>+'WWS13 - Ofwat'!K32</f>
        <v>0</v>
      </c>
      <c r="K34" s="585">
        <f>+'WWS13 - Ofwat'!L32</f>
        <v>0</v>
      </c>
      <c r="L34" s="585">
        <f>+'WWS13 - Ofwat'!M32</f>
        <v>0</v>
      </c>
    </row>
    <row r="35" spans="1:12">
      <c r="A35" s="216">
        <v>20</v>
      </c>
      <c r="B35" s="217" t="s">
        <v>437</v>
      </c>
      <c r="C35" s="218" t="s">
        <v>438</v>
      </c>
      <c r="D35" s="187" t="s">
        <v>290</v>
      </c>
      <c r="E35" s="187">
        <v>3</v>
      </c>
      <c r="F35" s="213" t="s">
        <v>291</v>
      </c>
      <c r="G35" s="196"/>
      <c r="H35" s="583">
        <f>+'WWS13 - Ofwat'!I33</f>
        <v>0</v>
      </c>
      <c r="I35" s="584">
        <f>+'WWS13 - Ofwat'!J33</f>
        <v>0</v>
      </c>
      <c r="J35" s="596">
        <f>+'WWS13 - Ofwat'!K33</f>
        <v>1.798</v>
      </c>
      <c r="K35" s="585">
        <f>+'WWS13 - Ofwat'!L33</f>
        <v>0</v>
      </c>
      <c r="L35" s="585">
        <f>+'WWS13 - Ofwat'!M33</f>
        <v>0</v>
      </c>
    </row>
    <row r="36" spans="1:12">
      <c r="A36" s="211">
        <v>21</v>
      </c>
      <c r="B36" s="212" t="s">
        <v>439</v>
      </c>
      <c r="C36" s="187" t="s">
        <v>440</v>
      </c>
      <c r="D36" s="187" t="s">
        <v>290</v>
      </c>
      <c r="E36" s="187">
        <v>3</v>
      </c>
      <c r="F36" s="213" t="s">
        <v>291</v>
      </c>
      <c r="G36" s="196"/>
      <c r="H36" s="587">
        <v>488.56299999999999</v>
      </c>
      <c r="I36" s="597">
        <v>499.37900000000002</v>
      </c>
      <c r="J36" s="598">
        <v>508.57462593877938</v>
      </c>
      <c r="K36" s="598">
        <v>535.75650212259541</v>
      </c>
      <c r="L36" s="599">
        <v>564.86327006268959</v>
      </c>
    </row>
    <row r="37" spans="1:12">
      <c r="A37" s="211">
        <v>22</v>
      </c>
      <c r="B37" s="212" t="s">
        <v>441</v>
      </c>
      <c r="C37" s="187" t="s">
        <v>442</v>
      </c>
      <c r="D37" s="187" t="s">
        <v>290</v>
      </c>
      <c r="E37" s="187">
        <v>3</v>
      </c>
      <c r="F37" s="213" t="s">
        <v>291</v>
      </c>
      <c r="G37" s="196"/>
      <c r="H37" s="576">
        <f>+'WWS13 - Ofwat'!I35</f>
        <v>7.3220000000000001</v>
      </c>
      <c r="I37" s="577">
        <f>+'WWS13 - Ofwat'!J35</f>
        <v>8.2289999999999992</v>
      </c>
      <c r="J37" s="578">
        <f>+'WWS13 - Ofwat'!K35</f>
        <v>8.1039999999999992</v>
      </c>
      <c r="K37" s="578">
        <f>+'WWS13 - Ofwat'!L35</f>
        <v>14.369218</v>
      </c>
      <c r="L37" s="578">
        <f>+'WWS13 - Ofwat'!M35</f>
        <v>5.7807439999999994</v>
      </c>
    </row>
    <row r="38" spans="1:12" ht="13.5" thickBot="1">
      <c r="A38" s="227">
        <v>23</v>
      </c>
      <c r="B38" s="228" t="s">
        <v>443</v>
      </c>
      <c r="C38" s="229" t="s">
        <v>444</v>
      </c>
      <c r="D38" s="229" t="s">
        <v>290</v>
      </c>
      <c r="E38" s="229">
        <v>3</v>
      </c>
      <c r="F38" s="230" t="s">
        <v>291</v>
      </c>
      <c r="G38" s="196"/>
      <c r="H38" s="593">
        <v>495.88499999999999</v>
      </c>
      <c r="I38" s="600">
        <v>507.608</v>
      </c>
      <c r="J38" s="600">
        <v>516.67862593877942</v>
      </c>
      <c r="K38" s="600">
        <v>550.12572012259545</v>
      </c>
      <c r="L38" s="601">
        <v>570.64401406268962</v>
      </c>
    </row>
    <row r="40" spans="1:12">
      <c r="A40" s="602"/>
      <c r="B40" s="603" t="s">
        <v>596</v>
      </c>
      <c r="C40" s="604"/>
      <c r="D40" s="604"/>
      <c r="E40" s="604"/>
      <c r="F40" s="604"/>
      <c r="G40" s="196"/>
      <c r="H40" s="583">
        <v>0</v>
      </c>
      <c r="I40" s="584">
        <v>0</v>
      </c>
      <c r="J40" s="596">
        <v>-1.798</v>
      </c>
      <c r="K40" s="585">
        <v>0</v>
      </c>
      <c r="L40" s="585">
        <v>0</v>
      </c>
    </row>
    <row r="41" spans="1:12" ht="13.5" thickBot="1"/>
    <row r="42" spans="1:12" ht="27.75" thickBot="1">
      <c r="A42" s="676" t="s">
        <v>44</v>
      </c>
      <c r="B42" s="677"/>
      <c r="C42" s="179" t="s">
        <v>256</v>
      </c>
      <c r="D42" s="179" t="s">
        <v>257</v>
      </c>
      <c r="E42" s="179" t="s">
        <v>258</v>
      </c>
      <c r="F42" s="179" t="s">
        <v>259</v>
      </c>
      <c r="G42" s="179" t="s">
        <v>218</v>
      </c>
      <c r="H42" s="553" t="s">
        <v>219</v>
      </c>
      <c r="I42" s="553" t="s">
        <v>220</v>
      </c>
      <c r="J42" s="553" t="s">
        <v>221</v>
      </c>
      <c r="K42" s="553" t="s">
        <v>222</v>
      </c>
      <c r="L42" s="553" t="s">
        <v>223</v>
      </c>
    </row>
    <row r="43" spans="1:12" ht="15" thickBot="1">
      <c r="A43" s="193" t="s">
        <v>312</v>
      </c>
      <c r="B43" s="194" t="s">
        <v>313</v>
      </c>
      <c r="C43" s="182"/>
      <c r="D43" s="182"/>
      <c r="E43" s="182"/>
      <c r="F43" s="182"/>
      <c r="G43" s="196"/>
      <c r="H43" s="561"/>
      <c r="I43" s="561"/>
      <c r="J43" s="561"/>
      <c r="K43" s="561"/>
      <c r="L43" s="561"/>
    </row>
    <row r="44" spans="1:12">
      <c r="A44" s="206">
        <v>15</v>
      </c>
      <c r="B44" s="207" t="s">
        <v>427</v>
      </c>
      <c r="C44" s="184" t="s">
        <v>428</v>
      </c>
      <c r="D44" s="184" t="s">
        <v>290</v>
      </c>
      <c r="E44" s="184">
        <v>3</v>
      </c>
      <c r="F44" s="208" t="s">
        <v>291</v>
      </c>
      <c r="G44" s="196"/>
      <c r="H44" s="567">
        <f>+H30</f>
        <v>224.55699999999999</v>
      </c>
      <c r="I44" s="568">
        <f t="shared" ref="I44:L44" si="11">+I30</f>
        <v>219.92400000000001</v>
      </c>
      <c r="J44" s="595">
        <f t="shared" si="11"/>
        <v>219.09936363545256</v>
      </c>
      <c r="K44" s="569">
        <f t="shared" si="11"/>
        <v>216.5811050441672</v>
      </c>
      <c r="L44" s="569">
        <f t="shared" si="11"/>
        <v>213.21952888598585</v>
      </c>
    </row>
    <row r="45" spans="1:12">
      <c r="A45" s="211">
        <v>16</v>
      </c>
      <c r="B45" s="212" t="s">
        <v>429</v>
      </c>
      <c r="C45" s="187" t="s">
        <v>430</v>
      </c>
      <c r="D45" s="187" t="s">
        <v>290</v>
      </c>
      <c r="E45" s="187">
        <v>3</v>
      </c>
      <c r="F45" s="213" t="s">
        <v>291</v>
      </c>
      <c r="G45" s="196"/>
      <c r="H45" s="576">
        <f t="shared" ref="H45:L45" si="12">+H31</f>
        <v>2.0950000000000002</v>
      </c>
      <c r="I45" s="577">
        <f t="shared" si="12"/>
        <v>2.0840000000000001</v>
      </c>
      <c r="J45" s="596">
        <f t="shared" si="12"/>
        <v>2.3900492974641985</v>
      </c>
      <c r="K45" s="578">
        <f t="shared" si="12"/>
        <v>2.4346296413501332</v>
      </c>
      <c r="L45" s="578">
        <f t="shared" si="12"/>
        <v>2.3903858028290577</v>
      </c>
    </row>
    <row r="46" spans="1:12">
      <c r="A46" s="211">
        <v>17</v>
      </c>
      <c r="B46" s="212" t="s">
        <v>431</v>
      </c>
      <c r="C46" s="187" t="s">
        <v>432</v>
      </c>
      <c r="D46" s="187" t="s">
        <v>290</v>
      </c>
      <c r="E46" s="187">
        <v>3</v>
      </c>
      <c r="F46" s="213" t="s">
        <v>291</v>
      </c>
      <c r="G46" s="196"/>
      <c r="H46" s="576">
        <f t="shared" ref="H46:L46" si="13">+H32</f>
        <v>151.39400000000001</v>
      </c>
      <c r="I46" s="577">
        <f t="shared" si="13"/>
        <v>163.965</v>
      </c>
      <c r="J46" s="596">
        <f t="shared" si="13"/>
        <v>173.99972437363473</v>
      </c>
      <c r="K46" s="578">
        <f t="shared" si="13"/>
        <v>193.54870861107463</v>
      </c>
      <c r="L46" s="578">
        <f t="shared" si="13"/>
        <v>217.58254941889598</v>
      </c>
    </row>
    <row r="47" spans="1:12">
      <c r="A47" s="211">
        <v>18</v>
      </c>
      <c r="B47" s="212" t="s">
        <v>433</v>
      </c>
      <c r="C47" s="187" t="s">
        <v>434</v>
      </c>
      <c r="D47" s="187" t="s">
        <v>290</v>
      </c>
      <c r="E47" s="187">
        <v>3</v>
      </c>
      <c r="F47" s="213" t="s">
        <v>291</v>
      </c>
      <c r="G47" s="196"/>
      <c r="H47" s="576">
        <f t="shared" ref="H47:L47" si="14">+H33</f>
        <v>110.517</v>
      </c>
      <c r="I47" s="577">
        <f t="shared" si="14"/>
        <v>113.40600000000001</v>
      </c>
      <c r="J47" s="596">
        <f t="shared" si="14"/>
        <v>111.28748863222793</v>
      </c>
      <c r="K47" s="578">
        <f t="shared" si="14"/>
        <v>123.19205882600338</v>
      </c>
      <c r="L47" s="578">
        <f t="shared" si="14"/>
        <v>131.67080595497856</v>
      </c>
    </row>
    <row r="48" spans="1:12">
      <c r="A48" s="216">
        <v>19</v>
      </c>
      <c r="B48" s="217" t="s">
        <v>435</v>
      </c>
      <c r="C48" s="218" t="s">
        <v>436</v>
      </c>
      <c r="D48" s="187" t="s">
        <v>290</v>
      </c>
      <c r="E48" s="187">
        <v>3</v>
      </c>
      <c r="F48" s="213" t="s">
        <v>291</v>
      </c>
      <c r="G48" s="196"/>
      <c r="H48" s="583">
        <v>0</v>
      </c>
      <c r="I48" s="584">
        <v>0</v>
      </c>
      <c r="J48" s="596">
        <v>0</v>
      </c>
      <c r="K48" s="585">
        <v>0</v>
      </c>
      <c r="L48" s="585">
        <v>0</v>
      </c>
    </row>
    <row r="49" spans="1:12">
      <c r="A49" s="216">
        <v>20</v>
      </c>
      <c r="B49" s="217" t="s">
        <v>437</v>
      </c>
      <c r="C49" s="218" t="s">
        <v>438</v>
      </c>
      <c r="D49" s="187" t="s">
        <v>290</v>
      </c>
      <c r="E49" s="187">
        <v>3</v>
      </c>
      <c r="F49" s="213" t="s">
        <v>291</v>
      </c>
      <c r="G49" s="196"/>
      <c r="H49" s="583">
        <v>0</v>
      </c>
      <c r="I49" s="584">
        <v>0</v>
      </c>
      <c r="J49" s="596">
        <v>0</v>
      </c>
      <c r="K49" s="585">
        <v>0</v>
      </c>
      <c r="L49" s="585">
        <v>0</v>
      </c>
    </row>
    <row r="50" spans="1:12">
      <c r="A50" s="211">
        <v>21</v>
      </c>
      <c r="B50" s="212" t="s">
        <v>439</v>
      </c>
      <c r="C50" s="187" t="s">
        <v>440</v>
      </c>
      <c r="D50" s="187" t="s">
        <v>290</v>
      </c>
      <c r="E50" s="187">
        <v>3</v>
      </c>
      <c r="F50" s="213" t="s">
        <v>291</v>
      </c>
      <c r="G50" s="196"/>
      <c r="H50" s="587">
        <f t="shared" ref="H50:I50" si="15">SUM(H44:H49)</f>
        <v>488.56299999999999</v>
      </c>
      <c r="I50" s="597">
        <f t="shared" si="15"/>
        <v>499.37900000000002</v>
      </c>
      <c r="J50" s="598">
        <f>SUM(J44:J49)</f>
        <v>506.77662593877938</v>
      </c>
      <c r="K50" s="598">
        <f t="shared" ref="K50:L50" si="16">SUM(K44:K49)</f>
        <v>535.75650212259541</v>
      </c>
      <c r="L50" s="599">
        <f t="shared" si="16"/>
        <v>564.86327006268948</v>
      </c>
    </row>
    <row r="51" spans="1:12">
      <c r="A51" s="211">
        <v>22</v>
      </c>
      <c r="B51" s="212" t="s">
        <v>441</v>
      </c>
      <c r="C51" s="187" t="s">
        <v>442</v>
      </c>
      <c r="D51" s="187" t="s">
        <v>290</v>
      </c>
      <c r="E51" s="187">
        <v>3</v>
      </c>
      <c r="F51" s="213" t="s">
        <v>291</v>
      </c>
      <c r="G51" s="196"/>
      <c r="H51" s="576">
        <v>7.3220000000000001</v>
      </c>
      <c r="I51" s="577">
        <v>8.2289999999999992</v>
      </c>
      <c r="J51" s="578">
        <v>8.1039999999999992</v>
      </c>
      <c r="K51" s="578">
        <v>14.369218</v>
      </c>
      <c r="L51" s="578">
        <v>5.7807439999999994</v>
      </c>
    </row>
    <row r="52" spans="1:12" ht="13.5" thickBot="1">
      <c r="A52" s="227">
        <v>23</v>
      </c>
      <c r="B52" s="228" t="s">
        <v>443</v>
      </c>
      <c r="C52" s="229" t="s">
        <v>444</v>
      </c>
      <c r="D52" s="229" t="s">
        <v>290</v>
      </c>
      <c r="E52" s="229">
        <v>3</v>
      </c>
      <c r="F52" s="230" t="s">
        <v>291</v>
      </c>
      <c r="G52" s="196"/>
      <c r="H52" s="593">
        <f t="shared" ref="H52:I52" si="17">SUM(H50:H51)</f>
        <v>495.88499999999999</v>
      </c>
      <c r="I52" s="600">
        <f t="shared" si="17"/>
        <v>507.608</v>
      </c>
      <c r="J52" s="600">
        <f>SUM(J50:J51)</f>
        <v>514.88062593877942</v>
      </c>
      <c r="K52" s="600">
        <f t="shared" ref="K52:L52" si="18">SUM(K50:K51)</f>
        <v>550.12572012259545</v>
      </c>
      <c r="L52" s="601">
        <f t="shared" si="18"/>
        <v>570.64401406268951</v>
      </c>
    </row>
  </sheetData>
  <mergeCells count="3">
    <mergeCell ref="A1:B1"/>
    <mergeCell ref="A28:B28"/>
    <mergeCell ref="A42:B4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
  <sheetViews>
    <sheetView topLeftCell="A10" workbookViewId="0">
      <selection activeCell="M19" sqref="M19:M21"/>
    </sheetView>
  </sheetViews>
  <sheetFormatPr defaultColWidth="0" defaultRowHeight="14.25" customHeight="1" zeroHeight="1"/>
  <cols>
    <col min="1" max="1" width="1.85546875" style="605" customWidth="1"/>
    <col min="2" max="2" width="7.5703125" style="605" customWidth="1"/>
    <col min="3" max="3" width="87.5703125" style="605" customWidth="1"/>
    <col min="4" max="4" width="18.28515625" style="605" bestFit="1" customWidth="1"/>
    <col min="5" max="6" width="6.42578125" style="605" customWidth="1"/>
    <col min="7" max="7" width="22.42578125" style="605" bestFit="1" customWidth="1"/>
    <col min="8" max="14" width="11" style="605" customWidth="1"/>
    <col min="15" max="15" width="3" style="605" customWidth="1"/>
    <col min="16" max="16" width="62.85546875" style="605" bestFit="1" customWidth="1"/>
    <col min="17" max="17" width="45.85546875" style="605" customWidth="1"/>
    <col min="18" max="18" width="4.140625" style="605" customWidth="1"/>
    <col min="19" max="19" width="24.140625" style="605" bestFit="1" customWidth="1"/>
    <col min="20" max="20" width="4.7109375" style="605" customWidth="1"/>
    <col min="21" max="21" width="4.140625" style="606" hidden="1" customWidth="1"/>
    <col min="22" max="22" width="1.85546875" style="605" hidden="1" customWidth="1"/>
    <col min="23" max="29" width="4.7109375" style="605" hidden="1" customWidth="1"/>
    <col min="30" max="30" width="4.140625" style="606" hidden="1" customWidth="1"/>
    <col min="31" max="16384" width="11" style="605" hidden="1"/>
  </cols>
  <sheetData>
    <row r="1" spans="2:29" s="605" customFormat="1" ht="20.25">
      <c r="B1" s="279" t="s">
        <v>254</v>
      </c>
      <c r="C1" s="279"/>
      <c r="D1" s="279"/>
      <c r="E1" s="279"/>
      <c r="F1" s="279"/>
      <c r="G1" s="279"/>
      <c r="H1" s="279"/>
      <c r="I1" s="279"/>
      <c r="J1" s="280"/>
      <c r="K1" s="280"/>
      <c r="L1" s="280"/>
      <c r="M1" s="281"/>
      <c r="N1" s="176" t="s">
        <v>597</v>
      </c>
      <c r="O1" s="282"/>
      <c r="P1" s="664" t="s">
        <v>255</v>
      </c>
      <c r="Q1" s="664"/>
      <c r="R1" s="664"/>
      <c r="S1" s="664"/>
      <c r="U1" s="606"/>
    </row>
    <row r="2" spans="2:29" s="605" customFormat="1" ht="20.25" thickBot="1">
      <c r="B2" s="665"/>
      <c r="C2" s="665"/>
      <c r="D2" s="177"/>
      <c r="E2" s="177"/>
      <c r="F2" s="177"/>
      <c r="G2" s="177"/>
      <c r="H2" s="177"/>
      <c r="I2" s="177"/>
      <c r="J2" s="177"/>
      <c r="K2" s="177"/>
      <c r="L2" s="177"/>
      <c r="M2" s="177"/>
      <c r="N2" s="177"/>
      <c r="O2" s="178"/>
      <c r="P2" s="177"/>
      <c r="Q2" s="177"/>
      <c r="S2" s="177"/>
      <c r="U2" s="606"/>
    </row>
    <row r="3" spans="2:29" s="605" customFormat="1" thickBot="1">
      <c r="B3" s="666" t="s">
        <v>44</v>
      </c>
      <c r="C3" s="667"/>
      <c r="D3" s="283" t="s">
        <v>256</v>
      </c>
      <c r="E3" s="283" t="s">
        <v>257</v>
      </c>
      <c r="F3" s="283" t="s">
        <v>258</v>
      </c>
      <c r="G3" s="283" t="s">
        <v>259</v>
      </c>
      <c r="H3" s="283" t="s">
        <v>218</v>
      </c>
      <c r="I3" s="283" t="s">
        <v>219</v>
      </c>
      <c r="J3" s="283" t="s">
        <v>220</v>
      </c>
      <c r="K3" s="283" t="s">
        <v>221</v>
      </c>
      <c r="L3" s="283" t="s">
        <v>222</v>
      </c>
      <c r="M3" s="283" t="s">
        <v>223</v>
      </c>
      <c r="N3" s="284" t="s">
        <v>260</v>
      </c>
      <c r="O3" s="285"/>
      <c r="P3" s="286" t="s">
        <v>261</v>
      </c>
      <c r="Q3" s="284" t="s">
        <v>262</v>
      </c>
      <c r="S3" s="287" t="s">
        <v>263</v>
      </c>
      <c r="U3" s="606"/>
      <c r="W3" s="605" t="s">
        <v>264</v>
      </c>
    </row>
    <row r="4" spans="2:29" s="605" customFormat="1" ht="13.5" thickBot="1">
      <c r="B4" s="180"/>
      <c r="C4" s="180"/>
      <c r="D4" s="180"/>
      <c r="E4" s="180"/>
      <c r="F4" s="180"/>
      <c r="G4" s="180"/>
      <c r="H4" s="180"/>
      <c r="I4" s="180"/>
      <c r="J4" s="180"/>
      <c r="K4" s="180"/>
      <c r="L4" s="180"/>
      <c r="M4" s="180"/>
      <c r="N4" s="180"/>
      <c r="O4" s="181"/>
      <c r="P4" s="180"/>
      <c r="Q4" s="180"/>
      <c r="S4" s="180"/>
      <c r="U4" s="606"/>
    </row>
    <row r="5" spans="2:29" s="605" customFormat="1" ht="15" thickBot="1">
      <c r="B5" s="288" t="s">
        <v>265</v>
      </c>
      <c r="C5" s="289" t="s">
        <v>266</v>
      </c>
      <c r="D5" s="290"/>
      <c r="E5" s="290"/>
      <c r="F5" s="291"/>
      <c r="G5" s="607"/>
      <c r="H5" s="608"/>
      <c r="I5" s="608"/>
      <c r="J5" s="608"/>
      <c r="K5" s="608"/>
      <c r="L5" s="608"/>
      <c r="M5" s="608"/>
      <c r="N5" s="609"/>
      <c r="O5" s="181"/>
      <c r="P5" s="180"/>
      <c r="Q5" s="180"/>
      <c r="S5" s="183"/>
      <c r="U5" s="606"/>
      <c r="W5" s="605" t="s">
        <v>267</v>
      </c>
    </row>
    <row r="6" spans="2:29" s="605" customFormat="1" ht="12.75">
      <c r="B6" s="292">
        <v>1</v>
      </c>
      <c r="C6" s="293" t="s">
        <v>268</v>
      </c>
      <c r="D6" s="294"/>
      <c r="E6" s="295" t="s">
        <v>269</v>
      </c>
      <c r="F6" s="296" t="s">
        <v>270</v>
      </c>
      <c r="G6" s="607"/>
      <c r="H6" s="608"/>
      <c r="I6" s="608"/>
      <c r="J6" s="608"/>
      <c r="K6" s="608"/>
      <c r="L6" s="608"/>
      <c r="M6" s="608"/>
      <c r="N6" s="297" t="s">
        <v>411</v>
      </c>
      <c r="O6" s="181"/>
      <c r="P6" s="185" t="s">
        <v>271</v>
      </c>
      <c r="Q6" s="186"/>
      <c r="S6" s="183"/>
      <c r="U6" s="606"/>
    </row>
    <row r="7" spans="2:29" s="605" customFormat="1" ht="12.75">
      <c r="B7" s="298">
        <v>2</v>
      </c>
      <c r="C7" s="299" t="s">
        <v>272</v>
      </c>
      <c r="D7" s="300" t="s">
        <v>273</v>
      </c>
      <c r="E7" s="300" t="s">
        <v>88</v>
      </c>
      <c r="F7" s="301">
        <v>0</v>
      </c>
      <c r="G7" s="607"/>
      <c r="H7" s="608"/>
      <c r="I7" s="608"/>
      <c r="J7" s="608"/>
      <c r="K7" s="608"/>
      <c r="L7" s="608"/>
      <c r="M7" s="608"/>
      <c r="N7" s="302">
        <v>2</v>
      </c>
      <c r="O7" s="181"/>
      <c r="P7" s="188" t="s">
        <v>274</v>
      </c>
      <c r="Q7" s="189"/>
      <c r="S7" s="183"/>
      <c r="U7" s="606"/>
      <c r="W7" s="610"/>
      <c r="X7" s="610"/>
      <c r="Y7" s="610"/>
      <c r="Z7" s="610"/>
      <c r="AA7" s="610"/>
      <c r="AB7" s="610"/>
      <c r="AC7" s="610"/>
    </row>
    <row r="8" spans="2:29" s="605" customFormat="1" ht="13.5" thickBot="1">
      <c r="B8" s="303">
        <v>3</v>
      </c>
      <c r="C8" s="304" t="s">
        <v>65</v>
      </c>
      <c r="D8" s="305" t="s">
        <v>275</v>
      </c>
      <c r="E8" s="305" t="s">
        <v>180</v>
      </c>
      <c r="F8" s="306">
        <v>0</v>
      </c>
      <c r="G8" s="607"/>
      <c r="H8" s="608"/>
      <c r="I8" s="608"/>
      <c r="J8" s="608"/>
      <c r="K8" s="608"/>
      <c r="L8" s="608"/>
      <c r="M8" s="608"/>
      <c r="N8" s="307" t="s">
        <v>276</v>
      </c>
      <c r="O8" s="181"/>
      <c r="P8" s="190" t="s">
        <v>64</v>
      </c>
      <c r="Q8" s="191"/>
      <c r="S8" s="183">
        <f>IF(SUM(AC8)=0,0,$W$5)</f>
        <v>0</v>
      </c>
      <c r="U8" s="606"/>
      <c r="W8" s="610"/>
      <c r="X8" s="610"/>
      <c r="Y8" s="610"/>
      <c r="Z8" s="610"/>
      <c r="AA8" s="610"/>
      <c r="AB8" s="610"/>
      <c r="AC8" s="611">
        <f>IF(OR(N8="TRUE",N8="FALSE"),0,1)</f>
        <v>0</v>
      </c>
    </row>
    <row r="9" spans="2:29" s="605" customFormat="1" ht="13.5" thickBot="1">
      <c r="B9" s="608"/>
      <c r="C9" s="608"/>
      <c r="D9" s="608"/>
      <c r="E9" s="608"/>
      <c r="F9" s="608"/>
      <c r="G9" s="607"/>
      <c r="H9" s="608"/>
      <c r="I9" s="608"/>
      <c r="J9" s="608"/>
      <c r="K9" s="608"/>
      <c r="L9" s="608"/>
      <c r="M9" s="608"/>
      <c r="N9" s="608"/>
      <c r="O9" s="181"/>
      <c r="P9" s="192"/>
      <c r="Q9" s="192"/>
      <c r="S9" s="183"/>
      <c r="U9" s="606"/>
      <c r="W9" s="610"/>
      <c r="X9" s="610"/>
      <c r="Y9" s="610"/>
      <c r="Z9" s="610"/>
      <c r="AA9" s="610"/>
      <c r="AB9" s="610"/>
      <c r="AC9" s="610"/>
    </row>
    <row r="10" spans="2:29" s="605" customFormat="1" ht="15" thickBot="1">
      <c r="B10" s="308" t="s">
        <v>277</v>
      </c>
      <c r="C10" s="309" t="s">
        <v>278</v>
      </c>
      <c r="D10" s="290"/>
      <c r="E10" s="290"/>
      <c r="F10" s="290"/>
      <c r="G10" s="310"/>
      <c r="H10" s="608"/>
      <c r="I10" s="608"/>
      <c r="J10" s="608"/>
      <c r="K10" s="608"/>
      <c r="L10" s="608"/>
      <c r="M10" s="608"/>
      <c r="N10" s="609"/>
      <c r="O10" s="181"/>
      <c r="P10" s="192"/>
      <c r="Q10" s="192"/>
      <c r="S10" s="183"/>
      <c r="U10" s="606"/>
      <c r="W10" s="610"/>
      <c r="X10" s="610"/>
      <c r="Y10" s="610"/>
      <c r="Z10" s="610"/>
      <c r="AA10" s="610"/>
      <c r="AB10" s="610"/>
      <c r="AC10" s="610"/>
    </row>
    <row r="11" spans="2:29" s="605" customFormat="1" ht="12.75">
      <c r="B11" s="311">
        <v>4</v>
      </c>
      <c r="C11" s="312" t="s">
        <v>279</v>
      </c>
      <c r="D11" s="313" t="s">
        <v>280</v>
      </c>
      <c r="E11" s="313" t="s">
        <v>135</v>
      </c>
      <c r="F11" s="314">
        <v>2</v>
      </c>
      <c r="G11" s="315" t="s">
        <v>270</v>
      </c>
      <c r="H11" s="608"/>
      <c r="I11" s="608"/>
      <c r="J11" s="608"/>
      <c r="K11" s="608"/>
      <c r="L11" s="608"/>
      <c r="M11" s="608"/>
      <c r="N11" s="316">
        <v>0.02</v>
      </c>
      <c r="O11" s="181"/>
      <c r="P11" s="185" t="s">
        <v>281</v>
      </c>
      <c r="Q11" s="186"/>
      <c r="S11" s="183"/>
      <c r="U11" s="606"/>
      <c r="W11" s="610"/>
      <c r="X11" s="610"/>
      <c r="Y11" s="610"/>
      <c r="Z11" s="610"/>
      <c r="AA11" s="610"/>
      <c r="AB11" s="610"/>
      <c r="AC11" s="610"/>
    </row>
    <row r="12" spans="2:29" s="605" customFormat="1" ht="12.75">
      <c r="B12" s="317">
        <v>5</v>
      </c>
      <c r="C12" s="318" t="s">
        <v>282</v>
      </c>
      <c r="D12" s="319" t="s">
        <v>283</v>
      </c>
      <c r="E12" s="319" t="s">
        <v>135</v>
      </c>
      <c r="F12" s="320">
        <v>2</v>
      </c>
      <c r="G12" s="321" t="s">
        <v>270</v>
      </c>
      <c r="H12" s="608"/>
      <c r="I12" s="608"/>
      <c r="J12" s="608"/>
      <c r="K12" s="608"/>
      <c r="L12" s="608"/>
      <c r="M12" s="608"/>
      <c r="N12" s="322">
        <v>0.03</v>
      </c>
      <c r="O12" s="181"/>
      <c r="P12" s="195" t="s">
        <v>281</v>
      </c>
      <c r="Q12" s="189"/>
      <c r="S12" s="183"/>
      <c r="U12" s="606"/>
      <c r="W12" s="610"/>
      <c r="X12" s="610"/>
      <c r="Y12" s="610"/>
      <c r="Z12" s="610"/>
      <c r="AA12" s="610"/>
      <c r="AB12" s="610"/>
      <c r="AC12" s="610"/>
    </row>
    <row r="13" spans="2:29" s="605" customFormat="1" ht="12.75">
      <c r="B13" s="317">
        <v>6</v>
      </c>
      <c r="C13" s="318" t="s">
        <v>73</v>
      </c>
      <c r="D13" s="319" t="s">
        <v>284</v>
      </c>
      <c r="E13" s="319" t="s">
        <v>135</v>
      </c>
      <c r="F13" s="320">
        <v>2</v>
      </c>
      <c r="G13" s="321" t="s">
        <v>270</v>
      </c>
      <c r="H13" s="608"/>
      <c r="I13" s="608"/>
      <c r="J13" s="608"/>
      <c r="K13" s="608"/>
      <c r="L13" s="608"/>
      <c r="M13" s="608"/>
      <c r="N13" s="322">
        <v>0.03</v>
      </c>
      <c r="O13" s="181"/>
      <c r="P13" s="195" t="s">
        <v>281</v>
      </c>
      <c r="Q13" s="189"/>
      <c r="S13" s="183"/>
      <c r="U13" s="606"/>
      <c r="W13" s="610"/>
      <c r="X13" s="610"/>
      <c r="Y13" s="610"/>
      <c r="Z13" s="610"/>
      <c r="AA13" s="610"/>
      <c r="AB13" s="610"/>
      <c r="AC13" s="610"/>
    </row>
    <row r="14" spans="2:29" s="605" customFormat="1" ht="12.75">
      <c r="B14" s="317">
        <v>7</v>
      </c>
      <c r="C14" s="318" t="s">
        <v>75</v>
      </c>
      <c r="D14" s="319" t="s">
        <v>285</v>
      </c>
      <c r="E14" s="319" t="s">
        <v>135</v>
      </c>
      <c r="F14" s="320">
        <v>2</v>
      </c>
      <c r="G14" s="321" t="s">
        <v>270</v>
      </c>
      <c r="H14" s="612"/>
      <c r="I14" s="613"/>
      <c r="J14" s="612"/>
      <c r="K14" s="612"/>
      <c r="L14" s="612"/>
      <c r="M14" s="612"/>
      <c r="N14" s="322">
        <v>3.5999999999999997E-2</v>
      </c>
      <c r="O14" s="181"/>
      <c r="P14" s="195" t="s">
        <v>286</v>
      </c>
      <c r="Q14" s="189"/>
      <c r="S14" s="183"/>
      <c r="U14" s="606"/>
      <c r="W14" s="610"/>
      <c r="X14" s="610"/>
      <c r="Y14" s="610"/>
      <c r="Z14" s="610"/>
      <c r="AA14" s="610"/>
      <c r="AB14" s="610"/>
      <c r="AC14" s="610"/>
    </row>
    <row r="15" spans="2:29" s="605" customFormat="1" ht="13.5" thickBot="1">
      <c r="B15" s="323">
        <v>8</v>
      </c>
      <c r="C15" s="324" t="s">
        <v>77</v>
      </c>
      <c r="D15" s="305" t="s">
        <v>287</v>
      </c>
      <c r="E15" s="305" t="s">
        <v>135</v>
      </c>
      <c r="F15" s="325">
        <v>2</v>
      </c>
      <c r="G15" s="326" t="s">
        <v>270</v>
      </c>
      <c r="H15" s="612"/>
      <c r="I15" s="612"/>
      <c r="J15" s="612"/>
      <c r="K15" s="612"/>
      <c r="L15" s="612"/>
      <c r="M15" s="612"/>
      <c r="N15" s="327">
        <v>0.06</v>
      </c>
      <c r="O15" s="181"/>
      <c r="P15" s="190" t="s">
        <v>281</v>
      </c>
      <c r="Q15" s="191"/>
      <c r="S15" s="183"/>
      <c r="U15" s="606"/>
      <c r="W15" s="610"/>
      <c r="X15" s="610"/>
      <c r="Y15" s="610"/>
      <c r="Z15" s="610"/>
      <c r="AA15" s="610"/>
      <c r="AB15" s="610"/>
      <c r="AC15" s="610"/>
    </row>
    <row r="16" spans="2:29" s="605" customFormat="1" ht="13.5" thickBot="1">
      <c r="B16" s="180"/>
      <c r="C16" s="180"/>
      <c r="D16" s="180"/>
      <c r="E16" s="180"/>
      <c r="F16" s="180"/>
      <c r="G16" s="180"/>
      <c r="H16" s="180"/>
      <c r="I16" s="180"/>
      <c r="J16" s="180"/>
      <c r="K16" s="180"/>
      <c r="L16" s="180"/>
      <c r="M16" s="180"/>
      <c r="N16" s="180"/>
      <c r="O16" s="181"/>
      <c r="P16" s="192"/>
      <c r="Q16" s="192"/>
      <c r="S16" s="183"/>
      <c r="U16" s="606"/>
      <c r="W16" s="610"/>
      <c r="X16" s="610"/>
      <c r="Y16" s="610"/>
      <c r="Z16" s="610"/>
      <c r="AA16" s="610"/>
      <c r="AB16" s="610"/>
      <c r="AC16" s="610"/>
    </row>
    <row r="17" spans="2:29" s="605" customFormat="1" ht="15" thickBot="1">
      <c r="B17" s="308" t="s">
        <v>288</v>
      </c>
      <c r="C17" s="309" t="s">
        <v>80</v>
      </c>
      <c r="D17" s="290"/>
      <c r="E17" s="290"/>
      <c r="F17" s="290"/>
      <c r="G17" s="290"/>
      <c r="H17" s="290"/>
      <c r="I17" s="181"/>
      <c r="J17" s="181"/>
      <c r="K17" s="181"/>
      <c r="L17" s="181"/>
      <c r="M17" s="181"/>
      <c r="N17" s="181"/>
      <c r="O17" s="181"/>
      <c r="P17" s="192"/>
      <c r="Q17" s="192"/>
      <c r="S17" s="183"/>
      <c r="U17" s="606"/>
      <c r="W17" s="610"/>
      <c r="X17" s="610"/>
      <c r="Y17" s="610"/>
      <c r="Z17" s="610"/>
      <c r="AA17" s="610"/>
      <c r="AB17" s="610"/>
      <c r="AC17" s="610"/>
    </row>
    <row r="18" spans="2:29" s="605" customFormat="1" ht="13.5" thickBot="1">
      <c r="B18" s="311">
        <v>9</v>
      </c>
      <c r="C18" s="312" t="s">
        <v>82</v>
      </c>
      <c r="D18" s="313" t="s">
        <v>289</v>
      </c>
      <c r="E18" s="313" t="s">
        <v>290</v>
      </c>
      <c r="F18" s="313">
        <v>3</v>
      </c>
      <c r="G18" s="315" t="s">
        <v>291</v>
      </c>
      <c r="H18" s="328">
        <v>392.88900000000001</v>
      </c>
      <c r="I18" s="614"/>
      <c r="J18" s="614"/>
      <c r="K18" s="614"/>
      <c r="L18" s="614"/>
      <c r="M18" s="614"/>
      <c r="N18" s="180"/>
      <c r="O18" s="181"/>
      <c r="P18" s="185" t="s">
        <v>292</v>
      </c>
      <c r="Q18" s="186"/>
      <c r="S18" s="183"/>
      <c r="U18" s="606"/>
      <c r="W18" s="610"/>
      <c r="X18" s="610"/>
      <c r="Y18" s="610"/>
      <c r="Z18" s="610"/>
      <c r="AA18" s="610"/>
      <c r="AB18" s="610"/>
      <c r="AC18" s="610"/>
    </row>
    <row r="19" spans="2:29" s="605" customFormat="1" ht="12.75">
      <c r="B19" s="329">
        <v>10</v>
      </c>
      <c r="C19" s="330" t="s">
        <v>293</v>
      </c>
      <c r="D19" s="331" t="s">
        <v>294</v>
      </c>
      <c r="E19" s="319" t="s">
        <v>135</v>
      </c>
      <c r="F19" s="320">
        <v>2</v>
      </c>
      <c r="G19" s="332" t="s">
        <v>270</v>
      </c>
      <c r="I19" s="333">
        <v>1.983339944466489E-2</v>
      </c>
      <c r="J19" s="334">
        <v>1.0501750291715295E-2</v>
      </c>
      <c r="K19" s="334">
        <v>2.1939953810623525E-2</v>
      </c>
      <c r="L19" s="334">
        <v>3.8794726930320156E-2</v>
      </c>
      <c r="M19" s="335">
        <v>3.1199999999999999E-2</v>
      </c>
      <c r="N19" s="180"/>
      <c r="O19" s="181"/>
      <c r="P19" s="197" t="s">
        <v>295</v>
      </c>
      <c r="Q19" s="198"/>
      <c r="S19" s="183"/>
      <c r="U19" s="606"/>
      <c r="W19" s="610"/>
      <c r="X19" s="610"/>
      <c r="Y19" s="610"/>
      <c r="Z19" s="610"/>
      <c r="AA19" s="610"/>
      <c r="AB19" s="610"/>
      <c r="AC19" s="610"/>
    </row>
    <row r="20" spans="2:29" s="605" customFormat="1" ht="13.5" thickBot="1">
      <c r="B20" s="317">
        <v>11</v>
      </c>
      <c r="C20" s="318" t="s">
        <v>296</v>
      </c>
      <c r="D20" s="319" t="s">
        <v>297</v>
      </c>
      <c r="E20" s="319" t="s">
        <v>298</v>
      </c>
      <c r="F20" s="319">
        <v>2</v>
      </c>
      <c r="G20" s="336" t="s">
        <v>270</v>
      </c>
      <c r="H20" s="615"/>
      <c r="I20" s="337">
        <v>0</v>
      </c>
      <c r="J20" s="338">
        <v>1.7000000000000002</v>
      </c>
      <c r="K20" s="338">
        <v>1.37</v>
      </c>
      <c r="L20" s="338">
        <v>0.89999999999999991</v>
      </c>
      <c r="M20" s="339">
        <v>0.82000000000000006</v>
      </c>
      <c r="N20" s="180"/>
      <c r="O20" s="181"/>
      <c r="P20" s="195" t="s">
        <v>299</v>
      </c>
      <c r="Q20" s="189"/>
      <c r="S20" s="183"/>
      <c r="U20" s="606"/>
      <c r="W20" s="610"/>
      <c r="X20" s="610"/>
      <c r="Y20" s="610"/>
      <c r="Z20" s="610"/>
      <c r="AA20" s="610"/>
      <c r="AB20" s="610"/>
      <c r="AC20" s="610"/>
    </row>
    <row r="21" spans="2:29" s="605" customFormat="1" ht="13.5" thickBot="1">
      <c r="B21" s="323">
        <v>12</v>
      </c>
      <c r="C21" s="324" t="s">
        <v>300</v>
      </c>
      <c r="D21" s="305" t="s">
        <v>301</v>
      </c>
      <c r="E21" s="305" t="s">
        <v>290</v>
      </c>
      <c r="F21" s="305">
        <v>3</v>
      </c>
      <c r="G21" s="340" t="s">
        <v>291</v>
      </c>
      <c r="H21" s="341">
        <v>392.88900000000001</v>
      </c>
      <c r="I21" s="199">
        <v>400.68132447441496</v>
      </c>
      <c r="J21" s="200">
        <v>411.70076220666402</v>
      </c>
      <c r="K21" s="200">
        <v>426.37375835550807</v>
      </c>
      <c r="L21" s="200">
        <v>446.75217570636386</v>
      </c>
      <c r="M21" s="201">
        <f xml:space="preserve"> L21 * (1 + M19 + M20/100)</f>
        <v>464.35421142919455</v>
      </c>
      <c r="N21" s="177"/>
      <c r="O21" s="202"/>
      <c r="P21" s="342" t="s">
        <v>302</v>
      </c>
      <c r="Q21" s="343"/>
      <c r="S21" s="183"/>
      <c r="U21" s="606"/>
      <c r="W21" s="610"/>
      <c r="X21" s="610"/>
      <c r="Y21" s="610"/>
      <c r="Z21" s="610"/>
      <c r="AA21" s="610"/>
      <c r="AB21" s="610"/>
      <c r="AC21" s="610"/>
    </row>
    <row r="22" spans="2:29" s="605" customFormat="1" ht="13.5" thickBot="1">
      <c r="B22" s="181"/>
      <c r="C22" s="181"/>
      <c r="D22" s="181"/>
      <c r="E22" s="181"/>
      <c r="F22" s="181"/>
      <c r="G22" s="181"/>
      <c r="H22" s="614"/>
      <c r="I22" s="203"/>
      <c r="J22" s="203"/>
      <c r="K22" s="203"/>
      <c r="L22" s="203"/>
      <c r="M22" s="203"/>
      <c r="N22" s="177"/>
      <c r="O22" s="181"/>
      <c r="P22" s="344"/>
      <c r="Q22" s="344"/>
      <c r="S22" s="183"/>
      <c r="U22" s="606"/>
      <c r="W22" s="610"/>
      <c r="X22" s="610"/>
      <c r="Y22" s="610"/>
      <c r="Z22" s="610"/>
      <c r="AA22" s="610"/>
      <c r="AB22" s="610"/>
      <c r="AC22" s="610"/>
    </row>
    <row r="23" spans="2:29" s="605" customFormat="1" ht="15" thickBot="1">
      <c r="B23" s="308" t="s">
        <v>303</v>
      </c>
      <c r="C23" s="309" t="s">
        <v>304</v>
      </c>
      <c r="D23" s="290"/>
      <c r="E23" s="290"/>
      <c r="F23" s="290"/>
      <c r="G23" s="310"/>
      <c r="H23" s="608"/>
      <c r="I23" s="608"/>
      <c r="J23" s="608"/>
      <c r="K23" s="608"/>
      <c r="L23" s="608"/>
      <c r="M23" s="608"/>
      <c r="N23" s="177"/>
      <c r="O23" s="181"/>
      <c r="P23" s="344"/>
      <c r="Q23" s="344"/>
      <c r="S23" s="183"/>
      <c r="U23" s="606"/>
      <c r="W23" s="610"/>
      <c r="X23" s="610"/>
      <c r="Y23" s="610"/>
      <c r="Z23" s="610"/>
      <c r="AA23" s="610"/>
      <c r="AB23" s="610"/>
      <c r="AC23" s="610"/>
    </row>
    <row r="24" spans="2:29" s="605" customFormat="1" ht="13.5" thickBot="1">
      <c r="B24" s="311">
        <v>13</v>
      </c>
      <c r="C24" s="312" t="s">
        <v>305</v>
      </c>
      <c r="D24" s="313" t="s">
        <v>306</v>
      </c>
      <c r="E24" s="313" t="s">
        <v>290</v>
      </c>
      <c r="F24" s="314">
        <v>3</v>
      </c>
      <c r="G24" s="345" t="s">
        <v>307</v>
      </c>
      <c r="H24" s="328">
        <v>-5.6897431959610003</v>
      </c>
      <c r="I24" s="616"/>
      <c r="J24" s="616"/>
      <c r="K24" s="616"/>
      <c r="L24" s="616"/>
      <c r="M24" s="616"/>
      <c r="N24" s="177"/>
      <c r="O24" s="181"/>
      <c r="P24" s="204" t="s">
        <v>308</v>
      </c>
      <c r="Q24" s="205"/>
      <c r="S24" s="183"/>
      <c r="U24" s="606"/>
      <c r="W24" s="610"/>
      <c r="X24" s="610"/>
      <c r="Y24" s="610"/>
      <c r="Z24" s="610"/>
      <c r="AA24" s="610"/>
      <c r="AB24" s="610"/>
      <c r="AC24" s="610"/>
    </row>
    <row r="25" spans="2:29" s="605" customFormat="1" ht="13.5" thickBot="1">
      <c r="B25" s="323">
        <v>14</v>
      </c>
      <c r="C25" s="324" t="s">
        <v>309</v>
      </c>
      <c r="D25" s="305" t="s">
        <v>310</v>
      </c>
      <c r="E25" s="305" t="s">
        <v>135</v>
      </c>
      <c r="F25" s="325">
        <v>2</v>
      </c>
      <c r="G25" s="326" t="s">
        <v>270</v>
      </c>
      <c r="H25" s="614"/>
      <c r="I25" s="614"/>
      <c r="J25" s="614"/>
      <c r="K25" s="346">
        <v>0</v>
      </c>
      <c r="L25" s="347">
        <v>0</v>
      </c>
      <c r="M25" s="348">
        <v>0</v>
      </c>
      <c r="N25" s="177"/>
      <c r="O25" s="181"/>
      <c r="P25" s="349" t="s">
        <v>311</v>
      </c>
      <c r="Q25" s="350" t="s">
        <v>109</v>
      </c>
      <c r="S25" s="183"/>
      <c r="U25" s="606"/>
      <c r="W25" s="610"/>
      <c r="X25" s="610"/>
      <c r="Y25" s="610"/>
      <c r="Z25" s="610"/>
      <c r="AA25" s="610"/>
      <c r="AB25" s="610"/>
      <c r="AC25" s="610"/>
    </row>
    <row r="26" spans="2:29" s="605" customFormat="1" ht="13.5" thickBot="1">
      <c r="B26" s="181"/>
      <c r="C26" s="181"/>
      <c r="D26" s="181"/>
      <c r="E26" s="181"/>
      <c r="F26" s="181"/>
      <c r="G26" s="181"/>
      <c r="H26" s="614"/>
      <c r="I26" s="203"/>
      <c r="J26" s="203"/>
      <c r="K26" s="203"/>
      <c r="L26" s="203"/>
      <c r="M26" s="203"/>
      <c r="N26" s="177"/>
      <c r="O26" s="181"/>
      <c r="P26" s="344"/>
      <c r="Q26" s="344"/>
      <c r="S26" s="183"/>
      <c r="U26" s="606"/>
      <c r="W26" s="610"/>
      <c r="X26" s="610"/>
      <c r="Y26" s="610"/>
      <c r="Z26" s="610"/>
      <c r="AA26" s="610"/>
      <c r="AB26" s="610"/>
      <c r="AC26" s="610"/>
    </row>
    <row r="27" spans="2:29" s="605" customFormat="1" ht="15" thickBot="1">
      <c r="B27" s="308" t="s">
        <v>312</v>
      </c>
      <c r="C27" s="309" t="s">
        <v>313</v>
      </c>
      <c r="D27" s="290"/>
      <c r="E27" s="290"/>
      <c r="F27" s="290"/>
      <c r="G27" s="290"/>
      <c r="H27" s="614"/>
      <c r="I27" s="203"/>
      <c r="J27" s="203"/>
      <c r="K27" s="203"/>
      <c r="L27" s="203"/>
      <c r="M27" s="203"/>
      <c r="N27" s="177"/>
      <c r="O27" s="181"/>
      <c r="P27" s="192"/>
      <c r="Q27" s="192"/>
      <c r="S27" s="183"/>
      <c r="U27" s="606"/>
      <c r="W27" s="610"/>
      <c r="X27" s="610"/>
      <c r="Y27" s="610"/>
      <c r="Z27" s="610"/>
      <c r="AA27" s="610"/>
      <c r="AB27" s="610"/>
      <c r="AC27" s="610"/>
    </row>
    <row r="28" spans="2:29" s="605" customFormat="1" ht="12.75">
      <c r="B28" s="351">
        <v>15</v>
      </c>
      <c r="C28" s="352" t="s">
        <v>314</v>
      </c>
      <c r="D28" s="295" t="s">
        <v>315</v>
      </c>
      <c r="E28" s="295" t="s">
        <v>290</v>
      </c>
      <c r="F28" s="295">
        <v>3</v>
      </c>
      <c r="G28" s="353" t="s">
        <v>291</v>
      </c>
      <c r="H28" s="614"/>
      <c r="I28" s="354">
        <f>+'Adjusted inputs'!H16</f>
        <v>182.25800000000001</v>
      </c>
      <c r="J28" s="355">
        <f>+'Adjusted inputs'!I16</f>
        <v>182.767</v>
      </c>
      <c r="K28" s="209">
        <f>+'Adjusted inputs'!J16</f>
        <v>179.86931949226206</v>
      </c>
      <c r="L28" s="209">
        <f>+'Adjusted inputs'!K16</f>
        <v>181.78748909635277</v>
      </c>
      <c r="M28" s="210">
        <f>+'Adjusted inputs'!L16</f>
        <v>173.82695580686169</v>
      </c>
      <c r="N28" s="177"/>
      <c r="O28" s="202"/>
      <c r="P28" s="356" t="s">
        <v>316</v>
      </c>
      <c r="Q28" s="357"/>
      <c r="S28" s="183">
        <f t="shared" ref="S28:S33" si="0">IF(SUM(Z28:AB28)=0,0,$W$5)</f>
        <v>0</v>
      </c>
      <c r="U28" s="606"/>
      <c r="W28" s="610"/>
      <c r="X28" s="610"/>
      <c r="Y28" s="610"/>
      <c r="Z28" s="611">
        <f t="shared" ref="Z28:AB33" si="1">IF(ISNUMBER(K28),0,1)</f>
        <v>0</v>
      </c>
      <c r="AA28" s="611">
        <f t="shared" si="1"/>
        <v>0</v>
      </c>
      <c r="AB28" s="611">
        <f t="shared" si="1"/>
        <v>0</v>
      </c>
      <c r="AC28" s="610"/>
    </row>
    <row r="29" spans="2:29" s="605" customFormat="1" ht="12.75">
      <c r="B29" s="358">
        <v>16</v>
      </c>
      <c r="C29" s="359" t="s">
        <v>317</v>
      </c>
      <c r="D29" s="300" t="s">
        <v>318</v>
      </c>
      <c r="E29" s="300" t="s">
        <v>290</v>
      </c>
      <c r="F29" s="300">
        <v>3</v>
      </c>
      <c r="G29" s="360" t="s">
        <v>291</v>
      </c>
      <c r="H29" s="614"/>
      <c r="I29" s="361">
        <f>+'Adjusted inputs'!H17</f>
        <v>1.07</v>
      </c>
      <c r="J29" s="362">
        <f>+'Adjusted inputs'!I17</f>
        <v>1.131</v>
      </c>
      <c r="K29" s="214">
        <f>+'Adjusted inputs'!J17</f>
        <v>1.0743364844262051</v>
      </c>
      <c r="L29" s="214">
        <f>+'Adjusted inputs'!K17</f>
        <v>1.0016963408461386</v>
      </c>
      <c r="M29" s="215">
        <f>+'Adjusted inputs'!L17</f>
        <v>0.99134327275384215</v>
      </c>
      <c r="N29" s="177"/>
      <c r="O29" s="202"/>
      <c r="P29" s="363" t="s">
        <v>316</v>
      </c>
      <c r="Q29" s="364"/>
      <c r="S29" s="183">
        <f t="shared" si="0"/>
        <v>0</v>
      </c>
      <c r="U29" s="606"/>
      <c r="W29" s="610"/>
      <c r="X29" s="610"/>
      <c r="Y29" s="610"/>
      <c r="Z29" s="611">
        <f t="shared" si="1"/>
        <v>0</v>
      </c>
      <c r="AA29" s="611">
        <f t="shared" si="1"/>
        <v>0</v>
      </c>
      <c r="AB29" s="611">
        <f t="shared" si="1"/>
        <v>0</v>
      </c>
      <c r="AC29" s="610"/>
    </row>
    <row r="30" spans="2:29" s="605" customFormat="1" ht="12.75">
      <c r="B30" s="358">
        <v>17</v>
      </c>
      <c r="C30" s="359" t="s">
        <v>319</v>
      </c>
      <c r="D30" s="300" t="s">
        <v>320</v>
      </c>
      <c r="E30" s="300" t="s">
        <v>290</v>
      </c>
      <c r="F30" s="300">
        <v>3</v>
      </c>
      <c r="G30" s="360" t="s">
        <v>291</v>
      </c>
      <c r="H30" s="614"/>
      <c r="I30" s="361">
        <f>+'Adjusted inputs'!H18</f>
        <v>116.39400000000001</v>
      </c>
      <c r="J30" s="362">
        <f>+'Adjusted inputs'!I18</f>
        <v>124.261</v>
      </c>
      <c r="K30" s="214">
        <f>+'Adjusted inputs'!J18</f>
        <v>131.59788831216977</v>
      </c>
      <c r="L30" s="214">
        <f>+'Adjusted inputs'!K18</f>
        <v>141.68640000620073</v>
      </c>
      <c r="M30" s="215">
        <f>+'Adjusted inputs'!L18</f>
        <v>159.63430981129034</v>
      </c>
      <c r="N30" s="177"/>
      <c r="O30" s="202"/>
      <c r="P30" s="363" t="s">
        <v>316</v>
      </c>
      <c r="Q30" s="364"/>
      <c r="S30" s="183">
        <f t="shared" si="0"/>
        <v>0</v>
      </c>
      <c r="U30" s="606"/>
      <c r="W30" s="610"/>
      <c r="X30" s="610"/>
      <c r="Y30" s="610"/>
      <c r="Z30" s="611">
        <f t="shared" si="1"/>
        <v>0</v>
      </c>
      <c r="AA30" s="611">
        <f t="shared" si="1"/>
        <v>0</v>
      </c>
      <c r="AB30" s="611">
        <f t="shared" si="1"/>
        <v>0</v>
      </c>
      <c r="AC30" s="610"/>
    </row>
    <row r="31" spans="2:29" s="605" customFormat="1" ht="12.75">
      <c r="B31" s="358">
        <v>18</v>
      </c>
      <c r="C31" s="359" t="s">
        <v>321</v>
      </c>
      <c r="D31" s="300" t="s">
        <v>322</v>
      </c>
      <c r="E31" s="300" t="s">
        <v>290</v>
      </c>
      <c r="F31" s="300">
        <v>3</v>
      </c>
      <c r="G31" s="360" t="s">
        <v>291</v>
      </c>
      <c r="H31" s="614"/>
      <c r="I31" s="361">
        <f>+'Adjusted inputs'!H19</f>
        <v>99.834500000000006</v>
      </c>
      <c r="J31" s="362">
        <f>+'Adjusted inputs'!I19</f>
        <v>100.613</v>
      </c>
      <c r="K31" s="214">
        <f>+'Adjusted inputs'!J19</f>
        <v>101.85321612179386</v>
      </c>
      <c r="L31" s="214">
        <f>+'Adjusted inputs'!K19</f>
        <v>105.69994141393676</v>
      </c>
      <c r="M31" s="215">
        <f>+'Adjusted inputs'!L19</f>
        <v>113.38133698520657</v>
      </c>
      <c r="N31" s="177"/>
      <c r="O31" s="202"/>
      <c r="P31" s="363" t="s">
        <v>316</v>
      </c>
      <c r="Q31" s="364"/>
      <c r="S31" s="183">
        <f t="shared" si="0"/>
        <v>0</v>
      </c>
      <c r="U31" s="606"/>
      <c r="W31" s="610"/>
      <c r="X31" s="610"/>
      <c r="Y31" s="610"/>
      <c r="Z31" s="611">
        <f t="shared" si="1"/>
        <v>0</v>
      </c>
      <c r="AA31" s="611">
        <f t="shared" si="1"/>
        <v>0</v>
      </c>
      <c r="AB31" s="611">
        <f t="shared" si="1"/>
        <v>0</v>
      </c>
      <c r="AC31" s="610"/>
    </row>
    <row r="32" spans="2:29" s="605" customFormat="1" ht="12.75">
      <c r="B32" s="365">
        <v>19</v>
      </c>
      <c r="C32" s="366" t="s">
        <v>323</v>
      </c>
      <c r="D32" s="367" t="s">
        <v>324</v>
      </c>
      <c r="E32" s="300" t="s">
        <v>290</v>
      </c>
      <c r="F32" s="300">
        <v>3</v>
      </c>
      <c r="G32" s="360" t="s">
        <v>291</v>
      </c>
      <c r="H32" s="614"/>
      <c r="I32" s="368">
        <f>+'Adjusted inputs'!H20</f>
        <v>0</v>
      </c>
      <c r="J32" s="369">
        <f>+'Adjusted inputs'!I20</f>
        <v>0</v>
      </c>
      <c r="K32" s="219">
        <f>+'Adjusted inputs'!J20</f>
        <v>0</v>
      </c>
      <c r="L32" s="219">
        <f>+'Adjusted inputs'!K20</f>
        <v>0</v>
      </c>
      <c r="M32" s="220">
        <f>+'Adjusted inputs'!L20</f>
        <v>0</v>
      </c>
      <c r="N32" s="177"/>
      <c r="O32" s="202"/>
      <c r="P32" s="363" t="s">
        <v>316</v>
      </c>
      <c r="Q32" s="370"/>
      <c r="S32" s="183">
        <f t="shared" si="0"/>
        <v>0</v>
      </c>
      <c r="U32" s="606"/>
      <c r="W32" s="610"/>
      <c r="X32" s="610"/>
      <c r="Y32" s="610"/>
      <c r="Z32" s="611">
        <f t="shared" si="1"/>
        <v>0</v>
      </c>
      <c r="AA32" s="611">
        <f t="shared" si="1"/>
        <v>0</v>
      </c>
      <c r="AB32" s="611">
        <f t="shared" si="1"/>
        <v>0</v>
      </c>
      <c r="AC32" s="610"/>
    </row>
    <row r="33" spans="2:29" s="605" customFormat="1" ht="12.75">
      <c r="B33" s="365">
        <v>20</v>
      </c>
      <c r="C33" s="366" t="s">
        <v>325</v>
      </c>
      <c r="D33" s="367" t="s">
        <v>326</v>
      </c>
      <c r="E33" s="300" t="s">
        <v>290</v>
      </c>
      <c r="F33" s="300">
        <v>3</v>
      </c>
      <c r="G33" s="360" t="s">
        <v>291</v>
      </c>
      <c r="H33" s="614"/>
      <c r="I33" s="368">
        <f>+'Adjusted inputs'!H21</f>
        <v>0</v>
      </c>
      <c r="J33" s="369">
        <f>+'Adjusted inputs'!I21</f>
        <v>0</v>
      </c>
      <c r="K33" s="219">
        <f>+'Adjusted inputs'!J21</f>
        <v>0</v>
      </c>
      <c r="L33" s="219">
        <f>+'Adjusted inputs'!K21</f>
        <v>0</v>
      </c>
      <c r="M33" s="220">
        <f>+'Adjusted inputs'!L21</f>
        <v>0</v>
      </c>
      <c r="N33" s="177"/>
      <c r="O33" s="202"/>
      <c r="P33" s="363" t="s">
        <v>316</v>
      </c>
      <c r="Q33" s="371"/>
      <c r="S33" s="183">
        <f t="shared" si="0"/>
        <v>0</v>
      </c>
      <c r="U33" s="606"/>
      <c r="W33" s="610"/>
      <c r="X33" s="610"/>
      <c r="Y33" s="610"/>
      <c r="Z33" s="611">
        <f t="shared" si="1"/>
        <v>0</v>
      </c>
      <c r="AA33" s="611">
        <f t="shared" si="1"/>
        <v>0</v>
      </c>
      <c r="AB33" s="611">
        <f t="shared" si="1"/>
        <v>0</v>
      </c>
      <c r="AC33" s="610"/>
    </row>
    <row r="34" spans="2:29" s="605" customFormat="1" ht="12.75">
      <c r="B34" s="358">
        <v>21</v>
      </c>
      <c r="C34" s="359" t="s">
        <v>327</v>
      </c>
      <c r="D34" s="300" t="s">
        <v>328</v>
      </c>
      <c r="E34" s="300" t="s">
        <v>290</v>
      </c>
      <c r="F34" s="300">
        <v>3</v>
      </c>
      <c r="G34" s="360" t="s">
        <v>291</v>
      </c>
      <c r="H34" s="614"/>
      <c r="I34" s="221">
        <f>SUM(I28:I33)</f>
        <v>399.55649999999997</v>
      </c>
      <c r="J34" s="221">
        <f t="shared" ref="J34:M34" si="2">SUM(J28:J33)</f>
        <v>408.77199999999999</v>
      </c>
      <c r="K34" s="221">
        <f t="shared" si="2"/>
        <v>414.39476041065194</v>
      </c>
      <c r="L34" s="221">
        <f t="shared" si="2"/>
        <v>430.17552685733637</v>
      </c>
      <c r="M34" s="221">
        <f t="shared" si="2"/>
        <v>447.83394587611247</v>
      </c>
      <c r="N34" s="177"/>
      <c r="O34" s="202"/>
      <c r="P34" s="195" t="s">
        <v>329</v>
      </c>
      <c r="Q34" s="224"/>
      <c r="S34" s="183"/>
      <c r="U34" s="606"/>
      <c r="W34" s="610"/>
      <c r="X34" s="610"/>
      <c r="Y34" s="610"/>
      <c r="Z34" s="610"/>
      <c r="AA34" s="610"/>
      <c r="AB34" s="610"/>
      <c r="AC34" s="610"/>
    </row>
    <row r="35" spans="2:29" s="605" customFormat="1" ht="12.75">
      <c r="B35" s="358">
        <v>22</v>
      </c>
      <c r="C35" s="359" t="s">
        <v>330</v>
      </c>
      <c r="D35" s="300" t="s">
        <v>475</v>
      </c>
      <c r="E35" s="300" t="s">
        <v>290</v>
      </c>
      <c r="F35" s="300">
        <v>3</v>
      </c>
      <c r="G35" s="360" t="s">
        <v>291</v>
      </c>
      <c r="H35" s="614"/>
      <c r="I35" s="361">
        <f>+'Adjusted inputs'!H23</f>
        <v>7.3449999999998994</v>
      </c>
      <c r="J35" s="362">
        <f>+'Adjusted inputs'!I23</f>
        <v>7.133</v>
      </c>
      <c r="K35" s="225">
        <f>+'Adjusted inputs'!J23</f>
        <v>8.0730000000000004</v>
      </c>
      <c r="L35" s="225">
        <f>+'Adjusted inputs'!K23</f>
        <v>3.0361320000000003</v>
      </c>
      <c r="M35" s="226">
        <f>+'Adjusted inputs'!L23</f>
        <v>0.67499999999999982</v>
      </c>
      <c r="N35" s="177"/>
      <c r="O35" s="202"/>
      <c r="P35" s="195" t="s">
        <v>316</v>
      </c>
      <c r="Q35" s="224"/>
      <c r="S35" s="183">
        <f>IF(SUM(Z35:AB35)=0,0,$W$5)</f>
        <v>0</v>
      </c>
      <c r="U35" s="606"/>
      <c r="W35" s="610"/>
      <c r="X35" s="610"/>
      <c r="Y35" s="610"/>
      <c r="Z35" s="611">
        <f>IF(ISNUMBER(K35),0,1)</f>
        <v>0</v>
      </c>
      <c r="AA35" s="611">
        <f>IF(ISNUMBER(L35),0,1)</f>
        <v>0</v>
      </c>
      <c r="AB35" s="611">
        <f>IF(ISNUMBER(M35),0,1)</f>
        <v>0</v>
      </c>
      <c r="AC35" s="610"/>
    </row>
    <row r="36" spans="2:29" s="605" customFormat="1" ht="13.5" thickBot="1">
      <c r="B36" s="372">
        <v>23</v>
      </c>
      <c r="C36" s="373" t="s">
        <v>332</v>
      </c>
      <c r="D36" s="374" t="s">
        <v>333</v>
      </c>
      <c r="E36" s="374" t="s">
        <v>290</v>
      </c>
      <c r="F36" s="374">
        <v>3</v>
      </c>
      <c r="G36" s="375" t="s">
        <v>291</v>
      </c>
      <c r="H36" s="614"/>
      <c r="I36" s="231">
        <f>SUM(I34:I35)</f>
        <v>406.90149999999988</v>
      </c>
      <c r="J36" s="200">
        <f t="shared" ref="J36:M36" si="3">SUM(J34:J35)</f>
        <v>415.90499999999997</v>
      </c>
      <c r="K36" s="200">
        <f t="shared" si="3"/>
        <v>422.46776041065192</v>
      </c>
      <c r="L36" s="200">
        <f t="shared" si="3"/>
        <v>433.21165885733637</v>
      </c>
      <c r="M36" s="232">
        <f t="shared" si="3"/>
        <v>448.50894587611248</v>
      </c>
      <c r="N36" s="177"/>
      <c r="O36" s="202"/>
      <c r="P36" s="190" t="s">
        <v>334</v>
      </c>
      <c r="Q36" s="233"/>
      <c r="S36" s="183"/>
      <c r="U36" s="606"/>
      <c r="W36" s="610"/>
      <c r="X36" s="610"/>
      <c r="Y36" s="610"/>
      <c r="Z36" s="610"/>
      <c r="AA36" s="610"/>
      <c r="AB36" s="610"/>
      <c r="AC36" s="610"/>
    </row>
    <row r="37" spans="2:29" s="605" customFormat="1" ht="13.5" thickBot="1">
      <c r="B37" s="234"/>
      <c r="C37" s="235"/>
      <c r="D37" s="180"/>
      <c r="E37" s="180"/>
      <c r="F37" s="180"/>
      <c r="G37" s="180"/>
      <c r="H37" s="614"/>
      <c r="I37" s="192"/>
      <c r="J37" s="192"/>
      <c r="K37" s="192"/>
      <c r="L37" s="192"/>
      <c r="M37" s="192"/>
      <c r="N37" s="177"/>
      <c r="O37" s="181"/>
      <c r="P37" s="192"/>
      <c r="Q37" s="192"/>
      <c r="S37" s="183"/>
      <c r="U37" s="606"/>
      <c r="W37" s="610"/>
      <c r="X37" s="610"/>
      <c r="Y37" s="610"/>
      <c r="Z37" s="610"/>
      <c r="AA37" s="610"/>
      <c r="AB37" s="610"/>
      <c r="AC37" s="610"/>
    </row>
    <row r="38" spans="2:29" s="605" customFormat="1" ht="15" thickBot="1">
      <c r="B38" s="376" t="s">
        <v>335</v>
      </c>
      <c r="C38" s="377" t="s">
        <v>336</v>
      </c>
      <c r="D38" s="290"/>
      <c r="E38" s="290"/>
      <c r="F38" s="290"/>
      <c r="G38" s="290"/>
      <c r="H38" s="614"/>
      <c r="I38" s="203"/>
      <c r="J38" s="203"/>
      <c r="K38" s="203"/>
      <c r="L38" s="203"/>
      <c r="M38" s="203"/>
      <c r="N38" s="177"/>
      <c r="O38" s="181"/>
      <c r="P38" s="192"/>
      <c r="Q38" s="192"/>
      <c r="S38" s="183"/>
      <c r="U38" s="606"/>
      <c r="W38" s="610"/>
      <c r="X38" s="610"/>
      <c r="Y38" s="610"/>
      <c r="Z38" s="610"/>
      <c r="AA38" s="610"/>
      <c r="AB38" s="610"/>
      <c r="AC38" s="610"/>
    </row>
    <row r="39" spans="2:29" s="605" customFormat="1" ht="12.75">
      <c r="B39" s="351">
        <v>24</v>
      </c>
      <c r="C39" s="352" t="s">
        <v>337</v>
      </c>
      <c r="D39" s="313" t="s">
        <v>338</v>
      </c>
      <c r="E39" s="313" t="s">
        <v>290</v>
      </c>
      <c r="F39" s="313">
        <v>3</v>
      </c>
      <c r="G39" s="378" t="s">
        <v>339</v>
      </c>
      <c r="H39" s="614"/>
      <c r="I39" s="379">
        <v>5.7869999999999999</v>
      </c>
      <c r="J39" s="355">
        <v>6.9210000000000003</v>
      </c>
      <c r="K39" s="355">
        <v>8.6750000000000007</v>
      </c>
      <c r="L39" s="355">
        <v>9.7859999999999996</v>
      </c>
      <c r="M39" s="380">
        <v>10.638999999999999</v>
      </c>
      <c r="N39" s="177"/>
      <c r="O39" s="181"/>
      <c r="P39" s="185" t="s">
        <v>340</v>
      </c>
      <c r="Q39" s="186"/>
      <c r="S39" s="183"/>
      <c r="U39" s="606"/>
      <c r="W39" s="610"/>
      <c r="X39" s="610"/>
      <c r="Y39" s="610"/>
      <c r="Z39" s="610"/>
      <c r="AA39" s="610"/>
      <c r="AB39" s="610"/>
      <c r="AC39" s="610"/>
    </row>
    <row r="40" spans="2:29" s="605" customFormat="1" ht="12.75">
      <c r="B40" s="358">
        <v>25</v>
      </c>
      <c r="C40" s="359" t="s">
        <v>330</v>
      </c>
      <c r="D40" s="319" t="s">
        <v>341</v>
      </c>
      <c r="E40" s="319" t="s">
        <v>290</v>
      </c>
      <c r="F40" s="319">
        <v>3</v>
      </c>
      <c r="G40" s="336" t="s">
        <v>291</v>
      </c>
      <c r="H40" s="614"/>
      <c r="I40" s="381">
        <f>+I35</f>
        <v>7.3449999999998994</v>
      </c>
      <c r="J40" s="382">
        <f t="shared" ref="J40:M40" si="4">+J35</f>
        <v>7.133</v>
      </c>
      <c r="K40" s="236">
        <f t="shared" si="4"/>
        <v>8.0730000000000004</v>
      </c>
      <c r="L40" s="236">
        <f t="shared" si="4"/>
        <v>3.0361320000000003</v>
      </c>
      <c r="M40" s="237">
        <f t="shared" si="4"/>
        <v>0.67499999999999982</v>
      </c>
      <c r="N40" s="177"/>
      <c r="O40" s="202"/>
      <c r="P40" s="195" t="s">
        <v>342</v>
      </c>
      <c r="Q40" s="189"/>
      <c r="S40" s="183"/>
      <c r="U40" s="606"/>
      <c r="W40" s="610"/>
      <c r="X40" s="610"/>
      <c r="Y40" s="610"/>
      <c r="Z40" s="610"/>
      <c r="AA40" s="610"/>
      <c r="AB40" s="610"/>
      <c r="AC40" s="610"/>
    </row>
    <row r="41" spans="2:29" s="605" customFormat="1" ht="13.5" thickBot="1">
      <c r="B41" s="372">
        <v>26</v>
      </c>
      <c r="C41" s="373" t="s">
        <v>343</v>
      </c>
      <c r="D41" s="374" t="s">
        <v>344</v>
      </c>
      <c r="E41" s="305" t="s">
        <v>290</v>
      </c>
      <c r="F41" s="305">
        <v>3</v>
      </c>
      <c r="G41" s="340" t="s">
        <v>291</v>
      </c>
      <c r="H41" s="614"/>
      <c r="I41" s="383">
        <f>-I39*RPI!L49+I40</f>
        <v>1.1066867924527282</v>
      </c>
      <c r="J41" s="384">
        <f>-J39*RPI!M49+J40</f>
        <v>-0.40610188679245329</v>
      </c>
      <c r="K41" s="238">
        <f>-K39*RPI!N49+K40</f>
        <v>-1.5840754716981138</v>
      </c>
      <c r="L41" s="238">
        <f>-L39*RPI!O49+L40</f>
        <v>-8.2803409559748431</v>
      </c>
      <c r="M41" s="239">
        <f>-M39*RPI!P49+M40</f>
        <v>-12.011505660377356</v>
      </c>
      <c r="N41" s="177"/>
      <c r="O41" s="202"/>
      <c r="P41" s="190" t="s">
        <v>345</v>
      </c>
      <c r="Q41" s="191"/>
      <c r="S41" s="183"/>
      <c r="U41" s="606"/>
      <c r="W41" s="610"/>
      <c r="X41" s="610"/>
      <c r="Y41" s="610"/>
      <c r="Z41" s="610"/>
      <c r="AA41" s="610"/>
      <c r="AB41" s="610"/>
      <c r="AC41" s="610"/>
    </row>
    <row r="42" spans="2:29" s="605" customFormat="1" ht="13.5" thickBot="1">
      <c r="B42" s="234"/>
      <c r="C42" s="235"/>
      <c r="D42" s="180"/>
      <c r="E42" s="180"/>
      <c r="F42" s="180"/>
      <c r="G42" s="180"/>
      <c r="H42" s="614"/>
      <c r="I42" s="192"/>
      <c r="J42" s="192"/>
      <c r="K42" s="192"/>
      <c r="L42" s="192"/>
      <c r="M42" s="192"/>
      <c r="N42" s="177"/>
      <c r="O42" s="181"/>
      <c r="P42" s="192"/>
      <c r="Q42" s="192"/>
      <c r="S42" s="183"/>
      <c r="U42" s="606"/>
      <c r="W42" s="610"/>
      <c r="X42" s="610"/>
      <c r="Y42" s="610"/>
      <c r="Z42" s="610"/>
      <c r="AA42" s="610"/>
      <c r="AB42" s="610"/>
      <c r="AC42" s="610"/>
    </row>
    <row r="43" spans="2:29" s="605" customFormat="1" ht="15" thickBot="1">
      <c r="B43" s="308" t="s">
        <v>346</v>
      </c>
      <c r="C43" s="309" t="s">
        <v>347</v>
      </c>
      <c r="D43" s="290"/>
      <c r="E43" s="290"/>
      <c r="F43" s="290"/>
      <c r="G43" s="290"/>
      <c r="H43" s="614"/>
      <c r="I43" s="203"/>
      <c r="J43" s="203"/>
      <c r="K43" s="203"/>
      <c r="L43" s="203"/>
      <c r="M43" s="203"/>
      <c r="N43" s="177"/>
      <c r="O43" s="181"/>
      <c r="P43" s="192"/>
      <c r="Q43" s="192"/>
      <c r="S43" s="183"/>
      <c r="U43" s="606"/>
      <c r="W43" s="610"/>
      <c r="X43" s="610"/>
      <c r="Y43" s="610"/>
      <c r="Z43" s="610"/>
      <c r="AA43" s="610"/>
      <c r="AB43" s="610"/>
      <c r="AC43" s="610"/>
    </row>
    <row r="44" spans="2:29" s="605" customFormat="1" ht="15">
      <c r="B44" s="351">
        <v>27</v>
      </c>
      <c r="C44" s="312" t="s">
        <v>348</v>
      </c>
      <c r="D44" s="313" t="s">
        <v>349</v>
      </c>
      <c r="E44" s="313" t="s">
        <v>290</v>
      </c>
      <c r="F44" s="313">
        <v>3</v>
      </c>
      <c r="G44" s="378" t="s">
        <v>291</v>
      </c>
      <c r="H44" s="614"/>
      <c r="I44" s="385"/>
      <c r="J44" s="385"/>
      <c r="K44" s="268">
        <f>+'WRFIM - Water'!N49</f>
        <v>-6.8942114552552525</v>
      </c>
      <c r="L44" s="269">
        <f>+'WRFIM - Water'!O49</f>
        <v>-4.7902910127416929</v>
      </c>
      <c r="M44" s="270">
        <f>+'WRFIM - Water'!P49</f>
        <v>-3.4355494375691631</v>
      </c>
      <c r="N44" s="177"/>
      <c r="O44" s="202"/>
      <c r="P44" s="386" t="s">
        <v>350</v>
      </c>
      <c r="Q44" s="387"/>
      <c r="S44" s="183">
        <f>IF(SUM(Z44:AB44)=0,0,$W$5)</f>
        <v>0</v>
      </c>
      <c r="U44" s="606"/>
      <c r="W44" s="610"/>
      <c r="X44" s="610"/>
      <c r="Y44" s="610"/>
      <c r="Z44" s="611">
        <f t="shared" ref="Z44:AB46" si="5">IF(ISNUMBER(K44),0,1)</f>
        <v>0</v>
      </c>
      <c r="AA44" s="611">
        <f t="shared" si="5"/>
        <v>0</v>
      </c>
      <c r="AB44" s="611">
        <f t="shared" si="5"/>
        <v>0</v>
      </c>
      <c r="AC44" s="610"/>
    </row>
    <row r="45" spans="2:29" s="605" customFormat="1" ht="15">
      <c r="B45" s="358">
        <v>28</v>
      </c>
      <c r="C45" s="318" t="s">
        <v>351</v>
      </c>
      <c r="D45" s="319" t="s">
        <v>352</v>
      </c>
      <c r="E45" s="319" t="s">
        <v>290</v>
      </c>
      <c r="F45" s="319">
        <v>3</v>
      </c>
      <c r="G45" s="336" t="s">
        <v>291</v>
      </c>
      <c r="H45" s="614"/>
      <c r="I45" s="385"/>
      <c r="J45" s="385"/>
      <c r="K45" s="271">
        <f>+'WRFIM - Water'!N56</f>
        <v>0</v>
      </c>
      <c r="L45" s="225">
        <f>+'WRFIM - Water'!O56</f>
        <v>0</v>
      </c>
      <c r="M45" s="226">
        <f>+'WRFIM - Water'!P56</f>
        <v>-0.2569719731425924</v>
      </c>
      <c r="N45" s="177"/>
      <c r="O45" s="178"/>
      <c r="P45" s="195" t="s">
        <v>353</v>
      </c>
      <c r="Q45" s="189"/>
      <c r="S45" s="183">
        <f>IF(SUM(Z45:AB45)=0,0,$W$5)</f>
        <v>0</v>
      </c>
      <c r="U45" s="606"/>
      <c r="W45" s="610"/>
      <c r="X45" s="610"/>
      <c r="Y45" s="610"/>
      <c r="Z45" s="611">
        <f t="shared" si="5"/>
        <v>0</v>
      </c>
      <c r="AA45" s="611">
        <f t="shared" si="5"/>
        <v>0</v>
      </c>
      <c r="AB45" s="611">
        <f t="shared" si="5"/>
        <v>0</v>
      </c>
      <c r="AC45" s="610"/>
    </row>
    <row r="46" spans="2:29" s="605" customFormat="1" ht="15.75" thickBot="1">
      <c r="B46" s="358">
        <v>29</v>
      </c>
      <c r="C46" s="318" t="s">
        <v>354</v>
      </c>
      <c r="D46" s="319" t="s">
        <v>476</v>
      </c>
      <c r="E46" s="319" t="s">
        <v>290</v>
      </c>
      <c r="F46" s="319">
        <v>3</v>
      </c>
      <c r="G46" s="336" t="s">
        <v>291</v>
      </c>
      <c r="H46" s="614"/>
      <c r="I46" s="385"/>
      <c r="J46" s="385"/>
      <c r="K46" s="272">
        <f>+'WRFIM - Water'!N64</f>
        <v>-6.8942114552552525</v>
      </c>
      <c r="L46" s="273">
        <f>+'WRFIM - Water'!O64</f>
        <v>-4.7902910127416929</v>
      </c>
      <c r="M46" s="226">
        <f>+'WRFIM - Water'!P64</f>
        <v>-3.4355494375691631</v>
      </c>
      <c r="N46" s="177"/>
      <c r="O46" s="178"/>
      <c r="P46" s="195" t="s">
        <v>355</v>
      </c>
      <c r="Q46" s="189"/>
      <c r="S46" s="183">
        <f>IF(SUM(Z46:AB46)=0,0,$W$5)</f>
        <v>0</v>
      </c>
      <c r="U46" s="606"/>
      <c r="W46" s="610"/>
      <c r="X46" s="610"/>
      <c r="Y46" s="610"/>
      <c r="Z46" s="611">
        <f t="shared" si="5"/>
        <v>0</v>
      </c>
      <c r="AA46" s="611">
        <f t="shared" si="5"/>
        <v>0</v>
      </c>
      <c r="AB46" s="611">
        <f t="shared" si="5"/>
        <v>0</v>
      </c>
      <c r="AC46" s="610"/>
    </row>
    <row r="47" spans="2:29" s="605" customFormat="1" ht="15">
      <c r="B47" s="358">
        <v>30</v>
      </c>
      <c r="C47" s="318" t="s">
        <v>356</v>
      </c>
      <c r="D47" s="319" t="s">
        <v>357</v>
      </c>
      <c r="E47" s="319" t="s">
        <v>290</v>
      </c>
      <c r="F47" s="319">
        <v>3</v>
      </c>
      <c r="G47" s="336" t="s">
        <v>291</v>
      </c>
      <c r="H47" s="614"/>
      <c r="I47" s="385"/>
      <c r="J47" s="385"/>
      <c r="K47" s="388"/>
      <c r="L47" s="240"/>
      <c r="M47" s="274">
        <f>+'WRFIM - Water'!P82</f>
        <v>-8.3886564050055288</v>
      </c>
      <c r="N47" s="177"/>
      <c r="O47" s="178"/>
      <c r="P47" s="195" t="s">
        <v>358</v>
      </c>
      <c r="Q47" s="189"/>
      <c r="S47" s="183">
        <f>IF(SUM(AB47)=0,0,$W$5)</f>
        <v>0</v>
      </c>
      <c r="U47" s="606"/>
      <c r="W47" s="610"/>
      <c r="X47" s="610"/>
      <c r="Y47" s="610"/>
      <c r="Z47" s="610"/>
      <c r="AA47" s="610"/>
      <c r="AB47" s="611">
        <f>IF(ISNUMBER(M47),0,1)</f>
        <v>0</v>
      </c>
      <c r="AC47" s="610"/>
    </row>
    <row r="48" spans="2:29" s="605" customFormat="1" ht="15.75" thickBot="1">
      <c r="B48" s="372">
        <v>31</v>
      </c>
      <c r="C48" s="324" t="s">
        <v>359</v>
      </c>
      <c r="D48" s="305" t="s">
        <v>360</v>
      </c>
      <c r="E48" s="305" t="s">
        <v>290</v>
      </c>
      <c r="F48" s="305">
        <v>3</v>
      </c>
      <c r="G48" s="340" t="s">
        <v>361</v>
      </c>
      <c r="H48" s="614"/>
      <c r="I48" s="385"/>
      <c r="J48" s="385"/>
      <c r="K48" s="388"/>
      <c r="L48" s="240"/>
      <c r="M48" s="275">
        <f>+[12]Summary_Output!$F$29</f>
        <v>-8.2626153316964626</v>
      </c>
      <c r="N48" s="177"/>
      <c r="O48" s="178"/>
      <c r="P48" s="190" t="s">
        <v>362</v>
      </c>
      <c r="Q48" s="191"/>
      <c r="S48" s="183">
        <f>IF(SUM(AB48)=0,0,$W$5)</f>
        <v>0</v>
      </c>
      <c r="U48" s="606"/>
      <c r="W48" s="610"/>
      <c r="X48" s="610"/>
      <c r="Y48" s="610"/>
      <c r="Z48" s="610"/>
      <c r="AA48" s="610"/>
      <c r="AB48" s="611">
        <f>IF(ISNUMBER(M48),0,1)</f>
        <v>0</v>
      </c>
      <c r="AC48" s="610"/>
    </row>
    <row r="49" spans="2:30" ht="14.25" customHeight="1">
      <c r="B49" s="389"/>
      <c r="C49" s="390"/>
      <c r="D49" s="391"/>
      <c r="E49" s="391"/>
      <c r="F49" s="391"/>
      <c r="G49" s="391"/>
      <c r="H49" s="180"/>
      <c r="I49" s="385"/>
      <c r="J49" s="385"/>
      <c r="K49" s="385"/>
      <c r="L49" s="177"/>
      <c r="M49" s="177"/>
      <c r="N49" s="177"/>
      <c r="O49" s="178"/>
      <c r="P49" s="177"/>
      <c r="Q49" s="177"/>
      <c r="S49" s="183"/>
      <c r="W49" s="610"/>
      <c r="X49" s="610"/>
      <c r="Y49" s="610"/>
      <c r="Z49" s="610"/>
      <c r="AA49" s="610"/>
      <c r="AB49" s="241">
        <f>SUM(V8:AC48)</f>
        <v>0</v>
      </c>
      <c r="AC49" s="610"/>
    </row>
    <row r="50" spans="2:30" ht="15">
      <c r="B50" s="242" t="s">
        <v>363</v>
      </c>
      <c r="C50" s="180"/>
      <c r="D50" s="385"/>
      <c r="E50" s="385"/>
      <c r="F50" s="385"/>
      <c r="G50" s="385"/>
      <c r="H50" s="385"/>
      <c r="I50" s="385"/>
      <c r="J50" s="385"/>
      <c r="K50" s="385"/>
      <c r="L50" s="177"/>
      <c r="M50" s="177"/>
      <c r="N50" s="177"/>
      <c r="O50" s="178"/>
      <c r="P50" s="177"/>
      <c r="Q50" s="177"/>
      <c r="S50" s="177"/>
      <c r="W50" s="610"/>
      <c r="X50" s="610"/>
      <c r="Y50" s="610"/>
      <c r="Z50" s="610"/>
      <c r="AA50" s="610"/>
      <c r="AB50" s="610"/>
      <c r="AC50" s="610"/>
    </row>
    <row r="51" spans="2:30" ht="15">
      <c r="B51" s="392"/>
      <c r="C51" s="393" t="s">
        <v>364</v>
      </c>
      <c r="D51" s="385"/>
      <c r="E51" s="385"/>
      <c r="F51" s="385"/>
      <c r="G51" s="385"/>
      <c r="H51" s="385"/>
      <c r="I51" s="385"/>
      <c r="J51" s="385"/>
      <c r="K51" s="385"/>
      <c r="L51" s="177"/>
      <c r="M51" s="177"/>
      <c r="N51" s="177"/>
      <c r="O51" s="178"/>
      <c r="P51" s="177"/>
      <c r="Q51" s="177"/>
      <c r="S51" s="177"/>
      <c r="W51" s="610"/>
      <c r="X51" s="610"/>
      <c r="Y51" s="610"/>
      <c r="Z51" s="610"/>
      <c r="AA51" s="610"/>
      <c r="AB51" s="610"/>
      <c r="AC51" s="610"/>
    </row>
    <row r="52" spans="2:30" ht="15">
      <c r="B52" s="394"/>
      <c r="C52" s="393" t="s">
        <v>365</v>
      </c>
      <c r="D52" s="385"/>
      <c r="E52" s="385"/>
      <c r="F52" s="385"/>
      <c r="G52" s="385"/>
      <c r="H52" s="385"/>
      <c r="I52" s="385"/>
      <c r="J52" s="385"/>
      <c r="K52" s="385"/>
      <c r="L52" s="177"/>
      <c r="M52" s="177"/>
      <c r="N52" s="177"/>
      <c r="O52" s="178"/>
      <c r="P52" s="177"/>
      <c r="Q52" s="177"/>
      <c r="S52" s="177"/>
      <c r="W52" s="610"/>
      <c r="X52" s="610"/>
      <c r="Y52" s="610"/>
      <c r="Z52" s="610"/>
      <c r="AA52" s="610"/>
      <c r="AB52" s="610"/>
      <c r="AC52" s="610"/>
    </row>
    <row r="53" spans="2:30" ht="15">
      <c r="B53" s="395"/>
      <c r="C53" s="393" t="s">
        <v>366</v>
      </c>
      <c r="D53" s="385"/>
      <c r="E53" s="385"/>
      <c r="F53" s="385"/>
      <c r="G53" s="385"/>
      <c r="H53" s="385"/>
      <c r="I53" s="385"/>
      <c r="J53" s="385"/>
      <c r="K53" s="385"/>
      <c r="L53" s="177"/>
      <c r="M53" s="177"/>
      <c r="N53" s="177"/>
      <c r="O53" s="178"/>
      <c r="P53" s="177"/>
      <c r="Q53" s="177"/>
      <c r="S53" s="177"/>
      <c r="W53" s="610"/>
      <c r="X53" s="610"/>
      <c r="Y53" s="610"/>
      <c r="Z53" s="610"/>
      <c r="AA53" s="610"/>
      <c r="AB53" s="610"/>
      <c r="AC53" s="610"/>
    </row>
    <row r="54" spans="2:30" ht="15">
      <c r="B54" s="396"/>
      <c r="C54" s="393" t="s">
        <v>367</v>
      </c>
      <c r="D54" s="385"/>
      <c r="E54" s="385"/>
      <c r="F54" s="385"/>
      <c r="G54" s="385"/>
      <c r="H54" s="385"/>
      <c r="I54" s="385"/>
      <c r="J54" s="385"/>
      <c r="K54" s="385"/>
      <c r="L54" s="177"/>
      <c r="M54" s="177"/>
      <c r="N54" s="177"/>
      <c r="O54" s="178"/>
      <c r="P54" s="177"/>
      <c r="Q54" s="177"/>
      <c r="S54" s="177"/>
      <c r="W54" s="610"/>
      <c r="X54" s="610"/>
      <c r="Y54" s="610"/>
      <c r="Z54" s="610"/>
      <c r="AA54" s="610"/>
      <c r="AB54" s="610"/>
      <c r="AC54" s="610"/>
    </row>
    <row r="55" spans="2:30" ht="15.75" thickBot="1">
      <c r="B55" s="243"/>
      <c r="C55" s="244"/>
      <c r="D55" s="385"/>
      <c r="E55" s="385"/>
      <c r="F55" s="385"/>
      <c r="G55" s="385"/>
      <c r="H55" s="385"/>
      <c r="I55" s="385"/>
      <c r="J55" s="385"/>
      <c r="K55" s="385"/>
      <c r="L55" s="177"/>
      <c r="M55" s="177"/>
      <c r="N55" s="177"/>
      <c r="O55" s="178"/>
      <c r="P55" s="177"/>
      <c r="Q55" s="177"/>
      <c r="S55" s="177"/>
      <c r="W55" s="610"/>
      <c r="X55" s="610"/>
      <c r="Y55" s="610"/>
      <c r="Z55" s="610"/>
      <c r="AA55" s="610"/>
      <c r="AB55" s="610"/>
      <c r="AC55" s="610"/>
    </row>
    <row r="56" spans="2:30" ht="16.5" thickBot="1">
      <c r="B56" s="649" t="s">
        <v>368</v>
      </c>
      <c r="C56" s="650"/>
      <c r="D56" s="650"/>
      <c r="E56" s="650"/>
      <c r="F56" s="650"/>
      <c r="G56" s="650"/>
      <c r="H56" s="650"/>
      <c r="I56" s="650"/>
      <c r="J56" s="650"/>
      <c r="K56" s="650"/>
      <c r="L56" s="650"/>
      <c r="M56" s="650"/>
      <c r="N56" s="651"/>
      <c r="O56" s="178"/>
      <c r="P56" s="177"/>
      <c r="Q56" s="177"/>
      <c r="S56" s="177"/>
      <c r="W56" s="610"/>
      <c r="X56" s="610"/>
      <c r="Y56" s="610"/>
      <c r="Z56" s="610"/>
      <c r="AA56" s="610"/>
      <c r="AB56" s="610"/>
      <c r="AC56" s="610"/>
    </row>
    <row r="57" spans="2:30" ht="16.5" thickBot="1">
      <c r="B57" s="397"/>
      <c r="C57" s="245"/>
      <c r="D57" s="246"/>
      <c r="E57" s="246"/>
      <c r="F57" s="246"/>
      <c r="G57" s="246"/>
      <c r="H57" s="246"/>
      <c r="I57" s="246"/>
      <c r="J57" s="246"/>
      <c r="K57" s="246"/>
      <c r="L57" s="177"/>
      <c r="M57" s="177"/>
      <c r="N57" s="177"/>
      <c r="O57" s="178"/>
      <c r="P57" s="177"/>
      <c r="Q57" s="177"/>
      <c r="S57" s="177"/>
      <c r="W57" s="610"/>
      <c r="X57" s="610"/>
      <c r="Y57" s="610"/>
      <c r="Z57" s="610"/>
      <c r="AA57" s="610"/>
      <c r="AB57" s="610"/>
      <c r="AC57" s="610"/>
    </row>
    <row r="58" spans="2:30" ht="45" customHeight="1" thickBot="1">
      <c r="B58" s="668" t="s">
        <v>369</v>
      </c>
      <c r="C58" s="669"/>
      <c r="D58" s="669"/>
      <c r="E58" s="669"/>
      <c r="F58" s="669"/>
      <c r="G58" s="669"/>
      <c r="H58" s="669"/>
      <c r="I58" s="669"/>
      <c r="J58" s="669"/>
      <c r="K58" s="669"/>
      <c r="L58" s="669"/>
      <c r="M58" s="669"/>
      <c r="N58" s="670"/>
      <c r="O58" s="178"/>
      <c r="P58" s="177"/>
      <c r="Q58" s="177"/>
      <c r="S58" s="177"/>
      <c r="W58" s="610"/>
      <c r="X58" s="610"/>
      <c r="Y58" s="610"/>
      <c r="Z58" s="610"/>
      <c r="AA58" s="610"/>
      <c r="AB58" s="610"/>
      <c r="AC58" s="610"/>
    </row>
    <row r="59" spans="2:30" ht="15" thickBot="1">
      <c r="B59" s="247"/>
      <c r="C59" s="248"/>
      <c r="D59" s="247"/>
      <c r="E59" s="247"/>
      <c r="F59" s="247"/>
      <c r="G59" s="247"/>
      <c r="H59" s="247"/>
      <c r="I59" s="398"/>
      <c r="J59" s="398"/>
      <c r="K59" s="398"/>
      <c r="L59" s="177"/>
      <c r="M59" s="177"/>
      <c r="N59" s="177"/>
      <c r="O59" s="178"/>
      <c r="P59" s="177"/>
      <c r="Q59" s="177"/>
      <c r="S59" s="177"/>
      <c r="W59" s="610"/>
      <c r="X59" s="610"/>
      <c r="Y59" s="610"/>
      <c r="Z59" s="610"/>
      <c r="AA59" s="610"/>
      <c r="AB59" s="610"/>
      <c r="AC59" s="610"/>
    </row>
    <row r="60" spans="2:30" ht="15" customHeight="1">
      <c r="B60" s="249" t="s">
        <v>370</v>
      </c>
      <c r="C60" s="637" t="s">
        <v>371</v>
      </c>
      <c r="D60" s="638"/>
      <c r="E60" s="638"/>
      <c r="F60" s="638"/>
      <c r="G60" s="638"/>
      <c r="H60" s="638"/>
      <c r="I60" s="638"/>
      <c r="J60" s="638"/>
      <c r="K60" s="638"/>
      <c r="L60" s="638"/>
      <c r="M60" s="638"/>
      <c r="N60" s="639"/>
      <c r="O60" s="178"/>
      <c r="P60" s="177"/>
      <c r="Q60" s="177"/>
      <c r="S60" s="177"/>
      <c r="W60" s="610"/>
      <c r="X60" s="610"/>
      <c r="Y60" s="610"/>
      <c r="Z60" s="610"/>
      <c r="AA60" s="610"/>
      <c r="AB60" s="610"/>
      <c r="AC60" s="610"/>
    </row>
    <row r="61" spans="2:30" ht="15" customHeight="1">
      <c r="B61" s="250" t="s">
        <v>372</v>
      </c>
      <c r="C61" s="251" t="str">
        <f>$C$5</f>
        <v>Company details for WRFIM model</v>
      </c>
      <c r="D61" s="251"/>
      <c r="E61" s="251"/>
      <c r="F61" s="251"/>
      <c r="G61" s="251"/>
      <c r="H61" s="251"/>
      <c r="I61" s="251"/>
      <c r="J61" s="251"/>
      <c r="K61" s="251"/>
      <c r="L61" s="251"/>
      <c r="M61" s="251"/>
      <c r="N61" s="252"/>
      <c r="O61" s="178"/>
      <c r="P61" s="177"/>
      <c r="Q61" s="177"/>
      <c r="S61" s="177"/>
      <c r="W61" s="610"/>
      <c r="X61" s="610"/>
      <c r="Y61" s="610"/>
      <c r="Z61" s="610"/>
      <c r="AA61" s="610"/>
      <c r="AB61" s="610"/>
      <c r="AC61" s="610"/>
    </row>
    <row r="62" spans="2:30" s="617" customFormat="1" ht="15" customHeight="1">
      <c r="B62" s="253" t="s">
        <v>373</v>
      </c>
      <c r="C62" s="671" t="s">
        <v>266</v>
      </c>
      <c r="D62" s="672"/>
      <c r="E62" s="672"/>
      <c r="F62" s="672"/>
      <c r="G62" s="672"/>
      <c r="H62" s="672"/>
      <c r="I62" s="672"/>
      <c r="J62" s="672"/>
      <c r="K62" s="672"/>
      <c r="L62" s="672"/>
      <c r="M62" s="672"/>
      <c r="N62" s="673"/>
      <c r="O62" s="181"/>
      <c r="P62" s="180"/>
      <c r="Q62" s="180"/>
      <c r="S62" s="180"/>
      <c r="U62" s="618"/>
      <c r="W62" s="619"/>
      <c r="X62" s="619"/>
      <c r="Y62" s="619"/>
      <c r="Z62" s="619"/>
      <c r="AA62" s="619"/>
      <c r="AB62" s="619"/>
      <c r="AC62" s="619"/>
      <c r="AD62" s="618"/>
    </row>
    <row r="63" spans="2:30" s="617" customFormat="1" ht="15" customHeight="1">
      <c r="B63" s="250" t="s">
        <v>374</v>
      </c>
      <c r="C63" s="251" t="str">
        <f>$C$10</f>
        <v>WRFIM model parameters</v>
      </c>
      <c r="D63" s="251"/>
      <c r="E63" s="251"/>
      <c r="F63" s="251"/>
      <c r="G63" s="251"/>
      <c r="H63" s="251"/>
      <c r="I63" s="251"/>
      <c r="J63" s="251"/>
      <c r="K63" s="251"/>
      <c r="L63" s="251"/>
      <c r="M63" s="251"/>
      <c r="N63" s="252"/>
      <c r="O63" s="181"/>
      <c r="P63" s="180"/>
      <c r="Q63" s="180"/>
      <c r="S63" s="180"/>
      <c r="U63" s="618"/>
      <c r="W63" s="619"/>
      <c r="X63" s="619"/>
      <c r="Y63" s="619"/>
      <c r="Z63" s="619"/>
      <c r="AA63" s="619"/>
      <c r="AB63" s="619"/>
      <c r="AC63" s="619"/>
      <c r="AD63" s="618"/>
    </row>
    <row r="64" spans="2:30" s="617" customFormat="1" ht="15" customHeight="1">
      <c r="B64" s="253" t="s">
        <v>375</v>
      </c>
      <c r="C64" s="671" t="s">
        <v>376</v>
      </c>
      <c r="D64" s="672"/>
      <c r="E64" s="672"/>
      <c r="F64" s="672"/>
      <c r="G64" s="672"/>
      <c r="H64" s="672"/>
      <c r="I64" s="672"/>
      <c r="J64" s="672"/>
      <c r="K64" s="672"/>
      <c r="L64" s="672"/>
      <c r="M64" s="672"/>
      <c r="N64" s="673"/>
      <c r="O64" s="181"/>
      <c r="P64" s="180"/>
      <c r="Q64" s="180"/>
      <c r="S64" s="180"/>
      <c r="U64" s="618"/>
      <c r="W64" s="619"/>
      <c r="X64" s="619"/>
      <c r="Y64" s="619"/>
      <c r="Z64" s="619"/>
      <c r="AA64" s="619"/>
      <c r="AB64" s="619"/>
      <c r="AC64" s="619"/>
      <c r="AD64" s="618"/>
    </row>
    <row r="65" spans="2:30" s="617" customFormat="1" ht="15" customHeight="1">
      <c r="B65" s="250" t="s">
        <v>377</v>
      </c>
      <c r="C65" s="251" t="str">
        <f>$C$17</f>
        <v>Allowed revenue</v>
      </c>
      <c r="D65" s="251"/>
      <c r="E65" s="251"/>
      <c r="F65" s="251"/>
      <c r="G65" s="251"/>
      <c r="H65" s="251"/>
      <c r="I65" s="251"/>
      <c r="J65" s="251"/>
      <c r="K65" s="251"/>
      <c r="L65" s="251"/>
      <c r="M65" s="251"/>
      <c r="N65" s="252"/>
      <c r="O65" s="181"/>
      <c r="P65" s="180"/>
      <c r="Q65" s="180"/>
      <c r="S65" s="180"/>
      <c r="U65" s="618"/>
      <c r="W65" s="619"/>
      <c r="X65" s="619"/>
      <c r="Y65" s="619"/>
      <c r="Z65" s="619"/>
      <c r="AA65" s="619"/>
      <c r="AB65" s="619"/>
      <c r="AC65" s="619"/>
      <c r="AD65" s="618"/>
    </row>
    <row r="66" spans="2:30" s="617" customFormat="1" ht="12.75">
      <c r="B66" s="253" t="s">
        <v>378</v>
      </c>
      <c r="C66" s="655" t="s">
        <v>379</v>
      </c>
      <c r="D66" s="656"/>
      <c r="E66" s="656"/>
      <c r="F66" s="656"/>
      <c r="G66" s="656"/>
      <c r="H66" s="656"/>
      <c r="I66" s="656"/>
      <c r="J66" s="656"/>
      <c r="K66" s="656"/>
      <c r="L66" s="656"/>
      <c r="M66" s="656"/>
      <c r="N66" s="657"/>
      <c r="O66" s="181"/>
      <c r="P66" s="180"/>
      <c r="Q66" s="180"/>
      <c r="S66" s="180"/>
      <c r="U66" s="618"/>
      <c r="AD66" s="618"/>
    </row>
    <row r="67" spans="2:30" s="617" customFormat="1" ht="15" customHeight="1">
      <c r="B67" s="253" t="s">
        <v>380</v>
      </c>
      <c r="C67" s="671" t="s">
        <v>381</v>
      </c>
      <c r="D67" s="672"/>
      <c r="E67" s="672"/>
      <c r="F67" s="672"/>
      <c r="G67" s="672"/>
      <c r="H67" s="672"/>
      <c r="I67" s="672"/>
      <c r="J67" s="672"/>
      <c r="K67" s="672"/>
      <c r="L67" s="672"/>
      <c r="M67" s="672"/>
      <c r="N67" s="673"/>
      <c r="O67" s="181"/>
      <c r="P67" s="180"/>
      <c r="Q67" s="180"/>
      <c r="S67" s="180"/>
      <c r="U67" s="618"/>
      <c r="AD67" s="618"/>
    </row>
    <row r="68" spans="2:30" s="617" customFormat="1" ht="15" customHeight="1">
      <c r="B68" s="253" t="s">
        <v>382</v>
      </c>
      <c r="C68" s="671" t="s">
        <v>383</v>
      </c>
      <c r="D68" s="672"/>
      <c r="E68" s="672"/>
      <c r="F68" s="672"/>
      <c r="G68" s="672"/>
      <c r="H68" s="672"/>
      <c r="I68" s="672"/>
      <c r="J68" s="672"/>
      <c r="K68" s="672"/>
      <c r="L68" s="672"/>
      <c r="M68" s="672"/>
      <c r="N68" s="673"/>
      <c r="O68" s="181"/>
      <c r="P68" s="180"/>
      <c r="Q68" s="180"/>
      <c r="S68" s="180"/>
      <c r="U68" s="618"/>
      <c r="AD68" s="618"/>
    </row>
    <row r="69" spans="2:30" s="617" customFormat="1" ht="15" customHeight="1">
      <c r="B69" s="253">
        <v>12</v>
      </c>
      <c r="C69" s="661" t="s">
        <v>384</v>
      </c>
      <c r="D69" s="662"/>
      <c r="E69" s="662"/>
      <c r="F69" s="662"/>
      <c r="G69" s="662"/>
      <c r="H69" s="662"/>
      <c r="I69" s="662"/>
      <c r="J69" s="662"/>
      <c r="K69" s="662"/>
      <c r="L69" s="662"/>
      <c r="M69" s="662"/>
      <c r="N69" s="663"/>
      <c r="O69" s="181"/>
      <c r="P69" s="180"/>
      <c r="Q69" s="180"/>
      <c r="S69" s="180"/>
      <c r="U69" s="618"/>
      <c r="AD69" s="618"/>
    </row>
    <row r="70" spans="2:30" s="617" customFormat="1" ht="15" customHeight="1">
      <c r="B70" s="250" t="s">
        <v>385</v>
      </c>
      <c r="C70" s="251" t="str">
        <f>$C$23</f>
        <v>AMP5 RCM blind year adjustment</v>
      </c>
      <c r="D70" s="251"/>
      <c r="E70" s="251"/>
      <c r="F70" s="251"/>
      <c r="G70" s="251"/>
      <c r="H70" s="251"/>
      <c r="I70" s="251"/>
      <c r="J70" s="251"/>
      <c r="K70" s="251"/>
      <c r="L70" s="251"/>
      <c r="M70" s="251"/>
      <c r="N70" s="252"/>
      <c r="O70" s="181"/>
      <c r="P70" s="180"/>
      <c r="Q70" s="180"/>
      <c r="S70" s="180"/>
      <c r="U70" s="618"/>
      <c r="AD70" s="618"/>
    </row>
    <row r="71" spans="2:30" ht="15" customHeight="1">
      <c r="B71" s="253">
        <v>13</v>
      </c>
      <c r="C71" s="655" t="s">
        <v>386</v>
      </c>
      <c r="D71" s="656"/>
      <c r="E71" s="656"/>
      <c r="F71" s="656"/>
      <c r="G71" s="656"/>
      <c r="H71" s="656"/>
      <c r="I71" s="656"/>
      <c r="J71" s="656"/>
      <c r="K71" s="656"/>
      <c r="L71" s="656"/>
      <c r="M71" s="656"/>
      <c r="N71" s="657"/>
      <c r="O71" s="178"/>
      <c r="P71" s="177"/>
      <c r="Q71" s="177"/>
      <c r="S71" s="177"/>
    </row>
    <row r="72" spans="2:30" ht="15" customHeight="1">
      <c r="B72" s="253">
        <v>14</v>
      </c>
      <c r="C72" s="655" t="s">
        <v>387</v>
      </c>
      <c r="D72" s="656"/>
      <c r="E72" s="656"/>
      <c r="F72" s="656"/>
      <c r="G72" s="656"/>
      <c r="H72" s="656"/>
      <c r="I72" s="656"/>
      <c r="J72" s="656"/>
      <c r="K72" s="656"/>
      <c r="L72" s="656"/>
      <c r="M72" s="656"/>
      <c r="N72" s="657"/>
      <c r="O72" s="178"/>
      <c r="P72" s="177"/>
      <c r="Q72" s="177"/>
      <c r="S72" s="177"/>
    </row>
    <row r="73" spans="2:30" ht="15" customHeight="1">
      <c r="B73" s="250" t="s">
        <v>388</v>
      </c>
      <c r="C73" s="251" t="str">
        <f>$C$27</f>
        <v>Revenue recovered</v>
      </c>
      <c r="D73" s="251"/>
      <c r="E73" s="251"/>
      <c r="F73" s="251"/>
      <c r="G73" s="251"/>
      <c r="H73" s="251"/>
      <c r="I73" s="251"/>
      <c r="J73" s="251"/>
      <c r="K73" s="251"/>
      <c r="L73" s="251"/>
      <c r="M73" s="251"/>
      <c r="N73" s="252"/>
      <c r="O73" s="178"/>
      <c r="P73" s="177"/>
      <c r="Q73" s="177"/>
      <c r="S73" s="177"/>
    </row>
    <row r="74" spans="2:30" ht="15" customHeight="1">
      <c r="B74" s="254" t="s">
        <v>389</v>
      </c>
      <c r="C74" s="658" t="s">
        <v>390</v>
      </c>
      <c r="D74" s="659"/>
      <c r="E74" s="659"/>
      <c r="F74" s="659"/>
      <c r="G74" s="659"/>
      <c r="H74" s="659"/>
      <c r="I74" s="659"/>
      <c r="J74" s="659"/>
      <c r="K74" s="659"/>
      <c r="L74" s="659"/>
      <c r="M74" s="659"/>
      <c r="N74" s="660"/>
      <c r="O74" s="178"/>
      <c r="P74" s="177"/>
      <c r="Q74" s="177"/>
      <c r="S74" s="177"/>
    </row>
    <row r="75" spans="2:30" ht="15" customHeight="1">
      <c r="B75" s="254">
        <v>21</v>
      </c>
      <c r="C75" s="255" t="s">
        <v>391</v>
      </c>
      <c r="D75" s="256"/>
      <c r="E75" s="256"/>
      <c r="F75" s="256"/>
      <c r="G75" s="256"/>
      <c r="H75" s="256"/>
      <c r="I75" s="256"/>
      <c r="J75" s="256"/>
      <c r="K75" s="256"/>
      <c r="L75" s="256"/>
      <c r="M75" s="256"/>
      <c r="N75" s="257"/>
      <c r="O75" s="178"/>
      <c r="P75" s="177"/>
      <c r="Q75" s="177"/>
      <c r="S75" s="177"/>
    </row>
    <row r="76" spans="2:30" ht="30" customHeight="1">
      <c r="B76" s="254">
        <v>22</v>
      </c>
      <c r="C76" s="658" t="s">
        <v>392</v>
      </c>
      <c r="D76" s="659"/>
      <c r="E76" s="659"/>
      <c r="F76" s="659"/>
      <c r="G76" s="659"/>
      <c r="H76" s="659"/>
      <c r="I76" s="659"/>
      <c r="J76" s="659"/>
      <c r="K76" s="659"/>
      <c r="L76" s="659"/>
      <c r="M76" s="659"/>
      <c r="N76" s="660"/>
      <c r="O76" s="178"/>
      <c r="P76" s="177"/>
      <c r="Q76" s="177"/>
      <c r="S76" s="177"/>
    </row>
    <row r="77" spans="2:30" ht="15" customHeight="1">
      <c r="B77" s="254">
        <v>23</v>
      </c>
      <c r="C77" s="255" t="s">
        <v>393</v>
      </c>
      <c r="D77" s="256"/>
      <c r="E77" s="256"/>
      <c r="F77" s="256"/>
      <c r="G77" s="256"/>
      <c r="H77" s="256"/>
      <c r="I77" s="256"/>
      <c r="J77" s="256"/>
      <c r="K77" s="256"/>
      <c r="L77" s="256"/>
      <c r="M77" s="256"/>
      <c r="N77" s="257"/>
      <c r="O77" s="178"/>
      <c r="P77" s="177"/>
      <c r="Q77" s="177"/>
      <c r="S77" s="177"/>
    </row>
    <row r="78" spans="2:30" ht="15" customHeight="1">
      <c r="B78" s="250" t="s">
        <v>394</v>
      </c>
      <c r="C78" s="251" t="str">
        <f>$C$38</f>
        <v>Variance analysis of grants and contributions</v>
      </c>
      <c r="D78" s="251"/>
      <c r="E78" s="251"/>
      <c r="F78" s="251"/>
      <c r="G78" s="251"/>
      <c r="H78" s="251"/>
      <c r="I78" s="251"/>
      <c r="J78" s="251"/>
      <c r="K78" s="251"/>
      <c r="L78" s="251"/>
      <c r="M78" s="251"/>
      <c r="N78" s="252"/>
      <c r="O78" s="178"/>
      <c r="P78" s="177"/>
      <c r="Q78" s="177"/>
      <c r="S78" s="177"/>
    </row>
    <row r="79" spans="2:30" ht="15" customHeight="1">
      <c r="B79" s="254">
        <v>24</v>
      </c>
      <c r="C79" s="658" t="s">
        <v>395</v>
      </c>
      <c r="D79" s="659"/>
      <c r="E79" s="659"/>
      <c r="F79" s="659"/>
      <c r="G79" s="659"/>
      <c r="H79" s="659"/>
      <c r="I79" s="659"/>
      <c r="J79" s="659"/>
      <c r="K79" s="659"/>
      <c r="L79" s="659"/>
      <c r="M79" s="659"/>
      <c r="N79" s="660"/>
      <c r="O79" s="178"/>
      <c r="P79" s="177"/>
      <c r="Q79" s="177"/>
      <c r="S79" s="177"/>
    </row>
    <row r="80" spans="2:30" ht="15" customHeight="1">
      <c r="B80" s="254">
        <v>25</v>
      </c>
      <c r="C80" s="658" t="s">
        <v>396</v>
      </c>
      <c r="D80" s="659"/>
      <c r="E80" s="659"/>
      <c r="F80" s="659"/>
      <c r="G80" s="659"/>
      <c r="H80" s="659"/>
      <c r="I80" s="659"/>
      <c r="J80" s="659"/>
      <c r="K80" s="659"/>
      <c r="L80" s="659"/>
      <c r="M80" s="659"/>
      <c r="N80" s="660"/>
      <c r="O80" s="178"/>
      <c r="P80" s="177"/>
      <c r="Q80" s="177"/>
      <c r="S80" s="177"/>
    </row>
    <row r="81" spans="2:19" s="605" customFormat="1" ht="12.75">
      <c r="B81" s="254">
        <v>26</v>
      </c>
      <c r="C81" s="658" t="s">
        <v>397</v>
      </c>
      <c r="D81" s="659"/>
      <c r="E81" s="659"/>
      <c r="F81" s="659"/>
      <c r="G81" s="659"/>
      <c r="H81" s="659"/>
      <c r="I81" s="659"/>
      <c r="J81" s="659"/>
      <c r="K81" s="659"/>
      <c r="L81" s="659"/>
      <c r="M81" s="659"/>
      <c r="N81" s="660"/>
      <c r="O81" s="178"/>
      <c r="P81" s="177"/>
      <c r="Q81" s="177"/>
      <c r="S81" s="177"/>
    </row>
    <row r="82" spans="2:19" s="605" customFormat="1" ht="13.5">
      <c r="B82" s="250" t="s">
        <v>398</v>
      </c>
      <c r="C82" s="251" t="str">
        <f>$C$43</f>
        <v>Penalties</v>
      </c>
      <c r="D82" s="251"/>
      <c r="E82" s="251"/>
      <c r="F82" s="251"/>
      <c r="G82" s="251"/>
      <c r="H82" s="251"/>
      <c r="I82" s="251"/>
      <c r="J82" s="251"/>
      <c r="K82" s="251"/>
      <c r="L82" s="251"/>
      <c r="M82" s="251"/>
      <c r="N82" s="252"/>
      <c r="O82" s="178"/>
      <c r="P82" s="177"/>
      <c r="Q82" s="177"/>
      <c r="S82" s="177"/>
    </row>
    <row r="83" spans="2:19" s="605" customFormat="1" ht="12.75">
      <c r="B83" s="258" t="s">
        <v>399</v>
      </c>
      <c r="C83" s="655" t="s">
        <v>400</v>
      </c>
      <c r="D83" s="656"/>
      <c r="E83" s="656"/>
      <c r="F83" s="656"/>
      <c r="G83" s="656"/>
      <c r="H83" s="656"/>
      <c r="I83" s="656"/>
      <c r="J83" s="656"/>
      <c r="K83" s="656"/>
      <c r="L83" s="656"/>
      <c r="M83" s="656"/>
      <c r="N83" s="657"/>
      <c r="O83" s="178"/>
      <c r="P83" s="177"/>
      <c r="Q83" s="177"/>
      <c r="S83" s="177"/>
    </row>
    <row r="84" spans="2:19" s="605" customFormat="1" ht="12.75">
      <c r="B84" s="258" t="s">
        <v>401</v>
      </c>
      <c r="C84" s="655" t="s">
        <v>402</v>
      </c>
      <c r="D84" s="656"/>
      <c r="E84" s="656"/>
      <c r="F84" s="656"/>
      <c r="G84" s="656"/>
      <c r="H84" s="656"/>
      <c r="I84" s="656"/>
      <c r="J84" s="656"/>
      <c r="K84" s="656"/>
      <c r="L84" s="656"/>
      <c r="M84" s="656"/>
      <c r="N84" s="657"/>
      <c r="O84" s="178"/>
      <c r="P84" s="177"/>
      <c r="Q84" s="177"/>
      <c r="S84" s="177"/>
    </row>
    <row r="85" spans="2:19" s="605" customFormat="1" ht="12.75">
      <c r="B85" s="258" t="s">
        <v>403</v>
      </c>
      <c r="C85" s="655" t="s">
        <v>404</v>
      </c>
      <c r="D85" s="656"/>
      <c r="E85" s="656"/>
      <c r="F85" s="656"/>
      <c r="G85" s="656"/>
      <c r="H85" s="656"/>
      <c r="I85" s="656"/>
      <c r="J85" s="656"/>
      <c r="K85" s="656"/>
      <c r="L85" s="656"/>
      <c r="M85" s="656"/>
      <c r="N85" s="657"/>
      <c r="O85" s="178"/>
      <c r="P85" s="177"/>
      <c r="Q85" s="177"/>
      <c r="S85" s="177"/>
    </row>
    <row r="86" spans="2:19" s="605" customFormat="1" ht="12.75">
      <c r="B86" s="258" t="s">
        <v>405</v>
      </c>
      <c r="C86" s="655" t="s">
        <v>406</v>
      </c>
      <c r="D86" s="656"/>
      <c r="E86" s="656"/>
      <c r="F86" s="656"/>
      <c r="G86" s="656"/>
      <c r="H86" s="656"/>
      <c r="I86" s="656"/>
      <c r="J86" s="656"/>
      <c r="K86" s="656"/>
      <c r="L86" s="656"/>
      <c r="M86" s="656"/>
      <c r="N86" s="657"/>
      <c r="O86" s="178"/>
      <c r="P86" s="177"/>
      <c r="Q86" s="177"/>
      <c r="S86" s="177"/>
    </row>
    <row r="87" spans="2:19" s="605" customFormat="1" ht="15" thickBot="1">
      <c r="B87" s="259" t="s">
        <v>407</v>
      </c>
      <c r="C87" s="652" t="s">
        <v>408</v>
      </c>
      <c r="D87" s="653"/>
      <c r="E87" s="653"/>
      <c r="F87" s="653"/>
      <c r="G87" s="653"/>
      <c r="H87" s="653"/>
      <c r="I87" s="653"/>
      <c r="J87" s="653"/>
      <c r="K87" s="653"/>
      <c r="L87" s="653"/>
      <c r="M87" s="653"/>
      <c r="N87" s="654"/>
      <c r="O87" s="178"/>
      <c r="P87" s="399"/>
      <c r="Q87" s="399"/>
      <c r="S87" s="399"/>
    </row>
    <row r="88" spans="2:19" s="605" customFormat="1" ht="12.75"/>
  </sheetData>
  <mergeCells count="24">
    <mergeCell ref="C69:N69"/>
    <mergeCell ref="P1:S1"/>
    <mergeCell ref="B2:C2"/>
    <mergeCell ref="B3:C3"/>
    <mergeCell ref="B56:N56"/>
    <mergeCell ref="B58:N58"/>
    <mergeCell ref="C60:N60"/>
    <mergeCell ref="C62:N62"/>
    <mergeCell ref="C64:N64"/>
    <mergeCell ref="C66:N66"/>
    <mergeCell ref="C67:N67"/>
    <mergeCell ref="C68:N68"/>
    <mergeCell ref="C87:N87"/>
    <mergeCell ref="C71:N71"/>
    <mergeCell ref="C72:N72"/>
    <mergeCell ref="C74:N74"/>
    <mergeCell ref="C76:N76"/>
    <mergeCell ref="C79:N79"/>
    <mergeCell ref="C80:N80"/>
    <mergeCell ref="C81:N81"/>
    <mergeCell ref="C83:N83"/>
    <mergeCell ref="C84:N84"/>
    <mergeCell ref="C85:N85"/>
    <mergeCell ref="C86:N86"/>
  </mergeCells>
  <conditionalFormatting sqref="S5:S49">
    <cfRule type="cellIs" dxfId="13" priority="1" operator="equal">
      <formula>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[13]AppValidation!#REF!</xm:f>
          </x14:formula1>
          <xm:sqref>N8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workbookViewId="0">
      <selection activeCell="M19" sqref="M19:M21"/>
    </sheetView>
  </sheetViews>
  <sheetFormatPr defaultColWidth="0" defaultRowHeight="14.25" zeroHeight="1"/>
  <cols>
    <col min="1" max="1" width="1.85546875" style="605" customWidth="1"/>
    <col min="2" max="2" width="7.5703125" style="605" customWidth="1"/>
    <col min="3" max="3" width="92.140625" style="605" customWidth="1"/>
    <col min="4" max="4" width="17.28515625" style="605" bestFit="1" customWidth="1"/>
    <col min="5" max="5" width="7" style="605" bestFit="1" customWidth="1"/>
    <col min="6" max="6" width="6.42578125" style="605" customWidth="1"/>
    <col min="7" max="7" width="21.85546875" style="605" bestFit="1" customWidth="1"/>
    <col min="8" max="14" width="11" style="605" customWidth="1"/>
    <col min="15" max="15" width="3" style="605" customWidth="1"/>
    <col min="16" max="16" width="62.85546875" style="605" bestFit="1" customWidth="1"/>
    <col min="17" max="17" width="45.85546875" style="605" bestFit="1" customWidth="1"/>
    <col min="18" max="18" width="3" style="605" customWidth="1"/>
    <col min="19" max="19" width="24.7109375" style="400" customWidth="1"/>
    <col min="20" max="20" width="3.42578125" style="400" customWidth="1"/>
    <col min="21" max="21" width="3" style="401" hidden="1" customWidth="1"/>
    <col min="22" max="25" width="9.28515625" style="425" hidden="1" customWidth="1"/>
    <col min="26" max="26" width="1.85546875" style="401" hidden="1" customWidth="1"/>
    <col min="27" max="16384" width="11" style="605" hidden="1"/>
  </cols>
  <sheetData>
    <row r="1" spans="2:25" s="605" customFormat="1" ht="20.25">
      <c r="B1" s="279" t="s">
        <v>409</v>
      </c>
      <c r="C1" s="279"/>
      <c r="D1" s="279"/>
      <c r="E1" s="279"/>
      <c r="F1" s="279"/>
      <c r="G1" s="279"/>
      <c r="H1" s="279"/>
      <c r="I1" s="279"/>
      <c r="J1" s="280"/>
      <c r="K1" s="280"/>
      <c r="L1" s="280"/>
      <c r="M1" s="281"/>
      <c r="N1" s="176" t="s">
        <v>597</v>
      </c>
      <c r="O1" s="282"/>
      <c r="P1" s="664" t="s">
        <v>255</v>
      </c>
      <c r="Q1" s="664"/>
      <c r="R1" s="664"/>
      <c r="S1" s="664"/>
      <c r="T1" s="400"/>
      <c r="U1" s="401"/>
      <c r="V1" s="402"/>
      <c r="W1" s="402"/>
      <c r="X1" s="402"/>
      <c r="Y1" s="402"/>
    </row>
    <row r="2" spans="2:25" s="605" customFormat="1" ht="20.25" thickBot="1">
      <c r="B2" s="665"/>
      <c r="C2" s="665"/>
      <c r="D2" s="177"/>
      <c r="E2" s="177"/>
      <c r="F2" s="177"/>
      <c r="G2" s="177"/>
      <c r="H2" s="177"/>
      <c r="I2" s="177"/>
      <c r="J2" s="177"/>
      <c r="K2" s="177"/>
      <c r="L2" s="177"/>
      <c r="M2" s="177"/>
      <c r="N2" s="177"/>
      <c r="O2" s="178"/>
      <c r="P2" s="177"/>
      <c r="Q2" s="177"/>
      <c r="S2" s="400"/>
      <c r="T2" s="400"/>
      <c r="U2" s="401"/>
      <c r="V2" s="648" t="s">
        <v>264</v>
      </c>
      <c r="W2" s="648"/>
      <c r="X2" s="648"/>
      <c r="Y2" s="648"/>
    </row>
    <row r="3" spans="2:25" s="605" customFormat="1" ht="15" thickBot="1">
      <c r="B3" s="666" t="s">
        <v>44</v>
      </c>
      <c r="C3" s="667"/>
      <c r="D3" s="283" t="s">
        <v>256</v>
      </c>
      <c r="E3" s="283" t="s">
        <v>257</v>
      </c>
      <c r="F3" s="283" t="s">
        <v>258</v>
      </c>
      <c r="G3" s="283" t="s">
        <v>259</v>
      </c>
      <c r="H3" s="283" t="s">
        <v>218</v>
      </c>
      <c r="I3" s="283" t="s">
        <v>219</v>
      </c>
      <c r="J3" s="283" t="s">
        <v>220</v>
      </c>
      <c r="K3" s="283" t="s">
        <v>221</v>
      </c>
      <c r="L3" s="283" t="s">
        <v>222</v>
      </c>
      <c r="M3" s="283" t="s">
        <v>223</v>
      </c>
      <c r="N3" s="284" t="s">
        <v>260</v>
      </c>
      <c r="O3" s="285"/>
      <c r="P3" s="286" t="s">
        <v>261</v>
      </c>
      <c r="Q3" s="260" t="s">
        <v>262</v>
      </c>
      <c r="S3" s="403" t="s">
        <v>263</v>
      </c>
      <c r="T3" s="400"/>
      <c r="U3" s="401"/>
      <c r="V3" s="404" t="s">
        <v>267</v>
      </c>
      <c r="W3" s="405"/>
      <c r="X3" s="405"/>
      <c r="Y3" s="405"/>
    </row>
    <row r="4" spans="2:25" s="605" customFormat="1" ht="15" thickBot="1">
      <c r="B4" s="180"/>
      <c r="C4" s="180"/>
      <c r="D4" s="180"/>
      <c r="E4" s="180"/>
      <c r="F4" s="180"/>
      <c r="G4" s="180"/>
      <c r="H4" s="180"/>
      <c r="I4" s="180"/>
      <c r="J4" s="180"/>
      <c r="K4" s="180"/>
      <c r="L4" s="180"/>
      <c r="M4" s="180"/>
      <c r="N4" s="180"/>
      <c r="O4" s="181"/>
      <c r="P4" s="180"/>
      <c r="Q4" s="180"/>
      <c r="S4" s="406"/>
      <c r="T4" s="400"/>
      <c r="U4" s="401"/>
      <c r="V4" s="407"/>
      <c r="W4" s="407"/>
      <c r="X4" s="407"/>
      <c r="Y4" s="407"/>
    </row>
    <row r="5" spans="2:25" s="605" customFormat="1" ht="15" thickBot="1">
      <c r="B5" s="288" t="s">
        <v>265</v>
      </c>
      <c r="C5" s="289" t="s">
        <v>266</v>
      </c>
      <c r="D5" s="290"/>
      <c r="E5" s="290"/>
      <c r="F5" s="291"/>
      <c r="G5" s="607"/>
      <c r="H5" s="608"/>
      <c r="I5" s="608"/>
      <c r="J5" s="608"/>
      <c r="K5" s="608"/>
      <c r="L5" s="608"/>
      <c r="M5" s="608"/>
      <c r="N5" s="609"/>
      <c r="O5" s="181"/>
      <c r="P5" s="180"/>
      <c r="Q5" s="180"/>
      <c r="S5" s="183"/>
      <c r="T5" s="400"/>
      <c r="U5" s="401"/>
      <c r="V5" s="405"/>
      <c r="W5" s="405"/>
      <c r="X5" s="405"/>
      <c r="Y5" s="405"/>
    </row>
    <row r="6" spans="2:25" s="605" customFormat="1">
      <c r="B6" s="292">
        <v>1</v>
      </c>
      <c r="C6" s="293" t="s">
        <v>268</v>
      </c>
      <c r="D6" s="295" t="s">
        <v>410</v>
      </c>
      <c r="E6" s="313" t="s">
        <v>269</v>
      </c>
      <c r="F6" s="296">
        <v>0</v>
      </c>
      <c r="G6" s="607"/>
      <c r="H6" s="608"/>
      <c r="I6" s="608"/>
      <c r="J6" s="608"/>
      <c r="K6" s="608"/>
      <c r="L6" s="608"/>
      <c r="M6" s="608"/>
      <c r="N6" s="297" t="s">
        <v>411</v>
      </c>
      <c r="O6" s="181"/>
      <c r="P6" s="185" t="s">
        <v>271</v>
      </c>
      <c r="Q6" s="186"/>
      <c r="S6" s="183"/>
      <c r="T6" s="400"/>
      <c r="U6" s="401"/>
      <c r="V6" s="405"/>
      <c r="W6" s="405"/>
      <c r="X6" s="405"/>
      <c r="Y6" s="405"/>
    </row>
    <row r="7" spans="2:25" s="605" customFormat="1">
      <c r="B7" s="298">
        <v>2</v>
      </c>
      <c r="C7" s="299" t="s">
        <v>272</v>
      </c>
      <c r="D7" s="300" t="s">
        <v>273</v>
      </c>
      <c r="E7" s="300" t="s">
        <v>88</v>
      </c>
      <c r="F7" s="301">
        <v>0</v>
      </c>
      <c r="G7" s="607"/>
      <c r="H7" s="608"/>
      <c r="I7" s="608"/>
      <c r="J7" s="608"/>
      <c r="K7" s="608"/>
      <c r="L7" s="608"/>
      <c r="M7" s="608"/>
      <c r="N7" s="302">
        <v>2</v>
      </c>
      <c r="O7" s="181"/>
      <c r="P7" s="188" t="s">
        <v>274</v>
      </c>
      <c r="Q7" s="189"/>
      <c r="S7" s="183"/>
      <c r="T7" s="400"/>
      <c r="U7" s="401"/>
      <c r="V7" s="405"/>
      <c r="W7" s="405"/>
      <c r="X7" s="405"/>
      <c r="Y7" s="405"/>
    </row>
    <row r="8" spans="2:25" s="605" customFormat="1" ht="15" thickBot="1">
      <c r="B8" s="303">
        <v>3</v>
      </c>
      <c r="C8" s="304" t="s">
        <v>65</v>
      </c>
      <c r="D8" s="305" t="s">
        <v>412</v>
      </c>
      <c r="E8" s="305" t="s">
        <v>180</v>
      </c>
      <c r="F8" s="306">
        <v>0</v>
      </c>
      <c r="G8" s="607"/>
      <c r="H8" s="608"/>
      <c r="I8" s="608"/>
      <c r="J8" s="608"/>
      <c r="K8" s="608"/>
      <c r="L8" s="608"/>
      <c r="M8" s="608"/>
      <c r="N8" s="261"/>
      <c r="O8" s="181"/>
      <c r="P8" s="190" t="s">
        <v>64</v>
      </c>
      <c r="Q8" s="191"/>
      <c r="S8" s="183" t="str">
        <f xml:space="preserve"> IF( SUM( V8:Y8 ) = 0, 0, $V$3 )</f>
        <v>Please complete all cells in row</v>
      </c>
      <c r="T8" s="400"/>
      <c r="U8" s="401"/>
      <c r="V8" s="405"/>
      <c r="W8" s="405"/>
      <c r="X8" s="405"/>
      <c r="Y8" s="408">
        <v>1</v>
      </c>
    </row>
    <row r="9" spans="2:25" s="605" customFormat="1" ht="15" thickBot="1">
      <c r="B9" s="609"/>
      <c r="C9" s="608"/>
      <c r="D9" s="608"/>
      <c r="E9" s="608"/>
      <c r="F9" s="608"/>
      <c r="G9" s="607"/>
      <c r="H9" s="608"/>
      <c r="I9" s="608"/>
      <c r="J9" s="608"/>
      <c r="K9" s="608"/>
      <c r="L9" s="608"/>
      <c r="M9" s="608"/>
      <c r="N9" s="608"/>
      <c r="O9" s="181"/>
      <c r="P9" s="192"/>
      <c r="Q9" s="192"/>
      <c r="S9" s="183"/>
      <c r="T9" s="400"/>
      <c r="U9" s="401"/>
      <c r="V9" s="405"/>
      <c r="W9" s="405"/>
      <c r="X9" s="405"/>
      <c r="Y9" s="405"/>
    </row>
    <row r="10" spans="2:25" s="605" customFormat="1" ht="15" thickBot="1">
      <c r="B10" s="308" t="s">
        <v>277</v>
      </c>
      <c r="C10" s="309" t="s">
        <v>278</v>
      </c>
      <c r="D10" s="290"/>
      <c r="E10" s="290"/>
      <c r="F10" s="290"/>
      <c r="G10" s="310"/>
      <c r="H10" s="608"/>
      <c r="I10" s="608"/>
      <c r="J10" s="608"/>
      <c r="K10" s="608"/>
      <c r="L10" s="608"/>
      <c r="M10" s="608"/>
      <c r="N10" s="609"/>
      <c r="O10" s="181"/>
      <c r="P10" s="192"/>
      <c r="Q10" s="192"/>
      <c r="S10" s="183"/>
      <c r="T10" s="400"/>
      <c r="U10" s="401"/>
      <c r="V10" s="405"/>
      <c r="W10" s="405"/>
      <c r="X10" s="405"/>
      <c r="Y10" s="405"/>
    </row>
    <row r="11" spans="2:25" s="605" customFormat="1">
      <c r="B11" s="311">
        <v>4</v>
      </c>
      <c r="C11" s="312" t="s">
        <v>279</v>
      </c>
      <c r="D11" s="313" t="s">
        <v>413</v>
      </c>
      <c r="E11" s="313" t="s">
        <v>135</v>
      </c>
      <c r="F11" s="314">
        <v>2</v>
      </c>
      <c r="G11" s="409" t="s">
        <v>270</v>
      </c>
      <c r="H11" s="608"/>
      <c r="I11" s="608"/>
      <c r="J11" s="608"/>
      <c r="K11" s="608"/>
      <c r="L11" s="608"/>
      <c r="M11" s="608"/>
      <c r="N11" s="316">
        <v>0.02</v>
      </c>
      <c r="O11" s="181"/>
      <c r="P11" s="185" t="s">
        <v>281</v>
      </c>
      <c r="Q11" s="186"/>
      <c r="S11" s="183"/>
      <c r="T11" s="400"/>
      <c r="U11" s="401"/>
      <c r="V11" s="405"/>
      <c r="W11" s="405"/>
      <c r="X11" s="405"/>
      <c r="Y11" s="405"/>
    </row>
    <row r="12" spans="2:25" s="605" customFormat="1">
      <c r="B12" s="317">
        <v>5</v>
      </c>
      <c r="C12" s="318" t="s">
        <v>282</v>
      </c>
      <c r="D12" s="319" t="s">
        <v>414</v>
      </c>
      <c r="E12" s="319" t="s">
        <v>135</v>
      </c>
      <c r="F12" s="320">
        <v>2</v>
      </c>
      <c r="G12" s="321" t="s">
        <v>270</v>
      </c>
      <c r="H12" s="608"/>
      <c r="I12" s="608"/>
      <c r="J12" s="608"/>
      <c r="K12" s="608"/>
      <c r="L12" s="608"/>
      <c r="M12" s="608"/>
      <c r="N12" s="322">
        <v>0.03</v>
      </c>
      <c r="O12" s="181"/>
      <c r="P12" s="195" t="s">
        <v>281</v>
      </c>
      <c r="Q12" s="189"/>
      <c r="S12" s="183"/>
      <c r="T12" s="400"/>
      <c r="U12" s="401"/>
      <c r="V12" s="405"/>
      <c r="W12" s="405"/>
      <c r="X12" s="405"/>
      <c r="Y12" s="405"/>
    </row>
    <row r="13" spans="2:25" s="605" customFormat="1">
      <c r="B13" s="317">
        <v>6</v>
      </c>
      <c r="C13" s="318" t="s">
        <v>73</v>
      </c>
      <c r="D13" s="319" t="s">
        <v>415</v>
      </c>
      <c r="E13" s="319" t="s">
        <v>135</v>
      </c>
      <c r="F13" s="320">
        <v>2</v>
      </c>
      <c r="G13" s="321" t="s">
        <v>270</v>
      </c>
      <c r="H13" s="608"/>
      <c r="I13" s="608"/>
      <c r="J13" s="608"/>
      <c r="K13" s="608"/>
      <c r="L13" s="608"/>
      <c r="M13" s="608"/>
      <c r="N13" s="322">
        <v>0.03</v>
      </c>
      <c r="O13" s="181"/>
      <c r="P13" s="195" t="s">
        <v>281</v>
      </c>
      <c r="Q13" s="189"/>
      <c r="S13" s="183"/>
      <c r="T13" s="400"/>
      <c r="U13" s="401"/>
      <c r="V13" s="405"/>
      <c r="W13" s="405"/>
      <c r="X13" s="405"/>
      <c r="Y13" s="405"/>
    </row>
    <row r="14" spans="2:25" s="605" customFormat="1">
      <c r="B14" s="317">
        <v>7</v>
      </c>
      <c r="C14" s="318" t="s">
        <v>75</v>
      </c>
      <c r="D14" s="319" t="s">
        <v>416</v>
      </c>
      <c r="E14" s="319" t="s">
        <v>135</v>
      </c>
      <c r="F14" s="320">
        <v>2</v>
      </c>
      <c r="G14" s="321" t="s">
        <v>270</v>
      </c>
      <c r="H14" s="612"/>
      <c r="I14" s="613"/>
      <c r="J14" s="612"/>
      <c r="K14" s="612"/>
      <c r="L14" s="612"/>
      <c r="M14" s="612"/>
      <c r="N14" s="322">
        <v>0</v>
      </c>
      <c r="O14" s="181"/>
      <c r="P14" s="195" t="s">
        <v>286</v>
      </c>
      <c r="Q14" s="189"/>
      <c r="S14" s="183"/>
      <c r="T14" s="400"/>
      <c r="U14" s="401"/>
      <c r="V14" s="405"/>
      <c r="W14" s="405"/>
      <c r="X14" s="405"/>
      <c r="Y14" s="405"/>
    </row>
    <row r="15" spans="2:25" s="605" customFormat="1" ht="15" thickBot="1">
      <c r="B15" s="323">
        <v>8</v>
      </c>
      <c r="C15" s="324" t="s">
        <v>77</v>
      </c>
      <c r="D15" s="305" t="s">
        <v>417</v>
      </c>
      <c r="E15" s="305" t="s">
        <v>135</v>
      </c>
      <c r="F15" s="325">
        <v>2</v>
      </c>
      <c r="G15" s="326" t="s">
        <v>270</v>
      </c>
      <c r="H15" s="612"/>
      <c r="I15" s="612"/>
      <c r="J15" s="612"/>
      <c r="K15" s="612"/>
      <c r="L15" s="612"/>
      <c r="M15" s="612"/>
      <c r="N15" s="327">
        <v>0.06</v>
      </c>
      <c r="O15" s="181"/>
      <c r="P15" s="190" t="s">
        <v>281</v>
      </c>
      <c r="Q15" s="191"/>
      <c r="S15" s="183"/>
      <c r="T15" s="400"/>
      <c r="U15" s="401"/>
      <c r="V15" s="405"/>
      <c r="W15" s="405"/>
      <c r="X15" s="405"/>
      <c r="Y15" s="405"/>
    </row>
    <row r="16" spans="2:25" s="605" customFormat="1" ht="15" thickBot="1">
      <c r="B16" s="180"/>
      <c r="C16" s="180"/>
      <c r="D16" s="180"/>
      <c r="E16" s="180"/>
      <c r="F16" s="180"/>
      <c r="G16" s="180"/>
      <c r="H16" s="180"/>
      <c r="I16" s="180"/>
      <c r="J16" s="180"/>
      <c r="K16" s="180"/>
      <c r="L16" s="180"/>
      <c r="M16" s="180"/>
      <c r="N16" s="180"/>
      <c r="O16" s="181"/>
      <c r="P16" s="192"/>
      <c r="Q16" s="192"/>
      <c r="S16" s="183"/>
      <c r="T16" s="400"/>
      <c r="U16" s="401"/>
      <c r="V16" s="405"/>
      <c r="W16" s="405"/>
      <c r="X16" s="405"/>
      <c r="Y16" s="405"/>
    </row>
    <row r="17" spans="2:26" ht="15" thickBot="1">
      <c r="B17" s="308" t="s">
        <v>288</v>
      </c>
      <c r="C17" s="309" t="s">
        <v>80</v>
      </c>
      <c r="D17" s="290"/>
      <c r="E17" s="290"/>
      <c r="F17" s="290"/>
      <c r="G17" s="290"/>
      <c r="H17" s="290"/>
      <c r="I17" s="181"/>
      <c r="J17" s="181"/>
      <c r="K17" s="181"/>
      <c r="L17" s="181"/>
      <c r="M17" s="181"/>
      <c r="N17" s="181"/>
      <c r="O17" s="181"/>
      <c r="P17" s="192"/>
      <c r="Q17" s="192"/>
      <c r="S17" s="183"/>
      <c r="V17" s="405"/>
      <c r="W17" s="405"/>
      <c r="X17" s="405"/>
      <c r="Y17" s="405"/>
    </row>
    <row r="18" spans="2:26" ht="15" thickBot="1">
      <c r="B18" s="311">
        <v>9</v>
      </c>
      <c r="C18" s="312" t="s">
        <v>85</v>
      </c>
      <c r="D18" s="313" t="s">
        <v>418</v>
      </c>
      <c r="E18" s="313" t="s">
        <v>290</v>
      </c>
      <c r="F18" s="313">
        <v>3</v>
      </c>
      <c r="G18" s="315" t="s">
        <v>291</v>
      </c>
      <c r="H18" s="328">
        <v>485.08199999999999</v>
      </c>
      <c r="I18" s="614"/>
      <c r="J18" s="614"/>
      <c r="K18" s="614"/>
      <c r="L18" s="614"/>
      <c r="M18" s="614"/>
      <c r="N18" s="180"/>
      <c r="O18" s="181"/>
      <c r="P18" s="185" t="s">
        <v>292</v>
      </c>
      <c r="Q18" s="186"/>
      <c r="S18" s="183"/>
      <c r="V18" s="405"/>
      <c r="W18" s="405"/>
      <c r="X18" s="405"/>
      <c r="Y18" s="405"/>
    </row>
    <row r="19" spans="2:26">
      <c r="B19" s="329">
        <v>10</v>
      </c>
      <c r="C19" s="330" t="s">
        <v>293</v>
      </c>
      <c r="D19" s="331" t="s">
        <v>294</v>
      </c>
      <c r="E19" s="319" t="s">
        <v>135</v>
      </c>
      <c r="F19" s="320">
        <v>2</v>
      </c>
      <c r="G19" s="332" t="s">
        <v>270</v>
      </c>
      <c r="I19" s="410">
        <v>1.983339944466489E-2</v>
      </c>
      <c r="J19" s="411">
        <v>1.0501750291715295E-2</v>
      </c>
      <c r="K19" s="411">
        <v>2.1939953810623525E-2</v>
      </c>
      <c r="L19" s="411">
        <v>3.8794726930320156E-2</v>
      </c>
      <c r="M19" s="412">
        <v>3.1199999999999999E-2</v>
      </c>
      <c r="N19" s="180"/>
      <c r="O19" s="181"/>
      <c r="P19" s="197" t="s">
        <v>295</v>
      </c>
      <c r="Q19" s="198"/>
      <c r="S19" s="183"/>
      <c r="V19" s="405"/>
      <c r="W19" s="405"/>
      <c r="X19" s="405"/>
      <c r="Y19" s="405"/>
    </row>
    <row r="20" spans="2:26" ht="15" thickBot="1">
      <c r="B20" s="317">
        <v>11</v>
      </c>
      <c r="C20" s="318" t="s">
        <v>419</v>
      </c>
      <c r="D20" s="319" t="s">
        <v>420</v>
      </c>
      <c r="E20" s="319" t="s">
        <v>298</v>
      </c>
      <c r="F20" s="319">
        <v>2</v>
      </c>
      <c r="G20" s="336" t="s">
        <v>270</v>
      </c>
      <c r="H20" s="615"/>
      <c r="I20" s="337">
        <v>0</v>
      </c>
      <c r="J20" s="338">
        <v>1.1599999999999999</v>
      </c>
      <c r="K20" s="338">
        <v>0.8</v>
      </c>
      <c r="L20" s="338">
        <v>0.80999999999999994</v>
      </c>
      <c r="M20" s="339">
        <v>0.97</v>
      </c>
      <c r="N20" s="181"/>
      <c r="O20" s="181"/>
      <c r="P20" s="195" t="s">
        <v>299</v>
      </c>
      <c r="Q20" s="189"/>
      <c r="S20" s="183"/>
      <c r="V20" s="405"/>
      <c r="W20" s="405"/>
      <c r="X20" s="405"/>
      <c r="Y20" s="405"/>
    </row>
    <row r="21" spans="2:26" ht="15" thickBot="1">
      <c r="B21" s="323">
        <v>12</v>
      </c>
      <c r="C21" s="324" t="s">
        <v>421</v>
      </c>
      <c r="D21" s="305" t="s">
        <v>422</v>
      </c>
      <c r="E21" s="305" t="s">
        <v>290</v>
      </c>
      <c r="F21" s="305">
        <v>3</v>
      </c>
      <c r="G21" s="340" t="s">
        <v>291</v>
      </c>
      <c r="H21" s="341">
        <v>485.08199999999999</v>
      </c>
      <c r="I21" s="199">
        <v>494.70282506941692</v>
      </c>
      <c r="J21" s="200">
        <v>505.63662337770734</v>
      </c>
      <c r="K21" s="200">
        <v>520.77536052659559</v>
      </c>
      <c r="L21" s="200">
        <v>545.19697885052938</v>
      </c>
      <c r="M21" s="201">
        <f xml:space="preserve"> L21 * (1 + M19 + M20/100)</f>
        <v>567.49553528551598</v>
      </c>
      <c r="N21" s="181"/>
      <c r="O21" s="202"/>
      <c r="P21" s="342" t="s">
        <v>302</v>
      </c>
      <c r="Q21" s="343"/>
      <c r="S21" s="183"/>
      <c r="V21" s="405"/>
      <c r="W21" s="405"/>
      <c r="X21" s="405"/>
      <c r="Y21" s="405"/>
    </row>
    <row r="22" spans="2:26" ht="15" thickBot="1">
      <c r="B22" s="181"/>
      <c r="C22" s="181"/>
      <c r="D22" s="181"/>
      <c r="E22" s="181"/>
      <c r="F22" s="181"/>
      <c r="G22" s="181"/>
      <c r="H22" s="615"/>
      <c r="I22" s="203"/>
      <c r="J22" s="203"/>
      <c r="K22" s="203"/>
      <c r="L22" s="203"/>
      <c r="M22" s="203"/>
      <c r="N22" s="181"/>
      <c r="O22" s="181"/>
      <c r="P22" s="344"/>
      <c r="Q22" s="344"/>
      <c r="S22" s="183"/>
      <c r="V22" s="405"/>
      <c r="W22" s="405"/>
      <c r="X22" s="405"/>
      <c r="Y22" s="405"/>
    </row>
    <row r="23" spans="2:26" ht="15" thickBot="1">
      <c r="B23" s="308" t="s">
        <v>303</v>
      </c>
      <c r="C23" s="309" t="s">
        <v>304</v>
      </c>
      <c r="D23" s="290"/>
      <c r="E23" s="290"/>
      <c r="F23" s="290"/>
      <c r="G23" s="310"/>
      <c r="H23" s="608"/>
      <c r="I23" s="608"/>
      <c r="J23" s="608"/>
      <c r="K23" s="608"/>
      <c r="L23" s="608"/>
      <c r="M23" s="608"/>
      <c r="N23" s="608"/>
      <c r="O23" s="181"/>
      <c r="P23" s="344"/>
      <c r="Q23" s="344"/>
      <c r="S23" s="183"/>
      <c r="V23" s="405"/>
      <c r="W23" s="405"/>
      <c r="X23" s="405"/>
      <c r="Y23" s="405"/>
    </row>
    <row r="24" spans="2:26" ht="15" thickBot="1">
      <c r="B24" s="311">
        <v>13</v>
      </c>
      <c r="C24" s="312" t="s">
        <v>423</v>
      </c>
      <c r="D24" s="313" t="s">
        <v>424</v>
      </c>
      <c r="E24" s="313" t="s">
        <v>290</v>
      </c>
      <c r="F24" s="314">
        <v>3</v>
      </c>
      <c r="G24" s="345" t="s">
        <v>339</v>
      </c>
      <c r="H24" s="328">
        <v>-9.6800330524635996</v>
      </c>
      <c r="I24" s="616"/>
      <c r="J24" s="616"/>
      <c r="K24" s="616"/>
      <c r="L24" s="616"/>
      <c r="M24" s="616"/>
      <c r="N24" s="608"/>
      <c r="O24" s="181"/>
      <c r="P24" s="204" t="s">
        <v>308</v>
      </c>
      <c r="Q24" s="205"/>
      <c r="S24" s="183"/>
      <c r="V24" s="405"/>
      <c r="W24" s="405"/>
      <c r="X24" s="405"/>
      <c r="Y24" s="405"/>
      <c r="Z24" s="262"/>
    </row>
    <row r="25" spans="2:26" ht="15" thickBot="1">
      <c r="B25" s="323">
        <v>14</v>
      </c>
      <c r="C25" s="324" t="s">
        <v>425</v>
      </c>
      <c r="D25" s="305" t="s">
        <v>426</v>
      </c>
      <c r="E25" s="305" t="s">
        <v>135</v>
      </c>
      <c r="F25" s="325">
        <v>2</v>
      </c>
      <c r="G25" s="326" t="s">
        <v>270</v>
      </c>
      <c r="H25" s="614"/>
      <c r="I25" s="614"/>
      <c r="J25" s="614"/>
      <c r="K25" s="346">
        <v>0</v>
      </c>
      <c r="L25" s="347">
        <v>0</v>
      </c>
      <c r="M25" s="348">
        <v>0</v>
      </c>
      <c r="N25" s="620"/>
      <c r="O25" s="181"/>
      <c r="P25" s="349" t="s">
        <v>311</v>
      </c>
      <c r="Q25" s="350" t="s">
        <v>109</v>
      </c>
      <c r="S25" s="183"/>
      <c r="V25" s="405"/>
      <c r="W25" s="405"/>
      <c r="X25" s="405"/>
      <c r="Y25" s="405"/>
      <c r="Z25" s="262"/>
    </row>
    <row r="26" spans="2:26" ht="15" thickBot="1">
      <c r="B26" s="181"/>
      <c r="C26" s="181"/>
      <c r="D26" s="181"/>
      <c r="E26" s="181"/>
      <c r="F26" s="181"/>
      <c r="G26" s="181"/>
      <c r="H26" s="614"/>
      <c r="I26" s="203"/>
      <c r="J26" s="203"/>
      <c r="K26" s="203"/>
      <c r="L26" s="203"/>
      <c r="M26" s="203"/>
      <c r="N26" s="203"/>
      <c r="O26" s="181"/>
      <c r="P26" s="344"/>
      <c r="Q26" s="344"/>
      <c r="S26" s="183"/>
      <c r="V26" s="405"/>
      <c r="W26" s="405"/>
      <c r="X26" s="405"/>
      <c r="Y26" s="405"/>
      <c r="Z26" s="262"/>
    </row>
    <row r="27" spans="2:26" ht="15" thickBot="1">
      <c r="B27" s="308" t="s">
        <v>312</v>
      </c>
      <c r="C27" s="309" t="s">
        <v>313</v>
      </c>
      <c r="D27" s="290"/>
      <c r="E27" s="290"/>
      <c r="F27" s="290"/>
      <c r="G27" s="290"/>
      <c r="H27" s="614"/>
      <c r="I27" s="203"/>
      <c r="J27" s="203"/>
      <c r="K27" s="203"/>
      <c r="L27" s="203"/>
      <c r="M27" s="203"/>
      <c r="N27" s="240"/>
      <c r="O27" s="181"/>
      <c r="P27" s="192"/>
      <c r="Q27" s="192"/>
      <c r="S27" s="183"/>
      <c r="V27" s="405"/>
      <c r="W27" s="405"/>
      <c r="X27" s="405"/>
      <c r="Y27" s="405"/>
    </row>
    <row r="28" spans="2:26">
      <c r="B28" s="351">
        <v>15</v>
      </c>
      <c r="C28" s="352" t="s">
        <v>427</v>
      </c>
      <c r="D28" s="295" t="s">
        <v>428</v>
      </c>
      <c r="E28" s="295" t="s">
        <v>290</v>
      </c>
      <c r="F28" s="295">
        <v>3</v>
      </c>
      <c r="G28" s="353" t="s">
        <v>291</v>
      </c>
      <c r="H28" s="614"/>
      <c r="I28" s="354">
        <f>+'Adjusted inputs'!H44</f>
        <v>224.55699999999999</v>
      </c>
      <c r="J28" s="355">
        <f>+'Adjusted inputs'!I44</f>
        <v>219.92400000000001</v>
      </c>
      <c r="K28" s="263">
        <f>+'Adjusted inputs'!J44</f>
        <v>219.09936363545256</v>
      </c>
      <c r="L28" s="263">
        <f>+'Adjusted inputs'!K44</f>
        <v>216.5811050441672</v>
      </c>
      <c r="M28" s="413">
        <f>+'Adjusted inputs'!L44</f>
        <v>213.21952888598585</v>
      </c>
      <c r="N28" s="240"/>
      <c r="O28" s="202"/>
      <c r="P28" s="356" t="s">
        <v>316</v>
      </c>
      <c r="Q28" s="357"/>
      <c r="S28" s="183">
        <f xml:space="preserve"> IF( SUM( V28:Y28 ) = 0, 0, $V$3 )</f>
        <v>0</v>
      </c>
      <c r="V28" s="408">
        <v>0</v>
      </c>
      <c r="W28" s="408">
        <v>0</v>
      </c>
      <c r="X28" s="408">
        <v>0</v>
      </c>
      <c r="Y28" s="405"/>
    </row>
    <row r="29" spans="2:26">
      <c r="B29" s="358">
        <v>16</v>
      </c>
      <c r="C29" s="359" t="s">
        <v>429</v>
      </c>
      <c r="D29" s="300" t="s">
        <v>430</v>
      </c>
      <c r="E29" s="300" t="s">
        <v>290</v>
      </c>
      <c r="F29" s="300">
        <v>3</v>
      </c>
      <c r="G29" s="360" t="s">
        <v>291</v>
      </c>
      <c r="H29" s="614"/>
      <c r="I29" s="361">
        <f>+'Adjusted inputs'!H45</f>
        <v>2.0950000000000002</v>
      </c>
      <c r="J29" s="362">
        <f>+'Adjusted inputs'!I45</f>
        <v>2.0840000000000001</v>
      </c>
      <c r="K29" s="264">
        <f>+'Adjusted inputs'!J45</f>
        <v>2.3900492974641985</v>
      </c>
      <c r="L29" s="264">
        <f>+'Adjusted inputs'!K45</f>
        <v>2.4346296413501332</v>
      </c>
      <c r="M29" s="414">
        <f>+'Adjusted inputs'!L45</f>
        <v>2.3903858028290577</v>
      </c>
      <c r="N29" s="240"/>
      <c r="O29" s="202"/>
      <c r="P29" s="363" t="s">
        <v>316</v>
      </c>
      <c r="Q29" s="364"/>
      <c r="S29" s="183">
        <f t="shared" ref="S29:S35" si="0" xml:space="preserve"> IF( SUM( V29:Y29 ) = 0, 0, $V$3 )</f>
        <v>0</v>
      </c>
      <c r="V29" s="408">
        <v>0</v>
      </c>
      <c r="W29" s="408">
        <v>0</v>
      </c>
      <c r="X29" s="408">
        <v>0</v>
      </c>
      <c r="Y29" s="405"/>
    </row>
    <row r="30" spans="2:26">
      <c r="B30" s="358">
        <v>17</v>
      </c>
      <c r="C30" s="359" t="s">
        <v>431</v>
      </c>
      <c r="D30" s="300" t="s">
        <v>432</v>
      </c>
      <c r="E30" s="300" t="s">
        <v>290</v>
      </c>
      <c r="F30" s="300">
        <v>3</v>
      </c>
      <c r="G30" s="360" t="s">
        <v>291</v>
      </c>
      <c r="H30" s="614"/>
      <c r="I30" s="361">
        <f>+'Adjusted inputs'!H46</f>
        <v>151.39400000000001</v>
      </c>
      <c r="J30" s="362">
        <f>+'Adjusted inputs'!I46</f>
        <v>163.965</v>
      </c>
      <c r="K30" s="264">
        <f>+'Adjusted inputs'!J46</f>
        <v>173.99972437363473</v>
      </c>
      <c r="L30" s="264">
        <f>+'Adjusted inputs'!K46</f>
        <v>193.54870861107463</v>
      </c>
      <c r="M30" s="414">
        <f>+'Adjusted inputs'!L46</f>
        <v>217.58254941889598</v>
      </c>
      <c r="N30" s="240"/>
      <c r="O30" s="202"/>
      <c r="P30" s="363" t="s">
        <v>316</v>
      </c>
      <c r="Q30" s="364"/>
      <c r="S30" s="183">
        <f t="shared" si="0"/>
        <v>0</v>
      </c>
      <c r="V30" s="408">
        <v>0</v>
      </c>
      <c r="W30" s="408">
        <v>0</v>
      </c>
      <c r="X30" s="408">
        <v>0</v>
      </c>
      <c r="Y30" s="405"/>
    </row>
    <row r="31" spans="2:26">
      <c r="B31" s="358">
        <v>18</v>
      </c>
      <c r="C31" s="359" t="s">
        <v>433</v>
      </c>
      <c r="D31" s="300" t="s">
        <v>434</v>
      </c>
      <c r="E31" s="300" t="s">
        <v>290</v>
      </c>
      <c r="F31" s="300">
        <v>3</v>
      </c>
      <c r="G31" s="360" t="s">
        <v>291</v>
      </c>
      <c r="H31" s="614"/>
      <c r="I31" s="361">
        <f>+'Adjusted inputs'!H47</f>
        <v>110.517</v>
      </c>
      <c r="J31" s="362">
        <f>+'Adjusted inputs'!I47</f>
        <v>113.40600000000001</v>
      </c>
      <c r="K31" s="264">
        <f>+'Adjusted inputs'!J47</f>
        <v>111.28748863222793</v>
      </c>
      <c r="L31" s="264">
        <f>+'Adjusted inputs'!K47</f>
        <v>123.19205882600338</v>
      </c>
      <c r="M31" s="414">
        <f>+'Adjusted inputs'!L47</f>
        <v>131.67080595497856</v>
      </c>
      <c r="N31" s="240"/>
      <c r="O31" s="202"/>
      <c r="P31" s="363" t="s">
        <v>316</v>
      </c>
      <c r="Q31" s="364"/>
      <c r="S31" s="183">
        <f t="shared" si="0"/>
        <v>0</v>
      </c>
      <c r="V31" s="408">
        <v>0</v>
      </c>
      <c r="W31" s="408">
        <v>0</v>
      </c>
      <c r="X31" s="408">
        <v>0</v>
      </c>
      <c r="Y31" s="405"/>
      <c r="Z31" s="262"/>
    </row>
    <row r="32" spans="2:26">
      <c r="B32" s="365">
        <v>19</v>
      </c>
      <c r="C32" s="366" t="s">
        <v>435</v>
      </c>
      <c r="D32" s="367" t="s">
        <v>436</v>
      </c>
      <c r="E32" s="300" t="s">
        <v>290</v>
      </c>
      <c r="F32" s="300">
        <v>3</v>
      </c>
      <c r="G32" s="360" t="s">
        <v>291</v>
      </c>
      <c r="H32" s="614"/>
      <c r="I32" s="368">
        <f>+'Adjusted inputs'!H48</f>
        <v>0</v>
      </c>
      <c r="J32" s="369">
        <f>+'Adjusted inputs'!I48</f>
        <v>0</v>
      </c>
      <c r="K32" s="264">
        <f>+'Adjusted inputs'!J48</f>
        <v>0</v>
      </c>
      <c r="L32" s="264">
        <f>+'Adjusted inputs'!K48</f>
        <v>0</v>
      </c>
      <c r="M32" s="414">
        <f>+'Adjusted inputs'!L48</f>
        <v>0</v>
      </c>
      <c r="N32" s="240"/>
      <c r="O32" s="202"/>
      <c r="P32" s="363" t="s">
        <v>316</v>
      </c>
      <c r="Q32" s="370"/>
      <c r="S32" s="183">
        <f t="shared" si="0"/>
        <v>0</v>
      </c>
      <c r="V32" s="408">
        <v>0</v>
      </c>
      <c r="W32" s="408">
        <v>0</v>
      </c>
      <c r="X32" s="408">
        <v>0</v>
      </c>
      <c r="Y32" s="405"/>
    </row>
    <row r="33" spans="2:26">
      <c r="B33" s="365">
        <v>20</v>
      </c>
      <c r="C33" s="366" t="s">
        <v>437</v>
      </c>
      <c r="D33" s="367" t="s">
        <v>438</v>
      </c>
      <c r="E33" s="300" t="s">
        <v>290</v>
      </c>
      <c r="F33" s="300">
        <v>3</v>
      </c>
      <c r="G33" s="360" t="s">
        <v>291</v>
      </c>
      <c r="H33" s="614"/>
      <c r="I33" s="368">
        <f>+'Adjusted inputs'!H49</f>
        <v>0</v>
      </c>
      <c r="J33" s="369">
        <f>+'Adjusted inputs'!I49</f>
        <v>0</v>
      </c>
      <c r="K33" s="264">
        <f>+'Adjusted inputs'!J49</f>
        <v>0</v>
      </c>
      <c r="L33" s="264">
        <f>+'Adjusted inputs'!K49</f>
        <v>0</v>
      </c>
      <c r="M33" s="414">
        <f>+'Adjusted inputs'!L49</f>
        <v>0</v>
      </c>
      <c r="N33" s="240"/>
      <c r="O33" s="202"/>
      <c r="P33" s="363" t="s">
        <v>316</v>
      </c>
      <c r="Q33" s="371"/>
      <c r="S33" s="183">
        <f t="shared" si="0"/>
        <v>0</v>
      </c>
      <c r="V33" s="408">
        <v>0</v>
      </c>
      <c r="W33" s="408">
        <v>0</v>
      </c>
      <c r="X33" s="408">
        <v>0</v>
      </c>
      <c r="Y33" s="405"/>
    </row>
    <row r="34" spans="2:26">
      <c r="B34" s="358">
        <v>21</v>
      </c>
      <c r="C34" s="359" t="s">
        <v>439</v>
      </c>
      <c r="D34" s="300" t="s">
        <v>440</v>
      </c>
      <c r="E34" s="300" t="s">
        <v>290</v>
      </c>
      <c r="F34" s="300">
        <v>3</v>
      </c>
      <c r="G34" s="360" t="s">
        <v>291</v>
      </c>
      <c r="H34" s="614"/>
      <c r="I34" s="265">
        <f>SUM(I28:I33)</f>
        <v>488.56299999999999</v>
      </c>
      <c r="J34" s="265">
        <f t="shared" ref="J34:M34" si="1">SUM(J28:J33)</f>
        <v>499.37900000000002</v>
      </c>
      <c r="K34" s="265">
        <f t="shared" si="1"/>
        <v>506.77662593877938</v>
      </c>
      <c r="L34" s="265">
        <f t="shared" si="1"/>
        <v>535.75650212259541</v>
      </c>
      <c r="M34" s="265">
        <f t="shared" si="1"/>
        <v>564.86327006268948</v>
      </c>
      <c r="N34" s="240"/>
      <c r="O34" s="202"/>
      <c r="P34" s="195" t="s">
        <v>329</v>
      </c>
      <c r="Q34" s="224"/>
      <c r="S34" s="183"/>
      <c r="V34" s="405"/>
      <c r="W34" s="405"/>
      <c r="X34" s="405"/>
      <c r="Y34" s="405"/>
    </row>
    <row r="35" spans="2:26">
      <c r="B35" s="358">
        <v>22</v>
      </c>
      <c r="C35" s="359" t="s">
        <v>441</v>
      </c>
      <c r="D35" s="300" t="s">
        <v>477</v>
      </c>
      <c r="E35" s="300" t="s">
        <v>290</v>
      </c>
      <c r="F35" s="300">
        <v>3</v>
      </c>
      <c r="G35" s="360" t="s">
        <v>291</v>
      </c>
      <c r="H35" s="614"/>
      <c r="I35" s="361">
        <f>+'Adjusted inputs'!H51</f>
        <v>7.3220000000000001</v>
      </c>
      <c r="J35" s="362">
        <f>+'Adjusted inputs'!I51</f>
        <v>8.2289999999999992</v>
      </c>
      <c r="K35" s="264">
        <f>+'Adjusted inputs'!J51</f>
        <v>8.1039999999999992</v>
      </c>
      <c r="L35" s="264">
        <f>+'Adjusted inputs'!K51</f>
        <v>14.369218</v>
      </c>
      <c r="M35" s="414">
        <f>+'Adjusted inputs'!L51</f>
        <v>5.7807439999999994</v>
      </c>
      <c r="N35" s="192"/>
      <c r="O35" s="202"/>
      <c r="P35" s="195" t="s">
        <v>316</v>
      </c>
      <c r="Q35" s="224"/>
      <c r="S35" s="183">
        <f t="shared" si="0"/>
        <v>0</v>
      </c>
      <c r="V35" s="408">
        <v>0</v>
      </c>
      <c r="W35" s="408">
        <v>0</v>
      </c>
      <c r="X35" s="408">
        <v>0</v>
      </c>
      <c r="Y35" s="405"/>
    </row>
    <row r="36" spans="2:26" ht="15" thickBot="1">
      <c r="B36" s="372">
        <v>23</v>
      </c>
      <c r="C36" s="373" t="s">
        <v>443</v>
      </c>
      <c r="D36" s="374" t="s">
        <v>444</v>
      </c>
      <c r="E36" s="374" t="s">
        <v>290</v>
      </c>
      <c r="F36" s="374">
        <v>3</v>
      </c>
      <c r="G36" s="375" t="s">
        <v>291</v>
      </c>
      <c r="H36" s="614"/>
      <c r="I36" s="266">
        <f>SUM(I34:I35)</f>
        <v>495.88499999999999</v>
      </c>
      <c r="J36" s="266">
        <f t="shared" ref="J36:M36" si="2">SUM(J34:J35)</f>
        <v>507.608</v>
      </c>
      <c r="K36" s="266">
        <f t="shared" si="2"/>
        <v>514.88062593877942</v>
      </c>
      <c r="L36" s="266">
        <f t="shared" si="2"/>
        <v>550.12572012259545</v>
      </c>
      <c r="M36" s="266">
        <f t="shared" si="2"/>
        <v>570.64401406268951</v>
      </c>
      <c r="N36" s="240"/>
      <c r="O36" s="202"/>
      <c r="P36" s="190" t="s">
        <v>334</v>
      </c>
      <c r="Q36" s="233"/>
      <c r="S36" s="183"/>
      <c r="V36" s="405"/>
      <c r="W36" s="405"/>
      <c r="X36" s="405"/>
      <c r="Y36" s="405"/>
    </row>
    <row r="37" spans="2:26" ht="15" thickBot="1">
      <c r="B37" s="234"/>
      <c r="C37" s="235"/>
      <c r="D37" s="180"/>
      <c r="E37" s="180"/>
      <c r="F37" s="180"/>
      <c r="G37" s="180"/>
      <c r="H37" s="614"/>
      <c r="I37" s="192"/>
      <c r="J37" s="192"/>
      <c r="K37" s="192"/>
      <c r="L37" s="192"/>
      <c r="M37" s="192"/>
      <c r="N37" s="240"/>
      <c r="O37" s="181"/>
      <c r="P37" s="192"/>
      <c r="Q37" s="192"/>
      <c r="S37" s="183"/>
      <c r="U37" s="267"/>
      <c r="V37" s="405"/>
      <c r="W37" s="405"/>
      <c r="X37" s="405"/>
      <c r="Y37" s="405"/>
      <c r="Z37" s="267"/>
    </row>
    <row r="38" spans="2:26" ht="14.25" customHeight="1" thickBot="1">
      <c r="B38" s="376" t="s">
        <v>335</v>
      </c>
      <c r="C38" s="377" t="s">
        <v>336</v>
      </c>
      <c r="D38" s="290"/>
      <c r="E38" s="290"/>
      <c r="F38" s="290"/>
      <c r="G38" s="290"/>
      <c r="H38" s="614"/>
      <c r="I38" s="203"/>
      <c r="J38" s="203"/>
      <c r="K38" s="203"/>
      <c r="L38" s="203"/>
      <c r="M38" s="203"/>
      <c r="N38" s="240"/>
      <c r="O38" s="181"/>
      <c r="P38" s="192"/>
      <c r="Q38" s="192"/>
      <c r="S38" s="183"/>
      <c r="U38" s="267"/>
      <c r="V38" s="405"/>
      <c r="W38" s="405"/>
      <c r="X38" s="405"/>
      <c r="Y38" s="405"/>
      <c r="Z38" s="267"/>
    </row>
    <row r="39" spans="2:26">
      <c r="B39" s="351">
        <v>24</v>
      </c>
      <c r="C39" s="352" t="s">
        <v>445</v>
      </c>
      <c r="D39" s="313" t="s">
        <v>446</v>
      </c>
      <c r="E39" s="313" t="s">
        <v>290</v>
      </c>
      <c r="F39" s="313">
        <v>3</v>
      </c>
      <c r="G39" s="378" t="s">
        <v>339</v>
      </c>
      <c r="H39" s="614"/>
      <c r="I39" s="354">
        <v>4.9720000000000004</v>
      </c>
      <c r="J39" s="355">
        <v>5.8310000000000004</v>
      </c>
      <c r="K39" s="355">
        <v>7.3</v>
      </c>
      <c r="L39" s="355">
        <v>8.1359999999999992</v>
      </c>
      <c r="M39" s="380">
        <v>8.7810000000000006</v>
      </c>
      <c r="N39" s="240"/>
      <c r="O39" s="181"/>
      <c r="P39" s="185" t="s">
        <v>340</v>
      </c>
      <c r="Q39" s="186"/>
      <c r="S39" s="183"/>
      <c r="U39" s="267"/>
      <c r="V39" s="405"/>
      <c r="W39" s="405"/>
      <c r="X39" s="405"/>
      <c r="Y39" s="405"/>
      <c r="Z39" s="267"/>
    </row>
    <row r="40" spans="2:26">
      <c r="B40" s="358">
        <v>25</v>
      </c>
      <c r="C40" s="359" t="s">
        <v>441</v>
      </c>
      <c r="D40" s="319" t="s">
        <v>447</v>
      </c>
      <c r="E40" s="319" t="s">
        <v>290</v>
      </c>
      <c r="F40" s="319">
        <v>3</v>
      </c>
      <c r="G40" s="336" t="s">
        <v>291</v>
      </c>
      <c r="H40" s="614"/>
      <c r="I40" s="415">
        <f>+I35</f>
        <v>7.3220000000000001</v>
      </c>
      <c r="J40" s="415">
        <f t="shared" ref="J40:M40" si="3">+J35</f>
        <v>8.2289999999999992</v>
      </c>
      <c r="K40" s="415">
        <f t="shared" si="3"/>
        <v>8.1039999999999992</v>
      </c>
      <c r="L40" s="415">
        <f t="shared" si="3"/>
        <v>14.369218</v>
      </c>
      <c r="M40" s="415">
        <f t="shared" si="3"/>
        <v>5.7807439999999994</v>
      </c>
      <c r="N40" s="192"/>
      <c r="O40" s="202"/>
      <c r="P40" s="195" t="s">
        <v>342</v>
      </c>
      <c r="Q40" s="189"/>
      <c r="S40" s="183"/>
      <c r="U40" s="267"/>
      <c r="V40" s="405"/>
      <c r="W40" s="405"/>
      <c r="X40" s="405"/>
      <c r="Y40" s="405"/>
      <c r="Z40" s="267"/>
    </row>
    <row r="41" spans="2:26" ht="15" thickBot="1">
      <c r="B41" s="372">
        <v>26</v>
      </c>
      <c r="C41" s="373" t="s">
        <v>448</v>
      </c>
      <c r="D41" s="374" t="s">
        <v>449</v>
      </c>
      <c r="E41" s="305" t="s">
        <v>290</v>
      </c>
      <c r="F41" s="305">
        <v>3</v>
      </c>
      <c r="G41" s="340" t="s">
        <v>291</v>
      </c>
      <c r="H41" s="614"/>
      <c r="I41" s="383">
        <f>-I39*RPI!L49+I40</f>
        <v>1.9622465408805017</v>
      </c>
      <c r="J41" s="384">
        <f>-J39*RPI!M49+J40</f>
        <v>1.877244025157232</v>
      </c>
      <c r="K41" s="238">
        <f>-K39*RPI!N49+K40</f>
        <v>-2.2415094339622854E-2</v>
      </c>
      <c r="L41" s="238">
        <f>-L39*RPI!O49+L40</f>
        <v>4.9607953584905662</v>
      </c>
      <c r="M41" s="239">
        <f>-M39*RPI!P49+M40</f>
        <v>-4.6901843018867941</v>
      </c>
      <c r="N41" s="177"/>
      <c r="O41" s="202"/>
      <c r="P41" s="190" t="s">
        <v>345</v>
      </c>
      <c r="Q41" s="191"/>
      <c r="S41" s="183"/>
      <c r="U41" s="267"/>
      <c r="V41" s="405"/>
      <c r="W41" s="405"/>
      <c r="X41" s="405"/>
      <c r="Y41" s="405"/>
      <c r="Z41" s="267"/>
    </row>
    <row r="42" spans="2:26" ht="15" thickBot="1">
      <c r="B42" s="234"/>
      <c r="C42" s="235"/>
      <c r="D42" s="180"/>
      <c r="E42" s="180"/>
      <c r="F42" s="180"/>
      <c r="G42" s="180"/>
      <c r="H42" s="614"/>
      <c r="I42" s="192"/>
      <c r="J42" s="192"/>
      <c r="K42" s="192"/>
      <c r="L42" s="192"/>
      <c r="M42" s="192"/>
      <c r="N42" s="192"/>
      <c r="O42" s="181"/>
      <c r="P42" s="192"/>
      <c r="Q42" s="192"/>
      <c r="S42" s="183"/>
      <c r="U42" s="267"/>
      <c r="V42" s="405"/>
      <c r="W42" s="405"/>
      <c r="X42" s="405"/>
      <c r="Y42" s="405"/>
      <c r="Z42" s="267"/>
    </row>
    <row r="43" spans="2:26" ht="15" thickBot="1">
      <c r="B43" s="308" t="s">
        <v>346</v>
      </c>
      <c r="C43" s="309" t="s">
        <v>347</v>
      </c>
      <c r="D43" s="290"/>
      <c r="E43" s="290"/>
      <c r="F43" s="290"/>
      <c r="G43" s="290"/>
      <c r="H43" s="614"/>
      <c r="I43" s="203"/>
      <c r="J43" s="203"/>
      <c r="K43" s="203"/>
      <c r="L43" s="203"/>
      <c r="M43" s="203"/>
      <c r="N43" s="240"/>
      <c r="O43" s="181"/>
      <c r="P43" s="192"/>
      <c r="Q43" s="192"/>
      <c r="S43" s="183"/>
      <c r="U43" s="267"/>
      <c r="V43" s="405"/>
      <c r="W43" s="405"/>
      <c r="X43" s="405"/>
      <c r="Y43" s="405"/>
      <c r="Z43" s="267"/>
    </row>
    <row r="44" spans="2:26" ht="14.25" customHeight="1">
      <c r="B44" s="351">
        <v>27</v>
      </c>
      <c r="C44" s="312" t="s">
        <v>450</v>
      </c>
      <c r="D44" s="313" t="s">
        <v>451</v>
      </c>
      <c r="E44" s="313" t="s">
        <v>290</v>
      </c>
      <c r="F44" s="313">
        <v>3</v>
      </c>
      <c r="G44" s="378" t="s">
        <v>291</v>
      </c>
      <c r="H44" s="614"/>
      <c r="I44" s="388"/>
      <c r="J44" s="388"/>
      <c r="K44" s="416">
        <f>+'WRFIM - Waste'!N49</f>
        <v>-1.3102787718799942</v>
      </c>
      <c r="L44" s="263">
        <f>+'WRFIM - Waste'!O49</f>
        <v>-2.246178304059367</v>
      </c>
      <c r="M44" s="413">
        <f>+'WRFIM - Waste'!P49</f>
        <v>5.2707494110408257</v>
      </c>
      <c r="N44" s="240"/>
      <c r="O44" s="202"/>
      <c r="P44" s="386" t="s">
        <v>350</v>
      </c>
      <c r="Q44" s="387"/>
      <c r="S44" s="183">
        <f xml:space="preserve"> IF( SUM( V44:Y44 ) = 0, 0, $V$3 )</f>
        <v>0</v>
      </c>
      <c r="V44" s="408">
        <v>0</v>
      </c>
      <c r="W44" s="408">
        <v>0</v>
      </c>
      <c r="X44" s="408">
        <v>0</v>
      </c>
      <c r="Y44" s="405"/>
      <c r="Z44" s="267"/>
    </row>
    <row r="45" spans="2:26" ht="14.25" customHeight="1">
      <c r="B45" s="358">
        <v>28</v>
      </c>
      <c r="C45" s="318" t="s">
        <v>452</v>
      </c>
      <c r="D45" s="319" t="s">
        <v>453</v>
      </c>
      <c r="E45" s="319" t="s">
        <v>290</v>
      </c>
      <c r="F45" s="319">
        <v>3</v>
      </c>
      <c r="G45" s="336" t="s">
        <v>291</v>
      </c>
      <c r="H45" s="614"/>
      <c r="I45" s="388"/>
      <c r="J45" s="388"/>
      <c r="K45" s="417">
        <f>+'WRFIM - Waste'!N59</f>
        <v>0</v>
      </c>
      <c r="L45" s="264">
        <f>+'WRFIM - Waste'!O59</f>
        <v>0</v>
      </c>
      <c r="M45" s="414">
        <f>+'WRFIM - Waste'!P59</f>
        <v>0</v>
      </c>
      <c r="N45" s="240"/>
      <c r="O45" s="178"/>
      <c r="P45" s="195" t="s">
        <v>353</v>
      </c>
      <c r="Q45" s="189"/>
      <c r="S45" s="183">
        <f xml:space="preserve"> IF( SUM( V45:Y45 ) = 0, 0, $V$3 )</f>
        <v>0</v>
      </c>
      <c r="V45" s="408">
        <v>0</v>
      </c>
      <c r="W45" s="408">
        <v>0</v>
      </c>
      <c r="X45" s="408">
        <v>0</v>
      </c>
      <c r="Y45" s="405"/>
      <c r="Z45" s="262"/>
    </row>
    <row r="46" spans="2:26" ht="14.25" customHeight="1" thickBot="1">
      <c r="B46" s="358">
        <v>29</v>
      </c>
      <c r="C46" s="318" t="s">
        <v>454</v>
      </c>
      <c r="D46" s="319" t="s">
        <v>455</v>
      </c>
      <c r="E46" s="319" t="s">
        <v>290</v>
      </c>
      <c r="F46" s="319">
        <v>3</v>
      </c>
      <c r="G46" s="336" t="s">
        <v>291</v>
      </c>
      <c r="H46" s="614"/>
      <c r="I46" s="388"/>
      <c r="J46" s="388"/>
      <c r="K46" s="418">
        <f>+'WRFIM - Waste'!N64</f>
        <v>-1.3102787718799942</v>
      </c>
      <c r="L46" s="419">
        <f>+'WRFIM - Waste'!O64</f>
        <v>-2.246178304059367</v>
      </c>
      <c r="M46" s="414">
        <f>+'WRFIM - Waste'!P64</f>
        <v>5.2707494110408257</v>
      </c>
      <c r="N46" s="240"/>
      <c r="O46" s="178"/>
      <c r="P46" s="195" t="s">
        <v>355</v>
      </c>
      <c r="Q46" s="189"/>
      <c r="S46" s="183">
        <f xml:space="preserve"> IF( SUM( V46:Y46 ) = 0, 0, $V$3 )</f>
        <v>0</v>
      </c>
      <c r="V46" s="408">
        <v>0</v>
      </c>
      <c r="W46" s="408">
        <v>0</v>
      </c>
      <c r="X46" s="408">
        <v>0</v>
      </c>
      <c r="Y46" s="405"/>
      <c r="Z46" s="262"/>
    </row>
    <row r="47" spans="2:26" ht="14.25" customHeight="1">
      <c r="B47" s="358">
        <v>30</v>
      </c>
      <c r="C47" s="318" t="s">
        <v>456</v>
      </c>
      <c r="D47" s="319" t="s">
        <v>457</v>
      </c>
      <c r="E47" s="319" t="s">
        <v>290</v>
      </c>
      <c r="F47" s="319">
        <v>3</v>
      </c>
      <c r="G47" s="336" t="s">
        <v>291</v>
      </c>
      <c r="H47" s="614"/>
      <c r="I47" s="388"/>
      <c r="J47" s="388"/>
      <c r="K47" s="420"/>
      <c r="L47" s="240"/>
      <c r="M47" s="421">
        <f>+'WRFIM - Waste'!P82</f>
        <v>-14.271728700138434</v>
      </c>
      <c r="N47" s="240"/>
      <c r="O47" s="178"/>
      <c r="P47" s="195" t="s">
        <v>458</v>
      </c>
      <c r="Q47" s="189"/>
      <c r="S47" s="183">
        <f xml:space="preserve"> IF( SUM( V47:Y47 ) = 0, 0, $V$3 )</f>
        <v>0</v>
      </c>
      <c r="V47" s="405"/>
      <c r="W47" s="405"/>
      <c r="X47" s="408">
        <v>0</v>
      </c>
      <c r="Y47" s="405"/>
      <c r="Z47" s="262"/>
    </row>
    <row r="48" spans="2:26" ht="14.25" customHeight="1" thickBot="1">
      <c r="B48" s="372">
        <v>31</v>
      </c>
      <c r="C48" s="324" t="s">
        <v>459</v>
      </c>
      <c r="D48" s="305" t="s">
        <v>460</v>
      </c>
      <c r="E48" s="305" t="s">
        <v>290</v>
      </c>
      <c r="F48" s="305">
        <v>3</v>
      </c>
      <c r="G48" s="340" t="s">
        <v>361</v>
      </c>
      <c r="H48" s="614"/>
      <c r="I48" s="388"/>
      <c r="J48" s="388"/>
      <c r="K48" s="420"/>
      <c r="L48" s="240"/>
      <c r="M48" s="422">
        <f>+[12]Summary_Output!$F$41</f>
        <v>-14.057293406034853</v>
      </c>
      <c r="N48" s="240"/>
      <c r="O48" s="178"/>
      <c r="P48" s="190" t="s">
        <v>362</v>
      </c>
      <c r="Q48" s="191"/>
      <c r="S48" s="183">
        <f xml:space="preserve"> IF( SUM( V48:Y48 ) = 0, 0, $V$3 )</f>
        <v>0</v>
      </c>
      <c r="V48" s="405"/>
      <c r="W48" s="405"/>
      <c r="X48" s="408">
        <v>0</v>
      </c>
      <c r="Y48" s="405"/>
      <c r="Z48" s="276"/>
    </row>
    <row r="49" spans="2:26" ht="15">
      <c r="B49" s="234"/>
      <c r="C49" s="235"/>
      <c r="D49" s="180"/>
      <c r="E49" s="180"/>
      <c r="F49" s="180"/>
      <c r="G49" s="180"/>
      <c r="H49" s="180"/>
      <c r="I49" s="385"/>
      <c r="J49" s="385"/>
      <c r="K49" s="385"/>
      <c r="L49" s="177"/>
      <c r="M49" s="177"/>
      <c r="N49" s="177"/>
      <c r="O49" s="178"/>
      <c r="P49" s="177"/>
      <c r="Q49" s="177"/>
      <c r="S49" s="183"/>
      <c r="U49" s="276"/>
      <c r="V49" s="405"/>
      <c r="W49" s="405"/>
      <c r="X49" s="405"/>
      <c r="Y49" s="405"/>
      <c r="Z49" s="276"/>
    </row>
    <row r="50" spans="2:26" ht="15">
      <c r="B50" s="242" t="s">
        <v>363</v>
      </c>
      <c r="C50" s="180"/>
      <c r="D50" s="385"/>
      <c r="E50" s="385"/>
      <c r="F50" s="385"/>
      <c r="G50" s="385"/>
      <c r="H50" s="385"/>
      <c r="I50" s="385"/>
      <c r="J50" s="385"/>
      <c r="K50" s="385"/>
      <c r="L50" s="177"/>
      <c r="M50" s="177"/>
      <c r="N50" s="177"/>
      <c r="O50" s="178"/>
      <c r="P50" s="177"/>
      <c r="Q50" s="177"/>
      <c r="S50" s="183"/>
      <c r="U50" s="276"/>
      <c r="V50" s="405"/>
      <c r="W50" s="405"/>
      <c r="X50" s="405"/>
      <c r="Y50" s="405"/>
      <c r="Z50" s="276"/>
    </row>
    <row r="51" spans="2:26" ht="15">
      <c r="B51" s="392"/>
      <c r="C51" s="393" t="s">
        <v>364</v>
      </c>
      <c r="D51" s="385"/>
      <c r="E51" s="385"/>
      <c r="F51" s="385"/>
      <c r="G51" s="385"/>
      <c r="H51" s="385"/>
      <c r="I51" s="385"/>
      <c r="J51" s="385"/>
      <c r="K51" s="385"/>
      <c r="L51" s="177"/>
      <c r="M51" s="177"/>
      <c r="N51" s="177"/>
      <c r="O51" s="178"/>
      <c r="P51" s="177"/>
      <c r="Q51" s="177"/>
      <c r="S51" s="183"/>
      <c r="U51" s="276"/>
      <c r="V51" s="405"/>
      <c r="W51" s="405"/>
      <c r="X51" s="405"/>
      <c r="Y51" s="405"/>
      <c r="Z51" s="276"/>
    </row>
    <row r="52" spans="2:26" ht="15">
      <c r="B52" s="394"/>
      <c r="C52" s="393" t="s">
        <v>365</v>
      </c>
      <c r="D52" s="385"/>
      <c r="E52" s="385"/>
      <c r="F52" s="385"/>
      <c r="G52" s="385"/>
      <c r="H52" s="385"/>
      <c r="I52" s="385"/>
      <c r="J52" s="385"/>
      <c r="K52" s="385"/>
      <c r="L52" s="177"/>
      <c r="M52" s="177"/>
      <c r="N52" s="177"/>
      <c r="O52" s="178"/>
      <c r="P52" s="177"/>
      <c r="Q52" s="177"/>
      <c r="S52" s="183"/>
      <c r="U52" s="276"/>
      <c r="V52" s="405"/>
      <c r="W52" s="405"/>
      <c r="X52" s="405"/>
      <c r="Y52" s="405"/>
      <c r="Z52" s="276"/>
    </row>
    <row r="53" spans="2:26" ht="15">
      <c r="B53" s="395"/>
      <c r="C53" s="393" t="s">
        <v>366</v>
      </c>
      <c r="D53" s="385"/>
      <c r="E53" s="385"/>
      <c r="F53" s="385"/>
      <c r="G53" s="385"/>
      <c r="H53" s="385"/>
      <c r="I53" s="385"/>
      <c r="J53" s="385"/>
      <c r="K53" s="385"/>
      <c r="L53" s="177"/>
      <c r="M53" s="177"/>
      <c r="N53" s="177"/>
      <c r="O53" s="178"/>
      <c r="P53" s="177"/>
      <c r="Q53" s="177"/>
      <c r="S53" s="183"/>
      <c r="U53" s="276"/>
      <c r="V53" s="405"/>
      <c r="W53" s="405"/>
      <c r="X53" s="405"/>
      <c r="Y53" s="405"/>
      <c r="Z53" s="276"/>
    </row>
    <row r="54" spans="2:26" ht="15">
      <c r="B54" s="396"/>
      <c r="C54" s="393" t="s">
        <v>367</v>
      </c>
      <c r="D54" s="385"/>
      <c r="E54" s="385"/>
      <c r="F54" s="385"/>
      <c r="G54" s="385"/>
      <c r="H54" s="385"/>
      <c r="I54" s="385"/>
      <c r="J54" s="385"/>
      <c r="K54" s="385"/>
      <c r="L54" s="177"/>
      <c r="M54" s="177"/>
      <c r="N54" s="177"/>
      <c r="O54" s="178"/>
      <c r="P54" s="177"/>
      <c r="Q54" s="177"/>
      <c r="S54" s="277"/>
      <c r="U54" s="423"/>
      <c r="V54" s="405"/>
      <c r="W54" s="405"/>
      <c r="X54" s="405"/>
      <c r="Y54" s="405"/>
      <c r="Z54" s="423"/>
    </row>
    <row r="55" spans="2:26" ht="15.75" thickBot="1">
      <c r="B55" s="243"/>
      <c r="C55" s="244"/>
      <c r="D55" s="385"/>
      <c r="E55" s="385"/>
      <c r="F55" s="385"/>
      <c r="G55" s="385"/>
      <c r="H55" s="385"/>
      <c r="I55" s="385"/>
      <c r="J55" s="385"/>
      <c r="K55" s="385"/>
      <c r="L55" s="177"/>
      <c r="M55" s="177"/>
      <c r="N55" s="177"/>
      <c r="O55" s="178"/>
      <c r="P55" s="177"/>
      <c r="Q55" s="177"/>
      <c r="S55" s="277"/>
      <c r="U55" s="423"/>
      <c r="V55" s="405"/>
      <c r="W55" s="405"/>
      <c r="X55" s="405"/>
      <c r="Y55" s="405"/>
      <c r="Z55" s="423"/>
    </row>
    <row r="56" spans="2:26" ht="16.5" thickBot="1">
      <c r="B56" s="649" t="s">
        <v>461</v>
      </c>
      <c r="C56" s="650"/>
      <c r="D56" s="650"/>
      <c r="E56" s="650"/>
      <c r="F56" s="650"/>
      <c r="G56" s="650"/>
      <c r="H56" s="650"/>
      <c r="I56" s="650"/>
      <c r="J56" s="650"/>
      <c r="K56" s="650"/>
      <c r="L56" s="650"/>
      <c r="M56" s="650"/>
      <c r="N56" s="651"/>
      <c r="O56" s="178"/>
      <c r="P56" s="177"/>
      <c r="Q56" s="177"/>
      <c r="S56" s="277"/>
      <c r="U56" s="423"/>
      <c r="V56" s="405"/>
      <c r="W56" s="405"/>
      <c r="X56" s="405"/>
      <c r="Y56" s="405"/>
      <c r="Z56" s="423"/>
    </row>
    <row r="57" spans="2:26" ht="16.5" thickBot="1">
      <c r="B57" s="397"/>
      <c r="C57" s="245"/>
      <c r="D57" s="246"/>
      <c r="E57" s="246"/>
      <c r="F57" s="246"/>
      <c r="G57" s="246"/>
      <c r="H57" s="246"/>
      <c r="I57" s="246"/>
      <c r="J57" s="246"/>
      <c r="K57" s="246"/>
      <c r="L57" s="177"/>
      <c r="M57" s="177"/>
      <c r="N57" s="177"/>
      <c r="O57" s="178"/>
      <c r="P57" s="177"/>
      <c r="Q57" s="177"/>
      <c r="S57" s="277"/>
      <c r="U57" s="423"/>
      <c r="V57" s="405"/>
      <c r="W57" s="405"/>
      <c r="X57" s="405"/>
      <c r="Y57" s="405"/>
      <c r="Z57" s="423"/>
    </row>
    <row r="58" spans="2:26" ht="45" customHeight="1" thickBot="1">
      <c r="B58" s="668" t="s">
        <v>462</v>
      </c>
      <c r="C58" s="669"/>
      <c r="D58" s="669"/>
      <c r="E58" s="669"/>
      <c r="F58" s="669"/>
      <c r="G58" s="669"/>
      <c r="H58" s="669"/>
      <c r="I58" s="669"/>
      <c r="J58" s="669"/>
      <c r="K58" s="669"/>
      <c r="L58" s="669"/>
      <c r="M58" s="669"/>
      <c r="N58" s="670"/>
      <c r="O58" s="178"/>
      <c r="P58" s="177"/>
      <c r="Q58" s="177"/>
      <c r="S58" s="277"/>
      <c r="U58" s="423"/>
      <c r="V58" s="405"/>
      <c r="W58" s="405"/>
      <c r="X58" s="405"/>
      <c r="Y58" s="405"/>
      <c r="Z58" s="423"/>
    </row>
    <row r="59" spans="2:26" ht="15" thickBot="1">
      <c r="B59" s="247"/>
      <c r="C59" s="248"/>
      <c r="D59" s="247"/>
      <c r="E59" s="247"/>
      <c r="F59" s="247"/>
      <c r="G59" s="247"/>
      <c r="H59" s="247"/>
      <c r="I59" s="398"/>
      <c r="J59" s="398"/>
      <c r="K59" s="398"/>
      <c r="L59" s="177"/>
      <c r="M59" s="177"/>
      <c r="N59" s="177"/>
      <c r="O59" s="178"/>
      <c r="P59" s="177"/>
      <c r="Q59" s="177"/>
      <c r="U59" s="423"/>
      <c r="V59" s="424"/>
      <c r="Z59" s="423"/>
    </row>
    <row r="60" spans="2:26" ht="15" customHeight="1">
      <c r="B60" s="249" t="s">
        <v>370</v>
      </c>
      <c r="C60" s="637" t="s">
        <v>371</v>
      </c>
      <c r="D60" s="638"/>
      <c r="E60" s="638"/>
      <c r="F60" s="638"/>
      <c r="G60" s="638"/>
      <c r="H60" s="638"/>
      <c r="I60" s="638"/>
      <c r="J60" s="638"/>
      <c r="K60" s="638"/>
      <c r="L60" s="638"/>
      <c r="M60" s="638"/>
      <c r="N60" s="639"/>
      <c r="O60" s="178"/>
      <c r="P60" s="177"/>
      <c r="Q60" s="177"/>
      <c r="U60" s="423"/>
      <c r="V60" s="426"/>
      <c r="Z60" s="423"/>
    </row>
    <row r="61" spans="2:26" ht="15" customHeight="1">
      <c r="B61" s="250" t="s">
        <v>372</v>
      </c>
      <c r="C61" s="251" t="str">
        <f>$C$5</f>
        <v>Company details for WRFIM model</v>
      </c>
      <c r="D61" s="251"/>
      <c r="E61" s="251"/>
      <c r="F61" s="251"/>
      <c r="G61" s="251"/>
      <c r="H61" s="251"/>
      <c r="I61" s="251"/>
      <c r="J61" s="251"/>
      <c r="K61" s="251"/>
      <c r="L61" s="251"/>
      <c r="M61" s="251"/>
      <c r="N61" s="252"/>
      <c r="O61" s="178"/>
      <c r="P61" s="177"/>
      <c r="Q61" s="177"/>
      <c r="U61" s="423"/>
      <c r="V61" s="426"/>
      <c r="Z61" s="423"/>
    </row>
    <row r="62" spans="2:26" s="617" customFormat="1" ht="15" customHeight="1">
      <c r="B62" s="253" t="s">
        <v>373</v>
      </c>
      <c r="C62" s="655" t="s">
        <v>266</v>
      </c>
      <c r="D62" s="656"/>
      <c r="E62" s="656"/>
      <c r="F62" s="656"/>
      <c r="G62" s="656"/>
      <c r="H62" s="656"/>
      <c r="I62" s="656"/>
      <c r="J62" s="656"/>
      <c r="K62" s="656"/>
      <c r="L62" s="656"/>
      <c r="M62" s="656"/>
      <c r="N62" s="657"/>
      <c r="O62" s="181"/>
      <c r="P62" s="180"/>
      <c r="Q62" s="180"/>
      <c r="S62" s="400"/>
      <c r="T62" s="400"/>
      <c r="U62" s="423"/>
      <c r="V62" s="426"/>
      <c r="W62" s="425"/>
      <c r="X62" s="425"/>
      <c r="Y62" s="425"/>
      <c r="Z62" s="423"/>
    </row>
    <row r="63" spans="2:26" s="617" customFormat="1" ht="15" customHeight="1">
      <c r="B63" s="250" t="s">
        <v>374</v>
      </c>
      <c r="C63" s="251" t="str">
        <f>$C$10</f>
        <v>WRFIM model parameters</v>
      </c>
      <c r="D63" s="251"/>
      <c r="E63" s="251"/>
      <c r="F63" s="251"/>
      <c r="G63" s="251"/>
      <c r="H63" s="251"/>
      <c r="I63" s="251"/>
      <c r="J63" s="251"/>
      <c r="K63" s="251"/>
      <c r="L63" s="251"/>
      <c r="M63" s="251"/>
      <c r="N63" s="252"/>
      <c r="O63" s="181"/>
      <c r="P63" s="180"/>
      <c r="Q63" s="180"/>
      <c r="S63" s="400"/>
      <c r="T63" s="400"/>
      <c r="U63" s="423"/>
      <c r="V63" s="424"/>
      <c r="W63" s="425"/>
      <c r="X63" s="425"/>
      <c r="Y63" s="425"/>
      <c r="Z63" s="423"/>
    </row>
    <row r="64" spans="2:26" s="617" customFormat="1" ht="15" customHeight="1">
      <c r="B64" s="253" t="s">
        <v>375</v>
      </c>
      <c r="C64" s="655" t="s">
        <v>376</v>
      </c>
      <c r="D64" s="656"/>
      <c r="E64" s="656"/>
      <c r="F64" s="656"/>
      <c r="G64" s="656"/>
      <c r="H64" s="656"/>
      <c r="I64" s="656"/>
      <c r="J64" s="656"/>
      <c r="K64" s="656"/>
      <c r="L64" s="656"/>
      <c r="M64" s="656"/>
      <c r="N64" s="657"/>
      <c r="O64" s="181"/>
      <c r="P64" s="180"/>
      <c r="Q64" s="180"/>
      <c r="S64" s="400"/>
      <c r="T64" s="400"/>
      <c r="U64" s="423"/>
      <c r="V64" s="426"/>
      <c r="W64" s="425"/>
      <c r="X64" s="425"/>
      <c r="Y64" s="425"/>
      <c r="Z64" s="423"/>
    </row>
    <row r="65" spans="2:26" s="617" customFormat="1" ht="15" customHeight="1">
      <c r="B65" s="250" t="s">
        <v>377</v>
      </c>
      <c r="C65" s="251" t="str">
        <f>$C$17</f>
        <v>Allowed revenue</v>
      </c>
      <c r="D65" s="251"/>
      <c r="E65" s="251"/>
      <c r="F65" s="251"/>
      <c r="G65" s="251"/>
      <c r="H65" s="251"/>
      <c r="I65" s="251"/>
      <c r="J65" s="251"/>
      <c r="K65" s="251"/>
      <c r="L65" s="251"/>
      <c r="M65" s="251"/>
      <c r="N65" s="252"/>
      <c r="O65" s="181"/>
      <c r="P65" s="180"/>
      <c r="Q65" s="180"/>
      <c r="S65" s="400"/>
      <c r="T65" s="400"/>
      <c r="U65" s="401"/>
      <c r="V65" s="426"/>
      <c r="W65" s="425"/>
      <c r="X65" s="425"/>
      <c r="Y65" s="425"/>
      <c r="Z65" s="401"/>
    </row>
    <row r="66" spans="2:26" s="617" customFormat="1">
      <c r="B66" s="253" t="s">
        <v>378</v>
      </c>
      <c r="C66" s="655" t="s">
        <v>379</v>
      </c>
      <c r="D66" s="656"/>
      <c r="E66" s="656"/>
      <c r="F66" s="656"/>
      <c r="G66" s="656"/>
      <c r="H66" s="656"/>
      <c r="I66" s="656"/>
      <c r="J66" s="656"/>
      <c r="K66" s="656"/>
      <c r="L66" s="656"/>
      <c r="M66" s="656"/>
      <c r="N66" s="657"/>
      <c r="O66" s="181"/>
      <c r="P66" s="180"/>
      <c r="Q66" s="180"/>
      <c r="S66" s="400"/>
      <c r="T66" s="400"/>
      <c r="U66" s="401"/>
      <c r="V66" s="426"/>
      <c r="W66" s="425"/>
      <c r="X66" s="425"/>
      <c r="Y66" s="425"/>
      <c r="Z66" s="401"/>
    </row>
    <row r="67" spans="2:26" s="617" customFormat="1" ht="15" customHeight="1">
      <c r="B67" s="253" t="s">
        <v>380</v>
      </c>
      <c r="C67" s="655" t="s">
        <v>381</v>
      </c>
      <c r="D67" s="656"/>
      <c r="E67" s="656"/>
      <c r="F67" s="656"/>
      <c r="G67" s="656"/>
      <c r="H67" s="656"/>
      <c r="I67" s="656"/>
      <c r="J67" s="656"/>
      <c r="K67" s="656"/>
      <c r="L67" s="656"/>
      <c r="M67" s="656"/>
      <c r="N67" s="657"/>
      <c r="O67" s="181"/>
      <c r="P67" s="180"/>
      <c r="Q67" s="180"/>
      <c r="S67" s="400"/>
      <c r="T67" s="400"/>
      <c r="U67" s="401"/>
      <c r="V67" s="426"/>
      <c r="W67" s="425"/>
      <c r="X67" s="425"/>
      <c r="Y67" s="425"/>
      <c r="Z67" s="401"/>
    </row>
    <row r="68" spans="2:26" s="617" customFormat="1" ht="15" customHeight="1">
      <c r="B68" s="253" t="s">
        <v>382</v>
      </c>
      <c r="C68" s="655" t="s">
        <v>383</v>
      </c>
      <c r="D68" s="656"/>
      <c r="E68" s="656"/>
      <c r="F68" s="656"/>
      <c r="G68" s="656"/>
      <c r="H68" s="656"/>
      <c r="I68" s="656"/>
      <c r="J68" s="656"/>
      <c r="K68" s="656"/>
      <c r="L68" s="656"/>
      <c r="M68" s="656"/>
      <c r="N68" s="657"/>
      <c r="O68" s="181"/>
      <c r="P68" s="180"/>
      <c r="Q68" s="180"/>
      <c r="S68" s="400"/>
      <c r="T68" s="400"/>
      <c r="U68" s="401"/>
      <c r="V68" s="426"/>
      <c r="W68" s="425"/>
      <c r="X68" s="425"/>
      <c r="Y68" s="425"/>
      <c r="Z68" s="401"/>
    </row>
    <row r="69" spans="2:26" s="617" customFormat="1" ht="15" customHeight="1">
      <c r="B69" s="253">
        <v>12</v>
      </c>
      <c r="C69" s="661" t="s">
        <v>463</v>
      </c>
      <c r="D69" s="662"/>
      <c r="E69" s="662"/>
      <c r="F69" s="662"/>
      <c r="G69" s="662"/>
      <c r="H69" s="662"/>
      <c r="I69" s="662"/>
      <c r="J69" s="662"/>
      <c r="K69" s="662"/>
      <c r="L69" s="662"/>
      <c r="M69" s="662"/>
      <c r="N69" s="663"/>
      <c r="O69" s="181"/>
      <c r="P69" s="180"/>
      <c r="Q69" s="180"/>
      <c r="S69" s="400"/>
      <c r="T69" s="400"/>
      <c r="U69" s="401"/>
      <c r="V69" s="426"/>
      <c r="W69" s="425"/>
      <c r="X69" s="425"/>
      <c r="Y69" s="425"/>
      <c r="Z69" s="401"/>
    </row>
    <row r="70" spans="2:26" s="617" customFormat="1" ht="15" customHeight="1">
      <c r="B70" s="250" t="s">
        <v>385</v>
      </c>
      <c r="C70" s="251" t="str">
        <f>$C$23</f>
        <v>AMP5 RCM blind year adjustment</v>
      </c>
      <c r="D70" s="251"/>
      <c r="E70" s="251"/>
      <c r="F70" s="251"/>
      <c r="G70" s="251"/>
      <c r="H70" s="251"/>
      <c r="I70" s="251"/>
      <c r="J70" s="251"/>
      <c r="K70" s="251"/>
      <c r="L70" s="251"/>
      <c r="M70" s="251"/>
      <c r="N70" s="252"/>
      <c r="O70" s="181"/>
      <c r="P70" s="180"/>
      <c r="Q70" s="180"/>
      <c r="S70" s="400"/>
      <c r="T70" s="400"/>
      <c r="U70" s="401"/>
      <c r="V70" s="425"/>
      <c r="W70" s="425"/>
      <c r="X70" s="425"/>
      <c r="Y70" s="425"/>
      <c r="Z70" s="401"/>
    </row>
    <row r="71" spans="2:26" ht="15" customHeight="1">
      <c r="B71" s="253">
        <v>13</v>
      </c>
      <c r="C71" s="655" t="s">
        <v>386</v>
      </c>
      <c r="D71" s="656"/>
      <c r="E71" s="656"/>
      <c r="F71" s="656"/>
      <c r="G71" s="656"/>
      <c r="H71" s="656"/>
      <c r="I71" s="656"/>
      <c r="J71" s="656"/>
      <c r="K71" s="656"/>
      <c r="L71" s="656"/>
      <c r="M71" s="656"/>
      <c r="N71" s="657"/>
      <c r="O71" s="178"/>
      <c r="P71" s="177"/>
      <c r="Q71" s="177"/>
    </row>
    <row r="72" spans="2:26" ht="15" customHeight="1">
      <c r="B72" s="253">
        <v>14</v>
      </c>
      <c r="C72" s="655" t="s">
        <v>387</v>
      </c>
      <c r="D72" s="656"/>
      <c r="E72" s="656"/>
      <c r="F72" s="656"/>
      <c r="G72" s="656"/>
      <c r="H72" s="656"/>
      <c r="I72" s="656"/>
      <c r="J72" s="656"/>
      <c r="K72" s="656"/>
      <c r="L72" s="656"/>
      <c r="M72" s="656"/>
      <c r="N72" s="657"/>
      <c r="O72" s="178"/>
      <c r="P72" s="177"/>
      <c r="Q72" s="177"/>
    </row>
    <row r="73" spans="2:26" ht="15" customHeight="1">
      <c r="B73" s="250" t="s">
        <v>388</v>
      </c>
      <c r="C73" s="251" t="str">
        <f>$C$27</f>
        <v>Revenue recovered</v>
      </c>
      <c r="D73" s="251"/>
      <c r="E73" s="251"/>
      <c r="F73" s="251"/>
      <c r="G73" s="251"/>
      <c r="H73" s="251"/>
      <c r="I73" s="251"/>
      <c r="J73" s="251"/>
      <c r="K73" s="251"/>
      <c r="L73" s="251"/>
      <c r="M73" s="251"/>
      <c r="N73" s="252"/>
      <c r="O73" s="178"/>
      <c r="P73" s="177"/>
      <c r="Q73" s="177"/>
    </row>
    <row r="74" spans="2:26" ht="15" customHeight="1">
      <c r="B74" s="254" t="s">
        <v>389</v>
      </c>
      <c r="C74" s="658" t="s">
        <v>464</v>
      </c>
      <c r="D74" s="659"/>
      <c r="E74" s="659"/>
      <c r="F74" s="659"/>
      <c r="G74" s="659"/>
      <c r="H74" s="659"/>
      <c r="I74" s="659"/>
      <c r="J74" s="659"/>
      <c r="K74" s="659"/>
      <c r="L74" s="659"/>
      <c r="M74" s="659"/>
      <c r="N74" s="660"/>
      <c r="O74" s="178"/>
      <c r="P74" s="177"/>
      <c r="Q74" s="177"/>
    </row>
    <row r="75" spans="2:26" ht="15" customHeight="1">
      <c r="B75" s="254">
        <v>21</v>
      </c>
      <c r="C75" s="658" t="s">
        <v>465</v>
      </c>
      <c r="D75" s="659"/>
      <c r="E75" s="659"/>
      <c r="F75" s="659"/>
      <c r="G75" s="659"/>
      <c r="H75" s="659"/>
      <c r="I75" s="659"/>
      <c r="J75" s="659"/>
      <c r="K75" s="659"/>
      <c r="L75" s="659"/>
      <c r="M75" s="659"/>
      <c r="N75" s="660"/>
      <c r="O75" s="178"/>
      <c r="P75" s="177"/>
      <c r="Q75" s="177"/>
    </row>
    <row r="76" spans="2:26" ht="30" customHeight="1">
      <c r="B76" s="254">
        <v>22</v>
      </c>
      <c r="C76" s="658" t="s">
        <v>466</v>
      </c>
      <c r="D76" s="659"/>
      <c r="E76" s="659"/>
      <c r="F76" s="659"/>
      <c r="G76" s="659"/>
      <c r="H76" s="659"/>
      <c r="I76" s="659"/>
      <c r="J76" s="659"/>
      <c r="K76" s="659"/>
      <c r="L76" s="659"/>
      <c r="M76" s="659"/>
      <c r="N76" s="660"/>
      <c r="O76" s="178"/>
      <c r="P76" s="177"/>
      <c r="Q76" s="177"/>
    </row>
    <row r="77" spans="2:26" ht="15" customHeight="1">
      <c r="B77" s="254">
        <v>23</v>
      </c>
      <c r="C77" s="658" t="s">
        <v>467</v>
      </c>
      <c r="D77" s="659"/>
      <c r="E77" s="659"/>
      <c r="F77" s="659"/>
      <c r="G77" s="659"/>
      <c r="H77" s="659"/>
      <c r="I77" s="659"/>
      <c r="J77" s="659"/>
      <c r="K77" s="659"/>
      <c r="L77" s="659"/>
      <c r="M77" s="659"/>
      <c r="N77" s="660"/>
      <c r="O77" s="178"/>
      <c r="P77" s="177"/>
      <c r="Q77" s="177"/>
    </row>
    <row r="78" spans="2:26" ht="15" customHeight="1">
      <c r="B78" s="250" t="s">
        <v>394</v>
      </c>
      <c r="C78" s="251" t="str">
        <f>$C$38</f>
        <v>Variance analysis of grants and contributions</v>
      </c>
      <c r="D78" s="251"/>
      <c r="E78" s="251"/>
      <c r="F78" s="251"/>
      <c r="G78" s="251"/>
      <c r="H78" s="251"/>
      <c r="I78" s="251"/>
      <c r="J78" s="251"/>
      <c r="K78" s="251"/>
      <c r="L78" s="251"/>
      <c r="M78" s="251"/>
      <c r="N78" s="252"/>
      <c r="O78" s="178"/>
      <c r="P78" s="177"/>
      <c r="Q78" s="177"/>
    </row>
    <row r="79" spans="2:26" ht="15" customHeight="1">
      <c r="B79" s="254">
        <v>24</v>
      </c>
      <c r="C79" s="658" t="s">
        <v>468</v>
      </c>
      <c r="D79" s="659"/>
      <c r="E79" s="659"/>
      <c r="F79" s="659"/>
      <c r="G79" s="659"/>
      <c r="H79" s="659"/>
      <c r="I79" s="659"/>
      <c r="J79" s="659"/>
      <c r="K79" s="659"/>
      <c r="L79" s="659"/>
      <c r="M79" s="659"/>
      <c r="N79" s="660"/>
      <c r="O79" s="178"/>
      <c r="P79" s="177"/>
      <c r="Q79" s="177"/>
    </row>
    <row r="80" spans="2:26" ht="15" customHeight="1">
      <c r="B80" s="254">
        <v>25</v>
      </c>
      <c r="C80" s="658" t="s">
        <v>469</v>
      </c>
      <c r="D80" s="659"/>
      <c r="E80" s="659"/>
      <c r="F80" s="659"/>
      <c r="G80" s="659"/>
      <c r="H80" s="659"/>
      <c r="I80" s="659"/>
      <c r="J80" s="659"/>
      <c r="K80" s="659"/>
      <c r="L80" s="659"/>
      <c r="M80" s="659"/>
      <c r="N80" s="660"/>
      <c r="O80" s="178"/>
      <c r="P80" s="177"/>
      <c r="Q80" s="177"/>
    </row>
    <row r="81" spans="2:17" s="605" customFormat="1" ht="12.75">
      <c r="B81" s="254">
        <v>26</v>
      </c>
      <c r="C81" s="658" t="s">
        <v>470</v>
      </c>
      <c r="D81" s="659"/>
      <c r="E81" s="659"/>
      <c r="F81" s="659"/>
      <c r="G81" s="659"/>
      <c r="H81" s="659"/>
      <c r="I81" s="659"/>
      <c r="J81" s="659"/>
      <c r="K81" s="659"/>
      <c r="L81" s="659"/>
      <c r="M81" s="659"/>
      <c r="N81" s="660"/>
      <c r="O81" s="178"/>
      <c r="P81" s="177"/>
      <c r="Q81" s="177"/>
    </row>
    <row r="82" spans="2:17" s="605" customFormat="1" ht="13.5">
      <c r="B82" s="250" t="s">
        <v>398</v>
      </c>
      <c r="C82" s="251" t="str">
        <f>$C$43</f>
        <v>Penalties</v>
      </c>
      <c r="D82" s="251"/>
      <c r="E82" s="251"/>
      <c r="F82" s="251"/>
      <c r="G82" s="251"/>
      <c r="H82" s="251"/>
      <c r="I82" s="251"/>
      <c r="J82" s="251"/>
      <c r="K82" s="251"/>
      <c r="L82" s="251"/>
      <c r="M82" s="251"/>
      <c r="N82" s="252"/>
      <c r="O82" s="178"/>
      <c r="P82" s="177"/>
      <c r="Q82" s="177"/>
    </row>
    <row r="83" spans="2:17" s="605" customFormat="1" ht="12.75">
      <c r="B83" s="258" t="s">
        <v>399</v>
      </c>
      <c r="C83" s="655" t="s">
        <v>471</v>
      </c>
      <c r="D83" s="656"/>
      <c r="E83" s="656"/>
      <c r="F83" s="656"/>
      <c r="G83" s="656"/>
      <c r="H83" s="656"/>
      <c r="I83" s="656"/>
      <c r="J83" s="656"/>
      <c r="K83" s="656"/>
      <c r="L83" s="656"/>
      <c r="M83" s="656"/>
      <c r="N83" s="657"/>
      <c r="O83" s="178"/>
      <c r="P83" s="177"/>
      <c r="Q83" s="177"/>
    </row>
    <row r="84" spans="2:17" s="605" customFormat="1" ht="12.75">
      <c r="B84" s="258" t="s">
        <v>401</v>
      </c>
      <c r="C84" s="655" t="s">
        <v>472</v>
      </c>
      <c r="D84" s="656"/>
      <c r="E84" s="656"/>
      <c r="F84" s="656"/>
      <c r="G84" s="656"/>
      <c r="H84" s="656"/>
      <c r="I84" s="656"/>
      <c r="J84" s="656"/>
      <c r="K84" s="656"/>
      <c r="L84" s="656"/>
      <c r="M84" s="656"/>
      <c r="N84" s="657"/>
      <c r="O84" s="178"/>
      <c r="P84" s="177"/>
      <c r="Q84" s="177"/>
    </row>
    <row r="85" spans="2:17" s="605" customFormat="1" ht="12.75">
      <c r="B85" s="258" t="s">
        <v>403</v>
      </c>
      <c r="C85" s="655" t="s">
        <v>473</v>
      </c>
      <c r="D85" s="656"/>
      <c r="E85" s="656"/>
      <c r="F85" s="656"/>
      <c r="G85" s="656"/>
      <c r="H85" s="656"/>
      <c r="I85" s="656"/>
      <c r="J85" s="656"/>
      <c r="K85" s="656"/>
      <c r="L85" s="656"/>
      <c r="M85" s="656"/>
      <c r="N85" s="657"/>
      <c r="O85" s="178"/>
      <c r="P85" s="177"/>
      <c r="Q85" s="177"/>
    </row>
    <row r="86" spans="2:17" s="605" customFormat="1">
      <c r="B86" s="258" t="s">
        <v>405</v>
      </c>
      <c r="C86" s="655" t="s">
        <v>474</v>
      </c>
      <c r="D86" s="656"/>
      <c r="E86" s="656"/>
      <c r="F86" s="656"/>
      <c r="G86" s="656"/>
      <c r="H86" s="656"/>
      <c r="I86" s="656"/>
      <c r="J86" s="656"/>
      <c r="K86" s="656"/>
      <c r="L86" s="656"/>
      <c r="M86" s="656"/>
      <c r="N86" s="657"/>
      <c r="O86" s="178"/>
      <c r="P86" s="399"/>
      <c r="Q86" s="399"/>
    </row>
    <row r="87" spans="2:17" s="605" customFormat="1" ht="13.5" thickBot="1">
      <c r="B87" s="259" t="s">
        <v>407</v>
      </c>
      <c r="C87" s="652" t="s">
        <v>408</v>
      </c>
      <c r="D87" s="653"/>
      <c r="E87" s="653"/>
      <c r="F87" s="653"/>
      <c r="G87" s="653"/>
      <c r="H87" s="653"/>
      <c r="I87" s="653"/>
      <c r="J87" s="653"/>
      <c r="K87" s="653"/>
      <c r="L87" s="653"/>
      <c r="M87" s="653"/>
      <c r="N87" s="654"/>
      <c r="O87" s="278"/>
      <c r="P87" s="278"/>
      <c r="Q87" s="278"/>
    </row>
    <row r="88" spans="2:17" s="605" customFormat="1" ht="12.75"/>
  </sheetData>
  <mergeCells count="27">
    <mergeCell ref="B58:N58"/>
    <mergeCell ref="P1:S1"/>
    <mergeCell ref="B2:C2"/>
    <mergeCell ref="V2:Y2"/>
    <mergeCell ref="B3:C3"/>
    <mergeCell ref="B56:N56"/>
    <mergeCell ref="C76:N76"/>
    <mergeCell ref="C60:N60"/>
    <mergeCell ref="C62:N62"/>
    <mergeCell ref="C64:N64"/>
    <mergeCell ref="C66:N66"/>
    <mergeCell ref="C67:N67"/>
    <mergeCell ref="C68:N68"/>
    <mergeCell ref="C69:N69"/>
    <mergeCell ref="C71:N71"/>
    <mergeCell ref="C72:N72"/>
    <mergeCell ref="C74:N74"/>
    <mergeCell ref="C75:N75"/>
    <mergeCell ref="C85:N85"/>
    <mergeCell ref="C86:N86"/>
    <mergeCell ref="C87:N87"/>
    <mergeCell ref="C77:N77"/>
    <mergeCell ref="C79:N79"/>
    <mergeCell ref="C80:N80"/>
    <mergeCell ref="C81:N81"/>
    <mergeCell ref="C83:N83"/>
    <mergeCell ref="C84:N84"/>
  </mergeCells>
  <conditionalFormatting sqref="S50:S58">
    <cfRule type="cellIs" dxfId="12" priority="7" operator="equal">
      <formula>0</formula>
    </cfRule>
  </conditionalFormatting>
  <conditionalFormatting sqref="S5:S49">
    <cfRule type="cellIs" dxfId="11" priority="6"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81B16A94-23D8-4E69-AECF-9C2B1CCAAED1}">
            <xm:f>'C:\Users\haddocks\AppData\Local\Microsoft\Windows\Temporary Internet Files\Content.IE5\BNIMITMY\[PR19-Business-plan-data-tables-–-June-2018-–-YKY.xlsb]Validation flags'!#REF!=1</xm:f>
            <x14:dxf>
              <fill>
                <patternFill>
                  <bgColor rgb="FFE0DCD8"/>
                </patternFill>
              </fill>
            </x14:dxf>
          </x14:cfRule>
          <xm:sqref>N8</xm:sqref>
        </x14:conditionalFormatting>
        <x14:conditionalFormatting xmlns:xm="http://schemas.microsoft.com/office/excel/2006/main">
          <x14:cfRule type="expression" priority="4" id="{7B74D59A-4CB1-45D4-9799-8E5C13908DAC}">
            <xm:f>'C:\Users\haddocks\AppData\Local\Microsoft\Windows\Temporary Internet Files\Content.IE5\BNIMITMY\[PR19-Business-plan-data-tables-–-June-2018-–-YKY.xlsb]Validation flags'!#REF!=1</xm:f>
            <x14:dxf>
              <fill>
                <patternFill>
                  <bgColor rgb="FFE0DCD8"/>
                </patternFill>
              </fill>
            </x14:dxf>
          </x14:cfRule>
          <xm:sqref>K28:M33</xm:sqref>
        </x14:conditionalFormatting>
        <x14:conditionalFormatting xmlns:xm="http://schemas.microsoft.com/office/excel/2006/main">
          <x14:cfRule type="expression" priority="3" id="{5CBF6268-9E34-4775-9FDE-E7851FCFB036}">
            <xm:f>'C:\Users\haddocks\AppData\Local\Microsoft\Windows\Temporary Internet Files\Content.IE5\BNIMITMY\[PR19-Business-plan-data-tables-–-June-2018-–-YKY.xlsb]Validation flags'!#REF!=1</xm:f>
            <x14:dxf>
              <fill>
                <patternFill>
                  <bgColor rgb="FFE0DCD8"/>
                </patternFill>
              </fill>
            </x14:dxf>
          </x14:cfRule>
          <xm:sqref>K35:M35</xm:sqref>
        </x14:conditionalFormatting>
        <x14:conditionalFormatting xmlns:xm="http://schemas.microsoft.com/office/excel/2006/main">
          <x14:cfRule type="expression" priority="2" id="{683CE01A-9795-4EBC-9EAA-2CDDB5747324}">
            <xm:f>'C:\Users\haddocks\AppData\Local\Microsoft\Windows\Temporary Internet Files\Content.IE5\BNIMITMY\[PR19-Business-plan-data-tables-–-June-2018-–-YKY.xlsb]Validation flags'!#REF!=1</xm:f>
            <x14:dxf>
              <fill>
                <patternFill>
                  <bgColor rgb="FFE0DCD8"/>
                </patternFill>
              </fill>
            </x14:dxf>
          </x14:cfRule>
          <xm:sqref>K44:M46</xm:sqref>
        </x14:conditionalFormatting>
        <x14:conditionalFormatting xmlns:xm="http://schemas.microsoft.com/office/excel/2006/main">
          <x14:cfRule type="expression" priority="1" id="{AA8D1FB5-3E26-494A-A368-1423C434A882}">
            <xm:f>'C:\Users\haddocks\AppData\Local\Microsoft\Windows\Temporary Internet Files\Content.IE5\BNIMITMY\[PR19-Business-plan-data-tables-–-June-2018-–-YKY.xlsb]Validation flags'!#REF!=1</xm:f>
            <x14:dxf>
              <fill>
                <patternFill>
                  <bgColor rgb="FFE0DCD8"/>
                </patternFill>
              </fill>
            </x14:dxf>
          </x14:cfRule>
          <xm:sqref>M47:M48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[13]AppValidation!#REF!</xm:f>
          </x14:formula1>
          <xm:sqref>N8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X15"/>
  <sheetViews>
    <sheetView showGridLines="0" showRowColHeaders="0" zoomScale="75" zoomScaleNormal="75" workbookViewId="0">
      <selection activeCell="A20" sqref="A20"/>
    </sheetView>
  </sheetViews>
  <sheetFormatPr defaultColWidth="0" defaultRowHeight="12.75" customHeight="1" zeroHeight="1"/>
  <cols>
    <col min="1" max="2" width="8" style="37" customWidth="1"/>
    <col min="3" max="3" width="8" style="37"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36"/>
    </row>
    <row r="2" spans="1:24" ht="15">
      <c r="A2" s="38"/>
      <c r="B2" s="38"/>
      <c r="C2" s="38"/>
      <c r="D2" s="2"/>
      <c r="E2" s="2"/>
      <c r="F2" s="16"/>
      <c r="G2" s="16"/>
      <c r="H2" s="2"/>
      <c r="I2" s="2"/>
      <c r="J2" s="2"/>
      <c r="K2" s="2"/>
      <c r="L2" s="2"/>
      <c r="M2" s="2"/>
      <c r="N2" s="2"/>
      <c r="O2" s="16"/>
      <c r="P2" s="16"/>
      <c r="Q2" s="2"/>
      <c r="R2" s="2"/>
      <c r="S2" s="2"/>
      <c r="T2" s="2"/>
      <c r="U2" s="2"/>
      <c r="V2" s="2"/>
      <c r="W2" s="2"/>
      <c r="X2" s="2"/>
    </row>
    <row r="3" spans="1:24" ht="15" hidden="1">
      <c r="A3" s="38"/>
      <c r="B3" s="38"/>
      <c r="C3" s="38"/>
      <c r="D3" s="2"/>
      <c r="E3" s="2"/>
      <c r="F3" s="16"/>
      <c r="G3" s="16"/>
      <c r="H3" s="2"/>
      <c r="I3" s="2"/>
      <c r="J3" s="2"/>
      <c r="K3" s="2"/>
      <c r="L3" s="2"/>
      <c r="M3" s="2"/>
      <c r="N3" s="2"/>
      <c r="O3" s="16"/>
      <c r="P3" s="16"/>
      <c r="Q3" s="2"/>
      <c r="R3" s="2"/>
      <c r="S3" s="2"/>
      <c r="T3" s="2"/>
      <c r="U3" s="2"/>
      <c r="V3" s="2"/>
      <c r="W3" s="2"/>
      <c r="X3" s="2"/>
    </row>
    <row r="4" spans="1:24" ht="15" hidden="1">
      <c r="A4" s="38"/>
      <c r="B4" s="38"/>
      <c r="C4" s="38"/>
      <c r="D4" s="2"/>
      <c r="E4" s="2"/>
      <c r="F4" s="16"/>
      <c r="G4" s="16"/>
      <c r="H4" s="2"/>
      <c r="I4" s="2"/>
      <c r="J4" s="2"/>
      <c r="K4" s="2"/>
      <c r="L4" s="2"/>
      <c r="M4" s="2"/>
      <c r="N4" s="2"/>
      <c r="O4" s="16"/>
      <c r="P4" s="16"/>
      <c r="Q4" s="2"/>
      <c r="R4" s="2"/>
      <c r="S4" s="2"/>
      <c r="T4" s="2"/>
      <c r="U4" s="2"/>
      <c r="V4" s="2"/>
      <c r="W4" s="2"/>
      <c r="X4" s="2"/>
    </row>
    <row r="5" spans="1:24" ht="15" hidden="1">
      <c r="A5" s="38"/>
      <c r="B5" s="38"/>
      <c r="C5" s="38"/>
      <c r="D5" s="2"/>
      <c r="E5" s="2"/>
      <c r="F5" s="16"/>
      <c r="G5" s="16"/>
      <c r="H5" s="2"/>
      <c r="I5" s="2"/>
      <c r="J5" s="2"/>
      <c r="K5" s="2"/>
      <c r="L5" s="2"/>
      <c r="M5" s="2"/>
      <c r="N5" s="2"/>
      <c r="O5" s="16"/>
      <c r="P5" s="16"/>
      <c r="Q5" s="2"/>
      <c r="R5" s="2"/>
      <c r="S5" s="2"/>
      <c r="T5" s="2"/>
      <c r="U5" s="2"/>
      <c r="V5" s="2"/>
      <c r="W5" s="2"/>
      <c r="X5" s="2"/>
    </row>
    <row r="6" spans="1:24" ht="15" hidden="1">
      <c r="A6" s="38"/>
      <c r="B6" s="38"/>
      <c r="C6" s="38"/>
      <c r="D6" s="2"/>
      <c r="E6" s="2"/>
      <c r="F6" s="16"/>
      <c r="G6" s="16"/>
      <c r="H6" s="2"/>
      <c r="I6" s="2"/>
      <c r="J6" s="2"/>
      <c r="K6" s="2"/>
      <c r="L6" s="2"/>
      <c r="M6" s="2"/>
      <c r="N6" s="2"/>
      <c r="O6" s="16"/>
      <c r="P6" s="16"/>
      <c r="Q6" s="2"/>
      <c r="R6" s="2"/>
      <c r="S6" s="2"/>
      <c r="T6" s="2"/>
      <c r="U6" s="2"/>
      <c r="V6" s="2"/>
      <c r="W6" s="2"/>
      <c r="X6" s="2"/>
    </row>
    <row r="7" spans="1:24" ht="15" hidden="1">
      <c r="A7" s="38"/>
      <c r="B7" s="38"/>
      <c r="C7" s="38"/>
      <c r="D7" s="2"/>
      <c r="E7" s="2"/>
      <c r="F7" s="16"/>
      <c r="G7" s="16"/>
      <c r="H7" s="2"/>
      <c r="I7" s="2"/>
      <c r="J7" s="2"/>
      <c r="K7" s="2"/>
      <c r="L7" s="2"/>
      <c r="M7" s="2"/>
      <c r="N7" s="2"/>
      <c r="O7" s="16"/>
      <c r="P7" s="16"/>
      <c r="Q7" s="2"/>
      <c r="R7" s="2"/>
      <c r="S7" s="2"/>
      <c r="T7" s="2"/>
      <c r="U7" s="2"/>
      <c r="V7" s="2"/>
      <c r="W7" s="2"/>
      <c r="X7" s="2"/>
    </row>
    <row r="8" spans="1:24" ht="15" hidden="1">
      <c r="A8" s="38"/>
      <c r="B8" s="38"/>
      <c r="C8" s="38"/>
      <c r="D8" s="2"/>
      <c r="E8" s="2"/>
      <c r="F8" s="16"/>
      <c r="G8" s="16"/>
      <c r="H8" s="2"/>
      <c r="I8" s="2"/>
      <c r="J8" s="2"/>
      <c r="K8" s="2"/>
      <c r="L8" s="2"/>
      <c r="M8" s="2"/>
      <c r="N8" s="2"/>
      <c r="O8" s="16"/>
      <c r="P8" s="16"/>
      <c r="Q8" s="2"/>
      <c r="R8" s="2"/>
      <c r="S8" s="2"/>
      <c r="T8" s="2"/>
      <c r="U8" s="2"/>
      <c r="V8" s="2"/>
      <c r="W8" s="2"/>
      <c r="X8" s="2"/>
    </row>
    <row r="9" spans="1:24" ht="15" hidden="1">
      <c r="A9" s="38"/>
      <c r="B9" s="38"/>
      <c r="C9" s="38"/>
      <c r="D9" s="2"/>
      <c r="E9" s="2"/>
      <c r="F9" s="16"/>
      <c r="G9" s="16"/>
      <c r="H9" s="2"/>
      <c r="I9" s="2"/>
      <c r="J9" s="2"/>
      <c r="K9" s="2"/>
      <c r="L9" s="2"/>
      <c r="M9" s="2"/>
      <c r="N9" s="2"/>
      <c r="O9" s="16"/>
      <c r="P9" s="16"/>
      <c r="Q9" s="2"/>
      <c r="R9" s="2"/>
      <c r="S9" s="2"/>
      <c r="T9" s="2"/>
      <c r="U9" s="2"/>
      <c r="V9" s="2"/>
      <c r="W9" s="2"/>
      <c r="X9" s="2"/>
    </row>
    <row r="10" spans="1:24" ht="15" hidden="1">
      <c r="A10" s="38"/>
      <c r="B10" s="38"/>
      <c r="C10" s="38"/>
      <c r="D10" s="2"/>
      <c r="E10" s="2"/>
      <c r="F10" s="16"/>
      <c r="G10" s="16"/>
      <c r="H10" s="2"/>
      <c r="I10" s="2"/>
      <c r="J10" s="2"/>
      <c r="K10" s="2"/>
      <c r="L10" s="2"/>
      <c r="M10" s="2"/>
      <c r="N10" s="2"/>
      <c r="O10" s="16"/>
      <c r="P10" s="16"/>
      <c r="Q10" s="2"/>
      <c r="R10" s="2"/>
      <c r="S10" s="2"/>
      <c r="T10" s="2"/>
      <c r="U10" s="2"/>
      <c r="V10" s="2"/>
      <c r="W10" s="2"/>
      <c r="X10" s="2"/>
    </row>
    <row r="11" spans="1:24" ht="15" hidden="1">
      <c r="A11" s="38"/>
      <c r="B11" s="38"/>
      <c r="C11" s="38"/>
      <c r="D11" s="2"/>
      <c r="E11" s="2"/>
      <c r="F11" s="16"/>
      <c r="G11" s="16"/>
      <c r="H11" s="2"/>
      <c r="I11" s="2"/>
      <c r="J11" s="2"/>
      <c r="K11" s="2"/>
      <c r="L11" s="2"/>
      <c r="M11" s="2"/>
      <c r="N11" s="2"/>
      <c r="O11" s="16"/>
      <c r="P11" s="16"/>
      <c r="Q11" s="2"/>
      <c r="R11" s="2"/>
      <c r="S11" s="2"/>
      <c r="T11" s="2"/>
      <c r="U11" s="2"/>
      <c r="V11" s="2"/>
      <c r="W11" s="2"/>
      <c r="X11" s="2"/>
    </row>
    <row r="12" spans="1:24" ht="15" hidden="1">
      <c r="A12" s="38"/>
      <c r="B12" s="38"/>
      <c r="C12" s="38"/>
      <c r="D12" s="2"/>
      <c r="E12" s="2"/>
      <c r="F12" s="16"/>
      <c r="G12" s="16"/>
      <c r="H12" s="2"/>
      <c r="I12" s="2"/>
      <c r="J12" s="2"/>
      <c r="K12" s="2"/>
      <c r="L12" s="2"/>
      <c r="M12" s="2"/>
      <c r="N12" s="2"/>
      <c r="O12" s="16"/>
      <c r="P12" s="16"/>
      <c r="Q12" s="2"/>
      <c r="R12" s="2"/>
      <c r="S12" s="2"/>
      <c r="T12" s="2"/>
      <c r="U12" s="2"/>
      <c r="V12" s="2"/>
      <c r="W12" s="2"/>
      <c r="X12" s="2"/>
    </row>
    <row r="13" spans="1:24" ht="15" hidden="1">
      <c r="A13" s="38"/>
      <c r="B13" s="38"/>
      <c r="C13" s="38"/>
      <c r="D13" s="2"/>
      <c r="E13" s="2"/>
      <c r="F13" s="16"/>
      <c r="G13" s="16"/>
      <c r="H13" s="2"/>
      <c r="I13" s="2"/>
      <c r="J13" s="2"/>
      <c r="K13" s="2"/>
      <c r="L13" s="2"/>
      <c r="M13" s="2"/>
      <c r="N13" s="2"/>
      <c r="O13" s="16"/>
      <c r="P13" s="16"/>
      <c r="Q13" s="2"/>
      <c r="R13" s="2"/>
      <c r="S13" s="2"/>
      <c r="T13" s="2"/>
      <c r="U13" s="2"/>
      <c r="V13" s="2"/>
      <c r="W13" s="2"/>
      <c r="X13" s="2"/>
    </row>
    <row r="14" spans="1:24" ht="15" hidden="1">
      <c r="A14" s="38"/>
      <c r="B14" s="38"/>
      <c r="C14" s="38"/>
      <c r="D14" s="2"/>
      <c r="E14" s="2"/>
      <c r="F14" s="16"/>
      <c r="G14" s="16"/>
      <c r="H14" s="2"/>
      <c r="I14" s="2"/>
      <c r="J14" s="2"/>
      <c r="K14" s="2"/>
      <c r="L14" s="2"/>
      <c r="M14" s="2"/>
      <c r="N14" s="2"/>
      <c r="O14" s="16"/>
      <c r="P14" s="16"/>
      <c r="Q14" s="2"/>
      <c r="R14" s="2"/>
      <c r="S14" s="2"/>
      <c r="T14" s="2"/>
      <c r="U14" s="2"/>
      <c r="V14" s="2"/>
      <c r="W14" s="2"/>
      <c r="X14" s="2"/>
    </row>
    <row r="15" spans="1:24" ht="15" hidden="1">
      <c r="A15" s="38"/>
      <c r="B15" s="38"/>
      <c r="C15" s="38"/>
      <c r="D15" s="2"/>
      <c r="E15" s="2"/>
      <c r="F15" s="16"/>
      <c r="G15" s="16"/>
      <c r="H15" s="2"/>
      <c r="I15" s="2"/>
      <c r="J15" s="2"/>
      <c r="K15" s="2"/>
      <c r="L15" s="2"/>
      <c r="M15" s="2"/>
      <c r="N15" s="2"/>
      <c r="O15" s="16"/>
      <c r="P15" s="16"/>
      <c r="Q15" s="2"/>
      <c r="R15" s="2"/>
      <c r="S15" s="2"/>
      <c r="T15" s="2"/>
      <c r="U15" s="2"/>
      <c r="V15" s="2"/>
      <c r="W15" s="2"/>
      <c r="X15" s="2"/>
    </row>
  </sheetData>
  <pageMargins left="0.70866141732283472" right="0.70866141732283472" top="0.74803149606299213" bottom="0.74803149606299213" header="0.31496062992125984" footer="0.31496062992125984"/>
  <pageSetup paperSize="9" scale="55"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76"/>
  <sheetViews>
    <sheetView showGridLines="0" tabSelected="1" zoomScale="80" zoomScaleNormal="80" workbookViewId="0">
      <pane xSplit="8" ySplit="7" topLeftCell="I8" activePane="bottomRight" state="frozen"/>
      <selection activeCell="A20" sqref="A20"/>
      <selection pane="topRight" activeCell="A20" sqref="A20"/>
      <selection pane="bottomLeft" activeCell="A20" sqref="A20"/>
      <selection pane="bottomRight" activeCell="R39" sqref="R39"/>
    </sheetView>
  </sheetViews>
  <sheetFormatPr defaultColWidth="0" defaultRowHeight="12.75" zeroHeight="1"/>
  <cols>
    <col min="1" max="3" width="2.7109375" style="3" customWidth="1"/>
    <col min="4" max="4" width="9.7109375" style="3" customWidth="1"/>
    <col min="5" max="5" width="52.140625" style="3" customWidth="1"/>
    <col min="6" max="6" width="17.7109375" style="40" customWidth="1"/>
    <col min="7" max="7" width="10.5703125" style="3" customWidth="1"/>
    <col min="8" max="8" width="10.42578125" style="3" customWidth="1"/>
    <col min="9" max="11" width="10.140625" style="3" customWidth="1"/>
    <col min="12" max="18" width="10.5703125" style="3" customWidth="1"/>
    <col min="19" max="20" width="10.5703125" style="10" customWidth="1"/>
    <col min="21" max="21" width="10.5703125" style="3" customWidth="1"/>
    <col min="22" max="22" width="16.5703125" style="3" customWidth="1"/>
    <col min="23" max="23" width="9.140625" style="3" customWidth="1"/>
    <col min="24" max="31" width="0" style="3" hidden="1" customWidth="1"/>
    <col min="32" max="16384" width="9.140625" style="3" hidden="1"/>
  </cols>
  <sheetData>
    <row r="1" spans="1:23" s="2" customFormat="1" ht="33.75">
      <c r="A1" s="28"/>
      <c r="B1" s="28"/>
      <c r="C1" s="28"/>
      <c r="D1" s="28" t="s">
        <v>56</v>
      </c>
      <c r="E1" s="28"/>
      <c r="F1" s="132"/>
      <c r="G1" s="28"/>
      <c r="H1" s="28"/>
      <c r="I1" s="28"/>
      <c r="J1" s="28"/>
      <c r="K1" s="28"/>
      <c r="L1" s="28"/>
      <c r="M1" s="28"/>
      <c r="N1" s="28"/>
      <c r="O1" s="28"/>
      <c r="P1" s="28"/>
      <c r="Q1" s="28"/>
      <c r="R1" s="28"/>
      <c r="S1" s="28"/>
      <c r="T1" s="28"/>
      <c r="U1" s="28"/>
      <c r="V1" s="28"/>
      <c r="W1" s="28"/>
    </row>
    <row r="2" spans="1:23" s="2" customFormat="1" ht="15">
      <c r="F2" s="40"/>
      <c r="G2" s="16"/>
      <c r="O2" s="16"/>
      <c r="P2" s="16"/>
    </row>
    <row r="3" spans="1:23">
      <c r="A3" s="16"/>
      <c r="B3" s="16"/>
      <c r="C3" s="16"/>
      <c r="D3" s="16"/>
      <c r="E3" s="16" t="s">
        <v>57</v>
      </c>
      <c r="G3" s="16"/>
      <c r="H3" s="16"/>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13"/>
      <c r="W3" s="16"/>
    </row>
    <row r="4" spans="1:23">
      <c r="A4" s="133">
        <v>1</v>
      </c>
      <c r="B4" s="16"/>
      <c r="C4" s="16"/>
      <c r="D4" s="16"/>
      <c r="E4" s="16"/>
      <c r="G4" s="16"/>
      <c r="H4" s="16"/>
      <c r="I4" s="16"/>
      <c r="J4" s="16"/>
      <c r="K4" s="16"/>
      <c r="L4" s="16"/>
      <c r="M4" s="16"/>
      <c r="N4" s="16"/>
      <c r="O4" s="16"/>
      <c r="P4" s="16"/>
      <c r="Q4" s="16"/>
      <c r="R4" s="16"/>
      <c r="S4" s="16"/>
      <c r="T4" s="16"/>
      <c r="U4" s="16"/>
      <c r="V4" s="13"/>
      <c r="W4" s="16"/>
    </row>
    <row r="5" spans="1:23">
      <c r="A5" s="16"/>
      <c r="B5" s="16"/>
      <c r="C5" s="16"/>
      <c r="D5" s="16"/>
      <c r="E5" s="16" t="s">
        <v>58</v>
      </c>
      <c r="G5" s="16"/>
      <c r="H5" s="16"/>
      <c r="I5" s="14">
        <f t="shared" ref="I5:U5" si="1">Calendar.Years</f>
        <v>2012</v>
      </c>
      <c r="J5" s="14">
        <f t="shared" si="1"/>
        <v>2013</v>
      </c>
      <c r="K5" s="14">
        <f t="shared" si="1"/>
        <v>2014</v>
      </c>
      <c r="L5" s="14">
        <f t="shared" si="1"/>
        <v>2015</v>
      </c>
      <c r="M5" s="14">
        <f t="shared" si="1"/>
        <v>2016</v>
      </c>
      <c r="N5" s="14">
        <f t="shared" si="1"/>
        <v>2017</v>
      </c>
      <c r="O5" s="14">
        <f t="shared" si="1"/>
        <v>2018</v>
      </c>
      <c r="P5" s="14">
        <f t="shared" si="1"/>
        <v>2019</v>
      </c>
      <c r="Q5" s="14">
        <f t="shared" si="1"/>
        <v>2020</v>
      </c>
      <c r="R5" s="14">
        <f t="shared" si="1"/>
        <v>2021</v>
      </c>
      <c r="S5" s="14">
        <f t="shared" si="1"/>
        <v>2022</v>
      </c>
      <c r="T5" s="14">
        <f t="shared" si="1"/>
        <v>2023</v>
      </c>
      <c r="U5" s="14">
        <f t="shared" si="1"/>
        <v>2024</v>
      </c>
      <c r="V5" s="13"/>
      <c r="W5" s="16"/>
    </row>
    <row r="6" spans="1:23">
      <c r="A6" s="16"/>
      <c r="B6" s="16"/>
      <c r="C6" s="16"/>
      <c r="D6" s="16"/>
      <c r="E6" s="16" t="s">
        <v>59</v>
      </c>
      <c r="G6" s="16"/>
      <c r="H6" s="16"/>
      <c r="I6" s="16"/>
      <c r="J6" s="16"/>
      <c r="K6" s="6"/>
      <c r="L6" s="133">
        <v>1</v>
      </c>
      <c r="M6" s="133">
        <v>2</v>
      </c>
      <c r="N6" s="133">
        <v>3</v>
      </c>
      <c r="O6" s="133">
        <v>4</v>
      </c>
      <c r="P6" s="133">
        <v>5</v>
      </c>
      <c r="Q6" s="133">
        <v>6</v>
      </c>
      <c r="R6" s="133">
        <v>7</v>
      </c>
      <c r="S6" s="133">
        <v>8</v>
      </c>
      <c r="T6" s="133">
        <v>9</v>
      </c>
      <c r="U6" s="133">
        <v>10</v>
      </c>
      <c r="V6" s="16"/>
      <c r="W6" s="16"/>
    </row>
    <row r="7" spans="1:23">
      <c r="A7" s="16"/>
      <c r="B7" s="16"/>
      <c r="C7" s="16"/>
      <c r="D7" s="16"/>
      <c r="E7" s="16"/>
      <c r="G7" s="16"/>
      <c r="H7" s="16"/>
      <c r="I7" s="16"/>
      <c r="J7" s="16"/>
      <c r="K7" s="16"/>
      <c r="L7" s="16"/>
      <c r="M7" s="16"/>
      <c r="N7" s="16"/>
      <c r="O7" s="16"/>
      <c r="P7" s="16"/>
      <c r="Q7" s="16"/>
      <c r="R7" s="16"/>
      <c r="S7" s="16"/>
      <c r="T7" s="16"/>
      <c r="U7" s="16"/>
      <c r="V7" s="16"/>
      <c r="W7" s="16"/>
    </row>
    <row r="8" spans="1:23" s="7" customFormat="1" ht="15">
      <c r="A8" s="134"/>
      <c r="B8" s="8"/>
      <c r="C8" s="8"/>
      <c r="D8" s="27"/>
      <c r="E8" s="135" t="s">
        <v>60</v>
      </c>
      <c r="F8" s="136"/>
      <c r="G8" s="27"/>
      <c r="H8" s="27"/>
      <c r="I8" s="27"/>
      <c r="J8" s="27"/>
      <c r="K8" s="27"/>
      <c r="L8" s="27"/>
      <c r="M8" s="27"/>
      <c r="N8" s="27"/>
      <c r="O8" s="27"/>
      <c r="P8" s="27"/>
      <c r="Q8" s="27"/>
      <c r="R8" s="27"/>
      <c r="S8" s="27"/>
      <c r="T8" s="27"/>
      <c r="U8" s="27"/>
      <c r="V8" s="27"/>
      <c r="W8" s="27"/>
    </row>
    <row r="9" spans="1:23">
      <c r="A9" s="16"/>
      <c r="B9" s="16"/>
      <c r="C9" s="16"/>
      <c r="D9" s="16"/>
      <c r="E9" s="16"/>
      <c r="G9" s="16"/>
      <c r="H9" s="16"/>
      <c r="I9" s="16"/>
      <c r="J9" s="16"/>
      <c r="K9" s="16"/>
      <c r="L9" s="16"/>
      <c r="M9" s="16"/>
      <c r="N9" s="16"/>
      <c r="O9" s="16"/>
      <c r="P9" s="16"/>
      <c r="Q9" s="16"/>
      <c r="R9" s="16"/>
      <c r="S9" s="16"/>
      <c r="T9" s="16"/>
      <c r="U9" s="16"/>
      <c r="V9" s="16"/>
      <c r="W9" s="16"/>
    </row>
    <row r="10" spans="1:23">
      <c r="A10" s="16"/>
      <c r="B10" s="16"/>
      <c r="C10" s="16"/>
      <c r="D10" s="17" t="s">
        <v>61</v>
      </c>
      <c r="E10" s="16" t="s">
        <v>62</v>
      </c>
      <c r="G10" s="126" t="str">
        <f>+'WS13 - adj'!N6</f>
        <v>YKY</v>
      </c>
      <c r="H10" s="16"/>
      <c r="I10" s="16"/>
      <c r="J10" s="16"/>
      <c r="K10" s="16"/>
      <c r="L10" s="16"/>
      <c r="M10" s="16"/>
      <c r="N10" s="16"/>
      <c r="O10" s="16"/>
      <c r="P10" s="16"/>
      <c r="Q10" s="16"/>
      <c r="R10" s="16"/>
      <c r="S10" s="16"/>
      <c r="T10" s="16"/>
      <c r="U10" s="16"/>
      <c r="V10" s="16"/>
      <c r="W10" s="16"/>
    </row>
    <row r="11" spans="1:23" s="10" customFormat="1">
      <c r="A11" s="16"/>
      <c r="B11" s="16"/>
      <c r="C11" s="16"/>
      <c r="D11" s="146" t="s">
        <v>61</v>
      </c>
      <c r="E11" s="140" t="s">
        <v>63</v>
      </c>
      <c r="F11" s="149"/>
      <c r="G11" s="126">
        <f>+'WS13 - adj'!N7</f>
        <v>2</v>
      </c>
      <c r="H11" s="16"/>
      <c r="I11" s="16"/>
      <c r="J11" s="16"/>
      <c r="K11" s="16"/>
      <c r="L11" s="16"/>
      <c r="M11" s="16"/>
      <c r="N11" s="16"/>
      <c r="O11" s="16"/>
      <c r="P11" s="16"/>
      <c r="Q11" s="16"/>
      <c r="R11" s="16"/>
      <c r="S11" s="16"/>
      <c r="T11" s="16"/>
      <c r="U11" s="16"/>
      <c r="V11" s="16"/>
      <c r="W11" s="16"/>
    </row>
    <row r="12" spans="1:23">
      <c r="A12" s="16"/>
      <c r="B12" s="16"/>
      <c r="C12" s="16"/>
      <c r="D12" s="146" t="s">
        <v>64</v>
      </c>
      <c r="E12" s="140" t="s">
        <v>65</v>
      </c>
      <c r="F12" s="149"/>
      <c r="G12" s="126" t="str">
        <f>+'WS13 - adj'!N8</f>
        <v>TRUE</v>
      </c>
      <c r="H12" s="16" t="s">
        <v>64</v>
      </c>
      <c r="I12" s="16"/>
      <c r="J12" s="16"/>
      <c r="K12" s="16"/>
      <c r="L12" s="16"/>
      <c r="M12" s="16"/>
      <c r="N12" s="16"/>
      <c r="O12" s="16"/>
      <c r="P12" s="16"/>
      <c r="Q12" s="16"/>
      <c r="R12" s="16"/>
      <c r="S12" s="16"/>
      <c r="T12" s="16"/>
      <c r="U12" s="16"/>
      <c r="V12" s="16"/>
      <c r="W12" s="16"/>
    </row>
    <row r="13" spans="1:23" s="7" customFormat="1" ht="15">
      <c r="A13" s="134"/>
      <c r="B13" s="8"/>
      <c r="C13" s="8"/>
      <c r="D13" s="27"/>
      <c r="E13" s="135" t="s">
        <v>66</v>
      </c>
      <c r="F13" s="136"/>
      <c r="G13" s="27"/>
      <c r="H13" s="27"/>
      <c r="I13" s="27"/>
      <c r="J13" s="27"/>
      <c r="K13" s="27"/>
      <c r="L13" s="27"/>
      <c r="M13" s="27"/>
      <c r="N13" s="27"/>
      <c r="O13" s="27"/>
      <c r="P13" s="27"/>
      <c r="Q13" s="27"/>
      <c r="R13" s="27"/>
      <c r="S13" s="27"/>
      <c r="T13" s="27"/>
      <c r="U13" s="27"/>
      <c r="V13" s="27"/>
      <c r="W13" s="27"/>
    </row>
    <row r="14" spans="1:23" s="10" customFormat="1">
      <c r="A14" s="16"/>
      <c r="B14" s="16"/>
      <c r="C14" s="16"/>
      <c r="D14" s="16"/>
      <c r="E14" s="16"/>
      <c r="F14" s="40"/>
      <c r="G14" s="16"/>
      <c r="H14" s="16"/>
      <c r="I14" s="16"/>
      <c r="J14" s="16"/>
      <c r="K14" s="16"/>
      <c r="L14" s="16"/>
      <c r="M14" s="16"/>
      <c r="N14" s="16"/>
      <c r="O14" s="16"/>
      <c r="P14" s="16"/>
      <c r="Q14" s="16"/>
      <c r="R14" s="16"/>
      <c r="S14" s="16"/>
      <c r="T14" s="16"/>
      <c r="U14" s="16"/>
      <c r="V14" s="16"/>
      <c r="W14" s="16"/>
    </row>
    <row r="15" spans="1:23" s="10" customFormat="1">
      <c r="A15" s="16"/>
      <c r="B15" s="16"/>
      <c r="C15" s="16"/>
      <c r="D15" s="16"/>
      <c r="E15" s="9" t="s">
        <v>67</v>
      </c>
      <c r="F15" s="40"/>
      <c r="G15" s="16"/>
      <c r="H15" s="16"/>
      <c r="I15" s="16"/>
      <c r="J15" s="16"/>
      <c r="K15" s="16"/>
      <c r="L15" s="16"/>
      <c r="M15" s="16"/>
      <c r="N15" s="16"/>
      <c r="O15" s="16"/>
      <c r="P15" s="16"/>
      <c r="Q15" s="16"/>
      <c r="R15" s="16"/>
      <c r="S15" s="16"/>
      <c r="T15" s="16"/>
      <c r="U15" s="16"/>
      <c r="V15" s="16"/>
      <c r="W15" s="16"/>
    </row>
    <row r="16" spans="1:23" s="10" customFormat="1">
      <c r="A16" s="16"/>
      <c r="B16" s="16"/>
      <c r="C16" s="16"/>
      <c r="D16" s="17" t="s">
        <v>68</v>
      </c>
      <c r="E16" s="18" t="s">
        <v>69</v>
      </c>
      <c r="F16" s="40"/>
      <c r="G16" s="137">
        <f>+'WS13 - adj'!N11</f>
        <v>0.02</v>
      </c>
      <c r="H16" s="13" t="s">
        <v>70</v>
      </c>
      <c r="I16" s="16"/>
      <c r="J16" s="16"/>
      <c r="K16" s="16"/>
      <c r="L16" s="16"/>
      <c r="M16" s="16"/>
      <c r="N16" s="16"/>
      <c r="O16" s="16"/>
      <c r="P16" s="16"/>
      <c r="Q16" s="16"/>
      <c r="R16" s="16"/>
      <c r="S16" s="16"/>
      <c r="T16" s="16"/>
      <c r="U16" s="16"/>
      <c r="V16" s="16"/>
      <c r="W16" s="16"/>
    </row>
    <row r="17" spans="1:23" s="10" customFormat="1">
      <c r="A17" s="16"/>
      <c r="B17" s="16"/>
      <c r="C17" s="16"/>
      <c r="D17" s="17" t="s">
        <v>68</v>
      </c>
      <c r="E17" s="18" t="s">
        <v>71</v>
      </c>
      <c r="F17" s="40"/>
      <c r="G17" s="137">
        <f>+'WS13 - adj'!N12</f>
        <v>0.03</v>
      </c>
      <c r="H17" s="13" t="s">
        <v>72</v>
      </c>
      <c r="I17" s="16"/>
      <c r="J17" s="16"/>
      <c r="K17" s="16"/>
      <c r="L17" s="16"/>
      <c r="M17" s="16"/>
      <c r="N17" s="16"/>
      <c r="O17" s="16"/>
      <c r="P17" s="16"/>
      <c r="Q17" s="16"/>
      <c r="R17" s="16"/>
      <c r="S17" s="16"/>
      <c r="T17" s="16"/>
      <c r="U17" s="16"/>
      <c r="V17" s="16"/>
      <c r="W17" s="16"/>
    </row>
    <row r="18" spans="1:23" s="10" customFormat="1">
      <c r="A18" s="16"/>
      <c r="B18" s="16"/>
      <c r="C18" s="16"/>
      <c r="D18" s="17"/>
      <c r="E18" s="16"/>
      <c r="F18" s="40"/>
      <c r="G18" s="16"/>
      <c r="H18" s="13"/>
      <c r="I18" s="16"/>
      <c r="J18" s="16"/>
      <c r="K18" s="16"/>
      <c r="L18" s="16"/>
      <c r="M18" s="16"/>
      <c r="N18" s="16"/>
      <c r="O18" s="16"/>
      <c r="P18" s="16"/>
      <c r="Q18" s="16"/>
      <c r="R18" s="16"/>
      <c r="S18" s="16"/>
      <c r="T18" s="16"/>
      <c r="U18" s="16"/>
      <c r="V18" s="16"/>
      <c r="W18" s="16"/>
    </row>
    <row r="19" spans="1:23" s="10" customFormat="1">
      <c r="A19" s="16"/>
      <c r="B19" s="16"/>
      <c r="C19" s="16"/>
      <c r="D19" s="17" t="s">
        <v>68</v>
      </c>
      <c r="E19" s="16" t="s">
        <v>73</v>
      </c>
      <c r="F19" s="40"/>
      <c r="G19" s="137">
        <f>+'WS13 - adj'!N13</f>
        <v>0.03</v>
      </c>
      <c r="H19" s="13" t="s">
        <v>74</v>
      </c>
      <c r="I19" s="16"/>
      <c r="J19" s="16"/>
      <c r="K19" s="16"/>
      <c r="L19" s="16"/>
      <c r="M19" s="16"/>
      <c r="N19" s="16"/>
      <c r="O19" s="16"/>
      <c r="P19" s="16"/>
      <c r="Q19" s="16"/>
      <c r="R19" s="16"/>
      <c r="S19" s="16"/>
      <c r="T19" s="16"/>
      <c r="U19" s="16"/>
      <c r="V19" s="16"/>
      <c r="W19" s="16"/>
    </row>
    <row r="20" spans="1:23" customFormat="1">
      <c r="D20" s="17" t="s">
        <v>68</v>
      </c>
      <c r="E20" s="16" t="s">
        <v>75</v>
      </c>
      <c r="F20" s="40"/>
      <c r="G20" s="137">
        <f>+'WS13 - adj'!N14</f>
        <v>3.5999999999999997E-2</v>
      </c>
      <c r="H20" s="13" t="s">
        <v>76</v>
      </c>
      <c r="L20" s="43"/>
    </row>
    <row r="21" spans="1:23" customFormat="1">
      <c r="F21" s="42"/>
      <c r="H21" s="16"/>
    </row>
    <row r="22" spans="1:23" customFormat="1">
      <c r="D22" s="17" t="s">
        <v>68</v>
      </c>
      <c r="E22" s="16" t="s">
        <v>77</v>
      </c>
      <c r="F22" s="42"/>
      <c r="G22" s="137">
        <f>+'WS13 - adj'!N15</f>
        <v>0.06</v>
      </c>
      <c r="H22" s="13" t="s">
        <v>78</v>
      </c>
    </row>
    <row r="23" spans="1:23" s="10" customFormat="1">
      <c r="A23" s="16"/>
      <c r="B23" s="16"/>
      <c r="C23" s="16"/>
      <c r="D23" s="17"/>
      <c r="E23" s="16"/>
      <c r="F23" s="40"/>
      <c r="G23" s="16"/>
      <c r="H23" s="16"/>
      <c r="I23" s="16"/>
      <c r="J23" s="16"/>
      <c r="K23" s="16"/>
      <c r="L23" s="16"/>
      <c r="M23" s="16"/>
      <c r="N23" s="16"/>
      <c r="O23" s="16"/>
      <c r="P23" s="16"/>
      <c r="Q23" s="16"/>
      <c r="R23" s="16"/>
      <c r="S23" s="16"/>
      <c r="T23" s="16"/>
      <c r="U23" s="16"/>
      <c r="V23" s="16"/>
      <c r="W23" s="16"/>
    </row>
    <row r="24" spans="1:23" s="7" customFormat="1" ht="15">
      <c r="A24" s="134"/>
      <c r="B24" s="8"/>
      <c r="C24" s="8"/>
      <c r="D24" s="138"/>
      <c r="E24" s="135" t="s">
        <v>79</v>
      </c>
      <c r="F24" s="136"/>
      <c r="G24" s="27"/>
      <c r="H24" s="27"/>
      <c r="I24" s="27"/>
      <c r="J24" s="27"/>
      <c r="K24" s="27"/>
      <c r="L24" s="27"/>
      <c r="M24" s="27"/>
      <c r="N24" s="27"/>
      <c r="O24" s="27"/>
      <c r="P24" s="27"/>
      <c r="Q24" s="27"/>
      <c r="R24" s="27"/>
      <c r="S24" s="27"/>
      <c r="T24" s="27"/>
      <c r="U24" s="27"/>
      <c r="V24" s="27"/>
      <c r="W24" s="27"/>
    </row>
    <row r="25" spans="1:23" customFormat="1">
      <c r="F25" s="42"/>
    </row>
    <row r="26" spans="1:23">
      <c r="A26" s="16"/>
      <c r="B26" s="16"/>
      <c r="C26" s="16"/>
      <c r="D26" s="17"/>
      <c r="E26" s="9" t="s">
        <v>80</v>
      </c>
      <c r="G26" s="16"/>
      <c r="H26" s="16"/>
      <c r="I26" s="16"/>
      <c r="J26" s="16"/>
      <c r="K26" s="32"/>
      <c r="L26" s="32"/>
      <c r="M26" s="32"/>
      <c r="N26" s="32"/>
      <c r="O26" s="32"/>
      <c r="P26" s="32"/>
      <c r="Q26" s="32"/>
      <c r="R26" s="32"/>
      <c r="S26" s="32"/>
      <c r="T26" s="32"/>
      <c r="U26" s="32"/>
      <c r="V26" s="13"/>
      <c r="W26" s="16"/>
    </row>
    <row r="27" spans="1:23" s="16" customFormat="1">
      <c r="A27" s="150"/>
      <c r="B27" s="150"/>
      <c r="C27" s="150"/>
      <c r="D27" s="17" t="s">
        <v>81</v>
      </c>
      <c r="E27" s="18" t="s">
        <v>82</v>
      </c>
      <c r="F27" s="40" t="s">
        <v>83</v>
      </c>
      <c r="K27" s="127">
        <f>+'WS13 - adj'!H18</f>
        <v>392.88900000000001</v>
      </c>
      <c r="L27" s="32"/>
      <c r="M27" s="32"/>
      <c r="N27" s="32"/>
      <c r="O27" s="32"/>
      <c r="P27" s="32"/>
      <c r="Q27" s="125"/>
      <c r="R27" s="125"/>
      <c r="S27" s="125"/>
      <c r="T27" s="125"/>
      <c r="U27" s="125"/>
      <c r="V27" s="13" t="s">
        <v>84</v>
      </c>
    </row>
    <row r="28" spans="1:23" s="16" customFormat="1">
      <c r="A28" s="150"/>
      <c r="B28" s="150"/>
      <c r="C28" s="150"/>
      <c r="D28" s="17" t="s">
        <v>81</v>
      </c>
      <c r="E28" s="18" t="s">
        <v>85</v>
      </c>
      <c r="F28" s="40" t="s">
        <v>83</v>
      </c>
      <c r="K28" s="127">
        <f>+'WWS13 - adj'!H18</f>
        <v>485.08199999999999</v>
      </c>
      <c r="L28" s="32"/>
      <c r="M28" s="32"/>
      <c r="N28" s="32"/>
      <c r="O28" s="32"/>
      <c r="P28" s="32"/>
      <c r="Q28" s="32"/>
      <c r="R28" s="32"/>
      <c r="S28" s="32"/>
      <c r="T28" s="32"/>
      <c r="U28" s="32"/>
      <c r="V28" s="13" t="s">
        <v>86</v>
      </c>
    </row>
    <row r="29" spans="1:23" s="10" customFormat="1">
      <c r="A29" s="150"/>
      <c r="B29" s="150"/>
      <c r="C29" s="150"/>
      <c r="D29" s="17"/>
      <c r="E29" s="16"/>
      <c r="F29" s="40"/>
      <c r="G29" s="16"/>
      <c r="H29" s="16"/>
      <c r="I29" s="16"/>
      <c r="J29" s="16"/>
      <c r="K29" s="32"/>
      <c r="L29" s="32"/>
      <c r="M29" s="32"/>
      <c r="N29" s="32"/>
      <c r="O29" s="32"/>
      <c r="P29" s="32"/>
      <c r="Q29" s="32"/>
      <c r="R29" s="32"/>
      <c r="S29" s="32"/>
      <c r="T29" s="32"/>
      <c r="U29" s="32"/>
      <c r="V29" s="13"/>
      <c r="W29" s="16"/>
    </row>
    <row r="30" spans="1:23" s="10" customFormat="1">
      <c r="A30" s="150"/>
      <c r="B30" s="150"/>
      <c r="C30" s="150"/>
      <c r="D30" s="17"/>
      <c r="E30" s="9" t="s">
        <v>87</v>
      </c>
      <c r="F30" s="40"/>
      <c r="G30" s="16"/>
      <c r="H30" s="16"/>
      <c r="I30" s="16"/>
      <c r="J30" s="16"/>
      <c r="K30" s="32"/>
      <c r="L30" s="32"/>
      <c r="M30" s="32"/>
      <c r="N30" s="32"/>
      <c r="O30" s="32"/>
      <c r="P30" s="32"/>
      <c r="Q30" s="32"/>
      <c r="R30" s="32"/>
      <c r="S30" s="32"/>
      <c r="T30" s="32"/>
      <c r="U30" s="32"/>
      <c r="V30" s="13"/>
      <c r="W30" s="16"/>
    </row>
    <row r="31" spans="1:23" s="10" customFormat="1">
      <c r="A31" s="150"/>
      <c r="B31" s="150"/>
      <c r="C31" s="150"/>
      <c r="D31" s="17" t="s">
        <v>88</v>
      </c>
      <c r="E31" s="18" t="s">
        <v>89</v>
      </c>
      <c r="F31" s="40"/>
      <c r="G31" s="16"/>
      <c r="H31" s="16"/>
      <c r="I31" s="16"/>
      <c r="J31" s="16"/>
      <c r="K31" s="32"/>
      <c r="L31" s="33">
        <f>+'WS13 - adj'!I20</f>
        <v>0</v>
      </c>
      <c r="M31" s="33">
        <f>+'WS13 - adj'!J20</f>
        <v>1.7000000000000002</v>
      </c>
      <c r="N31" s="33">
        <f>+'WS13 - adj'!K20</f>
        <v>1.37</v>
      </c>
      <c r="O31" s="33">
        <f>+'WS13 - adj'!L20</f>
        <v>0.89999999999999991</v>
      </c>
      <c r="P31" s="33">
        <f>+'WS13 - adj'!M20</f>
        <v>0.82000000000000006</v>
      </c>
      <c r="Q31" s="32"/>
      <c r="R31" s="32"/>
      <c r="S31" s="32"/>
      <c r="T31" s="32"/>
      <c r="U31" s="32"/>
      <c r="V31" s="13" t="s">
        <v>90</v>
      </c>
      <c r="W31" s="16"/>
    </row>
    <row r="32" spans="1:23" s="10" customFormat="1">
      <c r="A32" s="150"/>
      <c r="B32" s="150"/>
      <c r="C32" s="150"/>
      <c r="D32" s="17" t="s">
        <v>88</v>
      </c>
      <c r="E32" s="18" t="s">
        <v>91</v>
      </c>
      <c r="F32" s="40"/>
      <c r="G32" s="16"/>
      <c r="H32" s="16"/>
      <c r="I32" s="16"/>
      <c r="J32" s="16"/>
      <c r="K32" s="32"/>
      <c r="L32" s="33">
        <f>+'WWS13 - adj'!I20</f>
        <v>0</v>
      </c>
      <c r="M32" s="33">
        <f>+'WWS13 - adj'!J20</f>
        <v>1.1599999999999999</v>
      </c>
      <c r="N32" s="33">
        <f>+'WWS13 - adj'!K20</f>
        <v>0.8</v>
      </c>
      <c r="O32" s="33">
        <f>+'WWS13 - adj'!L20</f>
        <v>0.80999999999999994</v>
      </c>
      <c r="P32" s="33">
        <f>+'WWS13 - adj'!M20</f>
        <v>0.97</v>
      </c>
      <c r="Q32" s="32"/>
      <c r="R32" s="32"/>
      <c r="S32" s="32"/>
      <c r="T32" s="32"/>
      <c r="U32" s="32"/>
      <c r="V32" s="13" t="s">
        <v>92</v>
      </c>
      <c r="W32" s="16"/>
    </row>
    <row r="33" spans="1:23" s="10" customFormat="1">
      <c r="A33" s="150"/>
      <c r="B33" s="150"/>
      <c r="C33" s="150"/>
      <c r="D33" s="17"/>
      <c r="E33" s="16"/>
      <c r="F33" s="40"/>
      <c r="G33" s="16"/>
      <c r="H33" s="16"/>
      <c r="I33" s="16"/>
      <c r="J33" s="16"/>
      <c r="K33" s="32"/>
      <c r="L33" s="32"/>
      <c r="M33" s="32"/>
      <c r="N33" s="32"/>
      <c r="O33" s="32"/>
      <c r="P33" s="32"/>
      <c r="Q33" s="32"/>
      <c r="R33" s="32"/>
      <c r="S33" s="32"/>
      <c r="T33" s="32"/>
      <c r="U33" s="32"/>
      <c r="V33" s="13"/>
      <c r="W33" s="16"/>
    </row>
    <row r="34" spans="1:23" s="10" customFormat="1">
      <c r="A34" s="150"/>
      <c r="B34" s="150"/>
      <c r="C34" s="150"/>
      <c r="D34" s="17"/>
      <c r="E34" s="9" t="s">
        <v>93</v>
      </c>
      <c r="F34" s="40"/>
      <c r="G34" s="16"/>
      <c r="H34" s="16"/>
      <c r="I34" s="16"/>
      <c r="J34" s="16"/>
      <c r="K34" s="32"/>
      <c r="L34" s="32"/>
      <c r="M34" s="32"/>
      <c r="N34" s="32"/>
      <c r="O34" s="32"/>
      <c r="P34" s="32"/>
      <c r="Q34" s="32"/>
      <c r="R34" s="32"/>
      <c r="S34" s="32"/>
      <c r="T34" s="32"/>
      <c r="U34" s="32"/>
      <c r="V34" s="13"/>
      <c r="W34" s="16"/>
    </row>
    <row r="35" spans="1:23" s="10" customFormat="1">
      <c r="A35" s="150"/>
      <c r="B35" s="150"/>
      <c r="C35" s="150"/>
      <c r="D35" s="17"/>
      <c r="E35" s="21" t="s">
        <v>94</v>
      </c>
      <c r="F35" s="40"/>
      <c r="G35" s="16"/>
      <c r="H35" s="16"/>
      <c r="I35" s="16"/>
      <c r="J35" s="16"/>
      <c r="K35" s="32"/>
      <c r="L35" s="16"/>
      <c r="M35" s="16"/>
      <c r="N35" s="16"/>
      <c r="O35" s="16"/>
      <c r="P35" s="16"/>
      <c r="Q35" s="32"/>
      <c r="R35" s="32"/>
      <c r="S35" s="32"/>
      <c r="T35" s="32"/>
      <c r="U35" s="32"/>
      <c r="V35" s="13"/>
      <c r="W35" s="16"/>
    </row>
    <row r="36" spans="1:23" s="10" customFormat="1">
      <c r="A36" s="150"/>
      <c r="B36" s="150"/>
      <c r="C36" s="150"/>
      <c r="D36" s="17" t="s">
        <v>81</v>
      </c>
      <c r="E36" s="24" t="s">
        <v>95</v>
      </c>
      <c r="F36" s="40" t="s">
        <v>96</v>
      </c>
      <c r="G36" s="16"/>
      <c r="H36" s="16"/>
      <c r="I36" s="16"/>
      <c r="J36" s="16"/>
      <c r="K36" s="32"/>
      <c r="L36" s="127">
        <f>+'WS13 - adj'!I36</f>
        <v>406.90149999999988</v>
      </c>
      <c r="M36" s="127">
        <f>+'WS13 - adj'!J36</f>
        <v>415.90499999999997</v>
      </c>
      <c r="N36" s="127">
        <f>+'WS13 - adj'!K36</f>
        <v>422.46776041065192</v>
      </c>
      <c r="O36" s="127">
        <f>+'WS13 - adj'!L36</f>
        <v>433.21165885733637</v>
      </c>
      <c r="P36" s="127">
        <f>+'WS13 - adj'!M36</f>
        <v>448.50894587611248</v>
      </c>
      <c r="Q36" s="32"/>
      <c r="R36" s="32"/>
      <c r="S36" s="32"/>
      <c r="T36" s="32"/>
      <c r="U36" s="32"/>
      <c r="V36" s="13" t="s">
        <v>97</v>
      </c>
      <c r="W36" s="16"/>
    </row>
    <row r="37" spans="1:23" s="10" customFormat="1">
      <c r="A37" s="150"/>
      <c r="B37" s="150"/>
      <c r="C37" s="150"/>
      <c r="D37" s="17" t="s">
        <v>81</v>
      </c>
      <c r="E37" s="24" t="s">
        <v>98</v>
      </c>
      <c r="F37" s="40" t="s">
        <v>96</v>
      </c>
      <c r="G37" s="16"/>
      <c r="H37" s="16"/>
      <c r="I37" s="16"/>
      <c r="J37" s="16"/>
      <c r="K37" s="32"/>
      <c r="L37" s="128">
        <f>+'WWS13 - adj'!I36</f>
        <v>495.88499999999999</v>
      </c>
      <c r="M37" s="128">
        <f>+'WWS13 - adj'!J36</f>
        <v>507.608</v>
      </c>
      <c r="N37" s="128">
        <f>+'WWS13 - adj'!K36</f>
        <v>514.88062593877942</v>
      </c>
      <c r="O37" s="128">
        <f>+'WWS13 - adj'!L36</f>
        <v>550.12572012259545</v>
      </c>
      <c r="P37" s="128">
        <f>+'WWS13 - adj'!M36</f>
        <v>570.64401406268951</v>
      </c>
      <c r="Q37" s="32"/>
      <c r="R37" s="32"/>
      <c r="S37" s="32"/>
      <c r="T37" s="32"/>
      <c r="U37" s="32"/>
      <c r="V37" s="13" t="s">
        <v>99</v>
      </c>
      <c r="W37" s="16"/>
    </row>
    <row r="38" spans="1:23" s="10" customFormat="1">
      <c r="A38" s="150"/>
      <c r="B38" s="150"/>
      <c r="C38" s="150"/>
      <c r="D38" s="16"/>
      <c r="E38" s="16"/>
      <c r="F38" s="40"/>
      <c r="G38" s="16"/>
      <c r="H38" s="16"/>
      <c r="I38" s="16"/>
      <c r="J38" s="16"/>
      <c r="K38" s="16"/>
      <c r="L38" s="16"/>
      <c r="M38" s="16"/>
      <c r="N38" s="16"/>
      <c r="O38" s="16"/>
      <c r="P38" s="16"/>
      <c r="Q38" s="16"/>
      <c r="R38" s="16"/>
      <c r="S38" s="16"/>
      <c r="T38" s="16"/>
      <c r="U38" s="16"/>
      <c r="V38" s="13"/>
      <c r="W38" s="16"/>
    </row>
    <row r="39" spans="1:23" s="7" customFormat="1" ht="15">
      <c r="A39" s="134"/>
      <c r="B39" s="8"/>
      <c r="C39" s="8"/>
      <c r="D39" s="138"/>
      <c r="E39" s="135" t="s">
        <v>100</v>
      </c>
      <c r="F39" s="136"/>
      <c r="G39" s="27"/>
      <c r="H39" s="27"/>
      <c r="I39" s="27"/>
      <c r="J39" s="27"/>
      <c r="K39" s="27"/>
      <c r="L39" s="27"/>
      <c r="M39" s="27"/>
      <c r="N39" s="27"/>
      <c r="O39" s="27"/>
      <c r="P39" s="27"/>
      <c r="Q39" s="27"/>
      <c r="R39" s="27"/>
      <c r="S39" s="27"/>
      <c r="T39" s="27"/>
      <c r="U39" s="27"/>
      <c r="V39" s="27"/>
      <c r="W39" s="27"/>
    </row>
    <row r="40" spans="1:23" customFormat="1">
      <c r="A40" s="151"/>
      <c r="B40" s="151"/>
      <c r="C40" s="151"/>
      <c r="F40" s="42"/>
    </row>
    <row r="41" spans="1:23" s="10" customFormat="1">
      <c r="A41" s="150"/>
      <c r="B41" s="150"/>
      <c r="C41" s="150"/>
      <c r="D41" s="17"/>
      <c r="E41" s="9" t="s">
        <v>101</v>
      </c>
      <c r="F41" s="40"/>
      <c r="G41" s="16"/>
      <c r="H41" s="16"/>
      <c r="I41" s="16"/>
      <c r="J41" s="16"/>
      <c r="K41" s="32"/>
      <c r="L41" s="32"/>
      <c r="M41" s="32"/>
      <c r="N41" s="32"/>
      <c r="O41" s="32"/>
      <c r="P41" s="32"/>
      <c r="Q41" s="131"/>
      <c r="R41" s="32"/>
      <c r="S41" s="32"/>
      <c r="T41" s="32"/>
      <c r="U41" s="32"/>
      <c r="V41" s="13"/>
      <c r="W41" s="16"/>
    </row>
    <row r="42" spans="1:23" s="16" customFormat="1">
      <c r="A42" s="150"/>
      <c r="B42" s="150"/>
      <c r="C42" s="150"/>
      <c r="D42" s="17" t="s">
        <v>81</v>
      </c>
      <c r="E42" s="18" t="s">
        <v>102</v>
      </c>
      <c r="F42" s="40" t="s">
        <v>103</v>
      </c>
      <c r="K42" s="127">
        <f>+'WS13 - adj'!H24</f>
        <v>-5.6897431959610003</v>
      </c>
      <c r="L42" s="13" t="s">
        <v>104</v>
      </c>
      <c r="M42" s="13"/>
      <c r="N42" s="13"/>
      <c r="O42" s="13"/>
      <c r="P42" s="13"/>
      <c r="Q42" s="13"/>
      <c r="R42" s="32"/>
      <c r="S42" s="32"/>
      <c r="T42" s="32"/>
      <c r="U42" s="32"/>
      <c r="V42" s="13"/>
    </row>
    <row r="43" spans="1:23" s="16" customFormat="1">
      <c r="A43" s="150"/>
      <c r="B43" s="150"/>
      <c r="C43" s="150"/>
      <c r="D43" s="17" t="s">
        <v>81</v>
      </c>
      <c r="E43" s="18" t="s">
        <v>105</v>
      </c>
      <c r="F43" s="40" t="s">
        <v>103</v>
      </c>
      <c r="K43" s="128">
        <f>+'WWS13 - adj'!H24</f>
        <v>-9.6800330524635996</v>
      </c>
      <c r="L43" s="13" t="s">
        <v>106</v>
      </c>
      <c r="M43" s="13"/>
      <c r="N43" s="13"/>
      <c r="O43" s="13"/>
      <c r="P43" s="13"/>
      <c r="Q43" s="13"/>
      <c r="R43" s="32"/>
      <c r="S43" s="32"/>
      <c r="T43" s="32"/>
      <c r="U43" s="32"/>
      <c r="V43" s="13"/>
    </row>
    <row r="44" spans="1:23" s="10" customFormat="1">
      <c r="A44" s="150"/>
      <c r="B44" s="150"/>
      <c r="C44" s="150"/>
      <c r="D44" s="147" t="s">
        <v>107</v>
      </c>
      <c r="E44" s="148" t="s">
        <v>108</v>
      </c>
      <c r="F44" s="149" t="s">
        <v>109</v>
      </c>
      <c r="G44" s="13"/>
      <c r="H44" s="13"/>
      <c r="I44" s="16"/>
      <c r="J44" s="16"/>
      <c r="K44" s="32"/>
      <c r="L44" s="32"/>
      <c r="M44" s="32"/>
      <c r="N44" s="129">
        <v>0</v>
      </c>
      <c r="O44" s="129">
        <v>0</v>
      </c>
      <c r="P44" s="129">
        <v>0</v>
      </c>
      <c r="Q44" s="139">
        <f>SUM(N44:P44)</f>
        <v>0</v>
      </c>
      <c r="R44" s="32"/>
      <c r="S44" s="32"/>
      <c r="T44" s="32"/>
      <c r="U44" s="32"/>
      <c r="V44" s="13"/>
      <c r="W44" s="16"/>
    </row>
    <row r="45" spans="1:23" s="10" customFormat="1">
      <c r="A45" s="150"/>
      <c r="B45" s="150"/>
      <c r="C45" s="150"/>
      <c r="D45" s="147" t="s">
        <v>107</v>
      </c>
      <c r="E45" s="148" t="s">
        <v>110</v>
      </c>
      <c r="F45" s="149" t="s">
        <v>109</v>
      </c>
      <c r="G45" s="13"/>
      <c r="H45" s="13"/>
      <c r="I45" s="16"/>
      <c r="J45" s="16"/>
      <c r="K45" s="32"/>
      <c r="L45" s="32"/>
      <c r="M45" s="32"/>
      <c r="N45" s="129">
        <v>0</v>
      </c>
      <c r="O45" s="129">
        <v>0</v>
      </c>
      <c r="P45" s="129">
        <v>0</v>
      </c>
      <c r="Q45" s="139">
        <f>SUM(N45:P45)</f>
        <v>0</v>
      </c>
      <c r="R45" s="32"/>
      <c r="S45" s="32"/>
      <c r="T45" s="32"/>
      <c r="U45" s="32"/>
      <c r="V45" s="13"/>
      <c r="W45" s="16"/>
    </row>
    <row r="46" spans="1:23" s="10" customFormat="1">
      <c r="A46" s="150"/>
      <c r="B46" s="150"/>
      <c r="C46" s="150"/>
      <c r="D46" s="146"/>
      <c r="E46" s="148"/>
      <c r="F46" s="149"/>
      <c r="G46" s="13"/>
      <c r="H46" s="13"/>
      <c r="I46" s="16"/>
      <c r="J46" s="16"/>
      <c r="K46" s="32"/>
      <c r="L46" s="32"/>
      <c r="M46" s="32"/>
      <c r="N46" s="32"/>
      <c r="O46" s="32"/>
      <c r="P46" s="32"/>
      <c r="Q46" s="32"/>
      <c r="R46" s="32"/>
      <c r="S46" s="32"/>
      <c r="T46" s="32"/>
      <c r="U46" s="32"/>
      <c r="V46" s="13"/>
      <c r="W46" s="16"/>
    </row>
    <row r="47" spans="1:23" s="7" customFormat="1" ht="15">
      <c r="A47" s="134"/>
      <c r="B47" s="8"/>
      <c r="C47" s="8"/>
      <c r="D47" s="138"/>
      <c r="E47" s="135" t="s">
        <v>233</v>
      </c>
      <c r="F47" s="136"/>
      <c r="G47" s="27"/>
      <c r="H47" s="27"/>
      <c r="I47" s="27"/>
      <c r="J47" s="27"/>
      <c r="K47" s="27"/>
      <c r="L47" s="27"/>
      <c r="M47" s="27"/>
      <c r="N47" s="27"/>
      <c r="O47" s="27"/>
      <c r="P47" s="27"/>
      <c r="Q47" s="27"/>
      <c r="R47" s="27"/>
      <c r="S47" s="27"/>
      <c r="T47" s="27"/>
      <c r="U47" s="27"/>
      <c r="V47" s="27"/>
      <c r="W47" s="27"/>
    </row>
    <row r="48" spans="1:23" s="10" customFormat="1">
      <c r="A48" s="150"/>
      <c r="B48" s="150"/>
      <c r="C48" s="150"/>
      <c r="D48" s="146"/>
      <c r="E48" s="148"/>
      <c r="F48" s="149"/>
      <c r="G48" s="13"/>
      <c r="H48" s="13"/>
      <c r="I48" s="16"/>
      <c r="J48" s="16"/>
      <c r="K48" s="32"/>
      <c r="L48" s="32"/>
      <c r="M48" s="32"/>
      <c r="N48" s="32"/>
      <c r="O48" s="32"/>
      <c r="P48" s="32"/>
      <c r="Q48" s="32"/>
      <c r="R48" s="32"/>
      <c r="S48" s="32"/>
      <c r="T48" s="32"/>
      <c r="U48" s="32"/>
      <c r="V48" s="13"/>
      <c r="W48" s="16"/>
    </row>
    <row r="49" spans="1:23" s="10" customFormat="1">
      <c r="A49" s="150"/>
      <c r="B49" s="150"/>
      <c r="C49" s="150"/>
      <c r="D49" s="146"/>
      <c r="E49" s="165" t="s">
        <v>234</v>
      </c>
      <c r="F49" s="149"/>
      <c r="G49" s="13"/>
      <c r="H49" s="13"/>
      <c r="I49" s="16"/>
      <c r="J49" s="16"/>
      <c r="K49" s="32"/>
      <c r="L49" s="32"/>
      <c r="M49" s="32"/>
      <c r="N49" s="32"/>
      <c r="O49" s="32"/>
      <c r="P49" s="32"/>
      <c r="Q49" s="32"/>
      <c r="R49" s="32"/>
      <c r="S49" s="32"/>
      <c r="T49" s="32"/>
      <c r="U49" s="32"/>
      <c r="V49" s="13"/>
      <c r="W49" s="16"/>
    </row>
    <row r="50" spans="1:23" s="10" customFormat="1">
      <c r="A50" s="150"/>
      <c r="B50" s="150"/>
      <c r="C50" s="150"/>
      <c r="D50" s="17" t="s">
        <v>81</v>
      </c>
      <c r="E50" s="24" t="s">
        <v>239</v>
      </c>
      <c r="F50" s="40" t="s">
        <v>96</v>
      </c>
      <c r="G50" s="13"/>
      <c r="H50" s="13"/>
      <c r="I50" s="16"/>
      <c r="J50" s="16"/>
      <c r="K50" s="32"/>
      <c r="L50" s="32"/>
      <c r="M50" s="32"/>
      <c r="N50" s="32"/>
      <c r="O50" s="128"/>
      <c r="P50" s="32"/>
      <c r="Q50" s="32"/>
      <c r="R50" s="32"/>
      <c r="S50" s="32"/>
      <c r="T50" s="32"/>
      <c r="U50" s="32"/>
      <c r="V50" s="13"/>
      <c r="W50" s="16"/>
    </row>
    <row r="51" spans="1:23" s="10" customFormat="1">
      <c r="A51" s="150"/>
      <c r="B51" s="150"/>
      <c r="C51" s="150"/>
      <c r="D51" s="17" t="s">
        <v>81</v>
      </c>
      <c r="E51" s="24" t="s">
        <v>240</v>
      </c>
      <c r="F51" s="40" t="s">
        <v>96</v>
      </c>
      <c r="G51" s="13"/>
      <c r="H51" s="13"/>
      <c r="I51" s="16"/>
      <c r="J51" s="16"/>
      <c r="K51" s="32"/>
      <c r="L51" s="32"/>
      <c r="M51" s="32"/>
      <c r="N51" s="32"/>
      <c r="O51" s="128"/>
      <c r="P51" s="32"/>
      <c r="Q51" s="32"/>
      <c r="R51" s="32"/>
      <c r="S51" s="32"/>
      <c r="T51" s="32"/>
      <c r="U51" s="32"/>
      <c r="V51" s="13"/>
      <c r="W51" s="16"/>
    </row>
    <row r="52" spans="1:23" s="10" customFormat="1">
      <c r="A52" s="150"/>
      <c r="B52" s="150"/>
      <c r="C52" s="150"/>
      <c r="D52" s="146"/>
      <c r="E52" s="148"/>
      <c r="F52" s="149"/>
      <c r="G52" s="13"/>
      <c r="H52" s="13"/>
      <c r="I52" s="16"/>
      <c r="J52" s="16"/>
      <c r="K52" s="32"/>
      <c r="L52" s="32"/>
      <c r="M52" s="32"/>
      <c r="N52" s="32"/>
      <c r="O52" s="32"/>
      <c r="P52" s="32"/>
      <c r="Q52" s="32"/>
      <c r="R52" s="32"/>
      <c r="S52" s="32"/>
      <c r="T52" s="32"/>
      <c r="U52" s="32"/>
      <c r="V52" s="13"/>
      <c r="W52" s="16"/>
    </row>
    <row r="53" spans="1:23" s="10" customFormat="1">
      <c r="A53" s="150"/>
      <c r="B53" s="150"/>
      <c r="C53" s="150"/>
      <c r="D53" s="17" t="s">
        <v>81</v>
      </c>
      <c r="E53" s="24" t="s">
        <v>241</v>
      </c>
      <c r="F53" s="40" t="s">
        <v>96</v>
      </c>
      <c r="G53" s="13"/>
      <c r="H53" s="13"/>
      <c r="I53" s="16"/>
      <c r="J53" s="16"/>
      <c r="K53" s="32"/>
      <c r="L53" s="32"/>
      <c r="M53" s="32"/>
      <c r="N53" s="32"/>
      <c r="O53" s="32"/>
      <c r="P53" s="128"/>
      <c r="Q53" s="32"/>
      <c r="R53" s="32"/>
      <c r="S53" s="32"/>
      <c r="T53" s="32"/>
      <c r="U53" s="32"/>
      <c r="V53" s="13"/>
      <c r="W53" s="16"/>
    </row>
    <row r="54" spans="1:23" s="10" customFormat="1">
      <c r="A54" s="150"/>
      <c r="B54" s="150"/>
      <c r="C54" s="150"/>
      <c r="D54" s="17" t="s">
        <v>81</v>
      </c>
      <c r="E54" s="24" t="s">
        <v>242</v>
      </c>
      <c r="F54" s="40" t="s">
        <v>96</v>
      </c>
      <c r="G54" s="13"/>
      <c r="H54" s="13"/>
      <c r="I54" s="16"/>
      <c r="J54" s="16"/>
      <c r="K54" s="32"/>
      <c r="L54" s="32"/>
      <c r="M54" s="32"/>
      <c r="N54" s="32"/>
      <c r="O54" s="32"/>
      <c r="P54" s="128"/>
      <c r="Q54" s="32"/>
      <c r="R54" s="32"/>
      <c r="S54" s="32"/>
      <c r="T54" s="32"/>
      <c r="U54" s="32"/>
      <c r="V54" s="13"/>
      <c r="W54" s="16"/>
    </row>
    <row r="55" spans="1:23" s="10" customFormat="1" ht="13.5" thickBot="1">
      <c r="A55" s="150"/>
      <c r="B55" s="150"/>
      <c r="C55" s="150"/>
      <c r="D55" s="146"/>
      <c r="E55" s="148"/>
      <c r="F55" s="149"/>
      <c r="G55" s="13"/>
      <c r="H55" s="13"/>
      <c r="I55" s="16"/>
      <c r="J55" s="16"/>
      <c r="K55" s="32"/>
      <c r="L55" s="32"/>
      <c r="M55" s="32"/>
      <c r="N55" s="32"/>
      <c r="O55" s="32"/>
      <c r="P55" s="32"/>
      <c r="Q55" s="32"/>
      <c r="R55" s="32"/>
      <c r="S55" s="32"/>
      <c r="T55" s="32"/>
      <c r="U55" s="32"/>
      <c r="V55" s="13"/>
      <c r="W55" s="16"/>
    </row>
    <row r="56" spans="1:23" ht="13.5" thickBot="1">
      <c r="A56" s="11" t="s">
        <v>111</v>
      </c>
      <c r="B56" s="12"/>
      <c r="C56" s="12"/>
      <c r="D56" s="12"/>
      <c r="E56" s="12"/>
      <c r="F56" s="41"/>
      <c r="G56" s="12"/>
      <c r="H56" s="12"/>
      <c r="I56" s="12"/>
      <c r="J56" s="12"/>
      <c r="K56" s="12"/>
      <c r="L56" s="12"/>
      <c r="M56" s="12"/>
      <c r="N56" s="12"/>
      <c r="O56" s="12"/>
      <c r="P56" s="12"/>
      <c r="Q56" s="12"/>
      <c r="R56" s="12"/>
      <c r="S56" s="12"/>
      <c r="T56" s="12"/>
      <c r="U56" s="12"/>
      <c r="V56" s="12"/>
      <c r="W56" s="12"/>
    </row>
    <row r="57" spans="1:23"/>
    <row r="58" spans="1:23" hidden="1"/>
    <row r="59" spans="1:23" hidden="1"/>
    <row r="60" spans="1:23" hidden="1"/>
    <row r="61" spans="1:23" hidden="1"/>
    <row r="62" spans="1:23" hidden="1"/>
    <row r="63" spans="1:23"/>
    <row r="64" spans="1:23"/>
    <row r="65"/>
    <row r="66"/>
    <row r="67"/>
    <row r="68"/>
    <row r="69"/>
    <row r="70"/>
    <row r="71"/>
    <row r="72"/>
    <row r="73"/>
    <row r="74"/>
    <row r="75"/>
    <row r="76"/>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activeCell="A20" sqref="A20"/>
      <selection pane="topRight" activeCell="A20" sqref="A20"/>
      <selection pane="bottomLeft" activeCell="A20" sqref="A20"/>
      <selection pane="bottomRight" activeCell="P16" sqref="P16"/>
    </sheetView>
  </sheetViews>
  <sheetFormatPr defaultColWidth="0" defaultRowHeight="0" customHeight="1" zeroHeight="1"/>
  <cols>
    <col min="1" max="3" width="4.7109375" style="44" customWidth="1"/>
    <col min="4" max="4" width="11.7109375" style="44" customWidth="1"/>
    <col min="5" max="5" width="53.140625" style="44" customWidth="1"/>
    <col min="6" max="7" width="2.7109375" style="44" customWidth="1"/>
    <col min="8" max="21" width="11" style="44" customWidth="1"/>
    <col min="22" max="22" width="35.28515625" style="45" customWidth="1"/>
    <col min="23" max="26" width="8.85546875" style="44" hidden="1" customWidth="1"/>
    <col min="27" max="259" width="0" style="44" hidden="1" customWidth="1"/>
    <col min="260" max="16384" width="0" style="44" hidden="1"/>
  </cols>
  <sheetData>
    <row r="1" spans="1:24" s="98" customFormat="1" ht="33.75">
      <c r="A1" s="111"/>
      <c r="B1" s="111"/>
      <c r="C1" s="110"/>
      <c r="D1" s="109" t="s">
        <v>112</v>
      </c>
      <c r="E1" s="109"/>
      <c r="F1" s="109"/>
      <c r="G1" s="109"/>
      <c r="H1" s="109"/>
      <c r="I1" s="107"/>
      <c r="J1" s="107"/>
      <c r="K1" s="108"/>
      <c r="L1" s="108"/>
      <c r="M1" s="107"/>
      <c r="N1" s="107"/>
      <c r="O1" s="107"/>
      <c r="P1" s="107"/>
      <c r="Q1" s="107"/>
      <c r="R1" s="107"/>
      <c r="S1" s="107"/>
      <c r="T1" s="107"/>
      <c r="U1" s="106"/>
      <c r="V1" s="105"/>
      <c r="W1" s="100"/>
      <c r="X1" s="99"/>
    </row>
    <row r="2" spans="1:24" s="98" customFormat="1" ht="12.75">
      <c r="A2" s="50"/>
      <c r="B2" s="54"/>
      <c r="C2" s="71"/>
      <c r="D2" s="54"/>
      <c r="E2" s="65"/>
      <c r="F2" s="65"/>
      <c r="G2" s="65"/>
      <c r="H2" s="104"/>
      <c r="I2" s="103"/>
      <c r="J2" s="103"/>
      <c r="K2" s="103"/>
      <c r="L2" s="103"/>
      <c r="M2" s="103"/>
      <c r="S2" s="102"/>
      <c r="T2" s="102"/>
      <c r="U2" s="101"/>
      <c r="V2" s="44"/>
      <c r="W2" s="100"/>
      <c r="X2" s="99"/>
    </row>
    <row r="3" spans="1:24" s="93" customFormat="1" ht="15">
      <c r="A3" s="85"/>
      <c r="B3" s="88"/>
      <c r="C3" s="89"/>
      <c r="D3" s="88"/>
      <c r="E3" s="97" t="s">
        <v>57</v>
      </c>
      <c r="F3" s="97"/>
      <c r="G3" s="97"/>
      <c r="H3" s="95" t="s">
        <v>113</v>
      </c>
      <c r="I3" s="95" t="str">
        <f t="shared" ref="I3:U3" si="0">AMP.Years</f>
        <v>2012-13</v>
      </c>
      <c r="J3" s="95" t="str">
        <f t="shared" si="0"/>
        <v>2013-14</v>
      </c>
      <c r="K3" s="95" t="str">
        <f t="shared" si="0"/>
        <v>2014-15</v>
      </c>
      <c r="L3" s="96" t="str">
        <f t="shared" si="0"/>
        <v>2015-16</v>
      </c>
      <c r="M3" s="96" t="str">
        <f t="shared" si="0"/>
        <v>2016-17</v>
      </c>
      <c r="N3" s="96" t="str">
        <f t="shared" si="0"/>
        <v>2017-18</v>
      </c>
      <c r="O3" s="96" t="str">
        <f t="shared" si="0"/>
        <v>2018-19</v>
      </c>
      <c r="P3" s="96" t="str">
        <f t="shared" si="0"/>
        <v>2019-20</v>
      </c>
      <c r="Q3" s="95" t="str">
        <f t="shared" si="0"/>
        <v>2020-21</v>
      </c>
      <c r="R3" s="95" t="str">
        <f t="shared" si="0"/>
        <v>2021-22</v>
      </c>
      <c r="S3" s="95" t="str">
        <f t="shared" si="0"/>
        <v>2022-23</v>
      </c>
      <c r="T3" s="95" t="str">
        <f t="shared" si="0"/>
        <v>2023-24</v>
      </c>
      <c r="U3" s="95" t="str">
        <f t="shared" si="0"/>
        <v>2024-25</v>
      </c>
      <c r="V3" s="94"/>
    </row>
    <row r="4" spans="1:24" s="90" customFormat="1" ht="18" customHeight="1">
      <c r="A4" s="50"/>
      <c r="B4" s="54"/>
      <c r="C4" s="71"/>
      <c r="D4" s="54"/>
      <c r="E4" s="92"/>
      <c r="F4" s="92"/>
      <c r="G4" s="92"/>
      <c r="H4" s="84"/>
      <c r="I4" s="84"/>
      <c r="J4" s="84"/>
      <c r="K4" s="84"/>
      <c r="L4" s="84"/>
      <c r="M4" s="84"/>
      <c r="N4" s="84"/>
      <c r="O4" s="84"/>
      <c r="P4" s="84"/>
      <c r="Q4" s="84"/>
      <c r="R4" s="84"/>
      <c r="S4" s="84"/>
      <c r="T4" s="84"/>
      <c r="U4" s="84"/>
      <c r="V4" s="91"/>
    </row>
    <row r="5" spans="1:24" s="85" customFormat="1" ht="12.75">
      <c r="B5" s="88"/>
      <c r="C5" s="89"/>
      <c r="D5" s="88"/>
      <c r="E5" s="88" t="s">
        <v>114</v>
      </c>
      <c r="F5" s="88"/>
      <c r="G5" s="88"/>
      <c r="H5" s="87">
        <v>2011</v>
      </c>
      <c r="I5" s="87">
        <f t="shared" ref="I5:U5" si="1">Calendar.Years</f>
        <v>2012</v>
      </c>
      <c r="J5" s="87">
        <f t="shared" si="1"/>
        <v>2013</v>
      </c>
      <c r="K5" s="87">
        <f t="shared" si="1"/>
        <v>2014</v>
      </c>
      <c r="L5" s="87">
        <f t="shared" si="1"/>
        <v>2015</v>
      </c>
      <c r="M5" s="87">
        <f t="shared" si="1"/>
        <v>2016</v>
      </c>
      <c r="N5" s="87">
        <f t="shared" si="1"/>
        <v>2017</v>
      </c>
      <c r="O5" s="87">
        <f t="shared" si="1"/>
        <v>2018</v>
      </c>
      <c r="P5" s="87">
        <f t="shared" si="1"/>
        <v>2019</v>
      </c>
      <c r="Q5" s="87">
        <f t="shared" si="1"/>
        <v>2020</v>
      </c>
      <c r="R5" s="87">
        <f t="shared" si="1"/>
        <v>2021</v>
      </c>
      <c r="S5" s="87">
        <f t="shared" si="1"/>
        <v>2022</v>
      </c>
      <c r="T5" s="87">
        <f t="shared" si="1"/>
        <v>2023</v>
      </c>
      <c r="U5" s="87">
        <f t="shared" si="1"/>
        <v>2024</v>
      </c>
      <c r="V5" s="86"/>
    </row>
    <row r="6" spans="1:24" s="50" customFormat="1" ht="12.75">
      <c r="B6" s="54"/>
      <c r="C6" s="71"/>
      <c r="D6" s="54"/>
      <c r="E6" s="84" t="s">
        <v>59</v>
      </c>
      <c r="F6" s="54"/>
      <c r="G6" s="54"/>
      <c r="H6" s="83">
        <v>-3</v>
      </c>
      <c r="I6" s="83">
        <v>-2</v>
      </c>
      <c r="J6" s="83">
        <v>-1</v>
      </c>
      <c r="K6" s="83">
        <v>0</v>
      </c>
      <c r="L6" s="83">
        <v>1</v>
      </c>
      <c r="M6" s="83">
        <v>2</v>
      </c>
      <c r="N6" s="83">
        <v>3</v>
      </c>
      <c r="O6" s="83">
        <v>4</v>
      </c>
      <c r="P6" s="83">
        <v>5</v>
      </c>
      <c r="Q6" s="83">
        <v>6</v>
      </c>
      <c r="R6" s="83">
        <v>7</v>
      </c>
      <c r="S6" s="83">
        <v>8</v>
      </c>
      <c r="T6" s="83">
        <v>9</v>
      </c>
      <c r="U6" s="83">
        <v>10</v>
      </c>
      <c r="V6" s="51"/>
    </row>
    <row r="7" spans="1:24" s="50" customFormat="1" ht="12.75" customHeight="1">
      <c r="B7" s="54"/>
      <c r="C7" s="71"/>
      <c r="D7" s="54"/>
      <c r="F7" s="70"/>
      <c r="G7" s="70"/>
      <c r="I7" s="69" t="s">
        <v>115</v>
      </c>
      <c r="J7" s="69" t="s">
        <v>115</v>
      </c>
      <c r="K7" s="69" t="s">
        <v>115</v>
      </c>
      <c r="L7" s="69" t="s">
        <v>115</v>
      </c>
      <c r="M7" s="69" t="s">
        <v>115</v>
      </c>
      <c r="N7" s="69" t="s">
        <v>115</v>
      </c>
      <c r="O7" s="69" t="s">
        <v>115</v>
      </c>
      <c r="P7" s="69" t="s">
        <v>115</v>
      </c>
      <c r="Q7" s="69" t="s">
        <v>115</v>
      </c>
      <c r="R7" s="69" t="s">
        <v>115</v>
      </c>
      <c r="S7" s="69" t="s">
        <v>115</v>
      </c>
      <c r="T7" s="69" t="s">
        <v>115</v>
      </c>
      <c r="U7" s="69" t="s">
        <v>115</v>
      </c>
      <c r="V7" s="51"/>
    </row>
    <row r="8" spans="1:24" s="50" customFormat="1" ht="12.75" customHeight="1">
      <c r="A8" s="82"/>
      <c r="B8" s="81"/>
      <c r="C8" s="81"/>
      <c r="D8" s="79"/>
      <c r="E8" s="80" t="s">
        <v>46</v>
      </c>
      <c r="F8" s="79"/>
      <c r="G8" s="79"/>
      <c r="H8" s="79"/>
      <c r="I8" s="79"/>
      <c r="J8" s="79"/>
      <c r="K8" s="79"/>
      <c r="L8" s="79"/>
      <c r="M8" s="79"/>
      <c r="N8" s="79"/>
      <c r="O8" s="79"/>
      <c r="P8" s="79"/>
      <c r="Q8" s="79"/>
      <c r="R8" s="79"/>
      <c r="S8" s="79"/>
      <c r="T8" s="79"/>
      <c r="U8" s="79"/>
      <c r="V8" s="79"/>
    </row>
    <row r="9" spans="1:24" s="50" customFormat="1" ht="12.75" customHeight="1">
      <c r="B9" s="54"/>
      <c r="C9" s="71"/>
      <c r="D9" s="54"/>
      <c r="E9" s="70"/>
      <c r="F9" s="70"/>
      <c r="G9" s="70"/>
      <c r="I9" s="69"/>
      <c r="J9" s="69"/>
      <c r="K9" s="69"/>
      <c r="L9" s="69"/>
      <c r="M9" s="69"/>
      <c r="N9" s="69"/>
      <c r="O9" s="69"/>
      <c r="P9" s="69"/>
      <c r="Q9" s="69"/>
      <c r="R9" s="69"/>
      <c r="S9" s="69"/>
      <c r="T9" s="69"/>
      <c r="U9" s="69"/>
      <c r="V9" s="51"/>
    </row>
    <row r="10" spans="1:24" s="50" customFormat="1" ht="12.75" customHeight="1">
      <c r="B10" s="54"/>
      <c r="C10" s="71"/>
      <c r="D10" s="54"/>
      <c r="E10" s="70" t="s">
        <v>116</v>
      </c>
      <c r="F10" s="70"/>
      <c r="G10" s="70"/>
      <c r="I10" s="69"/>
      <c r="J10" s="69"/>
      <c r="K10" s="69"/>
      <c r="L10" s="69"/>
      <c r="M10" s="69"/>
      <c r="N10" s="69"/>
      <c r="O10" s="69"/>
      <c r="P10" s="69"/>
      <c r="Q10" s="69"/>
      <c r="R10" s="69"/>
      <c r="S10" s="69"/>
      <c r="T10" s="69"/>
      <c r="U10" s="69"/>
      <c r="V10" s="51"/>
    </row>
    <row r="11" spans="1:24" s="50" customFormat="1" ht="12.75">
      <c r="B11" s="67">
        <v>1</v>
      </c>
      <c r="C11" s="71"/>
      <c r="D11" s="54" t="s">
        <v>117</v>
      </c>
      <c r="E11" s="63" t="s">
        <v>118</v>
      </c>
      <c r="F11" s="63"/>
      <c r="G11" s="63"/>
      <c r="I11" s="78">
        <v>242.5</v>
      </c>
      <c r="J11" s="78">
        <v>249.5</v>
      </c>
      <c r="K11" s="78">
        <v>255.7</v>
      </c>
      <c r="L11" s="78">
        <v>258</v>
      </c>
      <c r="M11" s="78">
        <v>261.39999999999998</v>
      </c>
      <c r="N11" s="78">
        <v>270.60000000000002</v>
      </c>
      <c r="O11" s="78">
        <f>+'App23'!N7</f>
        <v>279.8</v>
      </c>
      <c r="P11" s="78">
        <f>+'App23'!O7</f>
        <v>288.39999999999998</v>
      </c>
      <c r="Q11" s="78">
        <f>+'App23'!P7</f>
        <v>297.05199999999996</v>
      </c>
      <c r="R11" s="78">
        <f>+'App23'!Q7</f>
        <v>305.96355999999997</v>
      </c>
      <c r="S11" s="78">
        <f>+'App23'!R7</f>
        <v>315.14246679999997</v>
      </c>
      <c r="T11" s="78">
        <f>+'App23'!S7</f>
        <v>324.59674080399998</v>
      </c>
      <c r="U11" s="78">
        <f>+'App23'!T7</f>
        <v>334.33464302812001</v>
      </c>
      <c r="V11" s="51"/>
    </row>
    <row r="12" spans="1:24" s="50" customFormat="1" ht="12.75">
      <c r="B12" s="67">
        <v>2</v>
      </c>
      <c r="C12" s="71"/>
      <c r="D12" s="54" t="s">
        <v>117</v>
      </c>
      <c r="E12" s="63" t="s">
        <v>119</v>
      </c>
      <c r="F12" s="63"/>
      <c r="G12" s="63"/>
      <c r="I12" s="78">
        <v>242.4</v>
      </c>
      <c r="J12" s="78">
        <v>250</v>
      </c>
      <c r="K12" s="78">
        <v>255.9</v>
      </c>
      <c r="L12" s="78">
        <v>258.5</v>
      </c>
      <c r="M12" s="78">
        <v>262.10000000000002</v>
      </c>
      <c r="N12" s="78">
        <v>271.7</v>
      </c>
      <c r="O12" s="78">
        <f>+'App23'!N8</f>
        <v>280.8</v>
      </c>
      <c r="P12" s="78">
        <f>+'App23'!O8</f>
        <v>289.3</v>
      </c>
      <c r="Q12" s="78">
        <f>+'App23'!P8</f>
        <v>297.97900000000004</v>
      </c>
      <c r="R12" s="78">
        <f>+'App23'!Q8</f>
        <v>306.91837000000004</v>
      </c>
      <c r="S12" s="78">
        <f>+'App23'!R8</f>
        <v>316.12592110000003</v>
      </c>
      <c r="T12" s="78">
        <f>+'App23'!S8</f>
        <v>325.60969873300002</v>
      </c>
      <c r="U12" s="78">
        <f>+'App23'!T8</f>
        <v>335.37798969499005</v>
      </c>
      <c r="V12" s="51"/>
    </row>
    <row r="13" spans="1:24" s="50" customFormat="1" ht="12.75">
      <c r="B13" s="67">
        <v>3</v>
      </c>
      <c r="C13" s="71"/>
      <c r="D13" s="54" t="s">
        <v>117</v>
      </c>
      <c r="E13" s="63" t="s">
        <v>120</v>
      </c>
      <c r="F13" s="63"/>
      <c r="G13" s="63"/>
      <c r="I13" s="78">
        <v>241.8</v>
      </c>
      <c r="J13" s="78">
        <v>249.7</v>
      </c>
      <c r="K13" s="78">
        <v>256.3</v>
      </c>
      <c r="L13" s="78">
        <v>258.89999999999998</v>
      </c>
      <c r="M13" s="78">
        <v>263.10000000000002</v>
      </c>
      <c r="N13" s="78">
        <v>272.3</v>
      </c>
      <c r="O13" s="78">
        <f>+'App23'!N9</f>
        <v>281.8</v>
      </c>
      <c r="P13" s="78">
        <f>+'App23'!O9</f>
        <v>290.2</v>
      </c>
      <c r="Q13" s="78">
        <f>+'App23'!P9</f>
        <v>298.90600000000001</v>
      </c>
      <c r="R13" s="78">
        <f>+'App23'!Q9</f>
        <v>307.87317999999999</v>
      </c>
      <c r="S13" s="78">
        <f>+'App23'!R9</f>
        <v>317.10937539999998</v>
      </c>
      <c r="T13" s="78">
        <f>+'App23'!S9</f>
        <v>326.622656662</v>
      </c>
      <c r="U13" s="78">
        <f>+'App23'!T9</f>
        <v>336.42133636186003</v>
      </c>
      <c r="V13" s="51"/>
    </row>
    <row r="14" spans="1:24" s="50" customFormat="1" ht="12.75">
      <c r="B14" s="67">
        <v>4</v>
      </c>
      <c r="C14" s="71"/>
      <c r="D14" s="54" t="s">
        <v>117</v>
      </c>
      <c r="E14" s="63" t="s">
        <v>121</v>
      </c>
      <c r="F14" s="63"/>
      <c r="G14" s="63"/>
      <c r="I14" s="78">
        <v>242.1</v>
      </c>
      <c r="J14" s="78">
        <v>249.7</v>
      </c>
      <c r="K14" s="78">
        <v>256</v>
      </c>
      <c r="L14" s="78">
        <v>258.60000000000002</v>
      </c>
      <c r="M14" s="78">
        <v>263.39999999999998</v>
      </c>
      <c r="N14" s="78">
        <v>272.89999999999998</v>
      </c>
      <c r="O14" s="78">
        <f>+'App23'!N10</f>
        <v>282.2</v>
      </c>
      <c r="P14" s="78">
        <f>+'App23'!O10</f>
        <v>290.7</v>
      </c>
      <c r="Q14" s="78">
        <f>+'App23'!P10</f>
        <v>299.42099999999999</v>
      </c>
      <c r="R14" s="78">
        <f>+'App23'!Q10</f>
        <v>308.40363000000002</v>
      </c>
      <c r="S14" s="78">
        <f>+'App23'!R10</f>
        <v>317.65573890000002</v>
      </c>
      <c r="T14" s="78">
        <f>+'App23'!S10</f>
        <v>327.18541106700002</v>
      </c>
      <c r="U14" s="78">
        <f>+'App23'!T10</f>
        <v>337.00097339901004</v>
      </c>
      <c r="V14" s="51"/>
    </row>
    <row r="15" spans="1:24" s="50" customFormat="1" ht="12.75">
      <c r="B15" s="67">
        <v>5</v>
      </c>
      <c r="C15" s="71"/>
      <c r="D15" s="54" t="s">
        <v>117</v>
      </c>
      <c r="E15" s="63" t="s">
        <v>122</v>
      </c>
      <c r="F15" s="63"/>
      <c r="G15" s="63"/>
      <c r="I15" s="78">
        <v>243</v>
      </c>
      <c r="J15" s="78">
        <v>251</v>
      </c>
      <c r="K15" s="78">
        <v>257</v>
      </c>
      <c r="L15" s="78">
        <v>259.8</v>
      </c>
      <c r="M15" s="78">
        <v>264.39999999999998</v>
      </c>
      <c r="N15" s="78">
        <v>274.7</v>
      </c>
      <c r="O15" s="78">
        <f>+'App23'!N11</f>
        <v>283.8</v>
      </c>
      <c r="P15" s="78">
        <f>+'App23'!O11</f>
        <v>292.2</v>
      </c>
      <c r="Q15" s="78">
        <f>+'App23'!P11</f>
        <v>300.96600000000001</v>
      </c>
      <c r="R15" s="78">
        <f>+'App23'!Q11</f>
        <v>309.99498</v>
      </c>
      <c r="S15" s="78">
        <f>+'App23'!R11</f>
        <v>319.29482940000003</v>
      </c>
      <c r="T15" s="78">
        <f>+'App23'!S11</f>
        <v>328.87367428200002</v>
      </c>
      <c r="U15" s="78">
        <f>+'App23'!T11</f>
        <v>338.73988451046006</v>
      </c>
      <c r="V15" s="51"/>
    </row>
    <row r="16" spans="1:24" s="50" customFormat="1" ht="12.75">
      <c r="B16" s="67">
        <v>6</v>
      </c>
      <c r="C16" s="71"/>
      <c r="D16" s="54" t="s">
        <v>117</v>
      </c>
      <c r="E16" s="63" t="s">
        <v>123</v>
      </c>
      <c r="F16" s="63"/>
      <c r="G16" s="63"/>
      <c r="I16" s="78">
        <v>244.2</v>
      </c>
      <c r="J16" s="78">
        <v>251.9</v>
      </c>
      <c r="K16" s="78">
        <v>257.60000000000002</v>
      </c>
      <c r="L16" s="78">
        <v>259.60000000000002</v>
      </c>
      <c r="M16" s="78">
        <v>264.89999999999998</v>
      </c>
      <c r="N16" s="78">
        <v>275.10000000000002</v>
      </c>
      <c r="O16" s="78">
        <f>+'App23'!N12</f>
        <v>284</v>
      </c>
      <c r="P16" s="78">
        <f>+'App23'!O12</f>
        <v>292.5</v>
      </c>
      <c r="Q16" s="78">
        <f>+'App23'!P12</f>
        <v>301.27500000000003</v>
      </c>
      <c r="R16" s="78">
        <f>+'App23'!Q12</f>
        <v>310.31325000000004</v>
      </c>
      <c r="S16" s="78">
        <f>+'App23'!R12</f>
        <v>319.62264750000003</v>
      </c>
      <c r="T16" s="78">
        <f>+'App23'!S12</f>
        <v>329.21132692500004</v>
      </c>
      <c r="U16" s="78">
        <f>+'App23'!T12</f>
        <v>339.08766673275005</v>
      </c>
      <c r="V16" s="51"/>
    </row>
    <row r="17" spans="2:22" s="50" customFormat="1" ht="12.75">
      <c r="B17" s="67">
        <v>7</v>
      </c>
      <c r="C17" s="71"/>
      <c r="D17" s="54" t="s">
        <v>117</v>
      </c>
      <c r="E17" s="63" t="s">
        <v>124</v>
      </c>
      <c r="F17" s="63"/>
      <c r="G17" s="63"/>
      <c r="I17" s="78">
        <v>245.6</v>
      </c>
      <c r="J17" s="78">
        <v>251.9</v>
      </c>
      <c r="K17" s="78">
        <v>257.7</v>
      </c>
      <c r="L17" s="78">
        <v>259.5</v>
      </c>
      <c r="M17" s="78">
        <v>264.8</v>
      </c>
      <c r="N17" s="78">
        <v>275.3</v>
      </c>
      <c r="O17" s="78">
        <f>+'App23'!N13</f>
        <v>284.10000000000002</v>
      </c>
      <c r="P17" s="78">
        <f>+'App23'!O13</f>
        <v>292.7</v>
      </c>
      <c r="Q17" s="78">
        <f>+'App23'!P13</f>
        <v>301.48099999999999</v>
      </c>
      <c r="R17" s="78">
        <f>+'App23'!Q13</f>
        <v>310.52543000000003</v>
      </c>
      <c r="S17" s="78">
        <f>+'App23'!R13</f>
        <v>319.84119290000001</v>
      </c>
      <c r="T17" s="78">
        <f>+'App23'!S13</f>
        <v>329.43642868700005</v>
      </c>
      <c r="U17" s="78">
        <f>+'App23'!T13</f>
        <v>339.31952154761007</v>
      </c>
      <c r="V17" s="51"/>
    </row>
    <row r="18" spans="2:22" s="50" customFormat="1" ht="12.75">
      <c r="B18" s="67">
        <v>8</v>
      </c>
      <c r="C18" s="71"/>
      <c r="D18" s="54" t="s">
        <v>117</v>
      </c>
      <c r="E18" s="63" t="s">
        <v>125</v>
      </c>
      <c r="F18" s="63"/>
      <c r="G18" s="63"/>
      <c r="H18" s="78">
        <v>238.5</v>
      </c>
      <c r="I18" s="78">
        <v>245.6</v>
      </c>
      <c r="J18" s="78">
        <v>252.1</v>
      </c>
      <c r="K18" s="78">
        <v>257.10000000000002</v>
      </c>
      <c r="L18" s="78">
        <v>259.8</v>
      </c>
      <c r="M18" s="78">
        <v>265.5</v>
      </c>
      <c r="N18" s="78">
        <v>275.8</v>
      </c>
      <c r="O18" s="78">
        <f>+'App23'!N14</f>
        <v>284.39999999999998</v>
      </c>
      <c r="P18" s="78">
        <f>+'App23'!O14</f>
        <v>293</v>
      </c>
      <c r="Q18" s="78">
        <f>+'App23'!P14</f>
        <v>301.79000000000002</v>
      </c>
      <c r="R18" s="78">
        <f>+'App23'!Q14</f>
        <v>310.84370000000001</v>
      </c>
      <c r="S18" s="78">
        <f>+'App23'!R14</f>
        <v>320.16901100000001</v>
      </c>
      <c r="T18" s="78">
        <f>+'App23'!S14</f>
        <v>329.77408133</v>
      </c>
      <c r="U18" s="78">
        <f>+'App23'!T14</f>
        <v>339.6673037699</v>
      </c>
      <c r="V18" s="51"/>
    </row>
    <row r="19" spans="2:22" s="50" customFormat="1" ht="12.75">
      <c r="B19" s="67">
        <v>9</v>
      </c>
      <c r="C19" s="71"/>
      <c r="D19" s="54" t="s">
        <v>117</v>
      </c>
      <c r="E19" s="63" t="s">
        <v>126</v>
      </c>
      <c r="F19" s="63"/>
      <c r="G19" s="63"/>
      <c r="I19" s="78">
        <v>246.8</v>
      </c>
      <c r="J19" s="78">
        <v>253.4</v>
      </c>
      <c r="K19" s="78">
        <v>257.5</v>
      </c>
      <c r="L19" s="78">
        <v>260.60000000000002</v>
      </c>
      <c r="M19" s="78">
        <v>267.10000000000002</v>
      </c>
      <c r="N19" s="78">
        <v>278.10000000000002</v>
      </c>
      <c r="O19" s="78">
        <f>+'App23'!N15</f>
        <v>286.5</v>
      </c>
      <c r="P19" s="78">
        <f>+'App23'!O15</f>
        <v>295.10000000000002</v>
      </c>
      <c r="Q19" s="78">
        <f>+'App23'!P15</f>
        <v>303.95300000000003</v>
      </c>
      <c r="R19" s="78">
        <f>+'App23'!Q15</f>
        <v>313.07159000000001</v>
      </c>
      <c r="S19" s="78">
        <f>+'App23'!R15</f>
        <v>322.46373770000002</v>
      </c>
      <c r="T19" s="78">
        <f>+'App23'!S15</f>
        <v>332.13764983100003</v>
      </c>
      <c r="U19" s="78">
        <f>+'App23'!T15</f>
        <v>342.10177932593007</v>
      </c>
      <c r="V19" s="51"/>
    </row>
    <row r="20" spans="2:22" s="50" customFormat="1" ht="12.75">
      <c r="B20" s="67">
        <v>10</v>
      </c>
      <c r="C20" s="71"/>
      <c r="D20" s="54" t="s">
        <v>117</v>
      </c>
      <c r="E20" s="63" t="s">
        <v>127</v>
      </c>
      <c r="F20" s="63"/>
      <c r="G20" s="63"/>
      <c r="I20" s="78">
        <v>245.8</v>
      </c>
      <c r="J20" s="78">
        <v>252.6</v>
      </c>
      <c r="K20" s="78">
        <v>255.4</v>
      </c>
      <c r="L20" s="78">
        <v>258.8</v>
      </c>
      <c r="M20" s="78">
        <v>265.5</v>
      </c>
      <c r="N20" s="78">
        <v>276</v>
      </c>
      <c r="O20" s="78">
        <f>+'App23'!N16</f>
        <v>284.39999999999998</v>
      </c>
      <c r="P20" s="78">
        <f>+'App23'!O16</f>
        <v>293.21639999999996</v>
      </c>
      <c r="Q20" s="78">
        <f>+'App23'!P16</f>
        <v>302.01289199999997</v>
      </c>
      <c r="R20" s="78">
        <f>+'App23'!Q16</f>
        <v>311.07327875999999</v>
      </c>
      <c r="S20" s="78">
        <f>+'App23'!R16</f>
        <v>320.40547712279999</v>
      </c>
      <c r="T20" s="78">
        <f>+'App23'!S16</f>
        <v>330.01764143648398</v>
      </c>
      <c r="U20" s="78">
        <f>+'App23'!T16</f>
        <v>339.91817067957851</v>
      </c>
      <c r="V20" s="51"/>
    </row>
    <row r="21" spans="2:22" s="50" customFormat="1" ht="12.75">
      <c r="B21" s="67">
        <v>11</v>
      </c>
      <c r="C21" s="71"/>
      <c r="D21" s="54" t="s">
        <v>117</v>
      </c>
      <c r="E21" s="63" t="s">
        <v>128</v>
      </c>
      <c r="F21" s="63"/>
      <c r="G21" s="63"/>
      <c r="I21" s="78">
        <v>247.6</v>
      </c>
      <c r="J21" s="78">
        <v>254.2</v>
      </c>
      <c r="K21" s="78">
        <v>256.7</v>
      </c>
      <c r="L21" s="78">
        <v>260</v>
      </c>
      <c r="M21" s="78">
        <v>268.39999999999998</v>
      </c>
      <c r="N21" s="78">
        <v>278.10000000000002</v>
      </c>
      <c r="O21" s="78">
        <f>+'App23'!N17</f>
        <v>286.5</v>
      </c>
      <c r="P21" s="78">
        <f>+'App23'!O17</f>
        <v>295.38149999999996</v>
      </c>
      <c r="Q21" s="78">
        <f>+'App23'!P17</f>
        <v>304.24294499999996</v>
      </c>
      <c r="R21" s="78">
        <f>+'App23'!Q17</f>
        <v>313.37023334999998</v>
      </c>
      <c r="S21" s="78">
        <f>+'App23'!R17</f>
        <v>322.7713403505</v>
      </c>
      <c r="T21" s="78">
        <f>+'App23'!S17</f>
        <v>332.45448056101503</v>
      </c>
      <c r="U21" s="78">
        <f>+'App23'!T17</f>
        <v>342.4281149778455</v>
      </c>
      <c r="V21" s="51"/>
    </row>
    <row r="22" spans="2:22" s="50" customFormat="1" ht="12.75">
      <c r="B22" s="67">
        <v>12</v>
      </c>
      <c r="C22" s="71"/>
      <c r="D22" s="54" t="s">
        <v>117</v>
      </c>
      <c r="E22" s="63" t="s">
        <v>129</v>
      </c>
      <c r="F22" s="63"/>
      <c r="G22" s="63"/>
      <c r="I22" s="78">
        <v>248.7</v>
      </c>
      <c r="J22" s="78">
        <v>254.8</v>
      </c>
      <c r="K22" s="78">
        <v>257.10000000000002</v>
      </c>
      <c r="L22" s="78">
        <v>261.10000000000002</v>
      </c>
      <c r="M22" s="78">
        <v>269.3</v>
      </c>
      <c r="N22" s="78">
        <v>278.3</v>
      </c>
      <c r="O22" s="78">
        <f>+'App23'!N18</f>
        <v>287.10000000000002</v>
      </c>
      <c r="P22" s="78">
        <f>+'App23'!O18</f>
        <v>296.00009999999997</v>
      </c>
      <c r="Q22" s="78">
        <f>+'App23'!P18</f>
        <v>304.88010299999996</v>
      </c>
      <c r="R22" s="78">
        <f>+'App23'!Q18</f>
        <v>314.02650609</v>
      </c>
      <c r="S22" s="78">
        <f>+'App23'!R18</f>
        <v>323.44730127270003</v>
      </c>
      <c r="T22" s="78">
        <f>+'App23'!S18</f>
        <v>333.15072031088101</v>
      </c>
      <c r="U22" s="78">
        <f>+'App23'!T18</f>
        <v>343.14524192020747</v>
      </c>
      <c r="V22" s="51"/>
    </row>
    <row r="23" spans="2:22" s="72" customFormat="1" ht="12.75">
      <c r="B23" s="53"/>
      <c r="C23" s="75"/>
      <c r="D23" s="53"/>
      <c r="E23" s="53"/>
      <c r="F23" s="53"/>
      <c r="G23" s="53"/>
      <c r="I23" s="76"/>
      <c r="J23" s="76"/>
      <c r="K23" s="76"/>
      <c r="L23" s="76"/>
      <c r="M23" s="76"/>
      <c r="N23" s="76"/>
      <c r="O23" s="76"/>
      <c r="P23" s="76"/>
      <c r="Q23" s="76"/>
      <c r="R23" s="76"/>
      <c r="S23" s="76"/>
      <c r="T23" s="76"/>
      <c r="U23" s="76"/>
      <c r="V23" s="73"/>
    </row>
    <row r="24" spans="2:22" s="72" customFormat="1" ht="25.5">
      <c r="B24" s="53"/>
      <c r="C24" s="75"/>
      <c r="D24" s="53" t="s">
        <v>130</v>
      </c>
      <c r="E24" s="160" t="s">
        <v>231</v>
      </c>
      <c r="F24" s="53"/>
      <c r="G24" s="53"/>
      <c r="I24" s="77"/>
      <c r="J24" s="77"/>
      <c r="K24" s="77"/>
      <c r="L24" s="77"/>
      <c r="M24" s="77"/>
      <c r="N24" s="77"/>
      <c r="O24" s="77"/>
      <c r="P24" s="77"/>
      <c r="Q24" s="77"/>
      <c r="R24" s="77"/>
      <c r="S24" s="77"/>
      <c r="T24" s="77"/>
      <c r="U24" s="77"/>
      <c r="V24" s="73"/>
    </row>
    <row r="25" spans="2:22" s="72" customFormat="1" ht="12.75">
      <c r="B25" s="53"/>
      <c r="C25" s="75"/>
      <c r="D25" s="53"/>
      <c r="E25" s="53"/>
      <c r="F25" s="53"/>
      <c r="G25" s="53"/>
      <c r="I25" s="76"/>
      <c r="J25" s="76"/>
      <c r="K25" s="76"/>
      <c r="L25" s="76"/>
      <c r="M25" s="76"/>
      <c r="N25" s="76"/>
      <c r="O25" s="76"/>
      <c r="P25" s="76"/>
      <c r="Q25" s="76"/>
      <c r="R25" s="76"/>
      <c r="S25" s="76"/>
      <c r="T25" s="76"/>
      <c r="U25" s="76"/>
      <c r="V25" s="73"/>
    </row>
    <row r="26" spans="2:22" s="72" customFormat="1" ht="12.75">
      <c r="B26" s="53"/>
      <c r="C26" s="75" t="s">
        <v>131</v>
      </c>
      <c r="D26" s="53"/>
      <c r="E26" s="53"/>
      <c r="F26" s="53"/>
      <c r="G26" s="53"/>
      <c r="I26" s="74">
        <v>0</v>
      </c>
      <c r="J26" s="74">
        <v>0</v>
      </c>
      <c r="K26" s="74">
        <v>0</v>
      </c>
      <c r="L26" s="74">
        <v>0</v>
      </c>
      <c r="M26" s="74">
        <v>0</v>
      </c>
      <c r="N26" s="74">
        <v>0</v>
      </c>
      <c r="O26" s="74">
        <v>0</v>
      </c>
      <c r="P26" s="74">
        <v>0</v>
      </c>
      <c r="Q26" s="74">
        <v>0</v>
      </c>
      <c r="R26" s="74">
        <v>0</v>
      </c>
      <c r="S26" s="74">
        <v>0</v>
      </c>
      <c r="T26" s="74">
        <v>0</v>
      </c>
      <c r="U26" s="74">
        <v>0</v>
      </c>
      <c r="V26" s="73" t="s">
        <v>132</v>
      </c>
    </row>
    <row r="27" spans="2:22" s="50" customFormat="1" ht="12.75" customHeight="1">
      <c r="B27" s="54"/>
      <c r="C27" s="71"/>
      <c r="D27" s="54"/>
      <c r="E27" s="54"/>
      <c r="F27" s="54"/>
      <c r="G27" s="54"/>
      <c r="I27" s="69" t="s">
        <v>115</v>
      </c>
      <c r="J27" s="69" t="s">
        <v>115</v>
      </c>
      <c r="K27" s="69" t="s">
        <v>115</v>
      </c>
      <c r="L27" s="69" t="s">
        <v>115</v>
      </c>
      <c r="M27" s="69" t="s">
        <v>115</v>
      </c>
      <c r="N27" s="69" t="s">
        <v>115</v>
      </c>
      <c r="O27" s="69" t="s">
        <v>115</v>
      </c>
      <c r="P27" s="69" t="s">
        <v>115</v>
      </c>
      <c r="Q27" s="69" t="s">
        <v>115</v>
      </c>
      <c r="R27" s="69" t="s">
        <v>115</v>
      </c>
      <c r="S27" s="69" t="s">
        <v>115</v>
      </c>
      <c r="T27" s="69" t="s">
        <v>115</v>
      </c>
      <c r="U27" s="69" t="s">
        <v>115</v>
      </c>
      <c r="V27" s="51"/>
    </row>
    <row r="28" spans="2:22" s="50" customFormat="1" ht="12.75" customHeight="1">
      <c r="B28" s="54"/>
      <c r="D28" s="54"/>
      <c r="E28" s="70" t="s">
        <v>133</v>
      </c>
      <c r="F28" s="70"/>
      <c r="G28" s="70"/>
      <c r="I28" s="69"/>
      <c r="J28" s="69"/>
      <c r="K28" s="69"/>
      <c r="L28" s="69"/>
      <c r="M28" s="69"/>
      <c r="N28" s="69"/>
      <c r="O28" s="69"/>
      <c r="P28" s="69"/>
      <c r="Q28" s="69"/>
      <c r="R28" s="69"/>
      <c r="S28" s="69"/>
      <c r="T28" s="69"/>
      <c r="U28" s="69"/>
      <c r="V28" s="51"/>
    </row>
    <row r="29" spans="2:22" ht="12.75" customHeight="1">
      <c r="B29" s="67">
        <v>1</v>
      </c>
      <c r="C29" s="65"/>
      <c r="D29" s="64" t="s">
        <v>117</v>
      </c>
      <c r="E29" s="63" t="s">
        <v>118</v>
      </c>
      <c r="F29" s="63"/>
      <c r="G29" s="63"/>
      <c r="H29" s="67">
        <v>0</v>
      </c>
      <c r="I29" s="66">
        <f t="shared" ref="I29:U29" si="2">IF(I11&lt;&gt;0,I11,H29*SUM(1,I$24))</f>
        <v>242.5</v>
      </c>
      <c r="J29" s="66">
        <f t="shared" si="2"/>
        <v>249.5</v>
      </c>
      <c r="K29" s="66">
        <f t="shared" si="2"/>
        <v>255.7</v>
      </c>
      <c r="L29" s="66">
        <f t="shared" si="2"/>
        <v>258</v>
      </c>
      <c r="M29" s="66">
        <f t="shared" si="2"/>
        <v>261.39999999999998</v>
      </c>
      <c r="N29" s="66">
        <f t="shared" si="2"/>
        <v>270.60000000000002</v>
      </c>
      <c r="O29" s="66">
        <f t="shared" si="2"/>
        <v>279.8</v>
      </c>
      <c r="P29" s="66">
        <f t="shared" si="2"/>
        <v>288.39999999999998</v>
      </c>
      <c r="Q29" s="66">
        <f t="shared" si="2"/>
        <v>297.05199999999996</v>
      </c>
      <c r="R29" s="66">
        <f t="shared" si="2"/>
        <v>305.96355999999997</v>
      </c>
      <c r="S29" s="66">
        <f t="shared" si="2"/>
        <v>315.14246679999997</v>
      </c>
      <c r="T29" s="66">
        <f t="shared" si="2"/>
        <v>324.59674080399998</v>
      </c>
      <c r="U29" s="66">
        <f t="shared" si="2"/>
        <v>334.33464302812001</v>
      </c>
    </row>
    <row r="30" spans="2:22" ht="12.75" customHeight="1">
      <c r="B30" s="67">
        <v>2</v>
      </c>
      <c r="C30" s="65"/>
      <c r="D30" s="64" t="s">
        <v>117</v>
      </c>
      <c r="E30" s="63" t="s">
        <v>119</v>
      </c>
      <c r="F30" s="63"/>
      <c r="G30" s="63"/>
      <c r="H30" s="67">
        <v>0</v>
      </c>
      <c r="I30" s="66">
        <f t="shared" ref="I30:U30" si="3">IF(I12&lt;&gt;0,I12,H30*SUM(1,I$24))</f>
        <v>242.4</v>
      </c>
      <c r="J30" s="66">
        <f t="shared" si="3"/>
        <v>250</v>
      </c>
      <c r="K30" s="66">
        <f t="shared" si="3"/>
        <v>255.9</v>
      </c>
      <c r="L30" s="66">
        <f t="shared" si="3"/>
        <v>258.5</v>
      </c>
      <c r="M30" s="66">
        <f t="shared" si="3"/>
        <v>262.10000000000002</v>
      </c>
      <c r="N30" s="66">
        <f t="shared" si="3"/>
        <v>271.7</v>
      </c>
      <c r="O30" s="66">
        <f t="shared" si="3"/>
        <v>280.8</v>
      </c>
      <c r="P30" s="66">
        <f t="shared" si="3"/>
        <v>289.3</v>
      </c>
      <c r="Q30" s="66">
        <f t="shared" si="3"/>
        <v>297.97900000000004</v>
      </c>
      <c r="R30" s="66">
        <f t="shared" si="3"/>
        <v>306.91837000000004</v>
      </c>
      <c r="S30" s="66">
        <f t="shared" si="3"/>
        <v>316.12592110000003</v>
      </c>
      <c r="T30" s="66">
        <f t="shared" si="3"/>
        <v>325.60969873300002</v>
      </c>
      <c r="U30" s="66">
        <f t="shared" si="3"/>
        <v>335.37798969499005</v>
      </c>
    </row>
    <row r="31" spans="2:22" ht="12.75" customHeight="1">
      <c r="B31" s="67">
        <v>3</v>
      </c>
      <c r="C31" s="65"/>
      <c r="D31" s="64" t="s">
        <v>117</v>
      </c>
      <c r="E31" s="63" t="s">
        <v>120</v>
      </c>
      <c r="F31" s="63"/>
      <c r="G31" s="63"/>
      <c r="H31" s="67">
        <v>0</v>
      </c>
      <c r="I31" s="66">
        <f t="shared" ref="I31:U31" si="4">IF(I13&lt;&gt;0,I13,H31*SUM(1,I$24))</f>
        <v>241.8</v>
      </c>
      <c r="J31" s="66">
        <f t="shared" si="4"/>
        <v>249.7</v>
      </c>
      <c r="K31" s="66">
        <f t="shared" si="4"/>
        <v>256.3</v>
      </c>
      <c r="L31" s="66">
        <f t="shared" si="4"/>
        <v>258.89999999999998</v>
      </c>
      <c r="M31" s="66">
        <f t="shared" si="4"/>
        <v>263.10000000000002</v>
      </c>
      <c r="N31" s="66">
        <f t="shared" si="4"/>
        <v>272.3</v>
      </c>
      <c r="O31" s="66">
        <f t="shared" si="4"/>
        <v>281.8</v>
      </c>
      <c r="P31" s="66">
        <f t="shared" si="4"/>
        <v>290.2</v>
      </c>
      <c r="Q31" s="66">
        <f t="shared" si="4"/>
        <v>298.90600000000001</v>
      </c>
      <c r="R31" s="66">
        <f t="shared" si="4"/>
        <v>307.87317999999999</v>
      </c>
      <c r="S31" s="66">
        <f t="shared" si="4"/>
        <v>317.10937539999998</v>
      </c>
      <c r="T31" s="66">
        <f t="shared" si="4"/>
        <v>326.622656662</v>
      </c>
      <c r="U31" s="66">
        <f t="shared" si="4"/>
        <v>336.42133636186003</v>
      </c>
    </row>
    <row r="32" spans="2:22" ht="12.75" customHeight="1">
      <c r="B32" s="67">
        <v>4</v>
      </c>
      <c r="C32" s="65"/>
      <c r="D32" s="64" t="s">
        <v>117</v>
      </c>
      <c r="E32" s="63" t="s">
        <v>121</v>
      </c>
      <c r="F32" s="63"/>
      <c r="G32" s="63"/>
      <c r="H32" s="67">
        <v>0</v>
      </c>
      <c r="I32" s="66">
        <f t="shared" ref="I32:U32" si="5">IF(I14&lt;&gt;0,I14,H32*SUM(1,I$24))</f>
        <v>242.1</v>
      </c>
      <c r="J32" s="66">
        <f t="shared" si="5"/>
        <v>249.7</v>
      </c>
      <c r="K32" s="66">
        <f t="shared" si="5"/>
        <v>256</v>
      </c>
      <c r="L32" s="66">
        <f t="shared" si="5"/>
        <v>258.60000000000002</v>
      </c>
      <c r="M32" s="66">
        <f t="shared" si="5"/>
        <v>263.39999999999998</v>
      </c>
      <c r="N32" s="66">
        <f t="shared" si="5"/>
        <v>272.89999999999998</v>
      </c>
      <c r="O32" s="66">
        <f t="shared" si="5"/>
        <v>282.2</v>
      </c>
      <c r="P32" s="66">
        <f t="shared" si="5"/>
        <v>290.7</v>
      </c>
      <c r="Q32" s="66">
        <f t="shared" si="5"/>
        <v>299.42099999999999</v>
      </c>
      <c r="R32" s="66">
        <f t="shared" si="5"/>
        <v>308.40363000000002</v>
      </c>
      <c r="S32" s="66">
        <f t="shared" si="5"/>
        <v>317.65573890000002</v>
      </c>
      <c r="T32" s="66">
        <f t="shared" si="5"/>
        <v>327.18541106700002</v>
      </c>
      <c r="U32" s="66">
        <f t="shared" si="5"/>
        <v>337.00097339901004</v>
      </c>
    </row>
    <row r="33" spans="2:22" ht="12.75" customHeight="1">
      <c r="B33" s="67">
        <v>5</v>
      </c>
      <c r="C33" s="65"/>
      <c r="D33" s="64" t="s">
        <v>117</v>
      </c>
      <c r="E33" s="63" t="s">
        <v>122</v>
      </c>
      <c r="F33" s="63"/>
      <c r="G33" s="63"/>
      <c r="H33" s="67">
        <v>0</v>
      </c>
      <c r="I33" s="66">
        <f t="shared" ref="I33:U33" si="6">IF(I15&lt;&gt;0,I15,H33*SUM(1,I$24))</f>
        <v>243</v>
      </c>
      <c r="J33" s="66">
        <f t="shared" si="6"/>
        <v>251</v>
      </c>
      <c r="K33" s="66">
        <f t="shared" si="6"/>
        <v>257</v>
      </c>
      <c r="L33" s="66">
        <f t="shared" si="6"/>
        <v>259.8</v>
      </c>
      <c r="M33" s="66">
        <f t="shared" si="6"/>
        <v>264.39999999999998</v>
      </c>
      <c r="N33" s="66">
        <f t="shared" si="6"/>
        <v>274.7</v>
      </c>
      <c r="O33" s="66">
        <f t="shared" si="6"/>
        <v>283.8</v>
      </c>
      <c r="P33" s="66">
        <f t="shared" si="6"/>
        <v>292.2</v>
      </c>
      <c r="Q33" s="66">
        <f t="shared" si="6"/>
        <v>300.96600000000001</v>
      </c>
      <c r="R33" s="66">
        <f t="shared" si="6"/>
        <v>309.99498</v>
      </c>
      <c r="S33" s="66">
        <f t="shared" si="6"/>
        <v>319.29482940000003</v>
      </c>
      <c r="T33" s="66">
        <f t="shared" si="6"/>
        <v>328.87367428200002</v>
      </c>
      <c r="U33" s="66">
        <f t="shared" si="6"/>
        <v>338.73988451046006</v>
      </c>
    </row>
    <row r="34" spans="2:22" ht="12.75" customHeight="1">
      <c r="B34" s="67">
        <v>6</v>
      </c>
      <c r="C34" s="65"/>
      <c r="D34" s="64" t="s">
        <v>117</v>
      </c>
      <c r="E34" s="63" t="s">
        <v>123</v>
      </c>
      <c r="F34" s="63"/>
      <c r="G34" s="63"/>
      <c r="H34" s="67">
        <v>0</v>
      </c>
      <c r="I34" s="66">
        <f t="shared" ref="I34:U34" si="7">IF(I16&lt;&gt;0,I16,H34*SUM(1,I$24))</f>
        <v>244.2</v>
      </c>
      <c r="J34" s="66">
        <f t="shared" si="7"/>
        <v>251.9</v>
      </c>
      <c r="K34" s="66">
        <f t="shared" si="7"/>
        <v>257.60000000000002</v>
      </c>
      <c r="L34" s="66">
        <f t="shared" si="7"/>
        <v>259.60000000000002</v>
      </c>
      <c r="M34" s="66">
        <f t="shared" si="7"/>
        <v>264.89999999999998</v>
      </c>
      <c r="N34" s="66">
        <f t="shared" si="7"/>
        <v>275.10000000000002</v>
      </c>
      <c r="O34" s="66">
        <f t="shared" si="7"/>
        <v>284</v>
      </c>
      <c r="P34" s="66">
        <f t="shared" si="7"/>
        <v>292.5</v>
      </c>
      <c r="Q34" s="66">
        <f t="shared" si="7"/>
        <v>301.27500000000003</v>
      </c>
      <c r="R34" s="66">
        <f t="shared" si="7"/>
        <v>310.31325000000004</v>
      </c>
      <c r="S34" s="66">
        <f t="shared" si="7"/>
        <v>319.62264750000003</v>
      </c>
      <c r="T34" s="66">
        <f t="shared" si="7"/>
        <v>329.21132692500004</v>
      </c>
      <c r="U34" s="66">
        <f t="shared" si="7"/>
        <v>339.08766673275005</v>
      </c>
    </row>
    <row r="35" spans="2:22" ht="12.75" customHeight="1">
      <c r="B35" s="67">
        <v>7</v>
      </c>
      <c r="C35" s="65"/>
      <c r="D35" s="64" t="s">
        <v>117</v>
      </c>
      <c r="E35" s="63" t="s">
        <v>124</v>
      </c>
      <c r="F35" s="63"/>
      <c r="G35" s="63"/>
      <c r="H35" s="67">
        <v>0</v>
      </c>
      <c r="I35" s="66">
        <f t="shared" ref="I35:U35" si="8">IF(I17&lt;&gt;0,I17,H35*SUM(1,I$24))</f>
        <v>245.6</v>
      </c>
      <c r="J35" s="66">
        <f t="shared" si="8"/>
        <v>251.9</v>
      </c>
      <c r="K35" s="66">
        <f t="shared" si="8"/>
        <v>257.7</v>
      </c>
      <c r="L35" s="66">
        <f t="shared" si="8"/>
        <v>259.5</v>
      </c>
      <c r="M35" s="66">
        <f t="shared" si="8"/>
        <v>264.8</v>
      </c>
      <c r="N35" s="66">
        <f t="shared" si="8"/>
        <v>275.3</v>
      </c>
      <c r="O35" s="66">
        <f t="shared" si="8"/>
        <v>284.10000000000002</v>
      </c>
      <c r="P35" s="66">
        <f t="shared" si="8"/>
        <v>292.7</v>
      </c>
      <c r="Q35" s="66">
        <f t="shared" si="8"/>
        <v>301.48099999999999</v>
      </c>
      <c r="R35" s="66">
        <f t="shared" si="8"/>
        <v>310.52543000000003</v>
      </c>
      <c r="S35" s="66">
        <f t="shared" si="8"/>
        <v>319.84119290000001</v>
      </c>
      <c r="T35" s="66">
        <f t="shared" si="8"/>
        <v>329.43642868700005</v>
      </c>
      <c r="U35" s="66">
        <f t="shared" si="8"/>
        <v>339.31952154761007</v>
      </c>
    </row>
    <row r="36" spans="2:22" ht="12.75" customHeight="1">
      <c r="B36" s="67">
        <v>8</v>
      </c>
      <c r="C36" s="65"/>
      <c r="D36" s="64" t="s">
        <v>117</v>
      </c>
      <c r="E36" s="63" t="s">
        <v>125</v>
      </c>
      <c r="F36" s="63"/>
      <c r="G36" s="63"/>
      <c r="H36" s="68">
        <f>H18</f>
        <v>238.5</v>
      </c>
      <c r="I36" s="66">
        <f t="shared" ref="I36:U36" si="9">IF(I18&lt;&gt;0,I18,H36*SUM(1,I$24))</f>
        <v>245.6</v>
      </c>
      <c r="J36" s="66">
        <f t="shared" si="9"/>
        <v>252.1</v>
      </c>
      <c r="K36" s="66">
        <f t="shared" si="9"/>
        <v>257.10000000000002</v>
      </c>
      <c r="L36" s="66">
        <f t="shared" si="9"/>
        <v>259.8</v>
      </c>
      <c r="M36" s="130">
        <f t="shared" si="9"/>
        <v>265.5</v>
      </c>
      <c r="N36" s="66">
        <f t="shared" si="9"/>
        <v>275.8</v>
      </c>
      <c r="O36" s="66">
        <f t="shared" si="9"/>
        <v>284.39999999999998</v>
      </c>
      <c r="P36" s="66">
        <f t="shared" si="9"/>
        <v>293</v>
      </c>
      <c r="Q36" s="66">
        <f t="shared" si="9"/>
        <v>301.79000000000002</v>
      </c>
      <c r="R36" s="66">
        <f t="shared" si="9"/>
        <v>310.84370000000001</v>
      </c>
      <c r="S36" s="66">
        <f t="shared" si="9"/>
        <v>320.16901100000001</v>
      </c>
      <c r="T36" s="66">
        <f t="shared" si="9"/>
        <v>329.77408133</v>
      </c>
      <c r="U36" s="66">
        <f t="shared" si="9"/>
        <v>339.6673037699</v>
      </c>
    </row>
    <row r="37" spans="2:22" ht="12.75" customHeight="1">
      <c r="B37" s="67">
        <v>9</v>
      </c>
      <c r="C37" s="65"/>
      <c r="D37" s="64" t="s">
        <v>117</v>
      </c>
      <c r="E37" s="63" t="s">
        <v>126</v>
      </c>
      <c r="F37" s="63"/>
      <c r="G37" s="63"/>
      <c r="H37" s="67">
        <v>0</v>
      </c>
      <c r="I37" s="66">
        <f t="shared" ref="I37:U37" si="10">IF(I19&lt;&gt;0,I19,H37*SUM(1,I$24))</f>
        <v>246.8</v>
      </c>
      <c r="J37" s="66">
        <f t="shared" si="10"/>
        <v>253.4</v>
      </c>
      <c r="K37" s="66">
        <f t="shared" si="10"/>
        <v>257.5</v>
      </c>
      <c r="L37" s="66">
        <f t="shared" si="10"/>
        <v>260.60000000000002</v>
      </c>
      <c r="M37" s="66">
        <f t="shared" si="10"/>
        <v>267.10000000000002</v>
      </c>
      <c r="N37" s="66">
        <f t="shared" si="10"/>
        <v>278.10000000000002</v>
      </c>
      <c r="O37" s="66">
        <f t="shared" si="10"/>
        <v>286.5</v>
      </c>
      <c r="P37" s="66">
        <f t="shared" si="10"/>
        <v>295.10000000000002</v>
      </c>
      <c r="Q37" s="66">
        <f t="shared" si="10"/>
        <v>303.95300000000003</v>
      </c>
      <c r="R37" s="66">
        <f t="shared" si="10"/>
        <v>313.07159000000001</v>
      </c>
      <c r="S37" s="66">
        <f t="shared" si="10"/>
        <v>322.46373770000002</v>
      </c>
      <c r="T37" s="66">
        <f t="shared" si="10"/>
        <v>332.13764983100003</v>
      </c>
      <c r="U37" s="66">
        <f t="shared" si="10"/>
        <v>342.10177932593007</v>
      </c>
    </row>
    <row r="38" spans="2:22" ht="12.75" customHeight="1">
      <c r="B38" s="67">
        <v>10</v>
      </c>
      <c r="C38" s="65"/>
      <c r="D38" s="64" t="s">
        <v>117</v>
      </c>
      <c r="E38" s="63" t="s">
        <v>127</v>
      </c>
      <c r="F38" s="63"/>
      <c r="G38" s="63"/>
      <c r="H38" s="67">
        <v>0</v>
      </c>
      <c r="I38" s="66">
        <f t="shared" ref="I38:U38" si="11">IF(I20&lt;&gt;0,I20,H38*SUM(1,I$24))</f>
        <v>245.8</v>
      </c>
      <c r="J38" s="66">
        <f t="shared" si="11"/>
        <v>252.6</v>
      </c>
      <c r="K38" s="66">
        <f t="shared" si="11"/>
        <v>255.4</v>
      </c>
      <c r="L38" s="66">
        <f t="shared" si="11"/>
        <v>258.8</v>
      </c>
      <c r="M38" s="66">
        <f t="shared" si="11"/>
        <v>265.5</v>
      </c>
      <c r="N38" s="66">
        <f t="shared" si="11"/>
        <v>276</v>
      </c>
      <c r="O38" s="66">
        <f t="shared" si="11"/>
        <v>284.39999999999998</v>
      </c>
      <c r="P38" s="66">
        <f t="shared" si="11"/>
        <v>293.21639999999996</v>
      </c>
      <c r="Q38" s="66">
        <f t="shared" si="11"/>
        <v>302.01289199999997</v>
      </c>
      <c r="R38" s="66">
        <f t="shared" si="11"/>
        <v>311.07327875999999</v>
      </c>
      <c r="S38" s="66">
        <f t="shared" si="11"/>
        <v>320.40547712279999</v>
      </c>
      <c r="T38" s="66">
        <f t="shared" si="11"/>
        <v>330.01764143648398</v>
      </c>
      <c r="U38" s="66">
        <f t="shared" si="11"/>
        <v>339.91817067957851</v>
      </c>
    </row>
    <row r="39" spans="2:22" ht="12.75" customHeight="1">
      <c r="B39" s="67">
        <v>11</v>
      </c>
      <c r="C39" s="65"/>
      <c r="D39" s="64" t="s">
        <v>117</v>
      </c>
      <c r="E39" s="63" t="s">
        <v>128</v>
      </c>
      <c r="F39" s="63"/>
      <c r="G39" s="63"/>
      <c r="H39" s="67">
        <v>0</v>
      </c>
      <c r="I39" s="66">
        <f t="shared" ref="I39:U39" si="12">IF(I21&lt;&gt;0,I21,H39*SUM(1,I$24))</f>
        <v>247.6</v>
      </c>
      <c r="J39" s="66">
        <f t="shared" si="12"/>
        <v>254.2</v>
      </c>
      <c r="K39" s="66">
        <f t="shared" si="12"/>
        <v>256.7</v>
      </c>
      <c r="L39" s="66">
        <f t="shared" si="12"/>
        <v>260</v>
      </c>
      <c r="M39" s="66">
        <f t="shared" si="12"/>
        <v>268.39999999999998</v>
      </c>
      <c r="N39" s="66">
        <f t="shared" si="12"/>
        <v>278.10000000000002</v>
      </c>
      <c r="O39" s="66">
        <f t="shared" si="12"/>
        <v>286.5</v>
      </c>
      <c r="P39" s="66">
        <f t="shared" si="12"/>
        <v>295.38149999999996</v>
      </c>
      <c r="Q39" s="66">
        <f t="shared" si="12"/>
        <v>304.24294499999996</v>
      </c>
      <c r="R39" s="66">
        <f t="shared" si="12"/>
        <v>313.37023334999998</v>
      </c>
      <c r="S39" s="66">
        <f t="shared" si="12"/>
        <v>322.7713403505</v>
      </c>
      <c r="T39" s="66">
        <f t="shared" si="12"/>
        <v>332.45448056101503</v>
      </c>
      <c r="U39" s="66">
        <f t="shared" si="12"/>
        <v>342.4281149778455</v>
      </c>
    </row>
    <row r="40" spans="2:22" ht="12.75" customHeight="1">
      <c r="B40" s="67">
        <v>12</v>
      </c>
      <c r="C40" s="65"/>
      <c r="D40" s="64" t="s">
        <v>117</v>
      </c>
      <c r="E40" s="63" t="s">
        <v>129</v>
      </c>
      <c r="F40" s="63"/>
      <c r="G40" s="63"/>
      <c r="H40" s="67">
        <v>0</v>
      </c>
      <c r="I40" s="66">
        <f t="shared" ref="I40:U40" si="13">IF(I22&lt;&gt;0,I22,H40*SUM(1,I$24))</f>
        <v>248.7</v>
      </c>
      <c r="J40" s="66">
        <f t="shared" si="13"/>
        <v>254.8</v>
      </c>
      <c r="K40" s="66">
        <f t="shared" si="13"/>
        <v>257.10000000000002</v>
      </c>
      <c r="L40" s="66">
        <f t="shared" si="13"/>
        <v>261.10000000000002</v>
      </c>
      <c r="M40" s="66">
        <f t="shared" si="13"/>
        <v>269.3</v>
      </c>
      <c r="N40" s="66">
        <f t="shared" si="13"/>
        <v>278.3</v>
      </c>
      <c r="O40" s="66">
        <f t="shared" si="13"/>
        <v>287.10000000000002</v>
      </c>
      <c r="P40" s="66">
        <f t="shared" si="13"/>
        <v>296.00009999999997</v>
      </c>
      <c r="Q40" s="66">
        <f t="shared" si="13"/>
        <v>304.88010299999996</v>
      </c>
      <c r="R40" s="66">
        <f t="shared" si="13"/>
        <v>314.02650609</v>
      </c>
      <c r="S40" s="66">
        <f t="shared" si="13"/>
        <v>323.44730127270003</v>
      </c>
      <c r="T40" s="66">
        <f t="shared" si="13"/>
        <v>333.15072031088101</v>
      </c>
      <c r="U40" s="66">
        <f t="shared" si="13"/>
        <v>343.14524192020747</v>
      </c>
    </row>
    <row r="41" spans="2:22" ht="12.75" customHeight="1">
      <c r="B41" s="65"/>
      <c r="C41" s="65"/>
      <c r="D41" s="64" t="s">
        <v>117</v>
      </c>
      <c r="E41" s="63" t="s">
        <v>134</v>
      </c>
      <c r="F41" s="63"/>
      <c r="G41" s="63"/>
      <c r="I41" s="62">
        <f t="shared" ref="I41:U41" si="14">IF(SUM(I29:I40)=0,0,AVERAGE(I29:I40))</f>
        <v>244.67499999999998</v>
      </c>
      <c r="J41" s="61">
        <f t="shared" si="14"/>
        <v>251.73333333333335</v>
      </c>
      <c r="K41" s="61">
        <f t="shared" si="14"/>
        <v>256.66666666666669</v>
      </c>
      <c r="L41" s="62">
        <f t="shared" si="14"/>
        <v>259.43333333333334</v>
      </c>
      <c r="M41" s="61">
        <f t="shared" si="14"/>
        <v>264.99166666666673</v>
      </c>
      <c r="N41" s="61">
        <f t="shared" si="14"/>
        <v>274.90833333333336</v>
      </c>
      <c r="O41" s="61">
        <f t="shared" si="14"/>
        <v>283.78333333333336</v>
      </c>
      <c r="P41" s="61">
        <f t="shared" si="14"/>
        <v>292.39149999999995</v>
      </c>
      <c r="Q41" s="61">
        <f t="shared" si="14"/>
        <v>301.16324500000002</v>
      </c>
      <c r="R41" s="61">
        <f t="shared" si="14"/>
        <v>310.19814235000001</v>
      </c>
      <c r="S41" s="61">
        <f t="shared" si="14"/>
        <v>319.50408662049995</v>
      </c>
      <c r="T41" s="61">
        <f t="shared" si="14"/>
        <v>329.08920921911505</v>
      </c>
      <c r="U41" s="61">
        <f t="shared" si="14"/>
        <v>338.96188549568848</v>
      </c>
    </row>
    <row r="42" spans="2:22" s="50" customFormat="1" ht="12.75" customHeight="1">
      <c r="B42" s="54"/>
      <c r="V42" s="51"/>
    </row>
    <row r="43" spans="2:22" s="50" customFormat="1" ht="12.75" customHeight="1">
      <c r="E43" s="60"/>
      <c r="F43" s="60"/>
      <c r="G43" s="60"/>
      <c r="V43" s="51"/>
    </row>
    <row r="44" spans="2:22" s="50" customFormat="1" ht="12.75" customHeight="1">
      <c r="B44" s="54"/>
      <c r="D44" s="53"/>
      <c r="E44" s="58"/>
      <c r="F44" s="58"/>
      <c r="G44" s="58"/>
      <c r="I44" s="161"/>
      <c r="J44" s="161"/>
      <c r="K44" s="161"/>
      <c r="L44" s="161"/>
      <c r="M44" s="161"/>
      <c r="N44" s="161"/>
      <c r="O44" s="161"/>
      <c r="P44" s="161"/>
      <c r="Q44" s="161"/>
      <c r="R44" s="161"/>
      <c r="S44" s="161"/>
      <c r="T44" s="161"/>
      <c r="U44" s="161"/>
      <c r="V44" s="51"/>
    </row>
    <row r="45" spans="2:22" s="50" customFormat="1" ht="12.75" customHeight="1">
      <c r="B45" s="54"/>
      <c r="C45" s="56"/>
      <c r="D45" s="53"/>
      <c r="E45" s="55"/>
      <c r="F45" s="55"/>
      <c r="G45" s="55"/>
      <c r="I45" s="52"/>
      <c r="J45" s="52"/>
      <c r="K45" s="52"/>
      <c r="L45" s="52"/>
      <c r="M45" s="52"/>
      <c r="N45" s="52"/>
      <c r="O45" s="52"/>
      <c r="P45" s="52"/>
      <c r="Q45" s="52"/>
      <c r="R45" s="52"/>
      <c r="S45" s="52"/>
      <c r="T45" s="52"/>
      <c r="U45" s="52"/>
      <c r="V45" s="51"/>
    </row>
    <row r="46" spans="2:22" s="50" customFormat="1" ht="12.75" customHeight="1">
      <c r="B46" s="54"/>
      <c r="C46" s="56"/>
      <c r="D46" s="53"/>
      <c r="E46" s="55"/>
      <c r="F46" s="55"/>
      <c r="G46" s="55"/>
      <c r="I46" s="52"/>
      <c r="J46" s="52"/>
      <c r="K46" s="52"/>
      <c r="L46" s="52"/>
      <c r="M46" s="52"/>
      <c r="N46" s="52"/>
      <c r="O46" s="52"/>
      <c r="P46" s="52"/>
      <c r="Q46" s="52"/>
      <c r="R46" s="52"/>
      <c r="S46" s="52"/>
      <c r="T46" s="52"/>
      <c r="U46" s="52"/>
      <c r="V46" s="51"/>
    </row>
    <row r="47" spans="2:22" s="50" customFormat="1" ht="12.75" customHeight="1">
      <c r="B47" s="54"/>
      <c r="E47" s="60" t="s">
        <v>138</v>
      </c>
      <c r="F47" s="59"/>
      <c r="G47" s="59"/>
    </row>
    <row r="48" spans="2:22" s="50" customFormat="1" ht="12.75" customHeight="1">
      <c r="B48" s="54"/>
      <c r="D48" s="53" t="s">
        <v>135</v>
      </c>
      <c r="E48" s="58" t="s">
        <v>136</v>
      </c>
      <c r="F48" s="58"/>
      <c r="G48" s="58"/>
      <c r="I48" s="57"/>
      <c r="J48" s="57"/>
      <c r="K48" s="57"/>
      <c r="L48" s="57"/>
      <c r="M48" s="57"/>
      <c r="N48" s="57"/>
      <c r="O48" s="57"/>
      <c r="P48" s="57"/>
      <c r="Q48" s="57"/>
      <c r="R48" s="57"/>
      <c r="S48" s="57"/>
      <c r="T48" s="57"/>
      <c r="U48" s="57"/>
      <c r="V48" s="51" t="s">
        <v>139</v>
      </c>
    </row>
    <row r="49" spans="1:22" s="50" customFormat="1" ht="12.75" customHeight="1">
      <c r="B49" s="54"/>
      <c r="D49" s="53" t="s">
        <v>130</v>
      </c>
      <c r="E49" s="55" t="s">
        <v>137</v>
      </c>
      <c r="F49" s="58"/>
      <c r="G49" s="58"/>
      <c r="I49" s="52">
        <f t="shared" ref="I49:U49" si="15">IF(Indexation.November.Actual.Override&lt;&gt;"",Indexation.November.Actual.Override,IF($H$36=0,0,H36/$H$36))</f>
        <v>1</v>
      </c>
      <c r="J49" s="52">
        <f t="shared" si="15"/>
        <v>1.0297693920335429</v>
      </c>
      <c r="K49" s="52">
        <f t="shared" si="15"/>
        <v>1.0570230607966458</v>
      </c>
      <c r="L49" s="52">
        <f t="shared" si="15"/>
        <v>1.077987421383648</v>
      </c>
      <c r="M49" s="52">
        <f t="shared" si="15"/>
        <v>1.0893081761006289</v>
      </c>
      <c r="N49" s="52">
        <f t="shared" si="15"/>
        <v>1.1132075471698113</v>
      </c>
      <c r="O49" s="52">
        <f t="shared" si="15"/>
        <v>1.1563941299790357</v>
      </c>
      <c r="P49" s="52">
        <f t="shared" si="15"/>
        <v>1.1924528301886792</v>
      </c>
      <c r="Q49" s="52">
        <f t="shared" si="15"/>
        <v>1.2285115303983229</v>
      </c>
      <c r="R49" s="52">
        <f t="shared" si="15"/>
        <v>1.2653668763102726</v>
      </c>
      <c r="S49" s="52">
        <f t="shared" si="15"/>
        <v>1.3033278825995807</v>
      </c>
      <c r="T49" s="52">
        <f t="shared" si="15"/>
        <v>1.3424277190775682</v>
      </c>
      <c r="U49" s="52">
        <f t="shared" si="15"/>
        <v>1.3827005506498953</v>
      </c>
      <c r="V49" s="51" t="s">
        <v>140</v>
      </c>
    </row>
    <row r="50" spans="1:22" s="102" customFormat="1" ht="12.75" customHeight="1">
      <c r="A50" s="50"/>
      <c r="B50" s="54"/>
      <c r="C50" s="56"/>
      <c r="D50" s="53"/>
      <c r="E50" s="55"/>
      <c r="F50" s="55"/>
      <c r="G50" s="55"/>
      <c r="H50" s="50"/>
      <c r="I50" s="52"/>
      <c r="J50" s="52"/>
      <c r="K50" s="52"/>
      <c r="L50" s="52"/>
      <c r="M50" s="52"/>
      <c r="N50" s="52"/>
      <c r="O50" s="52"/>
      <c r="P50" s="52"/>
      <c r="Q50" s="52"/>
      <c r="R50" s="52"/>
      <c r="S50" s="52"/>
      <c r="T50" s="52"/>
      <c r="U50" s="52"/>
      <c r="V50" s="51"/>
    </row>
    <row r="51" spans="1:22" s="102" customFormat="1" ht="12.75" customHeight="1">
      <c r="A51" s="50"/>
      <c r="B51" s="54"/>
      <c r="C51" s="50"/>
      <c r="D51" s="53" t="s">
        <v>130</v>
      </c>
      <c r="E51" s="60" t="s">
        <v>141</v>
      </c>
      <c r="F51" s="55"/>
      <c r="G51" s="55"/>
      <c r="H51" s="50"/>
      <c r="I51" s="52"/>
      <c r="J51" s="52">
        <f t="shared" ref="J51:U51" si="16">IF(Indexation.November.Actual.Override&lt;&gt;"",IF(I48=0,0,J48/I48),IF(H36=0,0,I36/H36))</f>
        <v>1.0297693920335429</v>
      </c>
      <c r="K51" s="52">
        <f t="shared" si="16"/>
        <v>1.0264657980456027</v>
      </c>
      <c r="L51" s="52">
        <f t="shared" si="16"/>
        <v>1.0198333994446649</v>
      </c>
      <c r="M51" s="52">
        <f t="shared" si="16"/>
        <v>1.0105017502917153</v>
      </c>
      <c r="N51" s="52">
        <f t="shared" si="16"/>
        <v>1.0219399538106235</v>
      </c>
      <c r="O51" s="52">
        <f t="shared" si="16"/>
        <v>1.0387947269303202</v>
      </c>
      <c r="P51" s="52">
        <f t="shared" si="16"/>
        <v>1.0311820159535894</v>
      </c>
      <c r="Q51" s="52">
        <f t="shared" si="16"/>
        <v>1.0302390998593531</v>
      </c>
      <c r="R51" s="52">
        <f t="shared" si="16"/>
        <v>1.03</v>
      </c>
      <c r="S51" s="52">
        <f t="shared" si="16"/>
        <v>1.03</v>
      </c>
      <c r="T51" s="52">
        <f t="shared" si="16"/>
        <v>1.03</v>
      </c>
      <c r="U51" s="52">
        <f t="shared" si="16"/>
        <v>1.03</v>
      </c>
      <c r="V51" s="51" t="s">
        <v>142</v>
      </c>
    </row>
    <row r="52" spans="1:22" ht="12.75" customHeight="1">
      <c r="A52" s="50"/>
      <c r="B52" s="54"/>
      <c r="C52" s="56"/>
      <c r="D52" s="53"/>
      <c r="E52" s="55"/>
      <c r="F52" s="55"/>
      <c r="G52" s="55"/>
      <c r="H52" s="50"/>
      <c r="I52" s="52"/>
      <c r="J52" s="52"/>
      <c r="K52" s="52"/>
      <c r="L52" s="52"/>
      <c r="M52" s="52"/>
      <c r="N52" s="52"/>
      <c r="O52" s="52"/>
      <c r="P52" s="52"/>
      <c r="Q52" s="52"/>
      <c r="R52" s="52"/>
      <c r="S52" s="52"/>
      <c r="T52" s="52"/>
      <c r="U52" s="52"/>
      <c r="V52" s="51"/>
    </row>
    <row r="53" spans="1:22" s="102" customFormat="1" ht="12.75" customHeight="1">
      <c r="A53" s="50"/>
      <c r="B53" s="54"/>
      <c r="C53" s="56"/>
      <c r="D53" s="53"/>
      <c r="E53" s="55"/>
      <c r="F53" s="55"/>
      <c r="G53" s="55"/>
      <c r="H53" s="50"/>
      <c r="I53" s="52"/>
      <c r="J53" s="52"/>
      <c r="K53" s="52"/>
      <c r="L53" s="52"/>
      <c r="M53" s="52"/>
      <c r="N53" s="52"/>
      <c r="O53" s="52"/>
      <c r="P53" s="52"/>
      <c r="Q53" s="52"/>
      <c r="R53" s="52"/>
      <c r="S53" s="52"/>
      <c r="T53" s="52"/>
      <c r="U53" s="52"/>
      <c r="V53" s="51"/>
    </row>
    <row r="54" spans="1:22" s="50" customFormat="1" ht="12.75" customHeight="1">
      <c r="B54" s="54"/>
      <c r="E54" s="59"/>
      <c r="F54" s="59"/>
      <c r="G54" s="59"/>
    </row>
    <row r="55" spans="1:22" s="50" customFormat="1" ht="12.75" customHeight="1">
      <c r="B55" s="54"/>
      <c r="D55" s="53"/>
      <c r="E55" s="58"/>
      <c r="F55" s="58"/>
      <c r="G55" s="58"/>
      <c r="I55" s="161"/>
      <c r="J55" s="161"/>
      <c r="K55" s="161"/>
      <c r="L55" s="161"/>
      <c r="M55" s="161"/>
      <c r="N55" s="161"/>
      <c r="O55" s="161"/>
      <c r="P55" s="161"/>
      <c r="Q55" s="161"/>
      <c r="R55" s="161"/>
      <c r="S55" s="161"/>
      <c r="T55" s="161"/>
      <c r="U55" s="161"/>
      <c r="V55" s="51"/>
    </row>
    <row r="56" spans="1:22" s="50" customFormat="1" ht="12.75" customHeight="1">
      <c r="B56" s="54"/>
      <c r="C56" s="56"/>
      <c r="D56" s="53"/>
      <c r="E56" s="55"/>
      <c r="F56" s="55"/>
      <c r="G56" s="55"/>
      <c r="I56" s="52"/>
      <c r="J56" s="52"/>
      <c r="K56" s="52"/>
      <c r="L56" s="52"/>
      <c r="M56" s="52"/>
      <c r="N56" s="52"/>
      <c r="O56" s="52"/>
      <c r="P56" s="52"/>
      <c r="Q56" s="52"/>
      <c r="R56" s="52"/>
      <c r="S56" s="52"/>
      <c r="T56" s="52"/>
      <c r="U56" s="52"/>
      <c r="V56" s="51"/>
    </row>
    <row r="57" spans="1:22" s="50" customFormat="1" ht="12.75" customHeight="1">
      <c r="B57" s="54"/>
      <c r="C57" s="56"/>
      <c r="D57" s="53"/>
      <c r="E57" s="55"/>
      <c r="F57" s="55"/>
      <c r="G57" s="55"/>
      <c r="I57" s="52"/>
      <c r="J57" s="52"/>
      <c r="K57" s="52"/>
      <c r="L57" s="52"/>
      <c r="M57" s="52"/>
      <c r="N57" s="52"/>
      <c r="O57" s="52"/>
      <c r="P57" s="52"/>
      <c r="Q57" s="52"/>
      <c r="R57" s="52"/>
      <c r="S57" s="52"/>
      <c r="T57" s="52"/>
      <c r="U57" s="52"/>
      <c r="V57" s="51"/>
    </row>
    <row r="58" spans="1:22" s="50" customFormat="1" ht="12.75" customHeight="1">
      <c r="B58" s="54"/>
      <c r="C58" s="162"/>
      <c r="D58" s="53"/>
      <c r="E58" s="163"/>
      <c r="F58" s="163"/>
      <c r="G58" s="163"/>
      <c r="I58" s="52"/>
      <c r="J58" s="52"/>
      <c r="K58" s="52"/>
      <c r="L58" s="52"/>
      <c r="M58" s="52"/>
      <c r="N58" s="52"/>
      <c r="O58" s="52"/>
      <c r="P58" s="52"/>
      <c r="Q58" s="52"/>
      <c r="R58" s="52"/>
      <c r="S58" s="52"/>
      <c r="T58" s="52"/>
      <c r="U58" s="52"/>
      <c r="V58" s="51"/>
    </row>
    <row r="59" spans="1:22" s="102" customFormat="1" ht="12.75" customHeight="1" thickBot="1">
      <c r="V59" s="164"/>
    </row>
    <row r="60" spans="1:22" ht="12.75" customHeight="1" thickBot="1">
      <c r="A60" s="49" t="s">
        <v>111</v>
      </c>
      <c r="B60" s="47"/>
      <c r="C60" s="47"/>
      <c r="D60" s="47"/>
      <c r="E60" s="48"/>
      <c r="F60" s="48"/>
      <c r="G60" s="48"/>
      <c r="H60" s="47"/>
      <c r="I60" s="47"/>
      <c r="J60" s="47"/>
      <c r="K60" s="47"/>
      <c r="L60" s="47"/>
      <c r="M60" s="47"/>
      <c r="N60" s="47"/>
      <c r="O60" s="47"/>
      <c r="P60" s="47"/>
      <c r="Q60" s="47"/>
      <c r="R60" s="47"/>
      <c r="S60" s="47"/>
      <c r="T60" s="47"/>
      <c r="U60" s="47"/>
      <c r="V60" s="46"/>
    </row>
    <row r="61" spans="1:22" ht="12.75" customHeight="1">
      <c r="I61" s="102"/>
    </row>
    <row r="62" spans="1:22" ht="12.75" hidden="1" customHeight="1">
      <c r="J62" s="102"/>
      <c r="L62" s="102"/>
    </row>
    <row r="63" spans="1:22" ht="12.75" hidden="1" customHeight="1"/>
    <row r="64" spans="1:22" ht="12.75" hidden="1" customHeight="1"/>
    <row r="65" ht="12.75" hidden="1" customHeight="1"/>
  </sheetData>
  <dataConsolidate/>
  <conditionalFormatting sqref="I26:U26">
    <cfRule type="cellIs" dxfId="5" priority="1" stopIfTrue="1" operator="equal">
      <formula>0</formula>
    </cfRule>
    <cfRule type="cellIs" dxfId="4" priority="2" stopIfTrue="1" operator="notEqual">
      <formula>0</formula>
    </cfRule>
  </conditionalFormatting>
  <pageMargins left="0.70866141732283472" right="0.70866141732283472" top="0.74803149606299213" bottom="0.74803149606299213" header="0.31496062992125984" footer="0.31496062992125984"/>
  <pageSetup paperSize="9" scale="48"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A1:X15"/>
  <sheetViews>
    <sheetView showGridLines="0" showRowColHeaders="0" zoomScale="75" zoomScaleNormal="75" workbookViewId="0">
      <selection activeCell="A20" sqref="A20"/>
    </sheetView>
  </sheetViews>
  <sheetFormatPr defaultColWidth="0" defaultRowHeight="12.75" customHeight="1" zeroHeight="1"/>
  <cols>
    <col min="1" max="2" width="8" style="37" customWidth="1"/>
    <col min="3" max="3" width="8" style="37"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36"/>
    </row>
    <row r="2" spans="1:24" ht="15">
      <c r="A2" s="38"/>
      <c r="B2" s="38"/>
      <c r="C2" s="38"/>
      <c r="D2" s="2"/>
      <c r="E2" s="2"/>
      <c r="F2" s="16"/>
      <c r="G2" s="16"/>
      <c r="H2" s="2"/>
      <c r="I2" s="2"/>
      <c r="J2" s="2"/>
      <c r="K2" s="2"/>
      <c r="L2" s="2"/>
      <c r="M2" s="2"/>
      <c r="N2" s="2"/>
      <c r="O2" s="16"/>
      <c r="P2" s="16"/>
      <c r="Q2" s="2"/>
      <c r="R2" s="2"/>
      <c r="S2" s="2"/>
      <c r="T2" s="2"/>
      <c r="U2" s="2"/>
      <c r="V2" s="2"/>
      <c r="W2" s="2"/>
      <c r="X2" s="2"/>
    </row>
    <row r="3" spans="1:24" ht="15" hidden="1">
      <c r="A3" s="38"/>
      <c r="B3" s="38"/>
      <c r="C3" s="38"/>
      <c r="D3" s="2"/>
      <c r="E3" s="2"/>
      <c r="F3" s="16"/>
      <c r="G3" s="16"/>
      <c r="H3" s="2"/>
      <c r="I3" s="2"/>
      <c r="J3" s="2"/>
      <c r="K3" s="2"/>
      <c r="L3" s="2"/>
      <c r="M3" s="2"/>
      <c r="N3" s="2"/>
      <c r="O3" s="16"/>
      <c r="P3" s="16"/>
      <c r="Q3" s="2"/>
      <c r="R3" s="2"/>
      <c r="S3" s="2"/>
      <c r="T3" s="2"/>
      <c r="U3" s="2"/>
      <c r="V3" s="2"/>
      <c r="W3" s="2"/>
      <c r="X3" s="2"/>
    </row>
    <row r="4" spans="1:24" ht="15" hidden="1">
      <c r="A4" s="38"/>
      <c r="B4" s="38"/>
      <c r="C4" s="38"/>
      <c r="D4" s="2"/>
      <c r="E4" s="2"/>
      <c r="F4" s="16"/>
      <c r="G4" s="16"/>
      <c r="H4" s="2"/>
      <c r="I4" s="2"/>
      <c r="J4" s="2"/>
      <c r="K4" s="2"/>
      <c r="L4" s="2"/>
      <c r="M4" s="2"/>
      <c r="N4" s="2"/>
      <c r="O4" s="16"/>
      <c r="P4" s="16"/>
      <c r="Q4" s="2"/>
      <c r="R4" s="2"/>
      <c r="S4" s="2"/>
      <c r="T4" s="2"/>
      <c r="U4" s="2"/>
      <c r="V4" s="2"/>
      <c r="W4" s="2"/>
      <c r="X4" s="2"/>
    </row>
    <row r="5" spans="1:24" ht="15" hidden="1">
      <c r="A5" s="38"/>
      <c r="B5" s="38"/>
      <c r="C5" s="38"/>
      <c r="D5" s="2"/>
      <c r="E5" s="2"/>
      <c r="F5" s="16"/>
      <c r="G5" s="16"/>
      <c r="H5" s="2"/>
      <c r="I5" s="2"/>
      <c r="J5" s="2"/>
      <c r="K5" s="2"/>
      <c r="L5" s="2"/>
      <c r="M5" s="2"/>
      <c r="N5" s="2"/>
      <c r="O5" s="16"/>
      <c r="P5" s="16"/>
      <c r="Q5" s="2"/>
      <c r="R5" s="2"/>
      <c r="S5" s="2"/>
      <c r="T5" s="2"/>
      <c r="U5" s="2"/>
      <c r="V5" s="2"/>
      <c r="W5" s="2"/>
      <c r="X5" s="2"/>
    </row>
    <row r="6" spans="1:24" ht="15" hidden="1">
      <c r="A6" s="38"/>
      <c r="B6" s="38"/>
      <c r="C6" s="38"/>
      <c r="D6" s="2"/>
      <c r="E6" s="2"/>
      <c r="F6" s="16"/>
      <c r="G6" s="16"/>
      <c r="H6" s="2"/>
      <c r="I6" s="2"/>
      <c r="J6" s="2"/>
      <c r="K6" s="2"/>
      <c r="L6" s="2"/>
      <c r="M6" s="2"/>
      <c r="N6" s="2"/>
      <c r="O6" s="16"/>
      <c r="P6" s="16"/>
      <c r="Q6" s="2"/>
      <c r="R6" s="2"/>
      <c r="S6" s="2"/>
      <c r="T6" s="2"/>
      <c r="U6" s="2"/>
      <c r="V6" s="2"/>
      <c r="W6" s="2"/>
      <c r="X6" s="2"/>
    </row>
    <row r="7" spans="1:24" ht="15" hidden="1">
      <c r="A7" s="38"/>
      <c r="B7" s="38"/>
      <c r="C7" s="38"/>
      <c r="D7" s="2"/>
      <c r="E7" s="2"/>
      <c r="F7" s="16"/>
      <c r="G7" s="16"/>
      <c r="H7" s="2"/>
      <c r="I7" s="2"/>
      <c r="J7" s="2"/>
      <c r="K7" s="2"/>
      <c r="L7" s="2"/>
      <c r="M7" s="2"/>
      <c r="N7" s="2"/>
      <c r="O7" s="16"/>
      <c r="P7" s="16"/>
      <c r="Q7" s="2"/>
      <c r="R7" s="2"/>
      <c r="S7" s="2"/>
      <c r="T7" s="2"/>
      <c r="U7" s="2"/>
      <c r="V7" s="2"/>
      <c r="W7" s="2"/>
      <c r="X7" s="2"/>
    </row>
    <row r="8" spans="1:24" ht="15" hidden="1">
      <c r="A8" s="38"/>
      <c r="B8" s="38"/>
      <c r="C8" s="38"/>
      <c r="D8" s="2"/>
      <c r="E8" s="2"/>
      <c r="F8" s="16"/>
      <c r="G8" s="16"/>
      <c r="H8" s="2"/>
      <c r="I8" s="2"/>
      <c r="J8" s="2"/>
      <c r="K8" s="2"/>
      <c r="L8" s="2"/>
      <c r="M8" s="2"/>
      <c r="N8" s="2"/>
      <c r="O8" s="16"/>
      <c r="P8" s="16"/>
      <c r="Q8" s="2"/>
      <c r="R8" s="2"/>
      <c r="S8" s="2"/>
      <c r="T8" s="2"/>
      <c r="U8" s="2"/>
      <c r="V8" s="2"/>
      <c r="W8" s="2"/>
      <c r="X8" s="2"/>
    </row>
    <row r="9" spans="1:24" ht="15" hidden="1">
      <c r="A9" s="38"/>
      <c r="B9" s="38"/>
      <c r="C9" s="38"/>
      <c r="D9" s="2"/>
      <c r="E9" s="2"/>
      <c r="F9" s="16"/>
      <c r="G9" s="16"/>
      <c r="H9" s="2"/>
      <c r="I9" s="2"/>
      <c r="J9" s="2"/>
      <c r="K9" s="2"/>
      <c r="L9" s="2"/>
      <c r="M9" s="2"/>
      <c r="N9" s="2"/>
      <c r="O9" s="16"/>
      <c r="P9" s="16"/>
      <c r="Q9" s="2"/>
      <c r="R9" s="2"/>
      <c r="S9" s="2"/>
      <c r="T9" s="2"/>
      <c r="U9" s="2"/>
      <c r="V9" s="2"/>
      <c r="W9" s="2"/>
      <c r="X9" s="2"/>
    </row>
    <row r="10" spans="1:24" ht="15" hidden="1">
      <c r="A10" s="38"/>
      <c r="B10" s="38"/>
      <c r="C10" s="38"/>
      <c r="D10" s="2"/>
      <c r="E10" s="2"/>
      <c r="F10" s="16"/>
      <c r="G10" s="16"/>
      <c r="H10" s="2"/>
      <c r="I10" s="2"/>
      <c r="J10" s="2"/>
      <c r="K10" s="2"/>
      <c r="L10" s="2"/>
      <c r="M10" s="2"/>
      <c r="N10" s="2"/>
      <c r="O10" s="16"/>
      <c r="P10" s="16"/>
      <c r="Q10" s="2"/>
      <c r="R10" s="2"/>
      <c r="S10" s="2"/>
      <c r="T10" s="2"/>
      <c r="U10" s="2"/>
      <c r="V10" s="2"/>
      <c r="W10" s="2"/>
      <c r="X10" s="2"/>
    </row>
    <row r="11" spans="1:24" ht="15" hidden="1">
      <c r="A11" s="38"/>
      <c r="B11" s="38"/>
      <c r="C11" s="38"/>
      <c r="D11" s="2"/>
      <c r="E11" s="2"/>
      <c r="F11" s="16"/>
      <c r="G11" s="16"/>
      <c r="H11" s="2"/>
      <c r="I11" s="2"/>
      <c r="J11" s="2"/>
      <c r="K11" s="2"/>
      <c r="L11" s="2"/>
      <c r="M11" s="2"/>
      <c r="N11" s="2"/>
      <c r="O11" s="16"/>
      <c r="P11" s="16"/>
      <c r="Q11" s="2"/>
      <c r="R11" s="2"/>
      <c r="S11" s="2"/>
      <c r="T11" s="2"/>
      <c r="U11" s="2"/>
      <c r="V11" s="2"/>
      <c r="W11" s="2"/>
      <c r="X11" s="2"/>
    </row>
    <row r="12" spans="1:24" ht="15" hidden="1">
      <c r="A12" s="38"/>
      <c r="B12" s="38"/>
      <c r="C12" s="38"/>
      <c r="D12" s="2"/>
      <c r="E12" s="2"/>
      <c r="F12" s="16"/>
      <c r="G12" s="16"/>
      <c r="H12" s="2"/>
      <c r="I12" s="2"/>
      <c r="J12" s="2"/>
      <c r="K12" s="2"/>
      <c r="L12" s="2"/>
      <c r="M12" s="2"/>
      <c r="N12" s="2"/>
      <c r="O12" s="16"/>
      <c r="P12" s="16"/>
      <c r="Q12" s="2"/>
      <c r="R12" s="2"/>
      <c r="S12" s="2"/>
      <c r="T12" s="2"/>
      <c r="U12" s="2"/>
      <c r="V12" s="2"/>
      <c r="W12" s="2"/>
      <c r="X12" s="2"/>
    </row>
    <row r="13" spans="1:24" ht="15" hidden="1">
      <c r="A13" s="38"/>
      <c r="B13" s="38"/>
      <c r="C13" s="38"/>
      <c r="D13" s="2"/>
      <c r="E13" s="2"/>
      <c r="F13" s="16"/>
      <c r="G13" s="16"/>
      <c r="H13" s="2"/>
      <c r="I13" s="2"/>
      <c r="J13" s="2"/>
      <c r="K13" s="2"/>
      <c r="L13" s="2"/>
      <c r="M13" s="2"/>
      <c r="N13" s="2"/>
      <c r="O13" s="16"/>
      <c r="P13" s="16"/>
      <c r="Q13" s="2"/>
      <c r="R13" s="2"/>
      <c r="S13" s="2"/>
      <c r="T13" s="2"/>
      <c r="U13" s="2"/>
      <c r="V13" s="2"/>
      <c r="W13" s="2"/>
      <c r="X13" s="2"/>
    </row>
    <row r="14" spans="1:24" ht="15" hidden="1">
      <c r="A14" s="38"/>
      <c r="B14" s="38"/>
      <c r="C14" s="38"/>
      <c r="D14" s="2"/>
      <c r="E14" s="2"/>
      <c r="F14" s="16"/>
      <c r="G14" s="16"/>
      <c r="H14" s="2"/>
      <c r="I14" s="2"/>
      <c r="J14" s="2"/>
      <c r="K14" s="2"/>
      <c r="L14" s="2"/>
      <c r="M14" s="2"/>
      <c r="N14" s="2"/>
      <c r="O14" s="16"/>
      <c r="P14" s="16"/>
      <c r="Q14" s="2"/>
      <c r="R14" s="2"/>
      <c r="S14" s="2"/>
      <c r="T14" s="2"/>
      <c r="U14" s="2"/>
      <c r="V14" s="2"/>
      <c r="W14" s="2"/>
      <c r="X14" s="2"/>
    </row>
    <row r="15" spans="1:24" ht="15" hidden="1">
      <c r="A15" s="38"/>
      <c r="B15" s="38"/>
      <c r="C15" s="38"/>
      <c r="D15" s="2"/>
      <c r="E15" s="2"/>
      <c r="F15" s="16"/>
      <c r="G15" s="16"/>
      <c r="H15" s="2"/>
      <c r="I15" s="2"/>
      <c r="J15" s="2"/>
      <c r="K15" s="2"/>
      <c r="L15" s="2"/>
      <c r="M15" s="2"/>
      <c r="N15" s="2"/>
      <c r="O15" s="16"/>
      <c r="P15" s="16"/>
      <c r="Q15" s="2"/>
      <c r="R15" s="2"/>
      <c r="S15" s="2"/>
      <c r="T15" s="2"/>
      <c r="U15" s="2"/>
      <c r="V15" s="2"/>
      <c r="W15" s="2"/>
      <c r="X15" s="2"/>
    </row>
  </sheetData>
  <pageMargins left="0.70866141732283472" right="0.70866141732283472" top="0.74803149606299213" bottom="0.74803149606299213" header="0.31496062992125984" footer="0.31496062992125984"/>
  <pageSetup paperSize="9" scale="55"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82"/>
  <sheetViews>
    <sheetView showGridLines="0" zoomScale="80" zoomScaleNormal="80" workbookViewId="0">
      <pane xSplit="8" ySplit="7" topLeftCell="I53" activePane="bottomRight" state="frozen"/>
      <selection activeCell="E25" sqref="E25"/>
      <selection pane="topRight" activeCell="E25" sqref="E25"/>
      <selection pane="bottomLeft" activeCell="E25" sqref="E25"/>
      <selection pane="bottomRight" activeCell="P82" sqref="P82"/>
    </sheetView>
  </sheetViews>
  <sheetFormatPr defaultColWidth="0" defaultRowHeight="12.75" zeroHeight="1"/>
  <cols>
    <col min="1" max="3" width="2.7109375" customWidth="1"/>
    <col min="4" max="4" width="9.140625" customWidth="1"/>
    <col min="5" max="5" width="68.85546875" customWidth="1"/>
    <col min="6" max="6" width="15.7109375" style="42" customWidth="1"/>
    <col min="7" max="7" width="7.85546875" customWidth="1"/>
    <col min="8" max="8" width="11.85546875" customWidth="1"/>
    <col min="9" max="21" width="10.5703125" customWidth="1"/>
    <col min="22" max="22" width="26.28515625" customWidth="1"/>
    <col min="23" max="23" width="9.140625" customWidth="1"/>
    <col min="24" max="28" width="0" hidden="1" customWidth="1"/>
  </cols>
  <sheetData>
    <row r="1" spans="1:23" s="2" customFormat="1" ht="33.75">
      <c r="A1" s="28"/>
      <c r="B1" s="28"/>
      <c r="C1" s="28"/>
      <c r="D1" s="28" t="s">
        <v>143</v>
      </c>
      <c r="E1" s="28"/>
      <c r="F1" s="132"/>
      <c r="G1" s="28"/>
      <c r="H1" s="28"/>
      <c r="I1" s="28"/>
      <c r="J1" s="28"/>
      <c r="K1" s="28"/>
      <c r="L1" s="28"/>
      <c r="M1" s="28"/>
      <c r="N1" s="28"/>
      <c r="O1" s="28"/>
      <c r="P1" s="28"/>
      <c r="Q1" s="28"/>
      <c r="R1" s="28"/>
      <c r="S1" s="28"/>
      <c r="T1" s="28"/>
      <c r="U1" s="28"/>
      <c r="V1" s="28"/>
      <c r="W1" s="28"/>
    </row>
    <row r="2" spans="1:23" s="2" customFormat="1" ht="15">
      <c r="F2" s="40"/>
      <c r="G2" s="16"/>
      <c r="O2" s="16"/>
      <c r="P2" s="16"/>
    </row>
    <row r="3" spans="1:23" s="10" customFormat="1">
      <c r="A3" s="16"/>
      <c r="B3" s="16"/>
      <c r="C3" s="16"/>
      <c r="D3" s="16"/>
      <c r="E3" s="16" t="s">
        <v>57</v>
      </c>
      <c r="F3" s="40"/>
      <c r="G3" s="16"/>
      <c r="H3" s="16"/>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13"/>
      <c r="W3" s="16"/>
    </row>
    <row r="4" spans="1:23" s="10" customFormat="1">
      <c r="A4" s="133">
        <v>1</v>
      </c>
      <c r="B4" s="16"/>
      <c r="C4" s="16"/>
      <c r="D4" s="16"/>
      <c r="E4" s="16"/>
      <c r="F4" s="40"/>
      <c r="G4" s="16"/>
      <c r="H4" s="16"/>
      <c r="I4" s="16"/>
      <c r="J4" s="16"/>
      <c r="K4" s="16"/>
      <c r="L4" s="16"/>
      <c r="M4" s="16"/>
      <c r="N4" s="16"/>
      <c r="O4" s="16"/>
      <c r="P4" s="16"/>
      <c r="Q4" s="16"/>
      <c r="R4" s="16"/>
      <c r="S4" s="16"/>
      <c r="T4" s="16"/>
      <c r="U4" s="16"/>
      <c r="V4" s="13"/>
      <c r="W4" s="16"/>
    </row>
    <row r="5" spans="1:23" s="10" customFormat="1">
      <c r="A5" s="16"/>
      <c r="B5" s="16"/>
      <c r="C5" s="16"/>
      <c r="D5" s="16"/>
      <c r="E5" s="16" t="s">
        <v>58</v>
      </c>
      <c r="F5" s="40"/>
      <c r="G5" s="16"/>
      <c r="H5" s="16"/>
      <c r="I5" s="14">
        <f t="shared" ref="I5:U5" si="1">Calendar.Years</f>
        <v>2012</v>
      </c>
      <c r="J5" s="14">
        <f t="shared" si="1"/>
        <v>2013</v>
      </c>
      <c r="K5" s="34">
        <f t="shared" si="1"/>
        <v>2014</v>
      </c>
      <c r="L5" s="14">
        <f t="shared" si="1"/>
        <v>2015</v>
      </c>
      <c r="M5" s="34">
        <f t="shared" si="1"/>
        <v>2016</v>
      </c>
      <c r="N5" s="14">
        <f t="shared" si="1"/>
        <v>2017</v>
      </c>
      <c r="O5" s="34">
        <f t="shared" si="1"/>
        <v>2018</v>
      </c>
      <c r="P5" s="34">
        <f t="shared" si="1"/>
        <v>2019</v>
      </c>
      <c r="Q5" s="14">
        <f t="shared" si="1"/>
        <v>2020</v>
      </c>
      <c r="R5" s="14">
        <f t="shared" si="1"/>
        <v>2021</v>
      </c>
      <c r="S5" s="14">
        <f t="shared" si="1"/>
        <v>2022</v>
      </c>
      <c r="T5" s="14">
        <f t="shared" si="1"/>
        <v>2023</v>
      </c>
      <c r="U5" s="14">
        <f t="shared" si="1"/>
        <v>2024</v>
      </c>
      <c r="V5" s="13"/>
      <c r="W5" s="16"/>
    </row>
    <row r="6" spans="1:23" s="10" customFormat="1">
      <c r="A6" s="16"/>
      <c r="B6" s="16"/>
      <c r="C6" s="16"/>
      <c r="D6" s="16"/>
      <c r="E6" s="16" t="s">
        <v>59</v>
      </c>
      <c r="F6" s="40"/>
      <c r="G6" s="16"/>
      <c r="H6" s="16"/>
      <c r="I6" s="16"/>
      <c r="J6" s="16"/>
      <c r="K6" s="6"/>
      <c r="L6" s="133">
        <v>1</v>
      </c>
      <c r="M6" s="133">
        <v>2</v>
      </c>
      <c r="N6" s="133">
        <v>3</v>
      </c>
      <c r="O6" s="133">
        <v>4</v>
      </c>
      <c r="P6" s="133">
        <v>5</v>
      </c>
      <c r="Q6" s="133">
        <v>6</v>
      </c>
      <c r="R6" s="133">
        <v>7</v>
      </c>
      <c r="S6" s="133">
        <v>8</v>
      </c>
      <c r="T6" s="133">
        <v>9</v>
      </c>
      <c r="U6" s="133">
        <v>10</v>
      </c>
      <c r="V6" s="16"/>
      <c r="W6" s="16"/>
    </row>
    <row r="7" spans="1:23"/>
    <row r="8" spans="1:23" s="7" customFormat="1" ht="15">
      <c r="A8" s="134"/>
      <c r="B8" s="8"/>
      <c r="C8" s="8"/>
      <c r="D8" s="138"/>
      <c r="E8" s="135" t="s">
        <v>144</v>
      </c>
      <c r="F8" s="136"/>
      <c r="G8" s="27"/>
      <c r="H8" s="27"/>
      <c r="I8" s="27"/>
      <c r="J8" s="27"/>
      <c r="K8" s="27"/>
      <c r="L8" s="29"/>
      <c r="M8" s="29"/>
      <c r="N8" s="29"/>
      <c r="O8" s="29"/>
      <c r="P8" s="29"/>
      <c r="Q8" s="29"/>
      <c r="R8" s="29"/>
      <c r="S8" s="29"/>
      <c r="T8" s="29"/>
      <c r="U8" s="29"/>
      <c r="V8" s="27"/>
      <c r="W8" s="27"/>
    </row>
    <row r="9" spans="1:23" s="3" customFormat="1">
      <c r="A9" s="16"/>
      <c r="B9" s="16"/>
      <c r="C9" s="16"/>
      <c r="D9" s="17"/>
      <c r="E9" s="16"/>
      <c r="F9" s="40"/>
      <c r="G9" s="16"/>
      <c r="H9" s="16"/>
      <c r="I9" s="16"/>
      <c r="J9" s="16"/>
      <c r="K9" s="16"/>
      <c r="L9" s="32"/>
      <c r="M9" s="32"/>
      <c r="N9" s="32"/>
      <c r="O9" s="32"/>
      <c r="P9" s="32"/>
      <c r="Q9" s="32"/>
      <c r="R9" s="32"/>
      <c r="S9" s="32"/>
      <c r="T9" s="32"/>
      <c r="U9" s="32"/>
      <c r="V9" s="16"/>
      <c r="W9" s="16"/>
    </row>
    <row r="10" spans="1:23" s="10" customFormat="1">
      <c r="A10" s="16"/>
      <c r="B10" s="16"/>
      <c r="C10" s="16"/>
      <c r="D10" s="17"/>
      <c r="E10" s="40" t="s">
        <v>145</v>
      </c>
      <c r="F10" s="40"/>
      <c r="G10" s="16"/>
      <c r="H10" s="16"/>
      <c r="I10" s="16"/>
      <c r="J10" s="16"/>
      <c r="K10" s="140"/>
      <c r="L10" s="125"/>
      <c r="M10" s="125"/>
      <c r="N10" s="125"/>
      <c r="O10" s="125"/>
      <c r="P10" s="125"/>
      <c r="Q10" s="125"/>
      <c r="R10" s="125"/>
      <c r="S10" s="32"/>
      <c r="T10" s="32"/>
      <c r="U10" s="32"/>
      <c r="V10" s="16"/>
      <c r="W10" s="16"/>
    </row>
    <row r="11" spans="1:23" s="10" customFormat="1">
      <c r="A11" s="16"/>
      <c r="B11" s="16"/>
      <c r="C11" s="16"/>
      <c r="D11" s="17"/>
      <c r="E11" s="9" t="s">
        <v>146</v>
      </c>
      <c r="F11" s="40"/>
      <c r="G11" s="16"/>
      <c r="H11" s="16"/>
      <c r="I11" s="16"/>
      <c r="J11" s="16"/>
      <c r="K11" s="16"/>
      <c r="L11" s="16"/>
      <c r="M11" s="32"/>
      <c r="N11" s="32"/>
      <c r="O11" s="32"/>
      <c r="P11" s="32"/>
      <c r="Q11" s="32"/>
      <c r="R11" s="32"/>
      <c r="S11" s="32"/>
      <c r="T11" s="32"/>
      <c r="U11" s="32"/>
      <c r="V11" s="16"/>
      <c r="W11" s="16"/>
    </row>
    <row r="12" spans="1:23" s="10" customFormat="1">
      <c r="A12" s="16"/>
      <c r="B12" s="16"/>
      <c r="C12" s="16"/>
      <c r="D12" s="17" t="s">
        <v>88</v>
      </c>
      <c r="E12" s="18" t="s">
        <v>87</v>
      </c>
      <c r="F12" s="40"/>
      <c r="G12" s="16"/>
      <c r="H12" s="16"/>
      <c r="I12" s="16"/>
      <c r="J12" s="16"/>
      <c r="K12" s="31"/>
      <c r="L12" s="31">
        <f>K.Water</f>
        <v>0</v>
      </c>
      <c r="M12" s="31">
        <f>K.Water</f>
        <v>1.7000000000000002</v>
      </c>
      <c r="N12" s="31">
        <f>K.Water</f>
        <v>1.37</v>
      </c>
      <c r="O12" s="31">
        <f>K.Water</f>
        <v>0.89999999999999991</v>
      </c>
      <c r="P12" s="31">
        <f>K.Water</f>
        <v>0.82000000000000006</v>
      </c>
      <c r="Q12" s="32"/>
      <c r="R12" s="32"/>
      <c r="S12" s="32"/>
      <c r="T12" s="32"/>
      <c r="U12" s="32"/>
      <c r="V12" s="16"/>
      <c r="W12" s="16"/>
    </row>
    <row r="13" spans="1:23" s="10" customFormat="1">
      <c r="A13" s="16"/>
      <c r="B13" s="16"/>
      <c r="C13" s="16"/>
      <c r="D13" s="17" t="s">
        <v>88</v>
      </c>
      <c r="E13" s="18" t="s">
        <v>147</v>
      </c>
      <c r="F13" s="40"/>
      <c r="G13" s="16"/>
      <c r="H13" s="16"/>
      <c r="I13" s="16"/>
      <c r="J13" s="16"/>
      <c r="K13" s="31"/>
      <c r="L13" s="31">
        <f>(Indexation.November.Actual.YearOnYear-1)*100</f>
        <v>1.983339944466489</v>
      </c>
      <c r="M13" s="31">
        <f>(Indexation.November.Actual.YearOnYear-1)*100</f>
        <v>1.0501750291715295</v>
      </c>
      <c r="N13" s="31">
        <f>(Indexation.November.Actual.YearOnYear-1)*100</f>
        <v>2.1939953810623525</v>
      </c>
      <c r="O13" s="31">
        <f>(Indexation.November.Actual.YearOnYear-1)*100</f>
        <v>3.8794726930320156</v>
      </c>
      <c r="P13" s="31">
        <f>(Indexation.November.Actual.YearOnYear-1)*100</f>
        <v>3.1182015953589381</v>
      </c>
      <c r="Q13" s="32"/>
      <c r="R13" s="32"/>
      <c r="S13" s="32"/>
      <c r="T13" s="32"/>
      <c r="U13" s="32"/>
      <c r="V13" s="16"/>
      <c r="W13" s="16"/>
    </row>
    <row r="14" spans="1:23" s="10" customFormat="1">
      <c r="A14" s="16"/>
      <c r="B14" s="16"/>
      <c r="C14" s="16"/>
      <c r="D14" s="17" t="s">
        <v>88</v>
      </c>
      <c r="E14" s="18" t="s">
        <v>148</v>
      </c>
      <c r="F14" s="40"/>
      <c r="G14" s="16"/>
      <c r="H14" s="16"/>
      <c r="I14" s="16"/>
      <c r="J14" s="16"/>
      <c r="K14" s="31"/>
      <c r="L14" s="31">
        <f>1+(L13+L12)/100</f>
        <v>1.0198333994446649</v>
      </c>
      <c r="M14" s="31">
        <f>1+(M13+M12)/100</f>
        <v>1.0275017502917152</v>
      </c>
      <c r="N14" s="31">
        <f t="shared" ref="N14:P14" si="2">1+(N13+N12)/100</f>
        <v>1.0356399538106236</v>
      </c>
      <c r="O14" s="31">
        <f t="shared" si="2"/>
        <v>1.0477947269303201</v>
      </c>
      <c r="P14" s="31">
        <f t="shared" si="2"/>
        <v>1.0393820159535894</v>
      </c>
      <c r="Q14" s="32"/>
      <c r="R14" s="32"/>
      <c r="S14" s="32"/>
      <c r="T14" s="32"/>
      <c r="U14" s="32"/>
      <c r="V14" s="16"/>
      <c r="W14" s="16"/>
    </row>
    <row r="15" spans="1:23" s="10" customFormat="1">
      <c r="A15" s="16"/>
      <c r="B15" s="16"/>
      <c r="C15" s="16"/>
      <c r="D15" s="17" t="s">
        <v>81</v>
      </c>
      <c r="E15" s="18" t="s">
        <v>149</v>
      </c>
      <c r="F15" s="40" t="s">
        <v>96</v>
      </c>
      <c r="G15" s="16"/>
      <c r="H15" s="16"/>
      <c r="I15" s="140"/>
      <c r="J15" s="140"/>
      <c r="K15" s="31">
        <f>AllRev.Water</f>
        <v>392.88900000000001</v>
      </c>
      <c r="L15" s="31">
        <f>K15*L14</f>
        <v>400.68132447441496</v>
      </c>
      <c r="M15" s="31">
        <f>L15*M14</f>
        <v>411.70076220666402</v>
      </c>
      <c r="N15" s="31">
        <f t="shared" ref="N15:P15" si="3">M15*N14</f>
        <v>426.37375835550807</v>
      </c>
      <c r="O15" s="31">
        <f t="shared" si="3"/>
        <v>446.75217570636386</v>
      </c>
      <c r="P15" s="31">
        <f t="shared" si="3"/>
        <v>464.34617701733265</v>
      </c>
      <c r="Q15" s="125"/>
      <c r="R15" s="125"/>
      <c r="S15" s="125"/>
      <c r="T15" s="125"/>
      <c r="U15" s="125"/>
      <c r="V15" s="13" t="s">
        <v>150</v>
      </c>
      <c r="W15" s="16"/>
    </row>
    <row r="16" spans="1:23" s="10" customFormat="1">
      <c r="A16" s="16"/>
      <c r="B16" s="16"/>
      <c r="C16" s="16"/>
      <c r="D16" s="17"/>
      <c r="E16" s="16"/>
      <c r="F16" s="40"/>
      <c r="G16" s="16"/>
      <c r="H16" s="16"/>
      <c r="I16" s="16"/>
      <c r="J16" s="16"/>
      <c r="K16" s="16"/>
      <c r="L16" s="32"/>
      <c r="M16" s="32"/>
      <c r="N16" s="32"/>
      <c r="O16" s="32"/>
      <c r="P16" s="32"/>
      <c r="Q16" s="32"/>
      <c r="R16" s="32"/>
      <c r="S16" s="32"/>
      <c r="T16" s="32"/>
      <c r="U16" s="32"/>
      <c r="V16" s="16"/>
      <c r="W16" s="16"/>
    </row>
    <row r="17" spans="1:23" s="10" customFormat="1">
      <c r="A17" s="16"/>
      <c r="B17" s="16"/>
      <c r="C17" s="16"/>
      <c r="D17" s="17"/>
      <c r="E17" s="40" t="s">
        <v>151</v>
      </c>
      <c r="F17" s="40"/>
      <c r="G17" s="16"/>
      <c r="H17" s="16"/>
      <c r="I17" s="16"/>
      <c r="J17" s="16"/>
      <c r="K17" s="16"/>
      <c r="L17" s="32"/>
      <c r="M17" s="32"/>
      <c r="N17" s="32"/>
      <c r="O17" s="32"/>
      <c r="P17" s="32"/>
      <c r="Q17" s="32"/>
      <c r="R17" s="32"/>
      <c r="S17" s="32"/>
      <c r="T17" s="32"/>
      <c r="U17" s="32"/>
      <c r="V17" s="16"/>
      <c r="W17" s="16"/>
    </row>
    <row r="18" spans="1:23" s="10" customFormat="1">
      <c r="A18" s="16"/>
      <c r="B18" s="16"/>
      <c r="C18" s="16"/>
      <c r="D18" s="17"/>
      <c r="E18" s="9" t="s">
        <v>152</v>
      </c>
      <c r="F18" s="40"/>
      <c r="G18" s="16"/>
      <c r="H18" s="16"/>
      <c r="I18" s="16"/>
      <c r="J18" s="16"/>
      <c r="K18" s="16"/>
      <c r="L18" s="16"/>
      <c r="M18" s="16"/>
      <c r="N18" s="16"/>
      <c r="O18" s="16"/>
      <c r="P18" s="16"/>
      <c r="Q18" s="16"/>
      <c r="R18" s="16"/>
      <c r="S18" s="32"/>
      <c r="T18" s="32"/>
      <c r="U18" s="32"/>
      <c r="V18" s="16"/>
      <c r="W18" s="16"/>
    </row>
    <row r="19" spans="1:23" s="10" customFormat="1">
      <c r="A19" s="16"/>
      <c r="B19" s="16"/>
      <c r="C19" s="16"/>
      <c r="D19" s="17" t="s">
        <v>81</v>
      </c>
      <c r="E19" s="18" t="s">
        <v>153</v>
      </c>
      <c r="F19" s="40" t="s">
        <v>103</v>
      </c>
      <c r="G19" s="16"/>
      <c r="H19" s="16"/>
      <c r="I19" s="16"/>
      <c r="J19" s="16"/>
      <c r="K19" s="31">
        <f>BlindYear.1415.Adj.Water</f>
        <v>-5.6897431959610003</v>
      </c>
      <c r="L19" s="13" t="s">
        <v>154</v>
      </c>
      <c r="M19" s="16"/>
      <c r="N19" s="16"/>
      <c r="O19" s="16"/>
      <c r="P19" s="16"/>
      <c r="Q19" s="16"/>
      <c r="R19" s="16"/>
      <c r="S19" s="32"/>
      <c r="T19" s="32"/>
      <c r="U19" s="32"/>
      <c r="V19" s="16"/>
      <c r="W19" s="16"/>
    </row>
    <row r="20" spans="1:23" s="10" customFormat="1">
      <c r="A20" s="16"/>
      <c r="B20" s="16"/>
      <c r="C20" s="16"/>
      <c r="D20" s="146" t="s">
        <v>81</v>
      </c>
      <c r="E20" s="148" t="s">
        <v>155</v>
      </c>
      <c r="F20" s="149" t="s">
        <v>103</v>
      </c>
      <c r="G20" s="140"/>
      <c r="H20" s="140"/>
      <c r="I20" s="140"/>
      <c r="J20" s="140"/>
      <c r="K20" s="31">
        <f>AMP5.RCM.Adj.Water</f>
        <v>-5.6897431959610003</v>
      </c>
      <c r="L20" s="31">
        <f>K20*(1+Discount.Rate)</f>
        <v>-5.8945739510155963</v>
      </c>
      <c r="M20" s="31">
        <f>L20*(1+Discount.Rate)</f>
        <v>-6.1067786132521578</v>
      </c>
      <c r="N20" s="31">
        <f>M20*(1+Discount.Rate)</f>
        <v>-6.3266226433292356</v>
      </c>
      <c r="O20" s="31">
        <f>N20*(1+Discount.Rate)</f>
        <v>-6.5543810584890885</v>
      </c>
      <c r="P20" s="31">
        <f>O20*(1+Discount.Rate)</f>
        <v>-6.7903387765946963</v>
      </c>
      <c r="Q20" s="16"/>
      <c r="R20" s="16"/>
      <c r="S20" s="32"/>
      <c r="T20" s="32"/>
      <c r="U20" s="32"/>
      <c r="V20" s="16"/>
      <c r="W20" s="16"/>
    </row>
    <row r="21" spans="1:23" s="10" customFormat="1">
      <c r="A21" s="16"/>
      <c r="B21" s="16"/>
      <c r="C21" s="16"/>
      <c r="D21" s="146" t="s">
        <v>135</v>
      </c>
      <c r="E21" s="148" t="str">
        <f>Data!E44</f>
        <v>Percentage of blind year adjustment by year - water</v>
      </c>
      <c r="F21" s="149" t="s">
        <v>156</v>
      </c>
      <c r="G21" s="140"/>
      <c r="H21" s="140"/>
      <c r="I21" s="140"/>
      <c r="J21" s="140"/>
      <c r="K21" s="26"/>
      <c r="L21" s="26"/>
      <c r="M21" s="26"/>
      <c r="N21" s="152">
        <f>Data!N44</f>
        <v>0</v>
      </c>
      <c r="O21" s="152">
        <f>Data!O44</f>
        <v>0</v>
      </c>
      <c r="P21" s="152">
        <f>Data!P44</f>
        <v>0</v>
      </c>
      <c r="Q21" s="16"/>
      <c r="R21" s="16"/>
      <c r="S21" s="32"/>
      <c r="T21" s="32"/>
      <c r="U21" s="32"/>
      <c r="V21" s="16"/>
      <c r="W21" s="16"/>
    </row>
    <row r="22" spans="1:23" s="10" customFormat="1">
      <c r="A22" s="16"/>
      <c r="B22" s="16"/>
      <c r="C22" s="16"/>
      <c r="D22" s="17" t="s">
        <v>81</v>
      </c>
      <c r="E22" s="18" t="s">
        <v>157</v>
      </c>
      <c r="F22" s="40" t="s">
        <v>103</v>
      </c>
      <c r="G22" s="16"/>
      <c r="H22" s="16"/>
      <c r="I22" s="16"/>
      <c r="J22" s="16"/>
      <c r="K22" s="26"/>
      <c r="L22" s="26"/>
      <c r="M22" s="26"/>
      <c r="N22" s="31">
        <f>N20*N21</f>
        <v>0</v>
      </c>
      <c r="O22" s="31">
        <f t="shared" ref="O22:P22" si="4">O20*O21</f>
        <v>0</v>
      </c>
      <c r="P22" s="31">
        <f t="shared" si="4"/>
        <v>0</v>
      </c>
      <c r="Q22" s="141"/>
      <c r="R22" s="141"/>
      <c r="S22" s="32"/>
      <c r="T22" s="32"/>
      <c r="U22" s="32"/>
      <c r="V22" s="16"/>
      <c r="W22" s="16"/>
    </row>
    <row r="23" spans="1:23" s="10" customFormat="1">
      <c r="A23" s="16"/>
      <c r="B23" s="16"/>
      <c r="C23" s="16"/>
      <c r="D23" s="17" t="s">
        <v>81</v>
      </c>
      <c r="E23" s="18" t="s">
        <v>158</v>
      </c>
      <c r="F23" s="40" t="s">
        <v>96</v>
      </c>
      <c r="G23" s="16"/>
      <c r="H23" s="16"/>
      <c r="I23" s="16"/>
      <c r="J23" s="16"/>
      <c r="K23" s="26"/>
      <c r="L23" s="113"/>
      <c r="M23" s="26"/>
      <c r="N23" s="31">
        <f>N22*Indexation.November.Actual</f>
        <v>0</v>
      </c>
      <c r="O23" s="31">
        <f t="shared" ref="O23:P23" si="5">O22*Indexation.November.Actual</f>
        <v>0</v>
      </c>
      <c r="P23" s="31">
        <f t="shared" si="5"/>
        <v>0</v>
      </c>
      <c r="Q23" s="31"/>
      <c r="R23" s="31"/>
      <c r="S23" s="125"/>
      <c r="T23" s="125"/>
      <c r="U23" s="125"/>
      <c r="V23" s="13" t="s">
        <v>159</v>
      </c>
      <c r="W23" s="16"/>
    </row>
    <row r="24" spans="1:23" s="10" customFormat="1">
      <c r="A24" s="16"/>
      <c r="B24" s="16"/>
      <c r="C24" s="16"/>
      <c r="D24" s="17"/>
      <c r="E24" s="18"/>
      <c r="F24" s="40"/>
      <c r="G24" s="16"/>
      <c r="H24" s="16"/>
      <c r="I24" s="16"/>
      <c r="J24" s="16"/>
      <c r="K24" s="16"/>
      <c r="L24" s="32"/>
      <c r="M24" s="32"/>
      <c r="N24" s="32"/>
      <c r="O24" s="32"/>
      <c r="P24" s="32"/>
      <c r="Q24" s="31"/>
      <c r="R24" s="31"/>
      <c r="S24" s="125"/>
      <c r="T24" s="125"/>
      <c r="U24" s="125"/>
      <c r="V24" s="13"/>
      <c r="W24" s="16"/>
    </row>
    <row r="25" spans="1:23" s="10" customFormat="1">
      <c r="A25" s="16"/>
      <c r="B25" s="16"/>
      <c r="C25" s="16"/>
      <c r="D25" s="17" t="s">
        <v>135</v>
      </c>
      <c r="E25" s="172" t="s">
        <v>249</v>
      </c>
      <c r="F25" s="40" t="s">
        <v>156</v>
      </c>
      <c r="G25" s="16"/>
      <c r="H25" s="16"/>
      <c r="I25" s="16"/>
      <c r="J25" s="16"/>
      <c r="K25" s="26"/>
      <c r="L25" s="113"/>
      <c r="M25" s="26"/>
      <c r="N25" s="26"/>
      <c r="O25" s="26"/>
      <c r="P25" s="174">
        <f xml:space="preserve"> 1 - SUM(N21:P21)</f>
        <v>1</v>
      </c>
      <c r="Q25" s="31"/>
      <c r="R25" s="31"/>
      <c r="S25" s="125"/>
      <c r="T25" s="125"/>
      <c r="U25" s="125"/>
      <c r="V25" s="13"/>
      <c r="W25" s="16"/>
    </row>
    <row r="26" spans="1:23" s="10" customFormat="1">
      <c r="A26" s="16"/>
      <c r="B26" s="16"/>
      <c r="C26" s="16"/>
      <c r="D26" s="17" t="s">
        <v>81</v>
      </c>
      <c r="E26" s="172" t="s">
        <v>246</v>
      </c>
      <c r="F26" s="149" t="s">
        <v>103</v>
      </c>
      <c r="G26" s="16"/>
      <c r="H26" s="16"/>
      <c r="I26" s="16"/>
      <c r="J26" s="16"/>
      <c r="K26" s="26"/>
      <c r="L26" s="113"/>
      <c r="M26" s="26"/>
      <c r="N26" s="26"/>
      <c r="O26" s="26"/>
      <c r="P26" s="173">
        <f xml:space="preserve"> P20*(1+Discount.Rate)</f>
        <v>-7.0347909725521056</v>
      </c>
      <c r="Q26" s="31"/>
      <c r="R26" s="31"/>
      <c r="S26" s="125"/>
      <c r="T26" s="125"/>
      <c r="U26" s="125"/>
      <c r="V26" s="13"/>
      <c r="W26" s="16"/>
    </row>
    <row r="27" spans="1:23" s="10" customFormat="1">
      <c r="A27" s="16"/>
      <c r="B27" s="16"/>
      <c r="C27" s="16"/>
      <c r="D27" s="17" t="s">
        <v>81</v>
      </c>
      <c r="E27" s="172" t="s">
        <v>247</v>
      </c>
      <c r="F27" s="149" t="s">
        <v>103</v>
      </c>
      <c r="G27" s="16"/>
      <c r="H27" s="16"/>
      <c r="I27" s="16"/>
      <c r="J27" s="16"/>
      <c r="K27" s="26"/>
      <c r="L27" s="113"/>
      <c r="M27" s="26"/>
      <c r="N27" s="26"/>
      <c r="O27" s="26"/>
      <c r="P27" s="173">
        <f xml:space="preserve"> P25 * P26</f>
        <v>-7.0347909725521056</v>
      </c>
      <c r="Q27" s="31"/>
      <c r="R27" s="31"/>
      <c r="S27" s="125"/>
      <c r="T27" s="125"/>
      <c r="U27" s="125"/>
      <c r="V27" s="13"/>
      <c r="W27" s="16"/>
    </row>
    <row r="28" spans="1:23" s="10" customFormat="1">
      <c r="A28" s="16"/>
      <c r="B28" s="16"/>
      <c r="C28" s="16"/>
      <c r="D28" s="17" t="s">
        <v>81</v>
      </c>
      <c r="E28" s="172" t="s">
        <v>248</v>
      </c>
      <c r="F28" s="40" t="s">
        <v>96</v>
      </c>
      <c r="G28" s="16"/>
      <c r="H28" s="16"/>
      <c r="I28" s="16"/>
      <c r="J28" s="16"/>
      <c r="K28" s="26"/>
      <c r="L28" s="113"/>
      <c r="M28" s="26"/>
      <c r="N28" s="26"/>
      <c r="O28" s="26"/>
      <c r="P28" s="173">
        <f>P27*Indexation.November.Actual</f>
        <v>-8.3886564050055288</v>
      </c>
      <c r="Q28" s="31"/>
      <c r="R28" s="31"/>
      <c r="S28" s="125"/>
      <c r="T28" s="125"/>
      <c r="U28" s="125"/>
      <c r="V28" s="13"/>
      <c r="W28" s="16"/>
    </row>
    <row r="29" spans="1:23" s="10" customFormat="1">
      <c r="A29" s="16"/>
      <c r="B29" s="16"/>
      <c r="C29" s="16"/>
      <c r="D29" s="17"/>
      <c r="E29" s="16"/>
      <c r="F29" s="40"/>
      <c r="G29" s="16"/>
      <c r="H29" s="16"/>
      <c r="I29" s="16"/>
      <c r="J29" s="16"/>
      <c r="K29" s="16"/>
      <c r="L29" s="32"/>
      <c r="M29" s="32"/>
      <c r="N29" s="32"/>
      <c r="O29" s="32"/>
      <c r="P29" s="32"/>
      <c r="Q29" s="32"/>
      <c r="R29" s="32"/>
      <c r="S29" s="32"/>
      <c r="T29" s="32"/>
      <c r="U29" s="32"/>
      <c r="V29" s="16"/>
      <c r="W29" s="16"/>
    </row>
    <row r="30" spans="1:23" s="10" customFormat="1">
      <c r="A30" s="16"/>
      <c r="B30" s="16"/>
      <c r="C30" s="16"/>
      <c r="D30" s="17"/>
      <c r="E30" s="40" t="s">
        <v>160</v>
      </c>
      <c r="F30" s="40"/>
      <c r="G30" s="16"/>
      <c r="H30" s="16"/>
      <c r="I30" s="16"/>
      <c r="J30" s="16"/>
      <c r="K30" s="16"/>
      <c r="L30" s="32"/>
      <c r="M30" s="32"/>
      <c r="N30" s="32"/>
      <c r="O30" s="32"/>
      <c r="P30" s="32"/>
      <c r="Q30" s="32"/>
      <c r="R30" s="32"/>
      <c r="S30" s="32"/>
      <c r="T30" s="32"/>
      <c r="U30" s="32"/>
      <c r="V30" s="16"/>
      <c r="W30" s="16"/>
    </row>
    <row r="31" spans="1:23" s="10" customFormat="1">
      <c r="A31" s="16"/>
      <c r="B31" s="16"/>
      <c r="C31" s="16"/>
      <c r="D31" s="17"/>
      <c r="E31" s="9" t="s">
        <v>161</v>
      </c>
      <c r="F31" s="40"/>
      <c r="G31" s="16"/>
      <c r="H31" s="16"/>
      <c r="I31" s="16"/>
      <c r="J31" s="16"/>
      <c r="K31" s="140"/>
      <c r="L31" s="125"/>
      <c r="M31" s="125"/>
      <c r="N31" s="125"/>
      <c r="O31" s="125"/>
      <c r="P31" s="125"/>
      <c r="Q31" s="125"/>
      <c r="R31" s="125"/>
      <c r="S31" s="32"/>
      <c r="T31" s="32"/>
      <c r="U31" s="32"/>
      <c r="V31" s="16"/>
      <c r="W31" s="16"/>
    </row>
    <row r="32" spans="1:23" s="10" customFormat="1">
      <c r="A32" s="16"/>
      <c r="B32" s="16"/>
      <c r="C32" s="16"/>
      <c r="D32" s="17" t="s">
        <v>81</v>
      </c>
      <c r="E32" s="18" t="s">
        <v>162</v>
      </c>
      <c r="F32" s="40" t="s">
        <v>96</v>
      </c>
      <c r="G32" s="16"/>
      <c r="H32" s="16"/>
      <c r="I32" s="140"/>
      <c r="J32" s="140"/>
      <c r="K32" s="140"/>
      <c r="L32" s="31">
        <f>J48+J58</f>
        <v>0</v>
      </c>
      <c r="M32" s="31">
        <f t="shared" ref="M32:P32" si="6">K48+K58</f>
        <v>0</v>
      </c>
      <c r="N32" s="31">
        <f t="shared" si="6"/>
        <v>-6.8942114552552525</v>
      </c>
      <c r="O32" s="31">
        <f t="shared" si="6"/>
        <v>-4.7902910127416929</v>
      </c>
      <c r="P32" s="31">
        <f t="shared" si="6"/>
        <v>-3.4355494375691631</v>
      </c>
      <c r="Q32" s="31"/>
      <c r="R32" s="31"/>
      <c r="S32" s="30"/>
      <c r="T32" s="30"/>
      <c r="U32" s="30"/>
      <c r="V32" s="13" t="s">
        <v>163</v>
      </c>
      <c r="W32" s="16"/>
    </row>
    <row r="33" spans="1:23" s="10" customFormat="1">
      <c r="A33" s="16"/>
      <c r="B33" s="16"/>
      <c r="C33" s="140"/>
      <c r="D33" s="148" t="str">
        <f>Data!D12</f>
        <v>True/False</v>
      </c>
      <c r="E33" s="148" t="str">
        <f>Data!E12</f>
        <v>Company has accepted WRFIM licence modification</v>
      </c>
      <c r="F33" s="148"/>
      <c r="G33" s="148" t="str">
        <f>Data!G12</f>
        <v>TRUE</v>
      </c>
      <c r="H33" s="148" t="str">
        <f>Data!H12</f>
        <v>True/False</v>
      </c>
      <c r="I33" s="148"/>
      <c r="J33" s="148"/>
      <c r="K33" s="148"/>
      <c r="L33" s="31"/>
      <c r="M33" s="31"/>
      <c r="N33" s="31"/>
      <c r="O33" s="31"/>
      <c r="P33" s="31"/>
      <c r="Q33" s="31"/>
      <c r="R33" s="31"/>
      <c r="S33" s="20"/>
      <c r="T33" s="20"/>
      <c r="U33" s="20"/>
      <c r="V33" s="13"/>
      <c r="W33" s="16"/>
    </row>
    <row r="34" spans="1:23" s="10" customFormat="1">
      <c r="A34" s="16"/>
      <c r="B34" s="16"/>
      <c r="C34" s="140"/>
      <c r="D34" s="146" t="s">
        <v>81</v>
      </c>
      <c r="E34" s="148" t="str">
        <f>Data!E50</f>
        <v>Over-recovered 17/18 revenue returned - water</v>
      </c>
      <c r="F34" s="149" t="s">
        <v>96</v>
      </c>
      <c r="G34" s="148"/>
      <c r="H34" s="148"/>
      <c r="I34" s="148"/>
      <c r="J34" s="148"/>
      <c r="K34" s="148"/>
      <c r="L34" s="125"/>
      <c r="M34" s="125"/>
      <c r="N34" s="125"/>
      <c r="O34" s="166">
        <f>(0 - Data!O50)</f>
        <v>0</v>
      </c>
      <c r="P34" s="125"/>
      <c r="Q34" s="31"/>
      <c r="R34" s="31"/>
      <c r="S34" s="20"/>
      <c r="T34" s="20"/>
      <c r="U34" s="20"/>
      <c r="V34" s="13"/>
      <c r="W34" s="16"/>
    </row>
    <row r="35" spans="1:23" s="10" customFormat="1">
      <c r="A35" s="16"/>
      <c r="B35" s="16"/>
      <c r="C35" s="140"/>
      <c r="D35" s="146" t="s">
        <v>81</v>
      </c>
      <c r="E35" s="148" t="s">
        <v>243</v>
      </c>
      <c r="F35" s="149" t="s">
        <v>96</v>
      </c>
      <c r="G35" s="148"/>
      <c r="H35" s="148"/>
      <c r="I35" s="148"/>
      <c r="J35" s="148"/>
      <c r="K35" s="148"/>
      <c r="L35" s="125"/>
      <c r="M35" s="125"/>
      <c r="N35" s="125"/>
      <c r="O35" s="125"/>
      <c r="P35" s="166">
        <f>(0-O34*(1+Discount.Rate))*(INDEX(Indexation.November.Actual.YearOnYear,,MATCH(P$5,Calendar.Years,0)))</f>
        <v>0</v>
      </c>
      <c r="Q35" s="31"/>
      <c r="R35" s="31"/>
      <c r="S35" s="20"/>
      <c r="T35" s="20"/>
      <c r="U35" s="20"/>
      <c r="V35" s="13"/>
      <c r="W35" s="16"/>
    </row>
    <row r="36" spans="1:23" s="10" customFormat="1">
      <c r="A36" s="16"/>
      <c r="B36" s="16"/>
      <c r="C36" s="140"/>
      <c r="D36" s="146" t="s">
        <v>81</v>
      </c>
      <c r="E36" s="148" t="str">
        <f>Data!E53</f>
        <v>Over-recovered 18/19 revenue returned - water</v>
      </c>
      <c r="F36" s="149" t="s">
        <v>96</v>
      </c>
      <c r="G36" s="148"/>
      <c r="H36" s="148"/>
      <c r="I36" s="148"/>
      <c r="J36" s="148"/>
      <c r="K36" s="148"/>
      <c r="L36" s="125"/>
      <c r="M36" s="125"/>
      <c r="N36" s="125"/>
      <c r="O36" s="125"/>
      <c r="P36" s="166">
        <f>(0 - Data!P53)</f>
        <v>0</v>
      </c>
      <c r="Q36" s="31"/>
      <c r="R36" s="31"/>
      <c r="S36" s="20"/>
      <c r="T36" s="20"/>
      <c r="U36" s="20"/>
      <c r="V36" s="13"/>
      <c r="W36" s="16"/>
    </row>
    <row r="37" spans="1:23" s="25" customFormat="1">
      <c r="A37" s="16"/>
      <c r="B37" s="16"/>
      <c r="C37" s="140"/>
      <c r="D37" s="146" t="s">
        <v>81</v>
      </c>
      <c r="E37" s="148" t="s">
        <v>164</v>
      </c>
      <c r="F37" s="149" t="s">
        <v>96</v>
      </c>
      <c r="G37" s="153"/>
      <c r="H37" s="153"/>
      <c r="I37" s="153"/>
      <c r="J37" s="153"/>
      <c r="K37" s="153"/>
      <c r="L37" s="125">
        <f>L15</f>
        <v>400.68132447441496</v>
      </c>
      <c r="M37" s="125">
        <f>M15</f>
        <v>411.70076220666402</v>
      </c>
      <c r="N37" s="125">
        <f>N15</f>
        <v>426.37375835550807</v>
      </c>
      <c r="O37" s="125">
        <f>O15</f>
        <v>446.75217570636386</v>
      </c>
      <c r="P37" s="125">
        <f>P15</f>
        <v>464.34617701733265</v>
      </c>
      <c r="Q37" s="125"/>
      <c r="R37" s="125"/>
      <c r="S37" s="125"/>
      <c r="T37" s="125"/>
      <c r="U37" s="125"/>
      <c r="V37" s="13"/>
      <c r="W37" s="16"/>
    </row>
    <row r="38" spans="1:23" s="10" customFormat="1">
      <c r="A38" s="16"/>
      <c r="B38" s="16"/>
      <c r="C38" s="140"/>
      <c r="D38" s="146" t="s">
        <v>81</v>
      </c>
      <c r="E38" s="148" t="s">
        <v>165</v>
      </c>
      <c r="F38" s="149" t="s">
        <v>96</v>
      </c>
      <c r="G38" s="140"/>
      <c r="H38" s="140"/>
      <c r="I38" s="140"/>
      <c r="J38" s="140"/>
      <c r="K38" s="140"/>
      <c r="L38" s="167">
        <f>AllRev.Outturn.Water+RCM.BlindYear.Adj.Water+AMP6.FI.Adj.Water+L34+L35+L36</f>
        <v>400.68132447441496</v>
      </c>
      <c r="M38" s="167">
        <f>AllRev.Outturn.Water+RCM.BlindYear.Adj.Water+AMP6.FI.Adj.Water+M34+M35+M36</f>
        <v>411.70076220666402</v>
      </c>
      <c r="N38" s="167">
        <f>AllRev.Outturn.Water+RCM.BlindYear.Adj.Water+AMP6.FI.Adj.Water+N34+N35+N36</f>
        <v>419.47954690025284</v>
      </c>
      <c r="O38" s="167">
        <f>AllRev.Outturn.Water+RCM.BlindYear.Adj.Water+AMP6.FI.Adj.Water+O34+O35+O36</f>
        <v>441.96188469362215</v>
      </c>
      <c r="P38" s="167">
        <f>AllRev.Outturn.Water+RCM.BlindYear.Adj.Water+AMP6.FI.Adj.Water+P34+P35+P36</f>
        <v>460.91062757976351</v>
      </c>
      <c r="Q38" s="32"/>
      <c r="R38" s="32"/>
      <c r="S38" s="32"/>
      <c r="T38" s="32"/>
      <c r="U38" s="32"/>
      <c r="V38" s="13" t="s">
        <v>166</v>
      </c>
      <c r="W38" s="16"/>
    </row>
    <row r="39" spans="1:23" s="25" customFormat="1">
      <c r="A39" s="16"/>
      <c r="B39" s="16"/>
      <c r="C39" s="140"/>
      <c r="D39" s="146" t="s">
        <v>81</v>
      </c>
      <c r="E39" s="148" t="s">
        <v>167</v>
      </c>
      <c r="F39" s="149" t="s">
        <v>96</v>
      </c>
      <c r="G39" s="153"/>
      <c r="H39" s="153"/>
      <c r="I39" s="153"/>
      <c r="J39" s="153"/>
      <c r="K39" s="153"/>
      <c r="L39" s="31">
        <f>IF($G33=TRUE,L38,MIN(L37:L38))</f>
        <v>400.68132447441496</v>
      </c>
      <c r="M39" s="31">
        <f>IF($G33=TRUE,M38,MIN(M37:M38))</f>
        <v>411.70076220666402</v>
      </c>
      <c r="N39" s="31">
        <f>IF($G33=TRUE,N38,MIN(N37:N38))</f>
        <v>419.47954690025284</v>
      </c>
      <c r="O39" s="31">
        <f>IF($G33=TRUE,O38,MIN(O37:O38))</f>
        <v>441.96188469362215</v>
      </c>
      <c r="P39" s="31">
        <f>IF($G33=TRUE,P38,MIN(P37:P38))</f>
        <v>460.91062757976351</v>
      </c>
      <c r="Q39" s="125"/>
      <c r="R39" s="125"/>
      <c r="S39" s="125"/>
      <c r="T39" s="125"/>
      <c r="U39" s="125"/>
      <c r="V39" s="13" t="s">
        <v>168</v>
      </c>
      <c r="W39" s="16"/>
    </row>
    <row r="40" spans="1:23" s="10" customFormat="1">
      <c r="A40" s="16"/>
      <c r="B40" s="16"/>
      <c r="C40" s="140"/>
      <c r="D40" s="146"/>
      <c r="E40" s="148"/>
      <c r="F40" s="149"/>
      <c r="G40" s="140"/>
      <c r="H40" s="140"/>
      <c r="I40" s="140"/>
      <c r="J40" s="140"/>
      <c r="K40" s="140"/>
      <c r="L40" s="125"/>
      <c r="M40" s="125"/>
      <c r="N40" s="125"/>
      <c r="O40" s="125"/>
      <c r="P40" s="125"/>
      <c r="Q40" s="32"/>
      <c r="R40" s="32"/>
      <c r="S40" s="32"/>
      <c r="T40" s="32"/>
      <c r="U40" s="32"/>
      <c r="V40" s="16"/>
      <c r="W40" s="16"/>
    </row>
    <row r="41" spans="1:23" s="10" customFormat="1">
      <c r="A41" s="16"/>
      <c r="B41" s="16"/>
      <c r="C41" s="16"/>
      <c r="D41" s="17" t="s">
        <v>81</v>
      </c>
      <c r="E41" s="18" t="s">
        <v>169</v>
      </c>
      <c r="F41" s="40" t="s">
        <v>96</v>
      </c>
      <c r="G41" s="16"/>
      <c r="H41" s="16"/>
      <c r="I41" s="16"/>
      <c r="J41" s="16"/>
      <c r="K41" s="140"/>
      <c r="L41" s="31">
        <f t="shared" ref="L41:P41" si="7">RecRev.Water</f>
        <v>406.90149999999988</v>
      </c>
      <c r="M41" s="141">
        <f t="shared" si="7"/>
        <v>415.90499999999997</v>
      </c>
      <c r="N41" s="31">
        <f t="shared" si="7"/>
        <v>422.46776041065192</v>
      </c>
      <c r="O41" s="141">
        <f t="shared" si="7"/>
        <v>433.21165885733637</v>
      </c>
      <c r="P41" s="141">
        <f t="shared" si="7"/>
        <v>448.50894587611248</v>
      </c>
      <c r="Q41" s="31"/>
      <c r="R41" s="31"/>
      <c r="S41" s="20"/>
      <c r="T41" s="20"/>
      <c r="U41" s="20"/>
      <c r="V41" s="16"/>
      <c r="W41" s="16"/>
    </row>
    <row r="42" spans="1:23" s="10" customFormat="1">
      <c r="A42" s="16"/>
      <c r="B42" s="16"/>
      <c r="C42" s="16"/>
      <c r="D42" s="17"/>
      <c r="E42" s="18"/>
      <c r="F42" s="40"/>
      <c r="G42" s="16"/>
      <c r="H42" s="16"/>
      <c r="I42" s="16"/>
      <c r="J42" s="16"/>
      <c r="K42" s="140"/>
      <c r="L42" s="32"/>
      <c r="M42" s="32"/>
      <c r="N42" s="32"/>
      <c r="O42" s="32"/>
      <c r="P42" s="32"/>
      <c r="Q42" s="32"/>
      <c r="R42" s="32"/>
      <c r="S42" s="32"/>
      <c r="T42" s="32"/>
      <c r="U42" s="32"/>
      <c r="V42" s="16"/>
      <c r="W42" s="16"/>
    </row>
    <row r="43" spans="1:23" s="10" customFormat="1">
      <c r="A43" s="16"/>
      <c r="B43" s="16"/>
      <c r="C43" s="16"/>
      <c r="D43" s="17" t="s">
        <v>81</v>
      </c>
      <c r="E43" s="18" t="s">
        <v>170</v>
      </c>
      <c r="F43" s="40" t="s">
        <v>96</v>
      </c>
      <c r="G43" s="16"/>
      <c r="H43" s="16"/>
      <c r="I43" s="16"/>
      <c r="J43" s="16"/>
      <c r="K43" s="140"/>
      <c r="L43" s="125">
        <f t="shared" ref="L43:M43" si="8">L41-L38</f>
        <v>6.2201755255849207</v>
      </c>
      <c r="M43" s="125">
        <f t="shared" si="8"/>
        <v>4.2042377933359489</v>
      </c>
      <c r="N43" s="125">
        <f>N41-N38</f>
        <v>2.9882135103990777</v>
      </c>
      <c r="O43" s="125">
        <f t="shared" ref="O43:P43" si="9">O41-O38</f>
        <v>-8.7502258362857788</v>
      </c>
      <c r="P43" s="125">
        <f t="shared" si="9"/>
        <v>-12.401681703651036</v>
      </c>
      <c r="Q43" s="32"/>
      <c r="R43" s="32"/>
      <c r="S43" s="32"/>
      <c r="T43" s="32"/>
      <c r="U43" s="32"/>
      <c r="V43" s="16"/>
      <c r="W43" s="16"/>
    </row>
    <row r="44" spans="1:23" s="10" customFormat="1">
      <c r="A44" s="16"/>
      <c r="B44" s="16"/>
      <c r="C44" s="16"/>
      <c r="D44" s="17" t="s">
        <v>68</v>
      </c>
      <c r="E44" s="18" t="s">
        <v>171</v>
      </c>
      <c r="F44" s="40"/>
      <c r="G44" s="16"/>
      <c r="H44" s="16"/>
      <c r="I44" s="16"/>
      <c r="J44" s="16"/>
      <c r="K44" s="140"/>
      <c r="L44" s="142">
        <f>IF(L38=0,0,L43/L38)</f>
        <v>1.5523996616872775E-2</v>
      </c>
      <c r="M44" s="142">
        <f t="shared" ref="M44:P44" si="10">IF(M38=0,0,M43/M38)</f>
        <v>1.021187760450519E-2</v>
      </c>
      <c r="N44" s="142">
        <f t="shared" si="10"/>
        <v>7.1236214792365993E-3</v>
      </c>
      <c r="O44" s="142">
        <f t="shared" si="10"/>
        <v>-1.9798598339202101E-2</v>
      </c>
      <c r="P44" s="142">
        <f t="shared" si="10"/>
        <v>-2.6906912016266854E-2</v>
      </c>
      <c r="Q44" s="125"/>
      <c r="R44" s="125"/>
      <c r="S44" s="125"/>
      <c r="T44" s="125"/>
      <c r="U44" s="125"/>
      <c r="V44" s="13" t="s">
        <v>172</v>
      </c>
      <c r="W44" s="143"/>
    </row>
    <row r="45" spans="1:23" s="25" customFormat="1">
      <c r="A45" s="16"/>
      <c r="B45" s="16"/>
      <c r="C45" s="16"/>
      <c r="D45" s="17"/>
      <c r="E45" s="18"/>
      <c r="F45" s="42"/>
      <c r="K45" s="140"/>
      <c r="L45" s="142"/>
      <c r="M45" s="142"/>
      <c r="N45" s="142"/>
      <c r="O45" s="142"/>
      <c r="P45" s="142"/>
      <c r="Q45" s="125"/>
      <c r="R45" s="125"/>
      <c r="S45" s="125"/>
      <c r="T45" s="125"/>
      <c r="U45" s="125"/>
      <c r="V45" s="13"/>
    </row>
    <row r="46" spans="1:23" s="25" customFormat="1">
      <c r="A46" s="16"/>
      <c r="B46" s="16"/>
      <c r="C46" s="16"/>
      <c r="D46" s="17"/>
      <c r="E46" s="35" t="s">
        <v>173</v>
      </c>
      <c r="F46" s="42"/>
      <c r="K46" s="140"/>
      <c r="L46" s="142"/>
      <c r="M46" s="142"/>
      <c r="N46" s="142"/>
      <c r="O46" s="142"/>
      <c r="P46" s="142"/>
      <c r="Q46" s="125"/>
      <c r="R46" s="125"/>
      <c r="S46" s="125"/>
      <c r="T46" s="125"/>
      <c r="U46" s="125"/>
      <c r="V46" s="13"/>
    </row>
    <row r="47" spans="1:23" s="25" customFormat="1">
      <c r="A47" s="16"/>
      <c r="B47" s="16"/>
      <c r="C47" s="16"/>
      <c r="D47" s="17" t="s">
        <v>81</v>
      </c>
      <c r="E47" s="18" t="s">
        <v>174</v>
      </c>
      <c r="F47" s="40" t="s">
        <v>96</v>
      </c>
      <c r="J47" s="26">
        <v>0</v>
      </c>
      <c r="K47" s="26">
        <v>0</v>
      </c>
      <c r="L47" s="31">
        <f>0-L43*(1+Discount.Rate)*(1+Discount.Rate)</f>
        <v>-6.6760895109081932</v>
      </c>
      <c r="M47" s="31">
        <f>0-M43*(1+Discount.Rate)*(1+Discount.Rate)</f>
        <v>-4.5123916066363012</v>
      </c>
      <c r="N47" s="31">
        <f>0-N43*(1+Discount.Rate)*(1+Discount.Rate)</f>
        <v>-3.2072376078572886</v>
      </c>
      <c r="O47" s="26"/>
      <c r="P47" s="26"/>
      <c r="Q47" s="125"/>
      <c r="R47" s="125"/>
      <c r="S47" s="125"/>
      <c r="T47" s="125"/>
      <c r="U47" s="125"/>
      <c r="V47" s="13"/>
    </row>
    <row r="48" spans="1:23" s="25" customFormat="1">
      <c r="A48" s="16"/>
      <c r="B48" s="16"/>
      <c r="C48" s="16"/>
      <c r="D48" s="17" t="s">
        <v>81</v>
      </c>
      <c r="E48" s="18" t="s">
        <v>175</v>
      </c>
      <c r="F48" s="40" t="s">
        <v>176</v>
      </c>
      <c r="J48" s="113">
        <v>0</v>
      </c>
      <c r="K48" s="26">
        <v>0</v>
      </c>
      <c r="L48" s="31">
        <f>L47*INDEX(Indexation.November.Actual.YearOnYear,,MATCH(M$5,Calendar.Years,0))*(INDEX(Indexation.November.Actual.YearOnYear,,MATCH(N$5,Calendar.Years,0)))</f>
        <v>-6.8942114552552525</v>
      </c>
      <c r="M48" s="31">
        <f>M47*INDEX(Indexation.November.Actual.YearOnYear,,MATCH(N$5,Calendar.Years,0))*(INDEX(Indexation.November.Actual.YearOnYear,,MATCH(O$5,Calendar.Years,0)))</f>
        <v>-4.7902910127416929</v>
      </c>
      <c r="N48" s="31">
        <f>N47*INDEX(Indexation.November.Actual.YearOnYear,,MATCH(O$5,Calendar.Years,0))*(INDEX(Indexation.November.Actual.YearOnYear,,MATCH(P$5,Calendar.Years,0)))</f>
        <v>-3.4355494375691631</v>
      </c>
      <c r="O48" s="26"/>
      <c r="P48" s="26"/>
      <c r="Q48" s="125"/>
      <c r="R48" s="125"/>
      <c r="S48" s="125"/>
      <c r="T48" s="125"/>
      <c r="U48" s="125"/>
      <c r="V48" s="13"/>
      <c r="W48"/>
    </row>
    <row r="49" spans="1:23" s="25" customFormat="1">
      <c r="A49" s="16"/>
      <c r="B49" s="16"/>
      <c r="C49" s="16"/>
      <c r="D49" s="17" t="s">
        <v>81</v>
      </c>
      <c r="E49" s="18" t="s">
        <v>177</v>
      </c>
      <c r="F49" s="40" t="s">
        <v>96</v>
      </c>
      <c r="J49" s="26"/>
      <c r="K49" s="26"/>
      <c r="L49" s="26"/>
      <c r="M49" s="26"/>
      <c r="N49" s="31">
        <f>L48</f>
        <v>-6.8942114552552525</v>
      </c>
      <c r="O49" s="31">
        <f>M48</f>
        <v>-4.7902910127416929</v>
      </c>
      <c r="P49" s="31">
        <f>N48</f>
        <v>-3.4355494375691631</v>
      </c>
      <c r="Q49" s="125"/>
      <c r="R49" s="125"/>
      <c r="S49" s="125"/>
      <c r="T49" s="125"/>
      <c r="U49" s="125"/>
      <c r="V49" s="13"/>
      <c r="W49"/>
    </row>
    <row r="50" spans="1:23" s="25" customFormat="1">
      <c r="A50" s="16"/>
      <c r="B50" s="16"/>
      <c r="C50" s="16"/>
      <c r="D50" s="17"/>
      <c r="E50" s="21"/>
      <c r="F50" s="40"/>
      <c r="Q50" s="125"/>
      <c r="R50" s="125"/>
      <c r="S50" s="125"/>
      <c r="T50" s="125"/>
      <c r="U50" s="125"/>
      <c r="V50" s="13"/>
      <c r="W50"/>
    </row>
    <row r="51" spans="1:23" s="25" customFormat="1">
      <c r="A51" s="16"/>
      <c r="B51" s="16"/>
      <c r="C51" s="16"/>
      <c r="D51" s="17"/>
      <c r="E51" s="35" t="s">
        <v>178</v>
      </c>
      <c r="F51" s="40"/>
      <c r="Q51" s="125"/>
      <c r="R51" s="125"/>
      <c r="S51" s="125"/>
      <c r="T51" s="125"/>
      <c r="U51" s="125"/>
      <c r="V51" s="13"/>
      <c r="W51"/>
    </row>
    <row r="52" spans="1:23" s="25" customFormat="1">
      <c r="A52" s="16"/>
      <c r="B52" s="16"/>
      <c r="C52" s="16"/>
      <c r="D52" s="17" t="s">
        <v>68</v>
      </c>
      <c r="E52" s="18" t="s">
        <v>179</v>
      </c>
      <c r="F52" s="40"/>
      <c r="L52" s="142">
        <f>IF(L39=0,0,ABS((L41-L39)/L39))</f>
        <v>1.5523996616872775E-2</v>
      </c>
      <c r="M52" s="142">
        <f t="shared" ref="M52:P52" si="11">IF(M39=0,0,ABS((M41-M39)/M39))</f>
        <v>1.021187760450519E-2</v>
      </c>
      <c r="N52" s="142">
        <f t="shared" si="11"/>
        <v>7.1236214792365993E-3</v>
      </c>
      <c r="O52" s="142">
        <f t="shared" si="11"/>
        <v>1.9798598339202101E-2</v>
      </c>
      <c r="P52" s="142">
        <f t="shared" si="11"/>
        <v>2.6906912016266854E-2</v>
      </c>
      <c r="Q52" s="125">
        <f>+P52*P39</f>
        <v>12.401681703651036</v>
      </c>
      <c r="R52" s="125"/>
      <c r="S52" s="125"/>
      <c r="T52" s="125"/>
      <c r="U52" s="125"/>
      <c r="V52" s="13"/>
      <c r="W52"/>
    </row>
    <row r="53" spans="1:23" s="10" customFormat="1">
      <c r="A53" s="16"/>
      <c r="B53" s="16"/>
      <c r="C53" s="16"/>
      <c r="D53" s="23" t="s">
        <v>180</v>
      </c>
      <c r="E53" s="18" t="s">
        <v>181</v>
      </c>
      <c r="F53" s="40"/>
      <c r="G53" s="16"/>
      <c r="H53" s="16"/>
      <c r="I53" s="16"/>
      <c r="J53" s="16"/>
      <c r="K53" s="140"/>
      <c r="L53" s="144" t="b">
        <f>L52&gt;Threshold.Min</f>
        <v>0</v>
      </c>
      <c r="M53" s="144" t="b">
        <f>M52&gt;Threshold.Min</f>
        <v>0</v>
      </c>
      <c r="N53" s="144" t="b">
        <f>N52&gt;Threshold.Min</f>
        <v>0</v>
      </c>
      <c r="O53" s="144" t="b">
        <f>O52&gt;Threshold.Min</f>
        <v>0</v>
      </c>
      <c r="P53" s="144" t="b">
        <f>P52&gt;Threshold.Min</f>
        <v>1</v>
      </c>
      <c r="Q53" s="32">
        <f>2%*P39</f>
        <v>9.2182125515952702</v>
      </c>
      <c r="R53" s="32"/>
      <c r="S53" s="32"/>
      <c r="T53" s="32"/>
      <c r="U53" s="32"/>
      <c r="V53" s="16"/>
      <c r="W53"/>
    </row>
    <row r="54" spans="1:23">
      <c r="A54" s="16"/>
      <c r="B54" s="16"/>
      <c r="C54" s="16"/>
      <c r="D54" s="17" t="s">
        <v>68</v>
      </c>
      <c r="E54" s="18" t="s">
        <v>182</v>
      </c>
      <c r="K54" s="140"/>
      <c r="L54" s="142">
        <f>L53*Penalty.Rate.General*MIN(1,(L52-Threshold.Min)/(Threshold.Max-Threshold.Min))</f>
        <v>0</v>
      </c>
      <c r="M54" s="142">
        <f>M53*Penalty.Rate.General*MIN(1,(M52-Threshold.Min)/(Threshold.Max-Threshold.Min))</f>
        <v>0</v>
      </c>
      <c r="N54" s="142">
        <f>N53*Penalty.Rate.General*MIN(1,(N52-Threshold.Min)/(Threshold.Max-Threshold.Min))</f>
        <v>0</v>
      </c>
      <c r="O54" s="142">
        <f>O53*Penalty.Rate.General*MIN(1,(O52-Threshold.Min)/(Threshold.Max-Threshold.Min))</f>
        <v>0</v>
      </c>
      <c r="P54" s="142">
        <f>P53*Penalty.Rate.General*MIN(1,(P52-Threshold.Min)/(Threshold.Max-Threshold.Min))</f>
        <v>2.0720736048800564E-2</v>
      </c>
      <c r="Q54" s="32">
        <f>+Q52-Q53</f>
        <v>3.1834691520557659</v>
      </c>
      <c r="R54" s="32"/>
      <c r="S54" s="32"/>
      <c r="T54" s="32"/>
      <c r="U54" s="32"/>
    </row>
    <row r="55" spans="1:23" s="25" customFormat="1">
      <c r="A55" s="16"/>
      <c r="B55" s="16"/>
      <c r="C55" s="16"/>
      <c r="D55" s="17"/>
      <c r="E55" s="35"/>
      <c r="F55" s="40"/>
      <c r="Q55" s="125"/>
      <c r="R55" s="125"/>
      <c r="S55" s="125"/>
      <c r="T55" s="125"/>
      <c r="U55" s="125"/>
      <c r="V55" s="13"/>
      <c r="W55"/>
    </row>
    <row r="56" spans="1:23" s="25" customFormat="1">
      <c r="A56" s="16"/>
      <c r="B56" s="16"/>
      <c r="C56" s="16"/>
      <c r="D56" s="17" t="s">
        <v>81</v>
      </c>
      <c r="E56" s="18" t="s">
        <v>183</v>
      </c>
      <c r="F56" s="40" t="s">
        <v>96</v>
      </c>
      <c r="J56" s="26"/>
      <c r="K56" s="26"/>
      <c r="L56" s="31">
        <f>0-L54*ABS(L41-L39)</f>
        <v>0</v>
      </c>
      <c r="M56" s="31">
        <f>0-M54*ABS(M41-M39)</f>
        <v>0</v>
      </c>
      <c r="N56" s="31">
        <f>0-N54*ABS(N41-N39)</f>
        <v>0</v>
      </c>
      <c r="O56" s="31">
        <f t="shared" ref="O56:P56" si="12">0-O54*ABS(O41-O39)</f>
        <v>0</v>
      </c>
      <c r="P56" s="31">
        <f t="shared" si="12"/>
        <v>-0.2569719731425924</v>
      </c>
      <c r="Q56" s="125"/>
      <c r="R56" s="125"/>
      <c r="S56" s="125"/>
      <c r="T56" s="125"/>
      <c r="U56" s="125"/>
      <c r="V56" s="13"/>
      <c r="W56"/>
    </row>
    <row r="57" spans="1:23" s="25" customFormat="1">
      <c r="A57" s="16"/>
      <c r="B57" s="16"/>
      <c r="C57" s="16"/>
      <c r="D57" s="17" t="s">
        <v>81</v>
      </c>
      <c r="E57" s="18" t="s">
        <v>184</v>
      </c>
      <c r="F57" s="40" t="s">
        <v>96</v>
      </c>
      <c r="J57" s="26"/>
      <c r="K57" s="26"/>
      <c r="L57" s="31">
        <f>L56*(1+Discount.Rate)</f>
        <v>0</v>
      </c>
      <c r="M57" s="31">
        <f>M56*(1+Discount.Rate)</f>
        <v>0</v>
      </c>
      <c r="N57" s="31">
        <f>N56*(1+Discount.Rate)</f>
        <v>0</v>
      </c>
      <c r="O57" s="26"/>
      <c r="P57" s="26"/>
      <c r="Q57" s="125"/>
      <c r="R57" s="125"/>
      <c r="S57" s="125"/>
      <c r="T57" s="125"/>
      <c r="U57" s="125"/>
      <c r="V57" s="13"/>
      <c r="W57"/>
    </row>
    <row r="58" spans="1:23" s="25" customFormat="1">
      <c r="A58" s="16"/>
      <c r="B58" s="16"/>
      <c r="C58" s="16"/>
      <c r="D58" s="17" t="s">
        <v>81</v>
      </c>
      <c r="E58" s="18" t="s">
        <v>185</v>
      </c>
      <c r="F58" s="40" t="s">
        <v>96</v>
      </c>
      <c r="J58" s="113"/>
      <c r="K58" s="26"/>
      <c r="L58" s="31">
        <f>L57*INDEX(Indexation.November.Actual.YearOnYear,,MATCH(M$5,Calendar.Years,0))*(INDEX(Indexation.November.Actual.YearOnYear,,MATCH(N$5,Calendar.Years,0)))</f>
        <v>0</v>
      </c>
      <c r="M58" s="31">
        <f>M57*INDEX(Indexation.November.Actual.YearOnYear,,MATCH(N$5,Calendar.Years,0))*(INDEX(Indexation.November.Actual.YearOnYear,,MATCH(O$5,Calendar.Years,0)))</f>
        <v>0</v>
      </c>
      <c r="N58" s="31">
        <f>N57*INDEX(Indexation.November.Actual.YearOnYear,,MATCH(O$5,Calendar.Years,0))*(INDEX(Indexation.November.Actual.YearOnYear,,MATCH(P$5,Calendar.Years,0)))</f>
        <v>0</v>
      </c>
      <c r="O58" s="26"/>
      <c r="P58" s="26"/>
      <c r="Q58" s="125"/>
      <c r="R58" s="125"/>
      <c r="S58" s="125"/>
      <c r="T58" s="125"/>
      <c r="U58" s="125"/>
      <c r="V58" s="13"/>
      <c r="W58"/>
    </row>
    <row r="59" spans="1:23" s="25" customFormat="1">
      <c r="A59" s="16"/>
      <c r="B59" s="16"/>
      <c r="C59" s="16"/>
      <c r="D59" s="17" t="s">
        <v>81</v>
      </c>
      <c r="E59" s="18" t="s">
        <v>186</v>
      </c>
      <c r="F59" s="40" t="s">
        <v>96</v>
      </c>
      <c r="J59" s="26"/>
      <c r="K59" s="26"/>
      <c r="L59" s="26"/>
      <c r="M59" s="26"/>
      <c r="N59" s="31">
        <f>L58</f>
        <v>0</v>
      </c>
      <c r="O59" s="31">
        <f>M58</f>
        <v>0</v>
      </c>
      <c r="P59" s="31">
        <f>N58</f>
        <v>0</v>
      </c>
      <c r="Q59" s="125"/>
      <c r="R59" s="125"/>
      <c r="T59" s="125"/>
      <c r="U59" s="125"/>
      <c r="V59" s="13"/>
      <c r="W59"/>
    </row>
    <row r="60" spans="1:23" s="25" customFormat="1">
      <c r="A60" s="16"/>
      <c r="B60" s="16"/>
      <c r="C60" s="16"/>
      <c r="Q60" s="125"/>
      <c r="R60" s="125"/>
      <c r="S60" s="125"/>
      <c r="T60" s="125"/>
      <c r="U60" s="125"/>
      <c r="V60" s="13"/>
      <c r="W60"/>
    </row>
    <row r="61" spans="1:23" s="25" customFormat="1">
      <c r="A61" s="16"/>
      <c r="B61" s="16"/>
      <c r="C61" s="16"/>
      <c r="E61" s="35" t="s">
        <v>187</v>
      </c>
      <c r="Q61" s="125"/>
      <c r="R61" s="125"/>
      <c r="S61" s="125"/>
      <c r="T61" s="125"/>
      <c r="U61" s="125"/>
      <c r="V61" s="13"/>
      <c r="W61"/>
    </row>
    <row r="62" spans="1:23" s="25" customFormat="1">
      <c r="A62" s="16"/>
      <c r="B62" s="16"/>
      <c r="C62" s="16"/>
      <c r="D62" s="17" t="s">
        <v>81</v>
      </c>
      <c r="E62" s="18" t="s">
        <v>177</v>
      </c>
      <c r="F62" s="40" t="s">
        <v>96</v>
      </c>
      <c r="L62" s="26"/>
      <c r="M62" s="26"/>
      <c r="N62" s="31">
        <f>N49</f>
        <v>-6.8942114552552525</v>
      </c>
      <c r="O62" s="31">
        <f>O49</f>
        <v>-4.7902910127416929</v>
      </c>
      <c r="P62" s="31">
        <f>P49</f>
        <v>-3.4355494375691631</v>
      </c>
      <c r="Q62" s="125"/>
      <c r="R62" s="125"/>
      <c r="S62" s="125"/>
      <c r="T62" s="125"/>
      <c r="U62" s="125"/>
      <c r="V62" s="13"/>
      <c r="W62"/>
    </row>
    <row r="63" spans="1:23" s="25" customFormat="1">
      <c r="A63" s="16"/>
      <c r="B63" s="16"/>
      <c r="C63" s="16"/>
      <c r="D63" s="17" t="s">
        <v>81</v>
      </c>
      <c r="E63" s="18" t="s">
        <v>186</v>
      </c>
      <c r="F63" s="40" t="s">
        <v>96</v>
      </c>
      <c r="L63" s="26"/>
      <c r="M63" s="26"/>
      <c r="N63" s="31">
        <f>N59</f>
        <v>0</v>
      </c>
      <c r="O63" s="31">
        <f>O59</f>
        <v>0</v>
      </c>
      <c r="P63" s="31">
        <f>P59</f>
        <v>0</v>
      </c>
      <c r="Q63" s="125"/>
      <c r="R63" s="125"/>
      <c r="S63" s="125"/>
      <c r="T63" s="125"/>
      <c r="U63" s="125"/>
      <c r="V63" s="13"/>
      <c r="W63"/>
    </row>
    <row r="64" spans="1:23">
      <c r="A64" s="16"/>
      <c r="B64" s="16"/>
      <c r="C64" s="16"/>
      <c r="D64" s="17" t="s">
        <v>81</v>
      </c>
      <c r="E64" s="18" t="s">
        <v>188</v>
      </c>
      <c r="F64" s="40" t="s">
        <v>96</v>
      </c>
      <c r="K64" s="140"/>
      <c r="L64" s="26"/>
      <c r="M64" s="26"/>
      <c r="N64" s="31">
        <f>SUM(N62:N63)</f>
        <v>-6.8942114552552525</v>
      </c>
      <c r="O64" s="31">
        <f>SUM(O62:O63)</f>
        <v>-4.7902910127416929</v>
      </c>
      <c r="P64" s="31">
        <f>SUM(P62:P63)</f>
        <v>-3.4355494375691631</v>
      </c>
    </row>
    <row r="65" spans="1:23">
      <c r="A65" s="16"/>
      <c r="B65" s="16"/>
      <c r="C65" s="16"/>
      <c r="K65" s="140"/>
    </row>
    <row r="66" spans="1:23">
      <c r="A66" s="16"/>
      <c r="B66" s="16"/>
      <c r="C66" s="16"/>
      <c r="E66" s="40" t="s">
        <v>189</v>
      </c>
      <c r="K66" s="140"/>
    </row>
    <row r="67" spans="1:23">
      <c r="D67" s="23" t="s">
        <v>180</v>
      </c>
      <c r="E67" s="18" t="s">
        <v>190</v>
      </c>
      <c r="K67" s="140"/>
      <c r="L67" s="144" t="b">
        <f t="shared" ref="L67:O67" si="13">ABS(Perc.Recovered.Water)&gt;Additional.Analysis</f>
        <v>0</v>
      </c>
      <c r="M67" s="144" t="b">
        <f t="shared" si="13"/>
        <v>0</v>
      </c>
      <c r="N67" s="144" t="b">
        <f t="shared" si="13"/>
        <v>0</v>
      </c>
      <c r="O67" s="144" t="b">
        <f t="shared" si="13"/>
        <v>0</v>
      </c>
      <c r="P67" s="145" t="b">
        <f>ABS(Perc.Recovered.Water)&gt;Additional.Analysis</f>
        <v>0</v>
      </c>
    </row>
    <row r="68" spans="1:23">
      <c r="D68" s="23"/>
      <c r="E68" s="18"/>
    </row>
    <row r="69" spans="1:23" s="7" customFormat="1" ht="15">
      <c r="A69" s="134"/>
      <c r="B69" s="8"/>
      <c r="C69" s="8"/>
      <c r="D69" s="138"/>
      <c r="E69" s="135" t="s">
        <v>191</v>
      </c>
      <c r="F69" s="136"/>
      <c r="G69" s="27"/>
      <c r="H69" s="27"/>
      <c r="I69" s="27"/>
      <c r="J69" s="27"/>
      <c r="K69" s="27"/>
      <c r="L69" s="29"/>
      <c r="M69" s="29"/>
      <c r="N69" s="29"/>
      <c r="O69" s="29"/>
      <c r="P69" s="29"/>
      <c r="Q69" s="29"/>
      <c r="R69" s="29"/>
      <c r="S69" s="29"/>
      <c r="T69" s="29"/>
      <c r="U69" s="29"/>
      <c r="V69" s="27"/>
      <c r="W69" s="27"/>
    </row>
    <row r="70" spans="1:23">
      <c r="E70" s="18"/>
    </row>
    <row r="71" spans="1:23">
      <c r="E71" s="40" t="s">
        <v>192</v>
      </c>
    </row>
    <row r="72" spans="1:23">
      <c r="D72" s="17" t="s">
        <v>81</v>
      </c>
      <c r="E72" s="18" t="s">
        <v>193</v>
      </c>
      <c r="F72" s="40" t="s">
        <v>96</v>
      </c>
      <c r="L72" s="26"/>
      <c r="M72" s="26"/>
      <c r="N72" s="26"/>
      <c r="O72" s="26"/>
      <c r="P72" s="31">
        <f>0-O43*(1+Discount.Rate)*Indexation.November.Actual.YearOnYear</f>
        <v>9.3479062365551258</v>
      </c>
    </row>
    <row r="73" spans="1:23">
      <c r="D73" s="17" t="s">
        <v>81</v>
      </c>
      <c r="E73" s="18" t="s">
        <v>194</v>
      </c>
      <c r="F73" s="40" t="s">
        <v>96</v>
      </c>
      <c r="L73" s="26"/>
      <c r="M73" s="26"/>
      <c r="N73" s="26"/>
      <c r="O73" s="26"/>
      <c r="P73" s="31">
        <f>O56*Indexation.November.Actual.YearOnYear</f>
        <v>0</v>
      </c>
    </row>
    <row r="74" spans="1:23">
      <c r="D74" s="17" t="s">
        <v>81</v>
      </c>
      <c r="E74" s="18" t="s">
        <v>195</v>
      </c>
      <c r="F74" s="40" t="s">
        <v>96</v>
      </c>
      <c r="L74" s="26"/>
      <c r="M74" s="26"/>
      <c r="N74" s="26"/>
      <c r="O74" s="26"/>
      <c r="P74" s="31">
        <f>SUM(P72:P73)</f>
        <v>9.3479062365551258</v>
      </c>
    </row>
    <row r="75" spans="1:23"/>
    <row r="76" spans="1:23">
      <c r="E76" s="40" t="s">
        <v>196</v>
      </c>
    </row>
    <row r="77" spans="1:23">
      <c r="D77" s="17" t="s">
        <v>81</v>
      </c>
      <c r="E77" s="18" t="s">
        <v>197</v>
      </c>
      <c r="F77" s="40" t="s">
        <v>96</v>
      </c>
      <c r="L77" s="26"/>
      <c r="M77" s="26"/>
      <c r="N77" s="26"/>
      <c r="O77" s="26"/>
      <c r="P77" s="31">
        <f>0-P43</f>
        <v>12.401681703651036</v>
      </c>
    </row>
    <row r="78" spans="1:23">
      <c r="D78" s="17" t="s">
        <v>81</v>
      </c>
      <c r="E78" s="18" t="s">
        <v>198</v>
      </c>
      <c r="F78" s="40" t="s">
        <v>96</v>
      </c>
      <c r="L78" s="26"/>
      <c r="M78" s="26"/>
      <c r="N78" s="26"/>
      <c r="O78" s="26"/>
      <c r="P78" s="31">
        <f>P56</f>
        <v>-0.2569719731425924</v>
      </c>
    </row>
    <row r="79" spans="1:23">
      <c r="D79" s="17" t="s">
        <v>81</v>
      </c>
      <c r="E79" s="18" t="s">
        <v>199</v>
      </c>
      <c r="F79" s="40" t="s">
        <v>96</v>
      </c>
      <c r="L79" s="26"/>
      <c r="M79" s="26"/>
      <c r="N79" s="26"/>
      <c r="O79" s="26"/>
      <c r="P79" s="31">
        <f>SUM(P77:P78)</f>
        <v>12.144709730508444</v>
      </c>
    </row>
    <row r="80" spans="1:23">
      <c r="E80" s="18"/>
    </row>
    <row r="81" spans="1:23">
      <c r="E81" s="40" t="s">
        <v>245</v>
      </c>
    </row>
    <row r="82" spans="1:23">
      <c r="D82" s="17" t="s">
        <v>81</v>
      </c>
      <c r="E82" s="172" t="str">
        <f>E28</f>
        <v>AMP5 RCM adjustment to be applied at PR19 (Outturn price base)</v>
      </c>
      <c r="F82" s="40" t="s">
        <v>96</v>
      </c>
      <c r="L82" s="26"/>
      <c r="M82" s="26"/>
      <c r="N82" s="26"/>
      <c r="O82" s="26"/>
      <c r="P82" s="173">
        <f>P28</f>
        <v>-8.3886564050055288</v>
      </c>
    </row>
    <row r="83" spans="1:23">
      <c r="E83" s="18"/>
    </row>
    <row r="84" spans="1:23">
      <c r="D84" s="17" t="s">
        <v>81</v>
      </c>
      <c r="E84" s="35" t="s">
        <v>200</v>
      </c>
      <c r="F84" s="40" t="s">
        <v>96</v>
      </c>
      <c r="L84" s="26"/>
      <c r="M84" s="26"/>
      <c r="N84" s="26"/>
      <c r="O84" s="26"/>
      <c r="P84" s="173">
        <f>SUM(P74,P79,P82)</f>
        <v>13.103959562058042</v>
      </c>
      <c r="Q84" s="13" t="s">
        <v>201</v>
      </c>
    </row>
    <row r="85" spans="1:23" ht="13.5" thickBot="1">
      <c r="E85" s="22"/>
    </row>
    <row r="86" spans="1:23" ht="13.5" thickBot="1">
      <c r="A86" s="11" t="s">
        <v>111</v>
      </c>
      <c r="B86" s="12"/>
      <c r="C86" s="12"/>
      <c r="D86" s="12"/>
      <c r="E86" s="12"/>
      <c r="F86" s="41"/>
      <c r="G86" s="12"/>
      <c r="H86" s="12"/>
      <c r="I86" s="12"/>
      <c r="J86" s="12"/>
      <c r="K86" s="12"/>
      <c r="L86" s="12"/>
      <c r="M86" s="12"/>
      <c r="N86" s="12"/>
      <c r="O86" s="12"/>
      <c r="P86" s="12"/>
      <c r="Q86" s="12"/>
      <c r="R86" s="12"/>
      <c r="S86" s="12"/>
      <c r="T86" s="12"/>
      <c r="U86" s="12"/>
      <c r="V86" s="12"/>
      <c r="W86" s="12"/>
    </row>
    <row r="87" spans="1:23"/>
    <row r="88" spans="1:23" hidden="1"/>
    <row r="89" spans="1:23" hidden="1"/>
    <row r="90" spans="1:23" hidden="1"/>
    <row r="91" spans="1:23" hidden="1"/>
    <row r="92" spans="1:23" hidden="1"/>
    <row r="93" spans="1:23" hidden="1"/>
    <row r="94" spans="1:23" hidden="1"/>
    <row r="95" spans="1:23" hidden="1"/>
    <row r="96" spans="1: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row r="178"/>
    <row r="179"/>
    <row r="180"/>
    <row r="181"/>
    <row r="182"/>
  </sheetData>
  <conditionalFormatting sqref="L53:P53">
    <cfRule type="cellIs" dxfId="3" priority="4" operator="equal">
      <formula>TRUE</formula>
    </cfRule>
  </conditionalFormatting>
  <conditionalFormatting sqref="L67:P67">
    <cfRule type="cellIs" dxfId="2" priority="3" operator="equal">
      <formula>TRUE</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64"/>
  <sheetViews>
    <sheetView showGridLines="0" zoomScale="80" zoomScaleNormal="80" workbookViewId="0">
      <pane xSplit="8" ySplit="7" topLeftCell="I56" activePane="bottomRight" state="frozen"/>
      <selection activeCell="P85" sqref="P85"/>
      <selection pane="topRight" activeCell="P85" sqref="P85"/>
      <selection pane="bottomLeft" activeCell="P85" sqref="P85"/>
      <selection pane="bottomRight" activeCell="S75" sqref="S75"/>
    </sheetView>
  </sheetViews>
  <sheetFormatPr defaultColWidth="0" defaultRowHeight="12.75" zeroHeight="1"/>
  <cols>
    <col min="1" max="3" width="2.7109375" customWidth="1"/>
    <col min="4" max="4" width="9.140625" customWidth="1"/>
    <col min="5" max="5" width="68.85546875" customWidth="1"/>
    <col min="6" max="6" width="15.7109375" customWidth="1"/>
    <col min="7" max="7" width="7.85546875" customWidth="1"/>
    <col min="8" max="8" width="10.7109375" customWidth="1"/>
    <col min="9" max="21" width="10.5703125" customWidth="1"/>
    <col min="22" max="22" width="26.5703125" customWidth="1"/>
    <col min="23" max="23" width="9.140625" customWidth="1"/>
    <col min="24" max="28" width="0" hidden="1" customWidth="1"/>
  </cols>
  <sheetData>
    <row r="1" spans="1:23" s="2" customFormat="1" ht="33.75">
      <c r="A1" s="28"/>
      <c r="B1" s="28"/>
      <c r="C1" s="28"/>
      <c r="D1" s="28" t="s">
        <v>202</v>
      </c>
      <c r="E1" s="28"/>
      <c r="F1" s="28"/>
      <c r="G1" s="28"/>
      <c r="H1" s="28"/>
      <c r="I1" s="28"/>
      <c r="J1" s="28"/>
      <c r="K1" s="28"/>
      <c r="L1" s="28"/>
      <c r="M1" s="28"/>
      <c r="N1" s="28"/>
      <c r="O1" s="28"/>
      <c r="P1" s="28"/>
      <c r="Q1" s="28"/>
      <c r="R1" s="28"/>
      <c r="S1" s="28"/>
      <c r="T1" s="28"/>
      <c r="U1" s="28"/>
      <c r="V1" s="28"/>
      <c r="W1" s="28"/>
    </row>
    <row r="2" spans="1:23" s="2" customFormat="1" ht="15">
      <c r="F2" s="16"/>
      <c r="G2" s="16"/>
      <c r="O2" s="16"/>
      <c r="P2" s="16"/>
    </row>
    <row r="3" spans="1:23" s="10" customFormat="1">
      <c r="A3" s="16"/>
      <c r="B3" s="16"/>
      <c r="C3" s="16"/>
      <c r="D3" s="16"/>
      <c r="E3" s="16" t="s">
        <v>57</v>
      </c>
      <c r="F3" s="16"/>
      <c r="G3" s="16"/>
      <c r="H3" s="16"/>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13"/>
      <c r="W3" s="16"/>
    </row>
    <row r="4" spans="1:23" s="10" customFormat="1">
      <c r="A4" s="133">
        <v>1</v>
      </c>
      <c r="B4" s="16"/>
      <c r="C4" s="16"/>
      <c r="D4" s="16"/>
      <c r="E4" s="16"/>
      <c r="F4" s="16"/>
      <c r="G4" s="16"/>
      <c r="H4" s="16"/>
      <c r="I4" s="16"/>
      <c r="J4" s="16"/>
      <c r="K4" s="16"/>
      <c r="L4" s="16"/>
      <c r="M4" s="16"/>
      <c r="N4" s="16"/>
      <c r="O4" s="16"/>
      <c r="P4" s="16"/>
      <c r="Q4" s="16"/>
      <c r="R4" s="16"/>
      <c r="S4" s="16"/>
      <c r="T4" s="16"/>
      <c r="U4" s="16"/>
      <c r="V4" s="13"/>
      <c r="W4" s="16"/>
    </row>
    <row r="5" spans="1:23" s="10" customFormat="1">
      <c r="A5" s="16"/>
      <c r="B5" s="16"/>
      <c r="C5" s="16"/>
      <c r="D5" s="16"/>
      <c r="E5" s="16" t="s">
        <v>58</v>
      </c>
      <c r="F5" s="16"/>
      <c r="G5" s="16"/>
      <c r="H5" s="16"/>
      <c r="I5" s="14">
        <f t="shared" ref="I5:U5" si="1">Calendar.Years</f>
        <v>2012</v>
      </c>
      <c r="J5" s="14">
        <f t="shared" si="1"/>
        <v>2013</v>
      </c>
      <c r="K5" s="14">
        <f t="shared" si="1"/>
        <v>2014</v>
      </c>
      <c r="L5" s="14">
        <f t="shared" si="1"/>
        <v>2015</v>
      </c>
      <c r="M5" s="14">
        <f t="shared" si="1"/>
        <v>2016</v>
      </c>
      <c r="N5" s="14">
        <f t="shared" si="1"/>
        <v>2017</v>
      </c>
      <c r="O5" s="34">
        <f t="shared" si="1"/>
        <v>2018</v>
      </c>
      <c r="P5" s="34">
        <f t="shared" si="1"/>
        <v>2019</v>
      </c>
      <c r="Q5" s="14">
        <f t="shared" si="1"/>
        <v>2020</v>
      </c>
      <c r="R5" s="14">
        <f t="shared" si="1"/>
        <v>2021</v>
      </c>
      <c r="S5" s="14">
        <f t="shared" si="1"/>
        <v>2022</v>
      </c>
      <c r="T5" s="14">
        <f t="shared" si="1"/>
        <v>2023</v>
      </c>
      <c r="U5" s="14">
        <f t="shared" si="1"/>
        <v>2024</v>
      </c>
      <c r="V5" s="13"/>
      <c r="W5" s="16"/>
    </row>
    <row r="6" spans="1:23" s="10" customFormat="1">
      <c r="A6" s="16"/>
      <c r="B6" s="16"/>
      <c r="C6" s="16"/>
      <c r="D6" s="16"/>
      <c r="E6" s="16" t="s">
        <v>59</v>
      </c>
      <c r="F6" s="16"/>
      <c r="G6" s="16"/>
      <c r="H6" s="16"/>
      <c r="I6" s="16"/>
      <c r="J6" s="16"/>
      <c r="K6" s="6"/>
      <c r="L6" s="133">
        <v>1</v>
      </c>
      <c r="M6" s="133">
        <v>2</v>
      </c>
      <c r="N6" s="133">
        <v>3</v>
      </c>
      <c r="O6" s="133">
        <v>4</v>
      </c>
      <c r="P6" s="133">
        <v>5</v>
      </c>
      <c r="Q6" s="133">
        <v>6</v>
      </c>
      <c r="R6" s="133">
        <v>7</v>
      </c>
      <c r="S6" s="133">
        <v>8</v>
      </c>
      <c r="T6" s="133">
        <v>9</v>
      </c>
      <c r="U6" s="133">
        <v>10</v>
      </c>
      <c r="V6" s="16"/>
      <c r="W6" s="16"/>
    </row>
    <row r="7" spans="1:23"/>
    <row r="8" spans="1:23" s="7" customFormat="1" ht="15">
      <c r="A8" s="134"/>
      <c r="B8" s="8"/>
      <c r="C8" s="8"/>
      <c r="D8" s="138"/>
      <c r="E8" s="135" t="s">
        <v>144</v>
      </c>
      <c r="F8" s="27"/>
      <c r="G8" s="27"/>
      <c r="H8" s="27"/>
      <c r="I8" s="27"/>
      <c r="J8" s="27"/>
      <c r="K8" s="27"/>
      <c r="L8" s="29"/>
      <c r="M8" s="29"/>
      <c r="N8" s="29"/>
      <c r="O8" s="29"/>
      <c r="P8" s="29"/>
      <c r="Q8" s="29"/>
      <c r="R8" s="29"/>
      <c r="S8" s="29"/>
      <c r="T8" s="29"/>
      <c r="U8" s="29"/>
      <c r="V8" s="27"/>
      <c r="W8" s="27"/>
    </row>
    <row r="9" spans="1:23" s="10" customFormat="1">
      <c r="A9" s="16"/>
      <c r="B9" s="16"/>
      <c r="C9" s="16"/>
      <c r="D9" s="17"/>
      <c r="E9" s="16"/>
      <c r="F9" s="16"/>
      <c r="G9" s="16"/>
      <c r="H9" s="16"/>
      <c r="I9" s="16"/>
      <c r="J9" s="16"/>
      <c r="K9" s="16"/>
      <c r="L9" s="32"/>
      <c r="M9" s="32"/>
      <c r="N9" s="32"/>
      <c r="O9" s="32"/>
      <c r="P9" s="32"/>
      <c r="Q9" s="32"/>
      <c r="R9" s="32"/>
      <c r="S9" s="32"/>
      <c r="T9" s="32"/>
      <c r="U9" s="32"/>
      <c r="V9" s="16"/>
      <c r="W9" s="16"/>
    </row>
    <row r="10" spans="1:23" s="10" customFormat="1">
      <c r="A10" s="16"/>
      <c r="B10" s="16"/>
      <c r="C10" s="16"/>
      <c r="D10" s="17"/>
      <c r="E10" s="40" t="s">
        <v>145</v>
      </c>
      <c r="F10" s="16"/>
      <c r="G10" s="16"/>
      <c r="H10" s="16"/>
      <c r="I10" s="16"/>
      <c r="J10" s="16"/>
      <c r="K10" s="140"/>
      <c r="L10" s="125"/>
      <c r="M10" s="125"/>
      <c r="N10" s="125"/>
      <c r="O10" s="125"/>
      <c r="P10" s="125"/>
      <c r="Q10" s="125"/>
      <c r="R10" s="125"/>
      <c r="S10" s="32"/>
      <c r="T10" s="32"/>
      <c r="U10" s="32"/>
      <c r="V10" s="16"/>
      <c r="W10" s="16"/>
    </row>
    <row r="11" spans="1:23" s="10" customFormat="1">
      <c r="A11" s="16"/>
      <c r="B11" s="16"/>
      <c r="C11" s="16"/>
      <c r="D11" s="17"/>
      <c r="E11" s="9" t="s">
        <v>146</v>
      </c>
      <c r="F11" s="16"/>
      <c r="G11" s="16"/>
      <c r="H11" s="16"/>
      <c r="I11" s="16"/>
      <c r="J11" s="16"/>
      <c r="K11" s="16"/>
      <c r="L11" s="32"/>
      <c r="M11" s="32"/>
      <c r="N11" s="32"/>
      <c r="O11" s="32"/>
      <c r="P11" s="32"/>
      <c r="Q11" s="32"/>
      <c r="R11" s="32"/>
      <c r="S11" s="32"/>
      <c r="T11" s="32"/>
      <c r="U11" s="32"/>
      <c r="V11" s="16"/>
      <c r="W11" s="16"/>
    </row>
    <row r="12" spans="1:23" s="10" customFormat="1">
      <c r="A12" s="16"/>
      <c r="B12" s="16"/>
      <c r="C12" s="16"/>
      <c r="D12" s="17" t="s">
        <v>88</v>
      </c>
      <c r="E12" s="18" t="s">
        <v>87</v>
      </c>
      <c r="F12" s="40"/>
      <c r="G12" s="16"/>
      <c r="H12" s="16"/>
      <c r="I12" s="16"/>
      <c r="J12" s="16"/>
      <c r="K12" s="31"/>
      <c r="L12" s="31">
        <f>K.Waste</f>
        <v>0</v>
      </c>
      <c r="M12" s="31">
        <f>K.Waste</f>
        <v>1.1599999999999999</v>
      </c>
      <c r="N12" s="31">
        <f>K.Waste</f>
        <v>0.8</v>
      </c>
      <c r="O12" s="31">
        <f>K.Waste</f>
        <v>0.80999999999999994</v>
      </c>
      <c r="P12" s="31">
        <f>K.Waste</f>
        <v>0.97</v>
      </c>
      <c r="Q12" s="32"/>
      <c r="R12" s="32"/>
      <c r="S12" s="32"/>
      <c r="T12" s="32"/>
      <c r="U12" s="32"/>
      <c r="V12" s="16"/>
      <c r="W12" s="16"/>
    </row>
    <row r="13" spans="1:23" s="10" customFormat="1">
      <c r="A13" s="16"/>
      <c r="B13" s="16"/>
      <c r="C13" s="16"/>
      <c r="D13" s="17" t="s">
        <v>88</v>
      </c>
      <c r="E13" s="18" t="s">
        <v>147</v>
      </c>
      <c r="F13" s="40"/>
      <c r="G13" s="16"/>
      <c r="H13" s="16"/>
      <c r="I13" s="16"/>
      <c r="J13" s="16"/>
      <c r="K13" s="31"/>
      <c r="L13" s="31">
        <f>(Indexation.November.Actual.YearOnYear-1)*100</f>
        <v>1.983339944466489</v>
      </c>
      <c r="M13" s="31">
        <f>(Indexation.November.Actual.YearOnYear-1)*100</f>
        <v>1.0501750291715295</v>
      </c>
      <c r="N13" s="31">
        <f>(Indexation.November.Actual.YearOnYear-1)*100</f>
        <v>2.1939953810623525</v>
      </c>
      <c r="O13" s="31">
        <f>(Indexation.November.Actual.YearOnYear-1)*100</f>
        <v>3.8794726930320156</v>
      </c>
      <c r="P13" s="31">
        <f>(Indexation.November.Actual.YearOnYear-1)*100</f>
        <v>3.1182015953589381</v>
      </c>
      <c r="Q13" s="32"/>
      <c r="R13" s="32"/>
      <c r="S13" s="32"/>
      <c r="T13" s="32"/>
      <c r="U13" s="32"/>
      <c r="V13" s="16"/>
      <c r="W13" s="16"/>
    </row>
    <row r="14" spans="1:23" s="10" customFormat="1">
      <c r="A14" s="16"/>
      <c r="B14" s="16"/>
      <c r="C14" s="16"/>
      <c r="D14" s="17" t="s">
        <v>88</v>
      </c>
      <c r="E14" s="18" t="s">
        <v>148</v>
      </c>
      <c r="F14" s="40"/>
      <c r="G14" s="16"/>
      <c r="H14" s="16"/>
      <c r="I14" s="16"/>
      <c r="J14" s="16"/>
      <c r="K14" s="31"/>
      <c r="L14" s="31">
        <f>1+(L13+L12)/100</f>
        <v>1.0198333994446649</v>
      </c>
      <c r="M14" s="31">
        <f>1+(M13+M12)/100</f>
        <v>1.0221017502917153</v>
      </c>
      <c r="N14" s="31">
        <f t="shared" ref="N14:P14" si="2">1+(N13+N12)/100</f>
        <v>1.0299399538106235</v>
      </c>
      <c r="O14" s="31">
        <f t="shared" si="2"/>
        <v>1.0468947269303202</v>
      </c>
      <c r="P14" s="31">
        <f t="shared" si="2"/>
        <v>1.0408820159535894</v>
      </c>
      <c r="Q14" s="32"/>
      <c r="R14" s="32"/>
      <c r="S14" s="32"/>
      <c r="T14" s="32"/>
      <c r="U14" s="32"/>
      <c r="V14" s="16"/>
      <c r="W14" s="16"/>
    </row>
    <row r="15" spans="1:23" s="10" customFormat="1">
      <c r="A15" s="16"/>
      <c r="B15" s="16"/>
      <c r="C15" s="16"/>
      <c r="D15" s="17" t="s">
        <v>81</v>
      </c>
      <c r="E15" s="18" t="s">
        <v>149</v>
      </c>
      <c r="F15" s="40" t="s">
        <v>96</v>
      </c>
      <c r="G15" s="16"/>
      <c r="H15" s="16"/>
      <c r="I15" s="16"/>
      <c r="J15" s="16"/>
      <c r="K15" s="31">
        <f>AllRev.Waste</f>
        <v>485.08199999999999</v>
      </c>
      <c r="L15" s="31">
        <f>K15*L14</f>
        <v>494.70282506941692</v>
      </c>
      <c r="M15" s="31">
        <f>L15*M14</f>
        <v>505.63662337770734</v>
      </c>
      <c r="N15" s="31">
        <f>M15*N14</f>
        <v>520.77536052659559</v>
      </c>
      <c r="O15" s="31">
        <f t="shared" ref="O15:P15" si="3">N15*O14</f>
        <v>545.19697885052938</v>
      </c>
      <c r="P15" s="31">
        <f t="shared" si="3"/>
        <v>567.48573043774547</v>
      </c>
      <c r="Q15" s="125"/>
      <c r="R15" s="125"/>
      <c r="S15" s="125"/>
      <c r="T15" s="125"/>
      <c r="U15" s="125"/>
      <c r="V15" s="13" t="s">
        <v>203</v>
      </c>
      <c r="W15" s="16"/>
    </row>
    <row r="16" spans="1:23" s="10" customFormat="1">
      <c r="A16" s="16"/>
      <c r="B16" s="16"/>
      <c r="C16" s="16"/>
      <c r="D16" s="17"/>
      <c r="E16" s="16"/>
      <c r="F16" s="40"/>
      <c r="G16" s="16"/>
      <c r="H16" s="16"/>
      <c r="I16" s="16"/>
      <c r="J16" s="16"/>
      <c r="K16" s="16"/>
      <c r="L16" s="32"/>
      <c r="M16" s="32"/>
      <c r="N16" s="32"/>
      <c r="O16" s="32"/>
      <c r="P16" s="32"/>
      <c r="Q16" s="32"/>
      <c r="R16" s="32"/>
      <c r="S16" s="32"/>
      <c r="T16" s="32"/>
      <c r="U16" s="32"/>
      <c r="V16" s="16"/>
      <c r="W16" s="16"/>
    </row>
    <row r="17" spans="1:23" s="10" customFormat="1">
      <c r="D17" s="17"/>
      <c r="E17" s="40" t="s">
        <v>151</v>
      </c>
      <c r="F17" s="40"/>
      <c r="G17" s="16"/>
      <c r="H17" s="16"/>
      <c r="I17" s="16"/>
      <c r="J17" s="16"/>
      <c r="K17" s="16"/>
      <c r="L17" s="32"/>
      <c r="M17" s="32"/>
      <c r="N17" s="32"/>
      <c r="O17" s="32"/>
      <c r="P17" s="32"/>
      <c r="Q17" s="32"/>
      <c r="R17" s="32"/>
      <c r="S17" s="32"/>
      <c r="T17" s="32"/>
      <c r="U17" s="32"/>
      <c r="V17" s="16"/>
    </row>
    <row r="18" spans="1:23" s="10" customFormat="1">
      <c r="D18" s="17"/>
      <c r="E18" s="9" t="s">
        <v>152</v>
      </c>
      <c r="F18" s="40"/>
      <c r="G18" s="16"/>
      <c r="H18" s="16"/>
      <c r="I18" s="16"/>
      <c r="J18" s="16"/>
      <c r="K18" s="16"/>
      <c r="L18" s="16"/>
      <c r="M18" s="16"/>
      <c r="N18" s="16"/>
      <c r="O18" s="16"/>
      <c r="P18" s="16"/>
      <c r="Q18" s="16"/>
      <c r="R18" s="16"/>
      <c r="S18" s="32"/>
      <c r="T18" s="32"/>
      <c r="U18" s="32"/>
      <c r="V18" s="16"/>
    </row>
    <row r="19" spans="1:23" s="10" customFormat="1">
      <c r="D19" s="17" t="s">
        <v>81</v>
      </c>
      <c r="E19" s="18" t="s">
        <v>153</v>
      </c>
      <c r="F19" s="40" t="s">
        <v>103</v>
      </c>
      <c r="G19" s="16"/>
      <c r="H19" s="16"/>
      <c r="I19" s="16"/>
      <c r="J19" s="16"/>
      <c r="K19" s="141">
        <f>BlindYear.1415.Adj.Waste</f>
        <v>-9.6800330524635996</v>
      </c>
      <c r="L19" s="13" t="s">
        <v>204</v>
      </c>
      <c r="M19" s="16"/>
      <c r="N19" s="16"/>
      <c r="O19" s="16"/>
      <c r="P19" s="16"/>
      <c r="Q19" s="16"/>
      <c r="R19" s="16"/>
      <c r="S19" s="32"/>
      <c r="T19" s="32"/>
      <c r="U19" s="32"/>
      <c r="V19" s="16"/>
    </row>
    <row r="20" spans="1:23" s="10" customFormat="1">
      <c r="D20" s="146" t="s">
        <v>81</v>
      </c>
      <c r="E20" s="148" t="s">
        <v>155</v>
      </c>
      <c r="F20" s="149" t="s">
        <v>103</v>
      </c>
      <c r="G20" s="140"/>
      <c r="H20" s="140"/>
      <c r="I20" s="140"/>
      <c r="J20" s="140"/>
      <c r="K20" s="31">
        <f>AMP5.RCM.Adj.Waste</f>
        <v>-9.6800330524635996</v>
      </c>
      <c r="L20" s="31">
        <f>K20*(1+Discount.Rate)</f>
        <v>-10.028514242352289</v>
      </c>
      <c r="M20" s="31">
        <f>L20*(1+Discount.Rate)</f>
        <v>-10.389540755076972</v>
      </c>
      <c r="N20" s="31">
        <f>M20*(1+Discount.Rate)</f>
        <v>-10.763564222259744</v>
      </c>
      <c r="O20" s="31">
        <f>N20*(1+Discount.Rate)</f>
        <v>-11.151052534261094</v>
      </c>
      <c r="P20" s="31">
        <f>O20*(1+Discount.Rate)</f>
        <v>-11.552490425494494</v>
      </c>
      <c r="Q20" s="16"/>
      <c r="R20" s="16"/>
      <c r="S20" s="32"/>
      <c r="T20" s="32"/>
      <c r="U20" s="32"/>
      <c r="V20" s="16"/>
    </row>
    <row r="21" spans="1:23" s="10" customFormat="1">
      <c r="D21" s="146" t="s">
        <v>135</v>
      </c>
      <c r="E21" s="148" t="str">
        <f>Data!E45</f>
        <v>Percentage of blind year adjustment by year - waste</v>
      </c>
      <c r="F21" s="149" t="s">
        <v>156</v>
      </c>
      <c r="G21" s="140"/>
      <c r="H21" s="140"/>
      <c r="I21" s="140"/>
      <c r="J21" s="140"/>
      <c r="K21" s="26"/>
      <c r="L21" s="26"/>
      <c r="M21" s="26"/>
      <c r="N21" s="152">
        <f>Data!N45</f>
        <v>0</v>
      </c>
      <c r="O21" s="152">
        <f>Data!O45</f>
        <v>0</v>
      </c>
      <c r="P21" s="152">
        <f>Data!P45</f>
        <v>0</v>
      </c>
      <c r="Q21" s="16"/>
      <c r="R21" s="16"/>
      <c r="S21" s="32"/>
      <c r="T21" s="32"/>
      <c r="U21" s="32"/>
      <c r="V21" s="16"/>
    </row>
    <row r="22" spans="1:23" s="10" customFormat="1">
      <c r="D22" s="17" t="s">
        <v>81</v>
      </c>
      <c r="E22" s="18" t="s">
        <v>157</v>
      </c>
      <c r="F22" s="40" t="s">
        <v>103</v>
      </c>
      <c r="G22" s="16"/>
      <c r="H22" s="16"/>
      <c r="I22" s="16"/>
      <c r="J22" s="16"/>
      <c r="K22" s="26"/>
      <c r="L22" s="26"/>
      <c r="M22" s="26"/>
      <c r="N22" s="31">
        <f t="shared" ref="N22:P22" si="4">N20*N21</f>
        <v>0</v>
      </c>
      <c r="O22" s="31">
        <f t="shared" si="4"/>
        <v>0</v>
      </c>
      <c r="P22" s="31">
        <f t="shared" si="4"/>
        <v>0</v>
      </c>
      <c r="Q22" s="141"/>
      <c r="R22" s="141"/>
      <c r="S22" s="32"/>
      <c r="T22" s="32"/>
      <c r="U22" s="32"/>
      <c r="V22" s="16"/>
    </row>
    <row r="23" spans="1:23" s="10" customFormat="1">
      <c r="D23" s="17" t="s">
        <v>81</v>
      </c>
      <c r="E23" s="18" t="s">
        <v>158</v>
      </c>
      <c r="F23" s="40" t="s">
        <v>96</v>
      </c>
      <c r="G23" s="16"/>
      <c r="H23" s="16"/>
      <c r="I23" s="16"/>
      <c r="J23" s="16"/>
      <c r="K23" s="26"/>
      <c r="L23" s="26"/>
      <c r="M23" s="26"/>
      <c r="N23" s="31">
        <f>N22*Indexation.November.Actual</f>
        <v>0</v>
      </c>
      <c r="O23" s="31">
        <f t="shared" ref="O23:P23" si="5">O22*Indexation.November.Actual</f>
        <v>0</v>
      </c>
      <c r="P23" s="31">
        <f t="shared" si="5"/>
        <v>0</v>
      </c>
      <c r="Q23" s="31"/>
      <c r="R23" s="31"/>
      <c r="S23" s="125"/>
      <c r="T23" s="125"/>
      <c r="U23" s="125"/>
      <c r="V23" s="13" t="s">
        <v>205</v>
      </c>
    </row>
    <row r="24" spans="1:23" s="10" customFormat="1">
      <c r="D24" s="17"/>
      <c r="E24" s="18"/>
      <c r="F24" s="40"/>
      <c r="G24" s="16"/>
      <c r="H24" s="16"/>
      <c r="I24" s="16"/>
      <c r="J24" s="16"/>
      <c r="K24" s="16"/>
      <c r="L24" s="32"/>
      <c r="M24" s="32"/>
      <c r="N24" s="32"/>
      <c r="O24" s="32"/>
      <c r="P24" s="32"/>
      <c r="Q24" s="31"/>
      <c r="R24" s="31"/>
      <c r="S24" s="125"/>
      <c r="T24" s="125"/>
      <c r="U24" s="125"/>
      <c r="V24" s="13"/>
    </row>
    <row r="25" spans="1:23" s="10" customFormat="1">
      <c r="D25" s="17" t="s">
        <v>135</v>
      </c>
      <c r="E25" s="172" t="s">
        <v>250</v>
      </c>
      <c r="F25" s="40" t="s">
        <v>156</v>
      </c>
      <c r="G25" s="16"/>
      <c r="H25" s="16"/>
      <c r="I25" s="16"/>
      <c r="J25" s="16"/>
      <c r="K25" s="26"/>
      <c r="L25" s="26"/>
      <c r="M25" s="26"/>
      <c r="N25" s="26"/>
      <c r="O25" s="26"/>
      <c r="P25" s="174">
        <f xml:space="preserve"> 1 - SUM(N21:P21)</f>
        <v>1</v>
      </c>
      <c r="Q25" s="31"/>
      <c r="R25" s="31"/>
      <c r="S25" s="125"/>
      <c r="T25" s="125"/>
      <c r="U25" s="125"/>
      <c r="V25" s="13"/>
    </row>
    <row r="26" spans="1:23" s="10" customFormat="1">
      <c r="A26" s="16"/>
      <c r="B26" s="16"/>
      <c r="C26" s="16"/>
      <c r="D26" s="17" t="s">
        <v>81</v>
      </c>
      <c r="E26" s="172" t="s">
        <v>246</v>
      </c>
      <c r="F26" s="149" t="s">
        <v>103</v>
      </c>
      <c r="G26" s="16"/>
      <c r="H26" s="16"/>
      <c r="I26" s="16"/>
      <c r="J26" s="16"/>
      <c r="K26" s="26"/>
      <c r="L26" s="113"/>
      <c r="M26" s="26"/>
      <c r="N26" s="26"/>
      <c r="O26" s="26"/>
      <c r="P26" s="173">
        <f xml:space="preserve"> P20*(1+Discount.Rate)</f>
        <v>-11.968380080812295</v>
      </c>
      <c r="Q26" s="31"/>
      <c r="R26" s="31"/>
      <c r="S26" s="125"/>
      <c r="T26" s="125"/>
      <c r="U26" s="125"/>
      <c r="V26" s="13"/>
      <c r="W26" s="16"/>
    </row>
    <row r="27" spans="1:23" s="10" customFormat="1">
      <c r="A27" s="16"/>
      <c r="B27" s="16"/>
      <c r="C27" s="16"/>
      <c r="D27" s="17" t="s">
        <v>81</v>
      </c>
      <c r="E27" s="172" t="s">
        <v>247</v>
      </c>
      <c r="F27" s="149" t="s">
        <v>103</v>
      </c>
      <c r="G27" s="16"/>
      <c r="H27" s="16"/>
      <c r="I27" s="16"/>
      <c r="J27" s="16"/>
      <c r="K27" s="26"/>
      <c r="L27" s="113"/>
      <c r="M27" s="26"/>
      <c r="N27" s="26"/>
      <c r="O27" s="26"/>
      <c r="P27" s="173">
        <f xml:space="preserve"> P25 * P26</f>
        <v>-11.968380080812295</v>
      </c>
      <c r="Q27" s="31"/>
      <c r="R27" s="31"/>
      <c r="S27" s="125"/>
      <c r="T27" s="125"/>
      <c r="U27" s="125"/>
      <c r="V27" s="13"/>
      <c r="W27" s="16"/>
    </row>
    <row r="28" spans="1:23" s="10" customFormat="1">
      <c r="A28" s="16"/>
      <c r="B28" s="16"/>
      <c r="C28" s="16"/>
      <c r="D28" s="17" t="s">
        <v>81</v>
      </c>
      <c r="E28" s="172" t="s">
        <v>248</v>
      </c>
      <c r="F28" s="40" t="s">
        <v>96</v>
      </c>
      <c r="G28" s="16"/>
      <c r="H28" s="16"/>
      <c r="I28" s="16"/>
      <c r="J28" s="16"/>
      <c r="K28" s="26"/>
      <c r="L28" s="113"/>
      <c r="M28" s="26"/>
      <c r="N28" s="26"/>
      <c r="O28" s="26"/>
      <c r="P28" s="173">
        <f>P27*Indexation.November.Actual</f>
        <v>-14.271728700138434</v>
      </c>
      <c r="Q28" s="31"/>
      <c r="R28" s="31"/>
      <c r="S28" s="125"/>
      <c r="T28" s="125"/>
      <c r="U28" s="125"/>
      <c r="V28" s="13"/>
      <c r="W28" s="16"/>
    </row>
    <row r="29" spans="1:23" s="10" customFormat="1">
      <c r="D29" s="17"/>
      <c r="E29" s="16"/>
      <c r="F29" s="40"/>
      <c r="G29" s="16"/>
      <c r="H29" s="16"/>
      <c r="I29" s="16"/>
      <c r="J29" s="16"/>
      <c r="K29" s="16"/>
      <c r="L29" s="32"/>
      <c r="M29" s="32"/>
      <c r="N29" s="32"/>
      <c r="O29" s="32"/>
      <c r="P29" s="32"/>
      <c r="Q29" s="32"/>
      <c r="R29" s="32"/>
      <c r="S29" s="32"/>
      <c r="T29" s="32"/>
      <c r="U29" s="32"/>
      <c r="V29" s="16"/>
    </row>
    <row r="30" spans="1:23" s="10" customFormat="1">
      <c r="D30" s="17"/>
      <c r="E30" s="40" t="s">
        <v>160</v>
      </c>
      <c r="F30" s="40"/>
      <c r="G30" s="16"/>
      <c r="H30" s="16"/>
      <c r="I30" s="16"/>
      <c r="J30" s="16"/>
      <c r="K30" s="16"/>
      <c r="L30" s="32"/>
      <c r="M30" s="32"/>
      <c r="N30" s="32"/>
      <c r="O30" s="32"/>
      <c r="P30" s="32"/>
      <c r="Q30" s="32"/>
      <c r="R30" s="32"/>
      <c r="S30" s="32"/>
      <c r="T30" s="32"/>
      <c r="U30" s="32"/>
      <c r="V30" s="16"/>
    </row>
    <row r="31" spans="1:23" s="10" customFormat="1">
      <c r="D31" s="17"/>
      <c r="E31" s="9" t="s">
        <v>161</v>
      </c>
      <c r="F31" s="40"/>
      <c r="G31" s="16"/>
      <c r="H31" s="16"/>
      <c r="I31" s="16"/>
      <c r="J31" s="16"/>
      <c r="K31" s="140"/>
      <c r="L31" s="125"/>
      <c r="M31" s="125"/>
      <c r="N31" s="125"/>
      <c r="O31" s="125"/>
      <c r="P31" s="125"/>
      <c r="Q31" s="125"/>
      <c r="R31" s="125"/>
      <c r="S31" s="32"/>
      <c r="T31" s="32"/>
      <c r="U31" s="32"/>
      <c r="V31" s="16"/>
    </row>
    <row r="32" spans="1:23" s="10" customFormat="1">
      <c r="D32" s="17" t="s">
        <v>81</v>
      </c>
      <c r="E32" s="18" t="s">
        <v>162</v>
      </c>
      <c r="F32" s="40" t="s">
        <v>96</v>
      </c>
      <c r="G32" s="16"/>
      <c r="H32" s="16"/>
      <c r="I32" s="16"/>
      <c r="J32" s="16"/>
      <c r="K32" s="140"/>
      <c r="L32" s="31">
        <f>J48+J58</f>
        <v>0</v>
      </c>
      <c r="M32" s="31">
        <f t="shared" ref="M32:P32" si="6">K48+K58</f>
        <v>0</v>
      </c>
      <c r="N32" s="31">
        <f t="shared" si="6"/>
        <v>-1.3102787718799942</v>
      </c>
      <c r="O32" s="31">
        <f t="shared" si="6"/>
        <v>-2.246178304059367</v>
      </c>
      <c r="P32" s="31">
        <f t="shared" si="6"/>
        <v>5.2707494110408257</v>
      </c>
      <c r="Q32" s="31"/>
      <c r="R32" s="31"/>
      <c r="S32" s="30"/>
      <c r="T32" s="30"/>
      <c r="U32" s="30"/>
      <c r="V32" s="13" t="s">
        <v>206</v>
      </c>
    </row>
    <row r="33" spans="1:22" s="10" customFormat="1">
      <c r="D33" s="148" t="str">
        <f>Data!D12</f>
        <v>True/False</v>
      </c>
      <c r="E33" s="148" t="str">
        <f>Data!E12</f>
        <v>Company has accepted WRFIM licence modification</v>
      </c>
      <c r="F33" s="148"/>
      <c r="G33" s="148" t="str">
        <f>Data!G12</f>
        <v>TRUE</v>
      </c>
      <c r="H33" s="148" t="str">
        <f>Data!H12</f>
        <v>True/False</v>
      </c>
      <c r="I33" s="140"/>
      <c r="J33" s="140"/>
      <c r="K33" s="140"/>
      <c r="L33" s="31"/>
      <c r="M33" s="31"/>
      <c r="N33" s="31"/>
      <c r="O33" s="31"/>
      <c r="P33" s="31"/>
      <c r="Q33" s="31"/>
      <c r="R33" s="31"/>
      <c r="S33" s="20"/>
      <c r="T33" s="20"/>
      <c r="U33" s="20"/>
      <c r="V33" s="13"/>
    </row>
    <row r="34" spans="1:22" s="10" customFormat="1">
      <c r="D34" s="146" t="s">
        <v>81</v>
      </c>
      <c r="E34" s="148" t="str">
        <f>Data!E51</f>
        <v>Over-recovered 17/18 revenue returned - wastewater</v>
      </c>
      <c r="F34" s="149" t="s">
        <v>96</v>
      </c>
      <c r="G34" s="148"/>
      <c r="H34" s="148"/>
      <c r="I34" s="140"/>
      <c r="J34" s="140"/>
      <c r="K34" s="140"/>
      <c r="L34" s="125"/>
      <c r="M34" s="125"/>
      <c r="N34" s="125"/>
      <c r="O34" s="166">
        <f>(0 - Data!O51)</f>
        <v>0</v>
      </c>
      <c r="P34" s="125"/>
      <c r="Q34" s="31"/>
      <c r="R34" s="31"/>
      <c r="S34" s="20"/>
      <c r="T34" s="20"/>
      <c r="U34" s="20"/>
      <c r="V34" s="13"/>
    </row>
    <row r="35" spans="1:22" s="10" customFormat="1">
      <c r="D35" s="146" t="s">
        <v>81</v>
      </c>
      <c r="E35" s="148" t="s">
        <v>244</v>
      </c>
      <c r="F35" s="149" t="s">
        <v>96</v>
      </c>
      <c r="G35" s="148"/>
      <c r="H35" s="148"/>
      <c r="I35" s="140"/>
      <c r="J35" s="140"/>
      <c r="K35" s="140"/>
      <c r="L35" s="125"/>
      <c r="M35" s="125"/>
      <c r="N35" s="125"/>
      <c r="O35" s="125"/>
      <c r="P35" s="166">
        <f>(0-O34*(1+Discount.Rate))*(INDEX(Indexation.November.Actual.YearOnYear,,MATCH(P$5,Calendar.Years,0)))</f>
        <v>0</v>
      </c>
      <c r="Q35" s="31"/>
      <c r="R35" s="31"/>
      <c r="S35" s="20"/>
      <c r="T35" s="20"/>
      <c r="U35" s="20"/>
      <c r="V35" s="13"/>
    </row>
    <row r="36" spans="1:22" s="10" customFormat="1">
      <c r="D36" s="146" t="s">
        <v>81</v>
      </c>
      <c r="E36" s="148" t="str">
        <f>Data!E54</f>
        <v>Over-recovered 18/19 revenue returned - wastewater</v>
      </c>
      <c r="F36" s="149" t="s">
        <v>96</v>
      </c>
      <c r="G36" s="148"/>
      <c r="H36" s="148"/>
      <c r="I36" s="140"/>
      <c r="J36" s="140"/>
      <c r="K36" s="140"/>
      <c r="L36" s="125"/>
      <c r="M36" s="125"/>
      <c r="N36" s="125"/>
      <c r="O36" s="125"/>
      <c r="P36" s="166">
        <f>(0 - Data!P54)</f>
        <v>0</v>
      </c>
      <c r="Q36" s="31"/>
      <c r="R36" s="31"/>
      <c r="S36" s="20"/>
      <c r="T36" s="20"/>
      <c r="U36" s="20"/>
      <c r="V36" s="13"/>
    </row>
    <row r="37" spans="1:22" s="10" customFormat="1">
      <c r="D37" s="146" t="s">
        <v>81</v>
      </c>
      <c r="E37" s="148" t="s">
        <v>164</v>
      </c>
      <c r="F37" s="149" t="s">
        <v>96</v>
      </c>
      <c r="G37" s="153"/>
      <c r="H37" s="153"/>
      <c r="I37" s="153"/>
      <c r="J37" s="153"/>
      <c r="K37" s="153"/>
      <c r="L37" s="125">
        <f>L15</f>
        <v>494.70282506941692</v>
      </c>
      <c r="M37" s="125">
        <f>M15</f>
        <v>505.63662337770734</v>
      </c>
      <c r="N37" s="125">
        <f>N15</f>
        <v>520.77536052659559</v>
      </c>
      <c r="O37" s="125">
        <f>O15</f>
        <v>545.19697885052938</v>
      </c>
      <c r="P37" s="125">
        <f>P15</f>
        <v>567.48573043774547</v>
      </c>
      <c r="Q37" s="32"/>
      <c r="R37" s="32"/>
      <c r="S37" s="32"/>
      <c r="T37" s="32"/>
      <c r="U37" s="32"/>
      <c r="V37" s="16"/>
    </row>
    <row r="38" spans="1:22" s="10" customFormat="1">
      <c r="D38" s="146" t="s">
        <v>81</v>
      </c>
      <c r="E38" s="148" t="s">
        <v>165</v>
      </c>
      <c r="F38" s="149" t="s">
        <v>96</v>
      </c>
      <c r="G38" s="140"/>
      <c r="H38" s="140"/>
      <c r="I38" s="140"/>
      <c r="J38" s="140"/>
      <c r="K38" s="140"/>
      <c r="L38" s="167">
        <f>AllRev.Outturn.Waste+RCM.BlindYear.Adj.Waste+AMP6.FI.Adj.Waste+L34+L35+L36</f>
        <v>494.70282506941692</v>
      </c>
      <c r="M38" s="167">
        <f>AllRev.Outturn.Waste+RCM.BlindYear.Adj.Waste+AMP6.FI.Adj.Waste+M34+M35+M36</f>
        <v>505.63662337770734</v>
      </c>
      <c r="N38" s="167">
        <f>AllRev.Outturn.Waste+RCM.BlindYear.Adj.Waste+AMP6.FI.Adj.Waste+N34+N35+N36</f>
        <v>519.46508175471558</v>
      </c>
      <c r="O38" s="167">
        <f>AllRev.Outturn.Waste+RCM.BlindYear.Adj.Waste+AMP6.FI.Adj.Waste+O34+O35+O36</f>
        <v>542.95080054646996</v>
      </c>
      <c r="P38" s="167">
        <f>AllRev.Outturn.Waste+RCM.BlindYear.Adj.Waste+AMP6.FI.Adj.Waste+P34+P35+P36</f>
        <v>572.75647984878628</v>
      </c>
      <c r="Q38" s="32"/>
      <c r="R38" s="32"/>
      <c r="S38" s="32"/>
      <c r="T38" s="32"/>
      <c r="U38" s="32"/>
      <c r="V38" s="13" t="s">
        <v>207</v>
      </c>
    </row>
    <row r="39" spans="1:22" s="10" customFormat="1">
      <c r="D39" s="146" t="s">
        <v>81</v>
      </c>
      <c r="E39" s="148" t="s">
        <v>167</v>
      </c>
      <c r="F39" s="149" t="s">
        <v>96</v>
      </c>
      <c r="G39" s="153"/>
      <c r="H39" s="153"/>
      <c r="I39" s="153"/>
      <c r="J39" s="153"/>
      <c r="K39" s="153"/>
      <c r="L39" s="31">
        <f>IF($G33=TRUE,L38,MIN(L37:L38))</f>
        <v>494.70282506941692</v>
      </c>
      <c r="M39" s="31">
        <f t="shared" ref="M39:P39" si="7">IF($G33=TRUE,M38,MIN(M37:M38))</f>
        <v>505.63662337770734</v>
      </c>
      <c r="N39" s="31">
        <f t="shared" si="7"/>
        <v>519.46508175471558</v>
      </c>
      <c r="O39" s="31">
        <f t="shared" si="7"/>
        <v>542.95080054646996</v>
      </c>
      <c r="P39" s="31">
        <f t="shared" si="7"/>
        <v>567.48573043774547</v>
      </c>
      <c r="Q39" s="31"/>
      <c r="R39" s="31"/>
      <c r="S39" s="20"/>
      <c r="T39" s="20"/>
      <c r="U39" s="20"/>
      <c r="V39" s="13" t="s">
        <v>208</v>
      </c>
    </row>
    <row r="40" spans="1:22" s="10" customFormat="1">
      <c r="D40" s="17"/>
      <c r="E40" s="18"/>
      <c r="F40" s="40"/>
      <c r="G40" s="16"/>
      <c r="H40" s="16"/>
      <c r="I40" s="16"/>
      <c r="J40" s="16"/>
      <c r="K40" s="140"/>
      <c r="L40" s="32"/>
      <c r="M40" s="32"/>
      <c r="N40" s="32"/>
      <c r="O40" s="32"/>
      <c r="P40" s="32"/>
      <c r="Q40" s="32"/>
      <c r="R40" s="32"/>
      <c r="S40" s="32"/>
      <c r="T40" s="32"/>
      <c r="U40" s="32"/>
      <c r="V40" s="16"/>
    </row>
    <row r="41" spans="1:22" s="10" customFormat="1">
      <c r="A41" s="16"/>
      <c r="B41" s="16"/>
      <c r="C41" s="16"/>
      <c r="D41" s="17" t="s">
        <v>81</v>
      </c>
      <c r="E41" s="18" t="s">
        <v>169</v>
      </c>
      <c r="F41" s="40" t="s">
        <v>96</v>
      </c>
      <c r="G41" s="16"/>
      <c r="H41" s="16"/>
      <c r="I41" s="16"/>
      <c r="J41" s="16"/>
      <c r="K41" s="140"/>
      <c r="L41" s="31">
        <f>RecRev.Waste</f>
        <v>495.88499999999999</v>
      </c>
      <c r="M41" s="141">
        <f>RecRev.Waste</f>
        <v>507.608</v>
      </c>
      <c r="N41" s="141">
        <f>RecRev.Waste</f>
        <v>514.88062593877942</v>
      </c>
      <c r="O41" s="141">
        <f>RecRev.Waste</f>
        <v>550.12572012259545</v>
      </c>
      <c r="P41" s="141">
        <f>RecRev.Waste</f>
        <v>570.64401406268951</v>
      </c>
      <c r="Q41" s="32"/>
      <c r="R41" s="32"/>
      <c r="S41" s="32"/>
      <c r="T41" s="32"/>
      <c r="U41" s="32"/>
      <c r="V41" s="13"/>
    </row>
    <row r="42" spans="1:22" s="10" customFormat="1">
      <c r="A42" s="16"/>
      <c r="B42" s="16"/>
      <c r="C42" s="16"/>
      <c r="D42" s="17"/>
      <c r="E42" s="18"/>
      <c r="F42" s="40"/>
      <c r="G42" s="16"/>
      <c r="H42" s="16"/>
      <c r="I42" s="16"/>
      <c r="J42" s="16"/>
      <c r="K42" s="140"/>
      <c r="L42" s="32"/>
      <c r="M42" s="32"/>
      <c r="N42" s="32"/>
      <c r="O42" s="32"/>
      <c r="P42" s="32"/>
      <c r="Q42" s="125"/>
      <c r="R42" s="125"/>
      <c r="S42" s="125"/>
      <c r="T42" s="125"/>
      <c r="U42" s="125"/>
      <c r="V42" s="16"/>
    </row>
    <row r="43" spans="1:22" s="10" customFormat="1">
      <c r="A43" s="16"/>
      <c r="B43" s="16"/>
      <c r="C43" s="16"/>
      <c r="D43" s="17" t="s">
        <v>81</v>
      </c>
      <c r="E43" s="18" t="s">
        <v>170</v>
      </c>
      <c r="F43" s="40" t="s">
        <v>96</v>
      </c>
      <c r="G43" s="16"/>
      <c r="H43" s="16"/>
      <c r="I43" s="16"/>
      <c r="J43" s="16"/>
      <c r="K43" s="140"/>
      <c r="L43" s="125">
        <f t="shared" ref="L43:M43" si="8">L41-L38</f>
        <v>1.1821749305830735</v>
      </c>
      <c r="M43" s="125">
        <f t="shared" si="8"/>
        <v>1.9713766222926665</v>
      </c>
      <c r="N43" s="125">
        <f>N41-N38</f>
        <v>-4.5844558159361668</v>
      </c>
      <c r="O43" s="125">
        <f t="shared" ref="O43:P43" si="9">O41-O38</f>
        <v>7.1749195761254896</v>
      </c>
      <c r="P43" s="125">
        <f t="shared" si="9"/>
        <v>-2.1124657860967773</v>
      </c>
      <c r="Q43" s="32"/>
      <c r="R43" s="32"/>
      <c r="S43" s="32"/>
      <c r="T43" s="32"/>
      <c r="U43" s="32"/>
      <c r="V43" s="16"/>
    </row>
    <row r="44" spans="1:22" s="19" customFormat="1">
      <c r="A44" s="16"/>
      <c r="B44" s="16"/>
      <c r="C44" s="16"/>
      <c r="D44" s="17" t="s">
        <v>68</v>
      </c>
      <c r="E44" s="18" t="s">
        <v>171</v>
      </c>
      <c r="F44" s="40"/>
      <c r="G44" s="16"/>
      <c r="H44" s="16"/>
      <c r="I44" s="16"/>
      <c r="J44" s="16"/>
      <c r="K44" s="140"/>
      <c r="L44" s="142">
        <f>IF(L38=0,0,L43/L38)</f>
        <v>2.3896668275892505E-3</v>
      </c>
      <c r="M44" s="142">
        <f t="shared" ref="M44:P44" si="10">IF(M38=0,0,M43/M38)</f>
        <v>3.8988010977600031E-3</v>
      </c>
      <c r="N44" s="142">
        <f t="shared" si="10"/>
        <v>-8.82533971378828E-3</v>
      </c>
      <c r="O44" s="142">
        <f t="shared" si="10"/>
        <v>1.321467722103746E-2</v>
      </c>
      <c r="P44" s="142">
        <f t="shared" si="10"/>
        <v>-3.6882442371572828E-3</v>
      </c>
      <c r="Q44" s="32"/>
      <c r="R44" s="32"/>
      <c r="S44" s="32"/>
      <c r="T44" s="32"/>
      <c r="U44" s="32"/>
      <c r="V44" s="13" t="s">
        <v>209</v>
      </c>
    </row>
    <row r="45" spans="1:22" s="25" customFormat="1">
      <c r="A45" s="16"/>
      <c r="B45" s="16"/>
      <c r="C45" s="16"/>
      <c r="D45" s="17"/>
      <c r="E45" s="18"/>
      <c r="F45" s="42"/>
      <c r="K45" s="140"/>
      <c r="L45" s="142"/>
      <c r="M45" s="142"/>
      <c r="N45" s="142"/>
      <c r="O45" s="142"/>
      <c r="P45" s="142"/>
      <c r="Q45" s="125"/>
      <c r="R45" s="125"/>
      <c r="S45" s="125"/>
      <c r="T45" s="125"/>
      <c r="U45" s="125"/>
      <c r="V45" s="13"/>
    </row>
    <row r="46" spans="1:22" s="25" customFormat="1">
      <c r="A46" s="16"/>
      <c r="B46" s="16"/>
      <c r="C46" s="16"/>
      <c r="D46" s="17"/>
      <c r="E46" s="35" t="s">
        <v>173</v>
      </c>
      <c r="F46" s="42"/>
      <c r="K46" s="140"/>
      <c r="L46" s="142"/>
      <c r="M46" s="142"/>
      <c r="N46" s="142"/>
      <c r="O46" s="142"/>
      <c r="P46" s="142"/>
      <c r="Q46" s="125"/>
      <c r="R46" s="125"/>
      <c r="S46" s="125"/>
      <c r="T46" s="125"/>
      <c r="U46" s="125"/>
      <c r="V46" s="13"/>
    </row>
    <row r="47" spans="1:22" s="25" customFormat="1">
      <c r="A47" s="16"/>
      <c r="B47" s="16"/>
      <c r="C47" s="16"/>
      <c r="D47" s="17" t="s">
        <v>81</v>
      </c>
      <c r="E47" s="18" t="s">
        <v>174</v>
      </c>
      <c r="F47" s="40" t="s">
        <v>96</v>
      </c>
      <c r="J47" s="26">
        <v>0</v>
      </c>
      <c r="K47" s="26">
        <v>0</v>
      </c>
      <c r="L47" s="31">
        <f>0-L43*(1+Discount.Rate)*(1+Discount.Rate)</f>
        <v>-1.2688236242950905</v>
      </c>
      <c r="M47" s="31">
        <f>0-M43*(1+Discount.Rate)*(1+Discount.Rate)</f>
        <v>-2.1158706432002301</v>
      </c>
      <c r="N47" s="31">
        <f>0-N43*(1+Discount.Rate)*(1+Discount.Rate)</f>
        <v>4.9204780894210245</v>
      </c>
      <c r="O47" s="26"/>
      <c r="P47" s="26"/>
      <c r="Q47" s="125"/>
      <c r="R47" s="125"/>
      <c r="S47" s="125"/>
      <c r="T47" s="125"/>
      <c r="U47" s="125"/>
      <c r="V47" s="13"/>
    </row>
    <row r="48" spans="1:22">
      <c r="A48" s="16"/>
      <c r="B48" s="16"/>
      <c r="C48" s="16"/>
      <c r="D48" s="17" t="s">
        <v>81</v>
      </c>
      <c r="E48" s="18" t="s">
        <v>175</v>
      </c>
      <c r="F48" s="40" t="s">
        <v>176</v>
      </c>
      <c r="G48" s="25"/>
      <c r="H48" s="25"/>
      <c r="I48" s="25"/>
      <c r="J48" s="113">
        <v>0</v>
      </c>
      <c r="K48" s="26">
        <v>0</v>
      </c>
      <c r="L48" s="31">
        <f>L47*INDEX(Indexation.November.Actual.YearOnYear,,MATCH(M$5,Calendar.Years,0))*(INDEX(Indexation.November.Actual.YearOnYear,,MATCH(N$5,Calendar.Years,0)))</f>
        <v>-1.3102787718799942</v>
      </c>
      <c r="M48" s="31">
        <f>M47*INDEX(Indexation.November.Actual.YearOnYear,,MATCH(N$5,Calendar.Years,0))*(INDEX(Indexation.November.Actual.YearOnYear,,MATCH(O$5,Calendar.Years,0)))</f>
        <v>-2.246178304059367</v>
      </c>
      <c r="N48" s="31">
        <f>N47*INDEX(Indexation.November.Actual.YearOnYear,,MATCH(O$5,Calendar.Years,0))*(INDEX(Indexation.November.Actual.YearOnYear,,MATCH(P$5,Calendar.Years,0)))</f>
        <v>5.2707494110408257</v>
      </c>
      <c r="O48" s="26"/>
      <c r="P48" s="26"/>
    </row>
    <row r="49" spans="1:21">
      <c r="A49" s="16"/>
      <c r="B49" s="16"/>
      <c r="C49" s="16"/>
      <c r="D49" s="17" t="s">
        <v>81</v>
      </c>
      <c r="E49" s="18" t="s">
        <v>177</v>
      </c>
      <c r="F49" s="40" t="s">
        <v>96</v>
      </c>
      <c r="G49" s="25"/>
      <c r="H49" s="25"/>
      <c r="I49" s="25"/>
      <c r="J49" s="26"/>
      <c r="K49" s="26"/>
      <c r="L49" s="26"/>
      <c r="M49" s="26"/>
      <c r="N49" s="31">
        <f>L48</f>
        <v>-1.3102787718799942</v>
      </c>
      <c r="O49" s="31">
        <f>M48</f>
        <v>-2.246178304059367</v>
      </c>
      <c r="P49" s="31">
        <f>N48</f>
        <v>5.2707494110408257</v>
      </c>
    </row>
    <row r="50" spans="1:21">
      <c r="A50" s="16"/>
      <c r="B50" s="16"/>
      <c r="C50" s="16"/>
      <c r="D50" s="17"/>
      <c r="E50" s="21"/>
      <c r="F50" s="40"/>
      <c r="G50" s="25"/>
      <c r="H50" s="25"/>
      <c r="I50" s="25"/>
      <c r="J50" s="25"/>
      <c r="K50" s="25"/>
      <c r="L50" s="25"/>
      <c r="M50" s="25"/>
      <c r="N50" s="25"/>
      <c r="O50" s="25"/>
      <c r="P50" s="25"/>
    </row>
    <row r="51" spans="1:21">
      <c r="A51" s="16"/>
      <c r="B51" s="16"/>
      <c r="C51" s="16"/>
      <c r="D51" s="17"/>
      <c r="E51" s="35" t="s">
        <v>178</v>
      </c>
      <c r="F51" s="40"/>
      <c r="G51" s="25"/>
      <c r="H51" s="25"/>
      <c r="I51" s="25"/>
      <c r="J51" s="25"/>
      <c r="K51" s="25"/>
      <c r="L51" s="25"/>
      <c r="M51" s="25"/>
      <c r="N51" s="25"/>
      <c r="O51" s="25"/>
      <c r="P51" s="25"/>
    </row>
    <row r="52" spans="1:21">
      <c r="A52" s="16"/>
      <c r="B52" s="16"/>
      <c r="C52" s="16"/>
      <c r="D52" s="17" t="s">
        <v>68</v>
      </c>
      <c r="E52" s="18" t="s">
        <v>179</v>
      </c>
      <c r="F52" s="40"/>
      <c r="G52" s="25"/>
      <c r="H52" s="25"/>
      <c r="I52" s="25"/>
      <c r="J52" s="25"/>
      <c r="K52" s="25"/>
      <c r="L52" s="142">
        <f>IF(L39=0,0,ABS((L41-L39)/L39))</f>
        <v>2.3896668275892505E-3</v>
      </c>
      <c r="M52" s="142">
        <f t="shared" ref="M52:P52" si="11">IF(M39=0,0,ABS((M41-M39)/M39))</f>
        <v>3.8988010977600031E-3</v>
      </c>
      <c r="N52" s="142">
        <f t="shared" si="11"/>
        <v>8.82533971378828E-3</v>
      </c>
      <c r="O52" s="142">
        <f t="shared" si="11"/>
        <v>1.321467722103746E-2</v>
      </c>
      <c r="P52" s="142">
        <f t="shared" si="11"/>
        <v>5.5653974285975539E-3</v>
      </c>
    </row>
    <row r="53" spans="1:21">
      <c r="A53" s="16"/>
      <c r="B53" s="16"/>
      <c r="C53" s="16"/>
      <c r="D53" s="23" t="s">
        <v>180</v>
      </c>
      <c r="E53" s="18" t="s">
        <v>181</v>
      </c>
      <c r="F53" s="40"/>
      <c r="G53" s="16"/>
      <c r="H53" s="16"/>
      <c r="I53" s="16"/>
      <c r="J53" s="16"/>
      <c r="K53" s="140"/>
      <c r="L53" s="144" t="b">
        <f>L52&gt;Threshold.Min</f>
        <v>0</v>
      </c>
      <c r="M53" s="144" t="b">
        <f>M52&gt;Threshold.Min</f>
        <v>0</v>
      </c>
      <c r="N53" s="144" t="b">
        <f>N52&gt;Threshold.Min</f>
        <v>0</v>
      </c>
      <c r="O53" s="144" t="b">
        <f>O52&gt;Threshold.Min</f>
        <v>0</v>
      </c>
      <c r="P53" s="144" t="b">
        <f>P52&gt;Threshold.Min</f>
        <v>0</v>
      </c>
      <c r="Q53" s="32"/>
      <c r="R53" s="32"/>
      <c r="S53" s="32"/>
      <c r="T53" s="32"/>
      <c r="U53" s="32"/>
    </row>
    <row r="54" spans="1:21">
      <c r="A54" s="16"/>
      <c r="B54" s="16"/>
      <c r="C54" s="16"/>
      <c r="D54" s="17" t="s">
        <v>68</v>
      </c>
      <c r="E54" s="18" t="s">
        <v>182</v>
      </c>
      <c r="F54" s="42"/>
      <c r="K54" s="140"/>
      <c r="L54" s="142">
        <f>L53*Penalty.Rate.General*MIN(1,(L52-Threshold.Min)/(Threshold.Max-Threshold.Min))</f>
        <v>0</v>
      </c>
      <c r="M54" s="142">
        <f>M53*Penalty.Rate.General*MIN(1,(M52-Threshold.Min)/(Threshold.Max-Threshold.Min))</f>
        <v>0</v>
      </c>
      <c r="N54" s="142">
        <f>N53*Penalty.Rate.General*MIN(1,(N52-Threshold.Min)/(Threshold.Max-Threshold.Min))</f>
        <v>0</v>
      </c>
      <c r="O54" s="142">
        <f>O53*Penalty.Rate.General*MIN(1,(O52-Threshold.Min)/(Threshold.Max-Threshold.Min))</f>
        <v>0</v>
      </c>
      <c r="P54" s="142">
        <f>P53*Penalty.Rate.General*MIN(1,(P52-Threshold.Min)/(Threshold.Max-Threshold.Min))</f>
        <v>0</v>
      </c>
      <c r="Q54" s="32"/>
      <c r="R54" s="32"/>
      <c r="S54" s="32"/>
      <c r="T54" s="32"/>
      <c r="U54" s="32"/>
    </row>
    <row r="55" spans="1:21">
      <c r="A55" s="16"/>
      <c r="B55" s="16"/>
      <c r="C55" s="16"/>
      <c r="D55" s="17"/>
      <c r="E55" s="35"/>
      <c r="F55" s="40"/>
      <c r="G55" s="25"/>
      <c r="H55" s="25"/>
      <c r="I55" s="25"/>
      <c r="J55" s="25"/>
      <c r="K55" s="25"/>
      <c r="L55" s="25"/>
      <c r="M55" s="25"/>
      <c r="N55" s="25"/>
      <c r="O55" s="25"/>
      <c r="P55" s="25"/>
    </row>
    <row r="56" spans="1:21">
      <c r="A56" s="16"/>
      <c r="B56" s="16"/>
      <c r="C56" s="16"/>
      <c r="D56" s="17" t="s">
        <v>81</v>
      </c>
      <c r="E56" s="18" t="s">
        <v>183</v>
      </c>
      <c r="F56" s="40" t="s">
        <v>96</v>
      </c>
      <c r="G56" s="25"/>
      <c r="H56" s="25"/>
      <c r="I56" s="25"/>
      <c r="J56" s="26"/>
      <c r="K56" s="26"/>
      <c r="L56" s="31">
        <f>0-L54*ABS(L41-L39)</f>
        <v>0</v>
      </c>
      <c r="M56" s="31">
        <f>0-M54*ABS(M41-M39)</f>
        <v>0</v>
      </c>
      <c r="N56" s="31">
        <f>0-N54*ABS(N41-N39)</f>
        <v>0</v>
      </c>
      <c r="O56" s="31">
        <f t="shared" ref="O56:P56" si="12">0-O54*ABS(O41-O39)</f>
        <v>0</v>
      </c>
      <c r="P56" s="31">
        <f t="shared" si="12"/>
        <v>0</v>
      </c>
    </row>
    <row r="57" spans="1:21">
      <c r="A57" s="16"/>
      <c r="B57" s="16"/>
      <c r="C57" s="16"/>
      <c r="D57" s="17" t="s">
        <v>81</v>
      </c>
      <c r="E57" s="18" t="s">
        <v>184</v>
      </c>
      <c r="F57" s="40" t="s">
        <v>96</v>
      </c>
      <c r="G57" s="25"/>
      <c r="H57" s="25"/>
      <c r="I57" s="25"/>
      <c r="J57" s="113"/>
      <c r="K57" s="26"/>
      <c r="L57" s="31">
        <f>L56*(1+Discount.Rate)</f>
        <v>0</v>
      </c>
      <c r="M57" s="31">
        <f>M56*(1+Discount.Rate)</f>
        <v>0</v>
      </c>
      <c r="N57" s="31">
        <f>N56*(1+Discount.Rate)</f>
        <v>0</v>
      </c>
      <c r="O57" s="26"/>
      <c r="P57" s="26"/>
    </row>
    <row r="58" spans="1:21">
      <c r="A58" s="16"/>
      <c r="B58" s="16"/>
      <c r="C58" s="16"/>
      <c r="D58" s="17" t="s">
        <v>81</v>
      </c>
      <c r="E58" s="18" t="s">
        <v>185</v>
      </c>
      <c r="F58" s="40" t="s">
        <v>96</v>
      </c>
      <c r="G58" s="25"/>
      <c r="H58" s="25"/>
      <c r="I58" s="25"/>
      <c r="J58" s="26"/>
      <c r="K58" s="26"/>
      <c r="L58" s="31">
        <f>L57*INDEX(Indexation.November.Actual.YearOnYear,,MATCH(M$5,Calendar.Years,0))*(INDEX(Indexation.November.Actual.YearOnYear,,MATCH(N$5,Calendar.Years,0)))</f>
        <v>0</v>
      </c>
      <c r="M58" s="31">
        <f>M57*INDEX(Indexation.November.Actual.YearOnYear,,MATCH(N$5,Calendar.Years,0))*(INDEX(Indexation.November.Actual.YearOnYear,,MATCH(O$5,Calendar.Years,0)))</f>
        <v>0</v>
      </c>
      <c r="N58" s="31">
        <f>N57*INDEX(Indexation.November.Actual.YearOnYear,,MATCH(O$5,Calendar.Years,0))*(INDEX(Indexation.November.Actual.YearOnYear,,MATCH(P$5,Calendar.Years,0)))</f>
        <v>0</v>
      </c>
      <c r="O58" s="26"/>
      <c r="P58" s="26"/>
    </row>
    <row r="59" spans="1:21">
      <c r="A59" s="16"/>
      <c r="B59" s="16"/>
      <c r="C59" s="16"/>
      <c r="D59" s="17" t="s">
        <v>81</v>
      </c>
      <c r="E59" s="18" t="s">
        <v>186</v>
      </c>
      <c r="F59" s="40" t="s">
        <v>96</v>
      </c>
      <c r="G59" s="25"/>
      <c r="H59" s="25"/>
      <c r="I59" s="25"/>
      <c r="J59" s="26"/>
      <c r="K59" s="26"/>
      <c r="L59" s="26"/>
      <c r="M59" s="26"/>
      <c r="N59" s="31">
        <f>L58</f>
        <v>0</v>
      </c>
      <c r="O59" s="31">
        <f>M58</f>
        <v>0</v>
      </c>
      <c r="P59" s="31">
        <f>N58</f>
        <v>0</v>
      </c>
    </row>
    <row r="60" spans="1:21">
      <c r="A60" s="16"/>
      <c r="B60" s="16"/>
      <c r="C60" s="16"/>
      <c r="D60" s="25"/>
      <c r="E60" s="25"/>
      <c r="F60" s="25"/>
      <c r="G60" s="25"/>
      <c r="H60" s="25"/>
      <c r="I60" s="25"/>
      <c r="J60" s="25"/>
      <c r="K60" s="25"/>
      <c r="L60" s="25"/>
      <c r="M60" s="25"/>
      <c r="N60" s="25"/>
      <c r="O60" s="25"/>
      <c r="P60" s="25"/>
    </row>
    <row r="61" spans="1:21">
      <c r="A61" s="16"/>
      <c r="B61" s="16"/>
      <c r="C61" s="16"/>
      <c r="D61" s="25"/>
      <c r="E61" s="35" t="s">
        <v>187</v>
      </c>
      <c r="F61" s="25"/>
      <c r="G61" s="25"/>
      <c r="H61" s="25"/>
      <c r="I61" s="25"/>
      <c r="J61" s="25"/>
      <c r="K61" s="25"/>
      <c r="L61" s="25"/>
      <c r="M61" s="25"/>
      <c r="N61" s="25"/>
      <c r="O61" s="25"/>
      <c r="P61" s="25"/>
    </row>
    <row r="62" spans="1:21">
      <c r="A62" s="16"/>
      <c r="B62" s="16"/>
      <c r="C62" s="16"/>
      <c r="D62" s="17" t="s">
        <v>81</v>
      </c>
      <c r="E62" s="18" t="s">
        <v>177</v>
      </c>
      <c r="F62" s="40" t="s">
        <v>96</v>
      </c>
      <c r="G62" s="25"/>
      <c r="H62" s="25"/>
      <c r="I62" s="25"/>
      <c r="J62" s="25"/>
      <c r="K62" s="25"/>
      <c r="L62" s="26"/>
      <c r="M62" s="26"/>
      <c r="N62" s="31">
        <f>N49</f>
        <v>-1.3102787718799942</v>
      </c>
      <c r="O62" s="31">
        <f>O49</f>
        <v>-2.246178304059367</v>
      </c>
      <c r="P62" s="31">
        <f>P49</f>
        <v>5.2707494110408257</v>
      </c>
    </row>
    <row r="63" spans="1:21">
      <c r="A63" s="16"/>
      <c r="B63" s="16"/>
      <c r="C63" s="16"/>
      <c r="D63" s="17" t="s">
        <v>81</v>
      </c>
      <c r="E63" s="18" t="s">
        <v>186</v>
      </c>
      <c r="F63" s="40" t="s">
        <v>96</v>
      </c>
      <c r="G63" s="25"/>
      <c r="H63" s="25"/>
      <c r="I63" s="25"/>
      <c r="J63" s="25"/>
      <c r="K63" s="25"/>
      <c r="L63" s="26"/>
      <c r="M63" s="26"/>
      <c r="N63" s="31">
        <f>N59</f>
        <v>0</v>
      </c>
      <c r="O63" s="31">
        <f>O59</f>
        <v>0</v>
      </c>
      <c r="P63" s="31">
        <f>P59</f>
        <v>0</v>
      </c>
    </row>
    <row r="64" spans="1:21">
      <c r="A64" s="16"/>
      <c r="B64" s="16"/>
      <c r="C64" s="16"/>
      <c r="D64" s="17" t="s">
        <v>81</v>
      </c>
      <c r="E64" s="18" t="s">
        <v>188</v>
      </c>
      <c r="F64" s="40" t="s">
        <v>96</v>
      </c>
      <c r="K64" s="140"/>
      <c r="L64" s="26"/>
      <c r="M64" s="26"/>
      <c r="N64" s="31">
        <f>SUM(N62:N63)</f>
        <v>-1.3102787718799942</v>
      </c>
      <c r="O64" s="31">
        <f>SUM(O62:O63)</f>
        <v>-2.246178304059367</v>
      </c>
      <c r="P64" s="31">
        <f>SUM(P62:P63)</f>
        <v>5.2707494110408257</v>
      </c>
    </row>
    <row r="65" spans="1:23">
      <c r="A65" s="16"/>
      <c r="B65" s="16"/>
      <c r="C65" s="16"/>
      <c r="F65" s="42"/>
      <c r="K65" s="140"/>
    </row>
    <row r="66" spans="1:23">
      <c r="E66" s="40" t="s">
        <v>189</v>
      </c>
      <c r="F66" s="42"/>
      <c r="K66" s="140"/>
    </row>
    <row r="67" spans="1:23">
      <c r="D67" s="23" t="s">
        <v>180</v>
      </c>
      <c r="E67" s="18" t="s">
        <v>190</v>
      </c>
      <c r="F67" s="42"/>
      <c r="K67" s="140"/>
      <c r="L67" s="144" t="b">
        <f>ABS(Perc.Recovered.Waste)&gt;Additional.Analysis</f>
        <v>0</v>
      </c>
      <c r="M67" s="144" t="b">
        <f>ABS(Perc.Recovered.Waste)&gt;Additional.Analysis</f>
        <v>0</v>
      </c>
      <c r="N67" s="144" t="b">
        <f>ABS(Perc.Recovered.Waste)&gt;Additional.Analysis</f>
        <v>0</v>
      </c>
      <c r="O67" s="144" t="b">
        <f>ABS(Perc.Recovered.Waste)&gt;Additional.Analysis</f>
        <v>0</v>
      </c>
      <c r="P67" s="144" t="b">
        <f>ABS(Perc.Recovered.Waste)&gt;Additional.Analysis</f>
        <v>0</v>
      </c>
    </row>
    <row r="68" spans="1:23">
      <c r="D68" s="23"/>
      <c r="E68" s="18"/>
      <c r="F68" s="42"/>
    </row>
    <row r="69" spans="1:23" s="7" customFormat="1" ht="15">
      <c r="A69" s="134"/>
      <c r="B69" s="8"/>
      <c r="C69" s="8"/>
      <c r="D69" s="138"/>
      <c r="E69" s="135" t="s">
        <v>191</v>
      </c>
      <c r="F69" s="136"/>
      <c r="G69" s="27"/>
      <c r="H69" s="27"/>
      <c r="I69" s="27"/>
      <c r="J69" s="27"/>
      <c r="K69" s="27"/>
      <c r="L69" s="29"/>
      <c r="M69" s="29"/>
      <c r="N69" s="29"/>
      <c r="O69" s="29"/>
      <c r="P69" s="29"/>
      <c r="Q69" s="29"/>
      <c r="R69" s="29"/>
      <c r="S69" s="29"/>
      <c r="T69" s="29"/>
      <c r="U69" s="29"/>
      <c r="V69" s="27"/>
      <c r="W69" s="27"/>
    </row>
    <row r="70" spans="1:23">
      <c r="E70" s="18"/>
      <c r="F70" s="42"/>
    </row>
    <row r="71" spans="1:23">
      <c r="E71" s="40" t="s">
        <v>192</v>
      </c>
      <c r="F71" s="42"/>
    </row>
    <row r="72" spans="1:23">
      <c r="D72" s="17" t="s">
        <v>81</v>
      </c>
      <c r="E72" s="18" t="s">
        <v>193</v>
      </c>
      <c r="F72" s="40" t="s">
        <v>96</v>
      </c>
      <c r="L72" s="26"/>
      <c r="M72" s="26"/>
      <c r="N72" s="26"/>
      <c r="O72" s="26"/>
      <c r="P72" s="31">
        <f>0-O43*(1+Discount.Rate)*Indexation.November.Actual.YearOnYear</f>
        <v>-7.6649993619952586</v>
      </c>
    </row>
    <row r="73" spans="1:23">
      <c r="D73" s="17" t="s">
        <v>81</v>
      </c>
      <c r="E73" s="18" t="s">
        <v>194</v>
      </c>
      <c r="F73" s="40" t="s">
        <v>96</v>
      </c>
      <c r="L73" s="26"/>
      <c r="M73" s="26"/>
      <c r="N73" s="26"/>
      <c r="O73" s="26"/>
      <c r="P73" s="31">
        <f>O56*Indexation.November.Actual.YearOnYear</f>
        <v>0</v>
      </c>
    </row>
    <row r="74" spans="1:23">
      <c r="D74" s="17" t="s">
        <v>81</v>
      </c>
      <c r="E74" s="18" t="s">
        <v>195</v>
      </c>
      <c r="F74" s="40" t="s">
        <v>96</v>
      </c>
      <c r="L74" s="26"/>
      <c r="M74" s="26"/>
      <c r="N74" s="26"/>
      <c r="O74" s="26"/>
      <c r="P74" s="31">
        <f>SUM(P72:P73)</f>
        <v>-7.6649993619952586</v>
      </c>
    </row>
    <row r="75" spans="1:23">
      <c r="F75" s="42"/>
    </row>
    <row r="76" spans="1:23">
      <c r="E76" s="40" t="s">
        <v>196</v>
      </c>
      <c r="F76" s="42"/>
    </row>
    <row r="77" spans="1:23">
      <c r="D77" s="17" t="s">
        <v>81</v>
      </c>
      <c r="E77" s="18" t="s">
        <v>197</v>
      </c>
      <c r="F77" s="40" t="s">
        <v>96</v>
      </c>
      <c r="L77" s="26"/>
      <c r="M77" s="26"/>
      <c r="N77" s="26"/>
      <c r="O77" s="26"/>
      <c r="P77" s="31">
        <f>0-P43</f>
        <v>2.1124657860967773</v>
      </c>
    </row>
    <row r="78" spans="1:23">
      <c r="D78" s="17" t="s">
        <v>81</v>
      </c>
      <c r="E78" s="18" t="s">
        <v>198</v>
      </c>
      <c r="F78" s="40" t="s">
        <v>96</v>
      </c>
      <c r="L78" s="26"/>
      <c r="M78" s="26"/>
      <c r="N78" s="26"/>
      <c r="O78" s="26"/>
      <c r="P78" s="31">
        <f>P56</f>
        <v>0</v>
      </c>
    </row>
    <row r="79" spans="1:23">
      <c r="D79" s="17" t="s">
        <v>81</v>
      </c>
      <c r="E79" s="18" t="s">
        <v>199</v>
      </c>
      <c r="F79" s="40" t="s">
        <v>96</v>
      </c>
      <c r="L79" s="26"/>
      <c r="M79" s="26"/>
      <c r="N79" s="26"/>
      <c r="O79" s="26"/>
      <c r="P79" s="31">
        <f>SUM(P77:P78)</f>
        <v>2.1124657860967773</v>
      </c>
    </row>
    <row r="80" spans="1:23">
      <c r="E80" s="18"/>
      <c r="F80" s="42"/>
    </row>
    <row r="81" spans="1:23">
      <c r="E81" s="40" t="s">
        <v>245</v>
      </c>
      <c r="F81" s="42"/>
    </row>
    <row r="82" spans="1:23">
      <c r="D82" s="17" t="s">
        <v>81</v>
      </c>
      <c r="E82" s="172" t="str">
        <f>E28</f>
        <v>AMP5 RCM adjustment to be applied at PR19 (Outturn price base)</v>
      </c>
      <c r="F82" s="40" t="s">
        <v>96</v>
      </c>
      <c r="L82" s="26"/>
      <c r="M82" s="26"/>
      <c r="N82" s="26"/>
      <c r="O82" s="26"/>
      <c r="P82" s="173">
        <f>P28</f>
        <v>-14.271728700138434</v>
      </c>
    </row>
    <row r="83" spans="1:23">
      <c r="E83" s="18"/>
      <c r="F83" s="42"/>
    </row>
    <row r="84" spans="1:23">
      <c r="D84" s="17" t="s">
        <v>81</v>
      </c>
      <c r="E84" s="35" t="s">
        <v>200</v>
      </c>
      <c r="F84" s="40" t="s">
        <v>96</v>
      </c>
      <c r="L84" s="26"/>
      <c r="M84" s="26"/>
      <c r="N84" s="26"/>
      <c r="O84" s="26"/>
      <c r="P84" s="173">
        <f>SUM(P74,P79,P82)</f>
        <v>-19.824262276036915</v>
      </c>
      <c r="Q84" s="13" t="s">
        <v>210</v>
      </c>
    </row>
    <row r="85" spans="1:23" ht="13.5" thickBot="1">
      <c r="E85" s="22"/>
      <c r="F85" s="42"/>
    </row>
    <row r="86" spans="1:23" ht="13.5" thickBot="1">
      <c r="A86" s="11" t="s">
        <v>111</v>
      </c>
      <c r="B86" s="12"/>
      <c r="C86" s="12"/>
      <c r="D86" s="12"/>
      <c r="E86" s="12"/>
      <c r="F86" s="12"/>
      <c r="G86" s="12"/>
      <c r="H86" s="12"/>
      <c r="I86" s="12"/>
      <c r="J86" s="12"/>
      <c r="K86" s="12"/>
      <c r="L86" s="12"/>
      <c r="M86" s="12"/>
      <c r="N86" s="12"/>
      <c r="O86" s="12"/>
      <c r="P86" s="12"/>
      <c r="Q86" s="12"/>
      <c r="R86" s="12"/>
      <c r="S86" s="12"/>
      <c r="T86" s="12"/>
      <c r="U86" s="12"/>
      <c r="V86" s="12"/>
      <c r="W86" s="12"/>
    </row>
    <row r="87" spans="1:23"/>
    <row r="88" spans="1:23" hidden="1"/>
    <row r="89" spans="1:23" hidden="1"/>
    <row r="90" spans="1:23" hidden="1"/>
    <row r="91" spans="1:23" hidden="1"/>
    <row r="92" spans="1:23" hidden="1"/>
    <row r="93" spans="1:23" hidden="1"/>
    <row r="94" spans="1:23" hidden="1"/>
    <row r="95" spans="1:23" hidden="1"/>
    <row r="96" spans="1:2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row r="163"/>
    <row r="164"/>
  </sheetData>
  <conditionalFormatting sqref="L67:P67">
    <cfRule type="cellIs" dxfId="1" priority="2" operator="equal">
      <formula>TRUE</formula>
    </cfRule>
  </conditionalFormatting>
  <conditionalFormatting sqref="L53:P53">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A1:X15"/>
  <sheetViews>
    <sheetView showGridLines="0" showRowColHeaders="0" zoomScale="75" zoomScaleNormal="75" workbookViewId="0">
      <selection activeCell="A20" sqref="A20"/>
    </sheetView>
  </sheetViews>
  <sheetFormatPr defaultColWidth="0" defaultRowHeight="12.75" customHeight="1" zeroHeight="1"/>
  <cols>
    <col min="1" max="2" width="8" style="37" customWidth="1"/>
    <col min="3" max="3" width="8" style="37"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36"/>
    </row>
    <row r="2" spans="1:24" ht="15">
      <c r="A2" s="38"/>
      <c r="B2" s="38"/>
      <c r="C2" s="38"/>
      <c r="D2" s="2"/>
      <c r="E2" s="2"/>
      <c r="F2" s="16"/>
      <c r="G2" s="16"/>
      <c r="H2" s="2"/>
      <c r="I2" s="2"/>
      <c r="J2" s="2"/>
      <c r="K2" s="2"/>
      <c r="L2" s="2"/>
      <c r="M2" s="2"/>
      <c r="N2" s="2"/>
      <c r="O2" s="16"/>
      <c r="P2" s="16"/>
      <c r="Q2" s="2"/>
      <c r="R2" s="2"/>
      <c r="S2" s="2"/>
      <c r="T2" s="2"/>
      <c r="U2" s="2"/>
      <c r="V2" s="2"/>
      <c r="W2" s="2"/>
      <c r="X2" s="2"/>
    </row>
    <row r="3" spans="1:24" ht="15" hidden="1">
      <c r="A3" s="38"/>
      <c r="B3" s="38"/>
      <c r="C3" s="38"/>
      <c r="D3" s="2"/>
      <c r="E3" s="2"/>
      <c r="F3" s="16"/>
      <c r="G3" s="16"/>
      <c r="H3" s="2"/>
      <c r="I3" s="2"/>
      <c r="J3" s="2"/>
      <c r="K3" s="2"/>
      <c r="L3" s="2"/>
      <c r="M3" s="2"/>
      <c r="N3" s="2"/>
      <c r="O3" s="16"/>
      <c r="P3" s="16"/>
      <c r="Q3" s="2"/>
      <c r="R3" s="2"/>
      <c r="S3" s="2"/>
      <c r="T3" s="2"/>
      <c r="U3" s="2"/>
      <c r="V3" s="2"/>
      <c r="W3" s="2"/>
      <c r="X3" s="2"/>
    </row>
    <row r="4" spans="1:24" ht="15" hidden="1">
      <c r="A4" s="38"/>
      <c r="B4" s="38"/>
      <c r="C4" s="38"/>
      <c r="D4" s="2"/>
      <c r="E4" s="2"/>
      <c r="F4" s="16"/>
      <c r="G4" s="16"/>
      <c r="H4" s="2"/>
      <c r="I4" s="2"/>
      <c r="J4" s="2"/>
      <c r="K4" s="2"/>
      <c r="L4" s="2"/>
      <c r="M4" s="2"/>
      <c r="N4" s="2"/>
      <c r="O4" s="16"/>
      <c r="P4" s="16"/>
      <c r="Q4" s="2"/>
      <c r="R4" s="2"/>
      <c r="S4" s="2"/>
      <c r="T4" s="2"/>
      <c r="U4" s="2"/>
      <c r="V4" s="2"/>
      <c r="W4" s="2"/>
      <c r="X4" s="2"/>
    </row>
    <row r="5" spans="1:24" ht="15" hidden="1">
      <c r="A5" s="38"/>
      <c r="B5" s="38"/>
      <c r="C5" s="38"/>
      <c r="D5" s="2"/>
      <c r="E5" s="2"/>
      <c r="F5" s="16"/>
      <c r="G5" s="16"/>
      <c r="H5" s="2"/>
      <c r="I5" s="2"/>
      <c r="J5" s="2"/>
      <c r="K5" s="2"/>
      <c r="L5" s="2"/>
      <c r="M5" s="2"/>
      <c r="N5" s="2"/>
      <c r="O5" s="16"/>
      <c r="P5" s="16"/>
      <c r="Q5" s="2"/>
      <c r="R5" s="2"/>
      <c r="S5" s="2"/>
      <c r="T5" s="2"/>
      <c r="U5" s="2"/>
      <c r="V5" s="2"/>
      <c r="W5" s="2"/>
      <c r="X5" s="2"/>
    </row>
    <row r="6" spans="1:24" ht="15" hidden="1">
      <c r="A6" s="38"/>
      <c r="B6" s="38"/>
      <c r="C6" s="38"/>
      <c r="D6" s="2"/>
      <c r="E6" s="2"/>
      <c r="F6" s="16"/>
      <c r="G6" s="16"/>
      <c r="H6" s="2"/>
      <c r="I6" s="2"/>
      <c r="J6" s="2"/>
      <c r="K6" s="2"/>
      <c r="L6" s="2"/>
      <c r="M6" s="2"/>
      <c r="N6" s="2"/>
      <c r="O6" s="16"/>
      <c r="P6" s="16"/>
      <c r="Q6" s="2"/>
      <c r="R6" s="2"/>
      <c r="S6" s="2"/>
      <c r="T6" s="2"/>
      <c r="U6" s="2"/>
      <c r="V6" s="2"/>
      <c r="W6" s="2"/>
      <c r="X6" s="2"/>
    </row>
    <row r="7" spans="1:24" ht="15" hidden="1">
      <c r="A7" s="38"/>
      <c r="B7" s="38"/>
      <c r="C7" s="38"/>
      <c r="D7" s="2"/>
      <c r="E7" s="2"/>
      <c r="F7" s="16"/>
      <c r="G7" s="16"/>
      <c r="H7" s="2"/>
      <c r="I7" s="2"/>
      <c r="J7" s="2"/>
      <c r="K7" s="2"/>
      <c r="L7" s="2"/>
      <c r="M7" s="2"/>
      <c r="N7" s="2"/>
      <c r="O7" s="16"/>
      <c r="P7" s="16"/>
      <c r="Q7" s="2"/>
      <c r="R7" s="2"/>
      <c r="S7" s="2"/>
      <c r="T7" s="2"/>
      <c r="U7" s="2"/>
      <c r="V7" s="2"/>
      <c r="W7" s="2"/>
      <c r="X7" s="2"/>
    </row>
    <row r="8" spans="1:24" ht="15" hidden="1">
      <c r="A8" s="38"/>
      <c r="B8" s="38"/>
      <c r="C8" s="38"/>
      <c r="D8" s="2"/>
      <c r="E8" s="2"/>
      <c r="F8" s="16"/>
      <c r="G8" s="16"/>
      <c r="H8" s="2"/>
      <c r="I8" s="2"/>
      <c r="J8" s="2"/>
      <c r="K8" s="2"/>
      <c r="L8" s="2"/>
      <c r="M8" s="2"/>
      <c r="N8" s="2"/>
      <c r="O8" s="16"/>
      <c r="P8" s="16"/>
      <c r="Q8" s="2"/>
      <c r="R8" s="2"/>
      <c r="S8" s="2"/>
      <c r="T8" s="2"/>
      <c r="U8" s="2"/>
      <c r="V8" s="2"/>
      <c r="W8" s="2"/>
      <c r="X8" s="2"/>
    </row>
    <row r="9" spans="1:24" ht="15" hidden="1">
      <c r="A9" s="38"/>
      <c r="B9" s="38"/>
      <c r="C9" s="38"/>
      <c r="D9" s="2"/>
      <c r="E9" s="2"/>
      <c r="F9" s="16"/>
      <c r="G9" s="16"/>
      <c r="H9" s="2"/>
      <c r="I9" s="2"/>
      <c r="J9" s="2"/>
      <c r="K9" s="2"/>
      <c r="L9" s="2"/>
      <c r="M9" s="2"/>
      <c r="N9" s="2"/>
      <c r="O9" s="16"/>
      <c r="P9" s="16"/>
      <c r="Q9" s="2"/>
      <c r="R9" s="2"/>
      <c r="S9" s="2"/>
      <c r="T9" s="2"/>
      <c r="U9" s="2"/>
      <c r="V9" s="2"/>
      <c r="W9" s="2"/>
      <c r="X9" s="2"/>
    </row>
    <row r="10" spans="1:24" ht="15" hidden="1">
      <c r="A10" s="38"/>
      <c r="B10" s="38"/>
      <c r="C10" s="38"/>
      <c r="D10" s="2"/>
      <c r="E10" s="2"/>
      <c r="F10" s="16"/>
      <c r="G10" s="16"/>
      <c r="H10" s="2"/>
      <c r="I10" s="2"/>
      <c r="J10" s="2"/>
      <c r="K10" s="2"/>
      <c r="L10" s="2"/>
      <c r="M10" s="2"/>
      <c r="N10" s="2"/>
      <c r="O10" s="16"/>
      <c r="P10" s="16"/>
      <c r="Q10" s="2"/>
      <c r="R10" s="2"/>
      <c r="S10" s="2"/>
      <c r="T10" s="2"/>
      <c r="U10" s="2"/>
      <c r="V10" s="2"/>
      <c r="W10" s="2"/>
      <c r="X10" s="2"/>
    </row>
    <row r="11" spans="1:24" ht="15" hidden="1">
      <c r="A11" s="38"/>
      <c r="B11" s="38"/>
      <c r="C11" s="38"/>
      <c r="D11" s="2"/>
      <c r="E11" s="2"/>
      <c r="F11" s="16"/>
      <c r="G11" s="16"/>
      <c r="H11" s="2"/>
      <c r="I11" s="2"/>
      <c r="J11" s="2"/>
      <c r="K11" s="2"/>
      <c r="L11" s="2"/>
      <c r="M11" s="2"/>
      <c r="N11" s="2"/>
      <c r="O11" s="16"/>
      <c r="P11" s="16"/>
      <c r="Q11" s="2"/>
      <c r="R11" s="2"/>
      <c r="S11" s="2"/>
      <c r="T11" s="2"/>
      <c r="U11" s="2"/>
      <c r="V11" s="2"/>
      <c r="W11" s="2"/>
      <c r="X11" s="2"/>
    </row>
    <row r="12" spans="1:24" ht="15" hidden="1">
      <c r="A12" s="38"/>
      <c r="B12" s="38"/>
      <c r="C12" s="38"/>
      <c r="D12" s="2"/>
      <c r="E12" s="2"/>
      <c r="F12" s="16"/>
      <c r="G12" s="16"/>
      <c r="H12" s="2"/>
      <c r="I12" s="2"/>
      <c r="J12" s="2"/>
      <c r="K12" s="2"/>
      <c r="L12" s="2"/>
      <c r="M12" s="2"/>
      <c r="N12" s="2"/>
      <c r="O12" s="16"/>
      <c r="P12" s="16"/>
      <c r="Q12" s="2"/>
      <c r="R12" s="2"/>
      <c r="S12" s="2"/>
      <c r="T12" s="2"/>
      <c r="U12" s="2"/>
      <c r="V12" s="2"/>
      <c r="W12" s="2"/>
      <c r="X12" s="2"/>
    </row>
    <row r="13" spans="1:24" ht="15" hidden="1">
      <c r="A13" s="38"/>
      <c r="B13" s="38"/>
      <c r="C13" s="38"/>
      <c r="D13" s="2"/>
      <c r="E13" s="2"/>
      <c r="F13" s="16"/>
      <c r="G13" s="16"/>
      <c r="H13" s="2"/>
      <c r="I13" s="2"/>
      <c r="J13" s="2"/>
      <c r="K13" s="2"/>
      <c r="L13" s="2"/>
      <c r="M13" s="2"/>
      <c r="N13" s="2"/>
      <c r="O13" s="16"/>
      <c r="P13" s="16"/>
      <c r="Q13" s="2"/>
      <c r="R13" s="2"/>
      <c r="S13" s="2"/>
      <c r="T13" s="2"/>
      <c r="U13" s="2"/>
      <c r="V13" s="2"/>
      <c r="W13" s="2"/>
      <c r="X13" s="2"/>
    </row>
    <row r="14" spans="1:24" ht="15" hidden="1">
      <c r="A14" s="38"/>
      <c r="B14" s="38"/>
      <c r="C14" s="38"/>
      <c r="D14" s="2"/>
      <c r="E14" s="2"/>
      <c r="F14" s="16"/>
      <c r="G14" s="16"/>
      <c r="H14" s="2"/>
      <c r="I14" s="2"/>
      <c r="J14" s="2"/>
      <c r="K14" s="2"/>
      <c r="L14" s="2"/>
      <c r="M14" s="2"/>
      <c r="N14" s="2"/>
      <c r="O14" s="16"/>
      <c r="P14" s="16"/>
      <c r="Q14" s="2"/>
      <c r="R14" s="2"/>
      <c r="S14" s="2"/>
      <c r="T14" s="2"/>
      <c r="U14" s="2"/>
      <c r="V14" s="2"/>
      <c r="W14" s="2"/>
      <c r="X14" s="2"/>
    </row>
    <row r="15" spans="1:24" ht="15" hidden="1">
      <c r="A15" s="38"/>
      <c r="B15" s="38"/>
      <c r="C15" s="38"/>
      <c r="D15" s="2"/>
      <c r="E15" s="2"/>
      <c r="F15" s="16"/>
      <c r="G15" s="16"/>
      <c r="H15" s="2"/>
      <c r="I15" s="2"/>
      <c r="J15" s="2"/>
      <c r="K15" s="2"/>
      <c r="L15" s="2"/>
      <c r="M15" s="2"/>
      <c r="N15" s="2"/>
      <c r="O15" s="16"/>
      <c r="P15" s="16"/>
      <c r="Q15" s="2"/>
      <c r="R15" s="2"/>
      <c r="S15" s="2"/>
      <c r="T15" s="2"/>
      <c r="U15" s="2"/>
      <c r="V15" s="2"/>
      <c r="W15" s="2"/>
      <c r="X15" s="2"/>
    </row>
  </sheetData>
  <pageMargins left="0.70866141732283472" right="0.70866141732283472" top="0.74803149606299213" bottom="0.74803149606299213" header="0.31496062992125984" footer="0.31496062992125984"/>
  <pageSetup paperSize="9" scale="55"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1"/>
  <sheetViews>
    <sheetView showGridLines="0" zoomScale="75" zoomScaleNormal="75" workbookViewId="0">
      <pane xSplit="8" ySplit="7" topLeftCell="I8" activePane="bottomRight" state="frozen"/>
      <selection activeCell="A20" sqref="A20"/>
      <selection pane="topRight" activeCell="A20" sqref="A20"/>
      <selection pane="bottomLeft" activeCell="A20" sqref="A20"/>
      <selection pane="bottomRight" activeCell="P10" sqref="P10"/>
    </sheetView>
  </sheetViews>
  <sheetFormatPr defaultColWidth="0" defaultRowHeight="0" customHeight="1" zeroHeight="1"/>
  <cols>
    <col min="1" max="3" width="2.7109375" style="10" customWidth="1"/>
    <col min="4" max="4" width="9.7109375" style="10" customWidth="1"/>
    <col min="5" max="5" width="49.28515625" style="10" customWidth="1"/>
    <col min="6" max="6" width="15.85546875" style="40" customWidth="1"/>
    <col min="7" max="8" width="2.7109375" style="10" customWidth="1"/>
    <col min="9" max="21" width="9.7109375" style="10" customWidth="1"/>
    <col min="22" max="22" width="15.85546875" style="10" customWidth="1"/>
    <col min="23" max="16384" width="9.140625" style="10" hidden="1"/>
  </cols>
  <sheetData>
    <row r="1" spans="1:24" ht="33.75">
      <c r="A1" s="1"/>
      <c r="B1" s="1"/>
      <c r="C1" s="1"/>
      <c r="D1" s="28" t="s">
        <v>211</v>
      </c>
      <c r="E1" s="28"/>
      <c r="F1" s="39"/>
      <c r="G1" s="1"/>
      <c r="H1" s="1"/>
      <c r="I1" s="1"/>
      <c r="J1" s="1"/>
      <c r="K1" s="1"/>
      <c r="L1" s="1"/>
      <c r="M1" s="1"/>
      <c r="N1" s="1"/>
      <c r="O1" s="1"/>
      <c r="P1" s="1"/>
      <c r="Q1" s="1"/>
      <c r="R1" s="1"/>
      <c r="S1" s="1"/>
      <c r="T1" s="1"/>
      <c r="U1" s="1"/>
      <c r="V1" s="1"/>
      <c r="W1" s="16"/>
      <c r="X1" s="16"/>
    </row>
    <row r="2" spans="1:24" ht="15">
      <c r="A2" s="2"/>
      <c r="B2" s="2"/>
      <c r="C2" s="2"/>
      <c r="D2" s="2"/>
      <c r="E2" s="2"/>
      <c r="G2" s="16"/>
      <c r="H2" s="2"/>
      <c r="I2" s="2"/>
      <c r="J2" s="2"/>
      <c r="K2" s="2"/>
      <c r="L2" s="2"/>
      <c r="M2" s="16"/>
      <c r="N2" s="16"/>
      <c r="O2" s="2"/>
      <c r="P2" s="2"/>
      <c r="Q2" s="2"/>
      <c r="R2" s="2"/>
      <c r="S2" s="2"/>
      <c r="T2" s="2"/>
      <c r="U2" s="2"/>
      <c r="V2" s="16"/>
      <c r="W2" s="16"/>
      <c r="X2" s="16"/>
    </row>
    <row r="3" spans="1:24" ht="12.75">
      <c r="A3" s="16"/>
      <c r="B3" s="16"/>
      <c r="C3" s="16"/>
      <c r="D3" s="16"/>
      <c r="E3" s="16" t="s">
        <v>57</v>
      </c>
      <c r="G3" s="16"/>
      <c r="H3" s="16"/>
      <c r="I3" s="4" t="str">
        <f t="shared" ref="I3:U3" si="0">AMP.Years</f>
        <v>2012-13</v>
      </c>
      <c r="J3" s="4" t="str">
        <f t="shared" si="0"/>
        <v>2013-14</v>
      </c>
      <c r="K3" s="4" t="str">
        <f t="shared" si="0"/>
        <v>2014-15</v>
      </c>
      <c r="L3" s="5" t="str">
        <f t="shared" si="0"/>
        <v>2015-16</v>
      </c>
      <c r="M3" s="5" t="str">
        <f t="shared" si="0"/>
        <v>2016-17</v>
      </c>
      <c r="N3" s="5" t="str">
        <f t="shared" si="0"/>
        <v>2017-18</v>
      </c>
      <c r="O3" s="5" t="str">
        <f t="shared" si="0"/>
        <v>2018-19</v>
      </c>
      <c r="P3" s="5" t="str">
        <f t="shared" si="0"/>
        <v>2019-20</v>
      </c>
      <c r="Q3" s="4" t="str">
        <f t="shared" si="0"/>
        <v>2020-21</v>
      </c>
      <c r="R3" s="4" t="str">
        <f t="shared" si="0"/>
        <v>2021-22</v>
      </c>
      <c r="S3" s="4" t="str">
        <f t="shared" si="0"/>
        <v>2022-23</v>
      </c>
      <c r="T3" s="4" t="str">
        <f t="shared" si="0"/>
        <v>2023-24</v>
      </c>
      <c r="U3" s="4" t="str">
        <f t="shared" si="0"/>
        <v>2024-25</v>
      </c>
      <c r="V3" s="13"/>
      <c r="W3" s="16"/>
      <c r="X3" s="16"/>
    </row>
    <row r="4" spans="1:24" ht="12.75">
      <c r="A4" s="16"/>
      <c r="B4" s="16"/>
      <c r="C4" s="16"/>
      <c r="D4" s="16"/>
      <c r="E4" s="16"/>
      <c r="G4" s="16"/>
      <c r="H4" s="16"/>
      <c r="I4" s="16"/>
      <c r="J4" s="16"/>
      <c r="K4" s="16"/>
      <c r="L4" s="16"/>
      <c r="M4" s="16"/>
      <c r="N4" s="16"/>
      <c r="O4" s="16"/>
      <c r="P4" s="16"/>
      <c r="Q4" s="16"/>
      <c r="R4" s="16"/>
      <c r="S4" s="16"/>
      <c r="T4" s="16"/>
      <c r="U4" s="16"/>
      <c r="V4" s="13"/>
      <c r="W4" s="16"/>
      <c r="X4" s="16"/>
    </row>
    <row r="5" spans="1:24" ht="12.75">
      <c r="A5" s="16"/>
      <c r="B5" s="16"/>
      <c r="C5" s="16"/>
      <c r="D5" s="16"/>
      <c r="E5" s="16" t="s">
        <v>58</v>
      </c>
      <c r="G5" s="16"/>
      <c r="H5" s="16"/>
      <c r="I5" s="146">
        <f t="shared" ref="I5:U5" si="1">Calendar.Years</f>
        <v>2012</v>
      </c>
      <c r="J5" s="146">
        <f t="shared" si="1"/>
        <v>2013</v>
      </c>
      <c r="K5" s="146">
        <f t="shared" si="1"/>
        <v>2014</v>
      </c>
      <c r="L5" s="146">
        <f t="shared" si="1"/>
        <v>2015</v>
      </c>
      <c r="M5" s="146">
        <f t="shared" si="1"/>
        <v>2016</v>
      </c>
      <c r="N5" s="146">
        <f t="shared" si="1"/>
        <v>2017</v>
      </c>
      <c r="O5" s="146">
        <f t="shared" si="1"/>
        <v>2018</v>
      </c>
      <c r="P5" s="146">
        <f t="shared" si="1"/>
        <v>2019</v>
      </c>
      <c r="Q5" s="146">
        <f t="shared" si="1"/>
        <v>2020</v>
      </c>
      <c r="R5" s="146">
        <f t="shared" si="1"/>
        <v>2021</v>
      </c>
      <c r="S5" s="146">
        <f t="shared" si="1"/>
        <v>2022</v>
      </c>
      <c r="T5" s="146">
        <f t="shared" si="1"/>
        <v>2023</v>
      </c>
      <c r="U5" s="146">
        <f t="shared" si="1"/>
        <v>2024</v>
      </c>
      <c r="V5" s="13"/>
      <c r="W5" s="16"/>
      <c r="X5" s="16"/>
    </row>
    <row r="6" spans="1:24" ht="12.75">
      <c r="A6" s="16"/>
      <c r="B6" s="16"/>
      <c r="C6" s="16"/>
      <c r="D6" s="16"/>
      <c r="E6" s="16" t="s">
        <v>59</v>
      </c>
      <c r="G6" s="16"/>
      <c r="H6" s="16"/>
      <c r="I6" s="16"/>
      <c r="J6" s="16"/>
      <c r="K6" s="6"/>
      <c r="L6" s="133">
        <v>1</v>
      </c>
      <c r="M6" s="133">
        <v>2</v>
      </c>
      <c r="N6" s="133">
        <v>3</v>
      </c>
      <c r="O6" s="133">
        <v>4</v>
      </c>
      <c r="P6" s="133">
        <v>5</v>
      </c>
      <c r="Q6" s="133">
        <v>6</v>
      </c>
      <c r="R6" s="133">
        <v>7</v>
      </c>
      <c r="S6" s="133">
        <v>8</v>
      </c>
      <c r="T6" s="133">
        <v>9</v>
      </c>
      <c r="U6" s="133">
        <v>10</v>
      </c>
      <c r="V6" s="16"/>
      <c r="W6" s="16"/>
      <c r="X6" s="16"/>
    </row>
    <row r="7" spans="1:24" ht="12.75">
      <c r="A7" s="16"/>
      <c r="B7" s="16"/>
      <c r="C7" s="16"/>
      <c r="D7" s="16"/>
      <c r="E7" s="16"/>
      <c r="G7" s="16"/>
      <c r="H7" s="16"/>
      <c r="I7" s="16"/>
      <c r="J7" s="16"/>
      <c r="K7" s="16"/>
      <c r="L7" s="16"/>
      <c r="M7" s="16"/>
      <c r="N7" s="16"/>
      <c r="O7" s="16"/>
      <c r="P7" s="16"/>
      <c r="Q7" s="16"/>
      <c r="R7" s="16"/>
      <c r="S7" s="16"/>
      <c r="T7" s="16"/>
      <c r="U7" s="16"/>
      <c r="V7" s="16"/>
      <c r="W7" s="16"/>
      <c r="X7" s="16"/>
    </row>
    <row r="8" spans="1:24" s="7" customFormat="1" ht="15">
      <c r="A8" s="134"/>
      <c r="B8" s="8"/>
      <c r="C8" s="8"/>
      <c r="D8" s="138"/>
      <c r="E8" s="135" t="s">
        <v>212</v>
      </c>
      <c r="F8" s="136"/>
      <c r="G8" s="27"/>
      <c r="H8" s="27"/>
      <c r="I8" s="27"/>
      <c r="J8" s="27"/>
      <c r="K8" s="27"/>
      <c r="L8" s="29"/>
      <c r="M8" s="29"/>
      <c r="N8" s="29"/>
      <c r="O8" s="29"/>
      <c r="P8" s="29"/>
      <c r="Q8" s="29"/>
      <c r="R8" s="29"/>
      <c r="S8" s="29"/>
      <c r="T8" s="29"/>
      <c r="U8" s="29"/>
      <c r="V8" s="27"/>
      <c r="W8" s="27"/>
      <c r="X8" s="27"/>
    </row>
    <row r="9" spans="1:24" ht="12.75">
      <c r="A9" s="16"/>
      <c r="B9" s="16"/>
      <c r="C9" s="16"/>
      <c r="D9" s="16"/>
      <c r="E9" s="16"/>
      <c r="G9" s="16"/>
      <c r="H9" s="16"/>
      <c r="I9" s="16"/>
      <c r="J9" s="16"/>
      <c r="K9" s="16"/>
      <c r="L9" s="16"/>
      <c r="M9" s="16"/>
      <c r="N9" s="16"/>
      <c r="O9" s="16"/>
      <c r="P9" s="16"/>
      <c r="Q9" s="16"/>
      <c r="R9" s="16"/>
      <c r="S9" s="16"/>
      <c r="T9" s="16"/>
      <c r="U9" s="16"/>
      <c r="V9" s="16"/>
      <c r="W9" s="16"/>
      <c r="X9" s="16"/>
    </row>
    <row r="10" spans="1:24" ht="12.75">
      <c r="A10" s="16"/>
      <c r="B10" s="16"/>
      <c r="C10" s="16"/>
      <c r="D10" s="17" t="s">
        <v>81</v>
      </c>
      <c r="E10" s="35" t="s">
        <v>213</v>
      </c>
      <c r="F10" s="40" t="s">
        <v>96</v>
      </c>
      <c r="G10" s="16"/>
      <c r="H10" s="16"/>
      <c r="I10" s="16"/>
      <c r="J10" s="16"/>
      <c r="K10" s="16"/>
      <c r="L10" s="26"/>
      <c r="M10" s="26"/>
      <c r="N10" s="26"/>
      <c r="O10" s="26"/>
      <c r="P10" s="31">
        <f>WRFIM.Water</f>
        <v>13.103959562058042</v>
      </c>
      <c r="Q10" s="16"/>
      <c r="R10" s="16"/>
      <c r="S10" s="16"/>
      <c r="T10" s="16"/>
      <c r="U10" s="16"/>
      <c r="V10" s="16"/>
      <c r="W10" s="16"/>
      <c r="X10" s="16"/>
    </row>
    <row r="11" spans="1:24" ht="12.75">
      <c r="A11" s="16"/>
      <c r="B11" s="16"/>
      <c r="C11" s="16"/>
      <c r="D11" s="16"/>
      <c r="E11" s="16"/>
      <c r="G11" s="16"/>
      <c r="H11" s="16"/>
      <c r="I11" s="16"/>
      <c r="J11" s="16"/>
      <c r="K11" s="16"/>
      <c r="L11" s="16"/>
      <c r="M11" s="16"/>
      <c r="N11" s="16"/>
      <c r="O11" s="16"/>
      <c r="P11" s="31"/>
      <c r="Q11" s="16"/>
      <c r="R11" s="16"/>
      <c r="S11" s="16"/>
      <c r="T11" s="16"/>
      <c r="U11" s="16"/>
      <c r="V11" s="16"/>
      <c r="W11" s="16"/>
      <c r="X11" s="16"/>
    </row>
    <row r="12" spans="1:24" ht="12.75">
      <c r="A12" s="16"/>
      <c r="B12" s="16"/>
      <c r="C12" s="16"/>
      <c r="D12" s="17" t="s">
        <v>81</v>
      </c>
      <c r="E12" s="35" t="s">
        <v>214</v>
      </c>
      <c r="F12" s="40" t="s">
        <v>96</v>
      </c>
      <c r="G12" s="16"/>
      <c r="H12" s="16"/>
      <c r="I12" s="16"/>
      <c r="J12" s="16"/>
      <c r="K12" s="16"/>
      <c r="L12" s="26"/>
      <c r="M12" s="26"/>
      <c r="N12" s="26"/>
      <c r="O12" s="26"/>
      <c r="P12" s="31">
        <f>WRFIM.Waste</f>
        <v>-19.824262276036915</v>
      </c>
      <c r="Q12" s="16"/>
      <c r="R12" s="16"/>
      <c r="S12" s="16"/>
      <c r="T12" s="16"/>
      <c r="U12" s="16"/>
      <c r="V12" s="16"/>
      <c r="W12" s="16"/>
      <c r="X12" s="16"/>
    </row>
    <row r="13" spans="1:24" ht="13.5" thickBot="1">
      <c r="A13" s="16"/>
      <c r="B13" s="16"/>
      <c r="C13" s="16"/>
      <c r="D13" s="16"/>
      <c r="E13" s="16"/>
      <c r="G13" s="16"/>
      <c r="H13" s="16"/>
      <c r="I13" s="16"/>
      <c r="J13" s="16"/>
      <c r="K13" s="16"/>
      <c r="L13" s="16"/>
      <c r="M13" s="16"/>
      <c r="N13" s="16"/>
      <c r="O13" s="16"/>
      <c r="P13" s="16"/>
      <c r="Q13" s="16"/>
      <c r="R13" s="16"/>
      <c r="S13" s="16"/>
      <c r="T13" s="16"/>
      <c r="U13" s="16"/>
      <c r="V13" s="16"/>
      <c r="W13" s="16"/>
      <c r="X13" s="16"/>
    </row>
    <row r="14" spans="1:24" ht="13.5" thickBot="1">
      <c r="A14" s="11" t="s">
        <v>111</v>
      </c>
      <c r="B14" s="12"/>
      <c r="C14" s="12"/>
      <c r="D14" s="12"/>
      <c r="E14" s="12"/>
      <c r="F14" s="41"/>
      <c r="G14" s="12"/>
      <c r="H14" s="12"/>
      <c r="I14" s="12"/>
      <c r="J14" s="12"/>
      <c r="K14" s="12"/>
      <c r="L14" s="12"/>
      <c r="M14" s="12"/>
      <c r="N14" s="12"/>
      <c r="O14" s="12"/>
      <c r="P14" s="12"/>
      <c r="Q14" s="12"/>
      <c r="R14" s="12"/>
      <c r="S14" s="12"/>
      <c r="T14" s="12"/>
      <c r="U14" s="12"/>
      <c r="V14" s="12"/>
      <c r="W14" s="16"/>
      <c r="X14" s="16"/>
    </row>
    <row r="15" spans="1:24" ht="12.75">
      <c r="A15" s="16"/>
      <c r="B15" s="16"/>
      <c r="C15" s="16"/>
      <c r="D15" s="16"/>
      <c r="E15" s="16"/>
      <c r="G15" s="16"/>
      <c r="H15" s="16"/>
      <c r="I15" s="16"/>
      <c r="J15" s="16"/>
      <c r="K15" s="16"/>
      <c r="L15" s="16"/>
      <c r="M15" s="16"/>
      <c r="N15" s="16"/>
      <c r="O15" s="16"/>
      <c r="P15" s="16"/>
      <c r="Q15" s="16"/>
      <c r="R15" s="16"/>
      <c r="S15" s="16"/>
      <c r="T15" s="16"/>
      <c r="U15" s="16"/>
      <c r="V15" s="16"/>
      <c r="W15" s="16"/>
      <c r="X15" s="16"/>
    </row>
    <row r="16" spans="1:24" ht="12.75" hidden="1" customHeight="1">
      <c r="A16" s="16"/>
      <c r="B16" s="16"/>
      <c r="C16" s="16"/>
      <c r="D16" s="16"/>
      <c r="E16" s="16"/>
      <c r="G16" s="16"/>
      <c r="H16" s="16"/>
      <c r="I16" s="16"/>
      <c r="J16" s="16"/>
      <c r="K16" s="16"/>
      <c r="L16" s="16"/>
      <c r="M16" s="16"/>
      <c r="N16" s="16"/>
      <c r="O16" s="16"/>
      <c r="P16" s="16"/>
      <c r="Q16" s="16"/>
      <c r="R16" s="16"/>
      <c r="S16" s="16"/>
      <c r="T16" s="16"/>
      <c r="U16" s="16"/>
      <c r="V16" s="16"/>
      <c r="W16" s="16"/>
      <c r="X16" s="16"/>
    </row>
    <row r="17" ht="12.75" hidden="1" customHeight="1"/>
    <row r="18" ht="12.75" hidden="1" customHeight="1"/>
    <row r="19" ht="12.75" hidden="1" customHeight="1"/>
    <row r="20" ht="12.75" hidden="1" customHeight="1"/>
    <row r="21" ht="12.75" hidden="1" customHeight="1"/>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259CEB6AF4904D959C69B0A08A8CCB" ma:contentTypeVersion="4" ma:contentTypeDescription="Create a new document." ma:contentTypeScope="" ma:versionID="691c0c1e7ecdb40bce83cf804e0b80b4">
  <xsd:schema xmlns:xsd="http://www.w3.org/2001/XMLSchema" xmlns:xs="http://www.w3.org/2001/XMLSchema" xmlns:p="http://schemas.microsoft.com/office/2006/metadata/properties" xmlns:ns2="c4db2f36-4f1b-4952-9c2e-3e74eec32ed2" xmlns:ns3="11354919-975d-48ee-8859-4dc7ad3be72c" xmlns:ns4="7041854e-4853-44f9-9e63-23b7acad5461" targetNamespace="http://schemas.microsoft.com/office/2006/metadata/properties" ma:root="true" ma:fieldsID="18c231cca96ebc899d6938df6224f47a" ns2:_="" ns3:_="" ns4:_="">
    <xsd:import namespace="c4db2f36-4f1b-4952-9c2e-3e74eec32ed2"/>
    <xsd:import namespace="11354919-975d-48ee-8859-4dc7ad3be72c"/>
    <xsd:import namespace="7041854e-4853-44f9-9e63-23b7acad54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db2f36-4f1b-4952-9c2e-3e74eec32ed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1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D57AC881ABA0346895A135EBB93B83E" ma:contentTypeVersion="3" ma:contentTypeDescription="Create a new document." ma:contentTypeScope="" ma:versionID="0c5458c095ebaebbf786ca57876b9d4b">
  <xsd:schema xmlns:xsd="http://www.w3.org/2001/XMLSchema" xmlns:xs="http://www.w3.org/2001/XMLSchema" xmlns:p="http://schemas.microsoft.com/office/2006/metadata/properties" xmlns:ns2="b9891e64-1e81-43ce-a4b4-8fca4fbed4bd" targetNamespace="http://schemas.microsoft.com/office/2006/metadata/properties" ma:root="true" ma:fieldsID="9eea02672954e6d6a7381f4594fc26e8" ns2:_="">
    <xsd:import namespace="b9891e64-1e81-43ce-a4b4-8fca4fbed4b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891e64-1e81-43ce-a4b4-8fca4fbed4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858F2-D9B5-4A64-8ABE-E98E98598D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db2f36-4f1b-4952-9c2e-3e74eec32ed2"/>
    <ds:schemaRef ds:uri="11354919-975d-48ee-8859-4dc7ad3be72c"/>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4A3EA6-99A4-43E6-95FD-2245F23146BC}">
  <ds:schemaRefs>
    <ds:schemaRef ds:uri="http://schemas.microsoft.com/sharepoint/v3/contenttype/forms"/>
  </ds:schemaRefs>
</ds:datastoreItem>
</file>

<file path=customXml/itemProps3.xml><?xml version="1.0" encoding="utf-8"?>
<ds:datastoreItem xmlns:ds="http://schemas.openxmlformats.org/officeDocument/2006/customXml" ds:itemID="{82B82369-497D-47D8-9312-ADC65EA94878}">
  <ds:schemaRefs>
    <ds:schemaRef ds:uri="http://schemas.microsoft.com/office/infopath/2007/PartnerControls"/>
    <ds:schemaRef ds:uri="http://purl.org/dc/terms/"/>
    <ds:schemaRef ds:uri="http://purl.org/dc/elements/1.1/"/>
    <ds:schemaRef ds:uri="http://www.w3.org/XML/1998/namespace"/>
    <ds:schemaRef ds:uri="http://purl.org/dc/dcmitype/"/>
    <ds:schemaRef ds:uri="http://schemas.microsoft.com/office/2006/documentManagement/types"/>
    <ds:schemaRef ds:uri="c4db2f36-4f1b-4952-9c2e-3e74eec32ed2"/>
    <ds:schemaRef ds:uri="http://schemas.openxmlformats.org/package/2006/metadata/core-properties"/>
    <ds:schemaRef ds:uri="7041854e-4853-44f9-9e63-23b7acad5461"/>
    <ds:schemaRef ds:uri="11354919-975d-48ee-8859-4dc7ad3be72c"/>
    <ds:schemaRef ds:uri="http://schemas.microsoft.com/office/2006/metadata/properties"/>
  </ds:schemaRefs>
</ds:datastoreItem>
</file>

<file path=customXml/itemProps4.xml><?xml version="1.0" encoding="utf-8"?>
<ds:datastoreItem xmlns:ds="http://schemas.openxmlformats.org/officeDocument/2006/customXml" ds:itemID="{4E9094E6-6D5D-4861-9BA8-F234B25EE3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41</vt:i4>
      </vt:variant>
    </vt:vector>
  </HeadingPairs>
  <TitlesOfParts>
    <vt:vector size="59" baseType="lpstr">
      <vt:lpstr>Change Log</vt:lpstr>
      <vt:lpstr>Inputs &gt;</vt:lpstr>
      <vt:lpstr>Data</vt:lpstr>
      <vt:lpstr>RPI</vt:lpstr>
      <vt:lpstr>Calcs &gt;</vt:lpstr>
      <vt:lpstr>WRFIM - Water</vt:lpstr>
      <vt:lpstr>WRFIM - Waste</vt:lpstr>
      <vt:lpstr>Output &gt;</vt:lpstr>
      <vt:lpstr>WFRIM adjustments</vt:lpstr>
      <vt:lpstr>Other &gt;</vt:lpstr>
      <vt:lpstr>Timeline</vt:lpstr>
      <vt:lpstr>PR19 data tabels&gt;&gt;</vt:lpstr>
      <vt:lpstr>App23</vt:lpstr>
      <vt:lpstr>WS13 - ofwat</vt:lpstr>
      <vt:lpstr>WWS13 - Ofwat</vt:lpstr>
      <vt:lpstr>Adjusted inputs</vt:lpstr>
      <vt:lpstr>WS13 - adj</vt:lpstr>
      <vt:lpstr>WWS13 - adj</vt:lpstr>
      <vt:lpstr>Additional.Analysis</vt:lpstr>
      <vt:lpstr>Adj.AllRev.Waste</vt:lpstr>
      <vt:lpstr>Adj.AllRev.Water</vt:lpstr>
      <vt:lpstr>AllRev.Outturn.Waste</vt:lpstr>
      <vt:lpstr>AllRev.Outturn.Water</vt:lpstr>
      <vt:lpstr>AllRev.Waste</vt:lpstr>
      <vt:lpstr>AllRev.Water</vt:lpstr>
      <vt:lpstr>AMP.Years</vt:lpstr>
      <vt:lpstr>AMP5.RCM.Adj.Waste</vt:lpstr>
      <vt:lpstr>AMP5.RCM.Adj.Water</vt:lpstr>
      <vt:lpstr>AMP6.FI.Adj.Waste</vt:lpstr>
      <vt:lpstr>AMP6.FI.Adj.Water</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K.Waste</vt:lpstr>
      <vt:lpstr>K.Water</vt:lpstr>
      <vt:lpstr>Penalty.Rate.General</vt:lpstr>
      <vt:lpstr>Perc.Recovered.Waste</vt:lpstr>
      <vt:lpstr>Perc.Recovered.Water</vt:lpstr>
      <vt:lpstr>RPI!Print_Area</vt:lpstr>
      <vt:lpstr>RCM.BlindYear.Adj.Waste</vt:lpstr>
      <vt:lpstr>RCM.BlindYear.Adj.Water</vt:lpstr>
      <vt:lpstr>RecRev.Waste</vt:lpstr>
      <vt:lpstr>RecRev.Water</vt:lpstr>
      <vt:lpstr>Threshold.Max</vt:lpstr>
      <vt:lpstr>Threshold.Min</vt:lpstr>
      <vt:lpstr>WRFIM.Waste</vt:lpstr>
      <vt:lpstr>WRFIM.Water</vt:lpstr>
    </vt:vector>
  </TitlesOfParts>
  <Company>PricewaterhouseCoopers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Crane</dc:creator>
  <cp:lastModifiedBy>Sarah Shaw</cp:lastModifiedBy>
  <cp:revision/>
  <cp:lastPrinted>2017-12-15T11:30:30Z</cp:lastPrinted>
  <dcterms:created xsi:type="dcterms:W3CDTF">2015-02-03T17:19:53Z</dcterms:created>
  <dcterms:modified xsi:type="dcterms:W3CDTF">2018-07-11T10:41:12Z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0x0101006D57AC881ABA0346895A135EBB93B83E</vt:lpwstr>
  </property>
  <property fmtid="{D5CDD505-2E9C-101B-9397-08002B2CF9AE}" pid="3" name="da4e9ae56afa494a84f353054bd212ec">
    <vt:lpwstr>OFFICIAL|c2540f30-f875-494b-a43f-ebfb5017a6ad</vt:lpwstr>
  </property>
  <property fmtid="{D5CDD505-2E9C-101B-9397-08002B2CF9AE}" pid="4" name="TaxCatchAll">
    <vt:lpwstr>151;#Risk and Reward|c78d1602-226e-4dfc-b981-a8a88923ba74;#21;#OFFICIAL|c2540f30-f875-494b-a43f-ebfb5017a6ad</vt:lpwstr>
  </property>
  <property fmtid="{D5CDD505-2E9C-101B-9397-08002B2CF9AE}" pid="5" name="Security Classification">
    <vt:lpwstr>21;#OFFICIAL|c2540f30-f875-494b-a43f-ebfb5017a6ad</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Meeting">
    <vt:lpwstr/>
  </property>
  <property fmtid="{D5CDD505-2E9C-101B-9397-08002B2CF9AE}" pid="10" name="Stakeholder 4">
    <vt:lpwstr/>
  </property>
  <property fmtid="{D5CDD505-2E9C-101B-9397-08002B2CF9AE}" pid="11" name="Project Code">
    <vt:lpwstr>151;#Risk and Reward|c78d1602-226e-4dfc-b981-a8a88923ba74</vt:lpwstr>
  </property>
  <property fmtid="{D5CDD505-2E9C-101B-9397-08002B2CF9AE}" pid="12" name="Stakeholder 3">
    <vt:lpwstr/>
  </property>
  <property fmtid="{D5CDD505-2E9C-101B-9397-08002B2CF9AE}" pid="13" name="Stakeholder 2">
    <vt:lpwstr/>
  </property>
  <property fmtid="{D5CDD505-2E9C-101B-9397-08002B2CF9AE}" pid="14" name="Stakeholder">
    <vt:lpwstr/>
  </property>
  <property fmtid="{D5CDD505-2E9C-101B-9397-08002B2CF9AE}" pid="15" name="SharedWithUsers">
    <vt:lpwstr>118;#Laura Masters</vt:lpwstr>
  </property>
  <property fmtid="{D5CDD505-2E9C-101B-9397-08002B2CF9AE}" pid="16" name="b128efbe498d4e38a73555a2e7be12ea">
    <vt:lpwstr/>
  </property>
  <property fmtid="{D5CDD505-2E9C-101B-9397-08002B2CF9AE}" pid="17" name="m279c8e365374608a4eb2bb657f838c2">
    <vt:lpwstr/>
  </property>
  <property fmtid="{D5CDD505-2E9C-101B-9397-08002B2CF9AE}" pid="18" name="j014a7bd3fd34d828fc493e84f684b49">
    <vt:lpwstr/>
  </property>
  <property fmtid="{D5CDD505-2E9C-101B-9397-08002B2CF9AE}" pid="19" name="b2faa34e97554b63aaaf45270201a270">
    <vt:lpwstr/>
  </property>
  <property fmtid="{D5CDD505-2E9C-101B-9397-08002B2CF9AE}" pid="20" name="b20f10deb29d4945907115b7b62c5b70">
    <vt:lpwstr/>
  </property>
  <property fmtid="{D5CDD505-2E9C-101B-9397-08002B2CF9AE}" pid="21" name="j7c77f2a1a924badb0d621542422dc19">
    <vt:lpwstr/>
  </property>
  <property fmtid="{D5CDD505-2E9C-101B-9397-08002B2CF9AE}" pid="22" name="oe9d4f963f4c420b8d2b35d038476850">
    <vt:lpwstr>Risk and Reward|c78d1602-226e-4dfc-b981-a8a88923ba74</vt:lpwstr>
  </property>
  <property fmtid="{D5CDD505-2E9C-101B-9397-08002B2CF9AE}" pid="23" name="a9250910d34f4f6d82af870f608babb6">
    <vt:lpwstr/>
  </property>
  <property fmtid="{D5CDD505-2E9C-101B-9397-08002B2CF9AE}" pid="24" name="f8aa492165544285b4c7fe9d1b6ad82c">
    <vt:lpwstr/>
  </property>
</Properties>
</file>