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8_{06D2556E-C571-49F5-AB0D-96506578D9DE}" xr6:coauthVersionLast="44" xr6:coauthVersionMax="44" xr10:uidLastSave="{00000000-0000-0000-0000-000000000000}"/>
  <bookViews>
    <workbookView xWindow="-110" yWindow="-110" windowWidth="19420" windowHeight="10420" tabRatio="755" firstSheet="1" activeTab="8" xr2:uid="{00000000-000D-0000-FFFF-FFFF00000000}"/>
  </bookViews>
  <sheets>
    <sheet name="Cover" sheetId="19" r:id="rId1"/>
    <sheet name="Style Guide" sheetId="20" r:id="rId2"/>
    <sheet name="ToC" sheetId="21" r:id="rId3"/>
    <sheet name="InpCompany" sheetId="5" r:id="rId4"/>
    <sheet name="InpPerformance" sheetId="18" r:id="rId5"/>
    <sheet name="Performance" sheetId="4" r:id="rId6"/>
    <sheet name="Aggregate calculations" sheetId="3" r:id="rId7"/>
    <sheet name="Validation" sheetId="10" r:id="rId8"/>
    <sheet name="Model outputs" sheetId="8" r:id="rId9"/>
  </sheets>
  <externalReferences>
    <externalReference r:id="rId10"/>
    <externalReference r:id="rId11"/>
    <externalReference r:id="rId1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 localSheetId="4">#REF!</definedName>
    <definedName name="ChK_Tol">#REF!</definedName>
    <definedName name="Pct_Tol" localSheetId="4">#REF!</definedName>
    <definedName name="Pct_Tol">#REF!</definedName>
    <definedName name="_xlnm.Print_Area" localSheetId="6">'Aggregate calculations'!$A$1:$I$133</definedName>
    <definedName name="_xlnm.Print_Area" localSheetId="5">Performance!$A$1:$BQ$312</definedName>
    <definedName name="_xlnm.Print_Area" localSheetId="2">ToC!$A$1:$WVB$13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 localSheetId="0">[1]InpC!$F$43</definedName>
    <definedName name="Trk_Tol" localSheetId="4">#REF!</definedName>
    <definedName name="Trk_Tol" localSheetId="1">[1]InpC!$F$43</definedName>
    <definedName name="Trk_Tol" localSheetId="2">[1]InpC!$F$43</definedName>
    <definedName name="Trk_T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1" i="18" l="1"/>
  <c r="AP11" i="18"/>
  <c r="AN11" i="18"/>
  <c r="AM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S14" i="18" l="1"/>
  <c r="AO11" i="18"/>
  <c r="AL11" i="18"/>
  <c r="AQ1" i="4" l="1"/>
  <c r="BQ20" i="4" l="1"/>
  <c r="BP20" i="4"/>
  <c r="BO20" i="4"/>
  <c r="BN20" i="4"/>
  <c r="BM20" i="4"/>
  <c r="BL20"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BQ11" i="4"/>
  <c r="BP11" i="4"/>
  <c r="BO11" i="4"/>
  <c r="BN11" i="4"/>
  <c r="BM11" i="4"/>
  <c r="BL11"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E41" i="3" l="1"/>
  <c r="E42" i="3"/>
  <c r="E43" i="3"/>
  <c r="E44" i="3"/>
  <c r="E45" i="3"/>
  <c r="E46" i="3"/>
  <c r="E40" i="3"/>
  <c r="F17" i="5" l="1"/>
  <c r="F21" i="5"/>
  <c r="B5" i="19" l="1"/>
  <c r="A1" i="21"/>
  <c r="A1" i="20"/>
  <c r="A1" i="19"/>
  <c r="E20" i="4" l="1"/>
  <c r="E16" i="4"/>
  <c r="E145" i="4"/>
  <c r="E141" i="4"/>
  <c r="E60" i="4" l="1"/>
  <c r="E139" i="4" s="1"/>
  <c r="E58" i="4"/>
  <c r="E146" i="4" s="1"/>
  <c r="E57" i="4"/>
  <c r="E142" i="4" s="1"/>
  <c r="E54" i="4"/>
  <c r="E53" i="4"/>
  <c r="E51" i="4"/>
  <c r="E50" i="4"/>
  <c r="E49" i="4"/>
  <c r="E47" i="4"/>
  <c r="E46" i="4"/>
  <c r="E43" i="4"/>
  <c r="E42" i="4"/>
  <c r="E40" i="4"/>
  <c r="E39" i="4"/>
  <c r="E38" i="4"/>
  <c r="E37" i="4"/>
  <c r="E36" i="4"/>
  <c r="E33" i="4"/>
  <c r="E31" i="4"/>
  <c r="E29" i="4"/>
  <c r="G24" i="4"/>
  <c r="E24" i="4"/>
  <c r="E27" i="4"/>
  <c r="E26" i="4"/>
  <c r="G26" i="4"/>
  <c r="G27" i="4"/>
  <c r="G29" i="4"/>
  <c r="G31" i="4"/>
  <c r="G33" i="4"/>
  <c r="G36" i="4"/>
  <c r="G37" i="4"/>
  <c r="G38" i="4"/>
  <c r="G39" i="4"/>
  <c r="G40" i="4"/>
  <c r="G46" i="4"/>
  <c r="G47" i="4"/>
  <c r="G49" i="4"/>
  <c r="G50" i="4"/>
  <c r="G51" i="4"/>
  <c r="G60" i="4"/>
  <c r="G139" i="4" s="1"/>
  <c r="G64" i="4"/>
  <c r="G65" i="4"/>
  <c r="G66" i="4"/>
  <c r="G67" i="4"/>
  <c r="G68" i="4"/>
  <c r="G69" i="4"/>
  <c r="G63"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K24" i="4"/>
  <c r="BL24" i="4"/>
  <c r="BM24" i="4"/>
  <c r="BN24" i="4"/>
  <c r="BO24" i="4"/>
  <c r="BP24" i="4"/>
  <c r="BQ24" i="4"/>
  <c r="K26" i="4"/>
  <c r="K73" i="4" s="1"/>
  <c r="L26" i="4"/>
  <c r="L73" i="4" s="1"/>
  <c r="M26" i="4"/>
  <c r="M73" i="4" s="1"/>
  <c r="N26" i="4"/>
  <c r="N73" i="4" s="1"/>
  <c r="O26" i="4"/>
  <c r="O73" i="4" s="1"/>
  <c r="P26" i="4"/>
  <c r="P73" i="4" s="1"/>
  <c r="Q26" i="4"/>
  <c r="Q73" i="4" s="1"/>
  <c r="R26" i="4"/>
  <c r="R73" i="4" s="1"/>
  <c r="S26" i="4"/>
  <c r="S73" i="4" s="1"/>
  <c r="T26" i="4"/>
  <c r="T73" i="4" s="1"/>
  <c r="U26" i="4"/>
  <c r="U73" i="4" s="1"/>
  <c r="V26" i="4"/>
  <c r="V73" i="4" s="1"/>
  <c r="W26" i="4"/>
  <c r="W73" i="4" s="1"/>
  <c r="X26" i="4"/>
  <c r="X73" i="4" s="1"/>
  <c r="Y26" i="4"/>
  <c r="Y73" i="4" s="1"/>
  <c r="Z26" i="4"/>
  <c r="Z73" i="4" s="1"/>
  <c r="AA26" i="4"/>
  <c r="AA73" i="4" s="1"/>
  <c r="AB26" i="4"/>
  <c r="AB73" i="4" s="1"/>
  <c r="AC26" i="4"/>
  <c r="AC73" i="4" s="1"/>
  <c r="AD26" i="4"/>
  <c r="AD73" i="4" s="1"/>
  <c r="AE26" i="4"/>
  <c r="AE73" i="4" s="1"/>
  <c r="AF26" i="4"/>
  <c r="AF73" i="4" s="1"/>
  <c r="AG26" i="4"/>
  <c r="AG73" i="4" s="1"/>
  <c r="AH26" i="4"/>
  <c r="AH73" i="4" s="1"/>
  <c r="AI26" i="4"/>
  <c r="AI73" i="4" s="1"/>
  <c r="AJ26" i="4"/>
  <c r="AJ73" i="4" s="1"/>
  <c r="AK26" i="4"/>
  <c r="AK73" i="4" s="1"/>
  <c r="AL26" i="4"/>
  <c r="AL73" i="4" s="1"/>
  <c r="AM26" i="4"/>
  <c r="AM73" i="4" s="1"/>
  <c r="AN26" i="4"/>
  <c r="AN73" i="4" s="1"/>
  <c r="AO26" i="4"/>
  <c r="AO73" i="4" s="1"/>
  <c r="AP26" i="4"/>
  <c r="AP73" i="4" s="1"/>
  <c r="AQ26" i="4"/>
  <c r="AQ73" i="4" s="1"/>
  <c r="AR26" i="4"/>
  <c r="AR73" i="4" s="1"/>
  <c r="AS26" i="4"/>
  <c r="AS73" i="4" s="1"/>
  <c r="AT26" i="4"/>
  <c r="AT73" i="4" s="1"/>
  <c r="AU26" i="4"/>
  <c r="AU73" i="4" s="1"/>
  <c r="AV26" i="4"/>
  <c r="AV73" i="4" s="1"/>
  <c r="AW26" i="4"/>
  <c r="AW73" i="4" s="1"/>
  <c r="AX26" i="4"/>
  <c r="AX73" i="4" s="1"/>
  <c r="AY26" i="4"/>
  <c r="AY73" i="4" s="1"/>
  <c r="AZ26" i="4"/>
  <c r="AZ73" i="4" s="1"/>
  <c r="BA26" i="4"/>
  <c r="BA73" i="4" s="1"/>
  <c r="BB26" i="4"/>
  <c r="BB73" i="4" s="1"/>
  <c r="BC26" i="4"/>
  <c r="BC73" i="4" s="1"/>
  <c r="BD26" i="4"/>
  <c r="BD73" i="4" s="1"/>
  <c r="BE26" i="4"/>
  <c r="BE73" i="4" s="1"/>
  <c r="BF26" i="4"/>
  <c r="BF73" i="4" s="1"/>
  <c r="BG26" i="4"/>
  <c r="BG73" i="4" s="1"/>
  <c r="BH26" i="4"/>
  <c r="BH73" i="4" s="1"/>
  <c r="BI26" i="4"/>
  <c r="BI73" i="4" s="1"/>
  <c r="BJ26" i="4"/>
  <c r="BJ73" i="4" s="1"/>
  <c r="BK26" i="4"/>
  <c r="BK73" i="4" s="1"/>
  <c r="BL26" i="4"/>
  <c r="BL73" i="4" s="1"/>
  <c r="BM26" i="4"/>
  <c r="BM73" i="4" s="1"/>
  <c r="BN26" i="4"/>
  <c r="BN73" i="4" s="1"/>
  <c r="BO26" i="4"/>
  <c r="BO73" i="4" s="1"/>
  <c r="BP26" i="4"/>
  <c r="BP73" i="4" s="1"/>
  <c r="BQ26" i="4"/>
  <c r="BQ73" i="4" s="1"/>
  <c r="K27" i="4"/>
  <c r="K71" i="4" s="1"/>
  <c r="L27" i="4"/>
  <c r="L71" i="4" s="1"/>
  <c r="M27" i="4"/>
  <c r="M71" i="4" s="1"/>
  <c r="N27" i="4"/>
  <c r="N71" i="4" s="1"/>
  <c r="O27" i="4"/>
  <c r="O71" i="4" s="1"/>
  <c r="P27" i="4"/>
  <c r="P71" i="4" s="1"/>
  <c r="Q27" i="4"/>
  <c r="Q71" i="4" s="1"/>
  <c r="R27" i="4"/>
  <c r="R71" i="4" s="1"/>
  <c r="S27" i="4"/>
  <c r="S71" i="4" s="1"/>
  <c r="T27" i="4"/>
  <c r="T71" i="4" s="1"/>
  <c r="U27" i="4"/>
  <c r="U71" i="4" s="1"/>
  <c r="V27" i="4"/>
  <c r="V71" i="4" s="1"/>
  <c r="W27" i="4"/>
  <c r="W71" i="4" s="1"/>
  <c r="X27" i="4"/>
  <c r="X71" i="4" s="1"/>
  <c r="Y27" i="4"/>
  <c r="Y71" i="4" s="1"/>
  <c r="Z27" i="4"/>
  <c r="Z71" i="4" s="1"/>
  <c r="AA27" i="4"/>
  <c r="AA71" i="4" s="1"/>
  <c r="AB27" i="4"/>
  <c r="AB71" i="4" s="1"/>
  <c r="AC27" i="4"/>
  <c r="AC71" i="4" s="1"/>
  <c r="AD27" i="4"/>
  <c r="AD71" i="4" s="1"/>
  <c r="AE27" i="4"/>
  <c r="AE71" i="4" s="1"/>
  <c r="AF27" i="4"/>
  <c r="AF71" i="4" s="1"/>
  <c r="AG27" i="4"/>
  <c r="AG71" i="4" s="1"/>
  <c r="AH27" i="4"/>
  <c r="AH71" i="4" s="1"/>
  <c r="AI27" i="4"/>
  <c r="AI71" i="4" s="1"/>
  <c r="AJ27" i="4"/>
  <c r="AJ71" i="4" s="1"/>
  <c r="AK27" i="4"/>
  <c r="AK71" i="4" s="1"/>
  <c r="AL27" i="4"/>
  <c r="AL71" i="4" s="1"/>
  <c r="AM27" i="4"/>
  <c r="AM71" i="4" s="1"/>
  <c r="AN27" i="4"/>
  <c r="AN71" i="4" s="1"/>
  <c r="AO27" i="4"/>
  <c r="AO71" i="4" s="1"/>
  <c r="AP27" i="4"/>
  <c r="AP71" i="4" s="1"/>
  <c r="AQ27" i="4"/>
  <c r="AQ71" i="4" s="1"/>
  <c r="AR27" i="4"/>
  <c r="AR71" i="4" s="1"/>
  <c r="AS27" i="4"/>
  <c r="AS71" i="4" s="1"/>
  <c r="AT27" i="4"/>
  <c r="AT71" i="4" s="1"/>
  <c r="AU27" i="4"/>
  <c r="AU71" i="4" s="1"/>
  <c r="AV27" i="4"/>
  <c r="AV71" i="4" s="1"/>
  <c r="AW27" i="4"/>
  <c r="AW71" i="4" s="1"/>
  <c r="AX27" i="4"/>
  <c r="AX71" i="4" s="1"/>
  <c r="AY27" i="4"/>
  <c r="AY71" i="4" s="1"/>
  <c r="AZ27" i="4"/>
  <c r="AZ71" i="4" s="1"/>
  <c r="BA27" i="4"/>
  <c r="BA71" i="4" s="1"/>
  <c r="BB27" i="4"/>
  <c r="BB71" i="4" s="1"/>
  <c r="BC27" i="4"/>
  <c r="BC71" i="4" s="1"/>
  <c r="BD27" i="4"/>
  <c r="BD71" i="4" s="1"/>
  <c r="BE27" i="4"/>
  <c r="BE71" i="4" s="1"/>
  <c r="BF27" i="4"/>
  <c r="BF71" i="4" s="1"/>
  <c r="BG27" i="4"/>
  <c r="BG71" i="4" s="1"/>
  <c r="BH27" i="4"/>
  <c r="BH71" i="4" s="1"/>
  <c r="BI27" i="4"/>
  <c r="BI71" i="4" s="1"/>
  <c r="BJ27" i="4"/>
  <c r="BJ71" i="4" s="1"/>
  <c r="BK27" i="4"/>
  <c r="BK71" i="4" s="1"/>
  <c r="BL27" i="4"/>
  <c r="BL71" i="4" s="1"/>
  <c r="BM27" i="4"/>
  <c r="BM71" i="4" s="1"/>
  <c r="BN27" i="4"/>
  <c r="BN71" i="4" s="1"/>
  <c r="BO27" i="4"/>
  <c r="BO71" i="4" s="1"/>
  <c r="BP27" i="4"/>
  <c r="BP71" i="4" s="1"/>
  <c r="BQ27" i="4"/>
  <c r="BQ71" i="4" s="1"/>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AZ29" i="4"/>
  <c r="BA29" i="4"/>
  <c r="BB29" i="4"/>
  <c r="BC29" i="4"/>
  <c r="BD29" i="4"/>
  <c r="BE29" i="4"/>
  <c r="BF29" i="4"/>
  <c r="BG29" i="4"/>
  <c r="BH29" i="4"/>
  <c r="BI29" i="4"/>
  <c r="BJ29" i="4"/>
  <c r="BK29" i="4"/>
  <c r="BL29" i="4"/>
  <c r="BM29" i="4"/>
  <c r="BN29" i="4"/>
  <c r="BO29" i="4"/>
  <c r="BP29" i="4"/>
  <c r="BQ29"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X31" i="4"/>
  <c r="AY31" i="4"/>
  <c r="AZ31" i="4"/>
  <c r="BA31" i="4"/>
  <c r="BB31" i="4"/>
  <c r="BC31" i="4"/>
  <c r="BD31" i="4"/>
  <c r="BE31" i="4"/>
  <c r="BF31" i="4"/>
  <c r="BG31" i="4"/>
  <c r="BH31" i="4"/>
  <c r="BI31" i="4"/>
  <c r="BJ31" i="4"/>
  <c r="BK31" i="4"/>
  <c r="BL31" i="4"/>
  <c r="BM31" i="4"/>
  <c r="BN31" i="4"/>
  <c r="BO31" i="4"/>
  <c r="BP31" i="4"/>
  <c r="BQ31"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X33" i="4"/>
  <c r="AY33" i="4"/>
  <c r="AZ33" i="4"/>
  <c r="BA33" i="4"/>
  <c r="BB33" i="4"/>
  <c r="BC33" i="4"/>
  <c r="BD33" i="4"/>
  <c r="BE33" i="4"/>
  <c r="BF33" i="4"/>
  <c r="BG33" i="4"/>
  <c r="BH33" i="4"/>
  <c r="BI33" i="4"/>
  <c r="BJ33" i="4"/>
  <c r="BK33" i="4"/>
  <c r="BL33" i="4"/>
  <c r="BM33" i="4"/>
  <c r="BN33" i="4"/>
  <c r="BO33" i="4"/>
  <c r="BP33" i="4"/>
  <c r="BQ33"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X36" i="4"/>
  <c r="AY36" i="4"/>
  <c r="AZ36" i="4"/>
  <c r="BA36" i="4"/>
  <c r="BB36" i="4"/>
  <c r="BC36" i="4"/>
  <c r="BD36" i="4"/>
  <c r="BE36" i="4"/>
  <c r="BF36" i="4"/>
  <c r="BG36" i="4"/>
  <c r="BH36" i="4"/>
  <c r="BI36" i="4"/>
  <c r="BJ36" i="4"/>
  <c r="BK36" i="4"/>
  <c r="BL36" i="4"/>
  <c r="BM36" i="4"/>
  <c r="BN36" i="4"/>
  <c r="BO36" i="4"/>
  <c r="BP36" i="4"/>
  <c r="BQ36"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X37" i="4"/>
  <c r="AY37" i="4"/>
  <c r="AZ37" i="4"/>
  <c r="BA37" i="4"/>
  <c r="BB37" i="4"/>
  <c r="BC37" i="4"/>
  <c r="BD37" i="4"/>
  <c r="BE37" i="4"/>
  <c r="BF37" i="4"/>
  <c r="BG37" i="4"/>
  <c r="BH37" i="4"/>
  <c r="BI37" i="4"/>
  <c r="BJ37" i="4"/>
  <c r="BK37" i="4"/>
  <c r="BL37" i="4"/>
  <c r="BM37" i="4"/>
  <c r="BN37" i="4"/>
  <c r="BO37" i="4"/>
  <c r="BP37" i="4"/>
  <c r="BQ37"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X38" i="4"/>
  <c r="AY38" i="4"/>
  <c r="AZ38" i="4"/>
  <c r="BA38" i="4"/>
  <c r="BB38" i="4"/>
  <c r="BC38" i="4"/>
  <c r="BD38" i="4"/>
  <c r="BE38" i="4"/>
  <c r="BF38" i="4"/>
  <c r="BG38" i="4"/>
  <c r="BH38" i="4"/>
  <c r="BI38" i="4"/>
  <c r="BJ38" i="4"/>
  <c r="BK38" i="4"/>
  <c r="BL38" i="4"/>
  <c r="BM38" i="4"/>
  <c r="BN38" i="4"/>
  <c r="BO38" i="4"/>
  <c r="BP38" i="4"/>
  <c r="BQ38"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X39" i="4"/>
  <c r="AY39" i="4"/>
  <c r="AZ39" i="4"/>
  <c r="BA39" i="4"/>
  <c r="BB39" i="4"/>
  <c r="BC39" i="4"/>
  <c r="BD39" i="4"/>
  <c r="BE39" i="4"/>
  <c r="BF39" i="4"/>
  <c r="BG39" i="4"/>
  <c r="BH39" i="4"/>
  <c r="BI39" i="4"/>
  <c r="BJ39" i="4"/>
  <c r="BK39" i="4"/>
  <c r="BL39" i="4"/>
  <c r="BM39" i="4"/>
  <c r="BN39" i="4"/>
  <c r="BO39" i="4"/>
  <c r="BP39" i="4"/>
  <c r="BQ39"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X40" i="4"/>
  <c r="AY40" i="4"/>
  <c r="AZ40" i="4"/>
  <c r="BA40" i="4"/>
  <c r="BB40" i="4"/>
  <c r="BC40" i="4"/>
  <c r="BD40" i="4"/>
  <c r="BE40" i="4"/>
  <c r="BF40" i="4"/>
  <c r="BG40" i="4"/>
  <c r="BH40" i="4"/>
  <c r="BI40" i="4"/>
  <c r="BJ40" i="4"/>
  <c r="BK40" i="4"/>
  <c r="BL40" i="4"/>
  <c r="BM40" i="4"/>
  <c r="BN40" i="4"/>
  <c r="BO40" i="4"/>
  <c r="BP40" i="4"/>
  <c r="BQ40"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X42" i="4"/>
  <c r="AY42" i="4"/>
  <c r="AZ42" i="4"/>
  <c r="BA42" i="4"/>
  <c r="BB42" i="4"/>
  <c r="BC42" i="4"/>
  <c r="BD42" i="4"/>
  <c r="BE42" i="4"/>
  <c r="BF42" i="4"/>
  <c r="BG42" i="4"/>
  <c r="BH42" i="4"/>
  <c r="BI42" i="4"/>
  <c r="BJ42" i="4"/>
  <c r="BK42" i="4"/>
  <c r="BL42" i="4"/>
  <c r="BM42" i="4"/>
  <c r="BN42" i="4"/>
  <c r="BO42" i="4"/>
  <c r="BP42" i="4"/>
  <c r="BQ42"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X43" i="4"/>
  <c r="AY43" i="4"/>
  <c r="AZ43" i="4"/>
  <c r="BA43" i="4"/>
  <c r="BB43" i="4"/>
  <c r="BC43" i="4"/>
  <c r="BD43" i="4"/>
  <c r="BE43" i="4"/>
  <c r="BF43" i="4"/>
  <c r="BG43" i="4"/>
  <c r="BH43" i="4"/>
  <c r="BI43" i="4"/>
  <c r="BJ43" i="4"/>
  <c r="BK43" i="4"/>
  <c r="BL43" i="4"/>
  <c r="BM43" i="4"/>
  <c r="BN43" i="4"/>
  <c r="BO43" i="4"/>
  <c r="BP43" i="4"/>
  <c r="BQ43" i="4"/>
  <c r="K46" i="4"/>
  <c r="K111" i="4" s="1"/>
  <c r="L46" i="4"/>
  <c r="L111" i="4" s="1"/>
  <c r="L133" i="4" s="1"/>
  <c r="M46" i="4"/>
  <c r="M111" i="4" s="1"/>
  <c r="M129" i="4" s="1"/>
  <c r="N46" i="4"/>
  <c r="N111" i="4" s="1"/>
  <c r="O46" i="4"/>
  <c r="O111" i="4" s="1"/>
  <c r="P46" i="4"/>
  <c r="P111" i="4" s="1"/>
  <c r="P127" i="4" s="1"/>
  <c r="Q46" i="4"/>
  <c r="Q111" i="4" s="1"/>
  <c r="Q129" i="4" s="1"/>
  <c r="R46" i="4"/>
  <c r="R111" i="4" s="1"/>
  <c r="S46" i="4"/>
  <c r="S111" i="4" s="1"/>
  <c r="T46" i="4"/>
  <c r="T111" i="4" s="1"/>
  <c r="T133" i="4" s="1"/>
  <c r="U46" i="4"/>
  <c r="U111" i="4" s="1"/>
  <c r="U129" i="4" s="1"/>
  <c r="V46" i="4"/>
  <c r="V111" i="4" s="1"/>
  <c r="W46" i="4"/>
  <c r="W111" i="4" s="1"/>
  <c r="X46" i="4"/>
  <c r="X111" i="4" s="1"/>
  <c r="Y46" i="4"/>
  <c r="Y111" i="4" s="1"/>
  <c r="Y129" i="4" s="1"/>
  <c r="Z46" i="4"/>
  <c r="Z111" i="4" s="1"/>
  <c r="AA46" i="4"/>
  <c r="AA111" i="4" s="1"/>
  <c r="AB46" i="4"/>
  <c r="AB111" i="4" s="1"/>
  <c r="AB127" i="4" s="1"/>
  <c r="AC46" i="4"/>
  <c r="AC111" i="4" s="1"/>
  <c r="AC127" i="4" s="1"/>
  <c r="AD46" i="4"/>
  <c r="AD111" i="4" s="1"/>
  <c r="AE46" i="4"/>
  <c r="AE111" i="4" s="1"/>
  <c r="AF46" i="4"/>
  <c r="AF111" i="4" s="1"/>
  <c r="AF127" i="4" s="1"/>
  <c r="AG46" i="4"/>
  <c r="AG111" i="4" s="1"/>
  <c r="AG133" i="4" s="1"/>
  <c r="AH46" i="4"/>
  <c r="AH111" i="4" s="1"/>
  <c r="AI46" i="4"/>
  <c r="AI111" i="4" s="1"/>
  <c r="AJ46" i="4"/>
  <c r="AJ111" i="4" s="1"/>
  <c r="AJ127" i="4" s="1"/>
  <c r="AK46" i="4"/>
  <c r="AK111" i="4" s="1"/>
  <c r="AK127" i="4" s="1"/>
  <c r="AL46" i="4"/>
  <c r="AL111" i="4" s="1"/>
  <c r="AM46" i="4"/>
  <c r="AM111" i="4" s="1"/>
  <c r="AN46" i="4"/>
  <c r="AN111" i="4" s="1"/>
  <c r="AN127" i="4" s="1"/>
  <c r="AO46" i="4"/>
  <c r="AO111" i="4" s="1"/>
  <c r="AO127" i="4" s="1"/>
  <c r="AP46" i="4"/>
  <c r="AP111" i="4" s="1"/>
  <c r="AQ46" i="4"/>
  <c r="AQ111" i="4" s="1"/>
  <c r="AR46" i="4"/>
  <c r="AR111" i="4" s="1"/>
  <c r="AR133" i="4" s="1"/>
  <c r="AS46" i="4"/>
  <c r="AS111" i="4" s="1"/>
  <c r="AS133" i="4" s="1"/>
  <c r="AT46" i="4"/>
  <c r="AT111" i="4" s="1"/>
  <c r="AU46" i="4"/>
  <c r="AU111" i="4" s="1"/>
  <c r="AV46" i="4"/>
  <c r="AV111" i="4" s="1"/>
  <c r="AV127" i="4" s="1"/>
  <c r="AW46" i="4"/>
  <c r="AW111" i="4" s="1"/>
  <c r="AW127" i="4" s="1"/>
  <c r="AX46" i="4"/>
  <c r="AX111" i="4" s="1"/>
  <c r="AY46" i="4"/>
  <c r="AY111" i="4" s="1"/>
  <c r="AZ46" i="4"/>
  <c r="AZ111" i="4" s="1"/>
  <c r="AZ133" i="4" s="1"/>
  <c r="BA46" i="4"/>
  <c r="BA111" i="4" s="1"/>
  <c r="BA127" i="4" s="1"/>
  <c r="BB46" i="4"/>
  <c r="BB111" i="4" s="1"/>
  <c r="BC46" i="4"/>
  <c r="BC111" i="4" s="1"/>
  <c r="BD46" i="4"/>
  <c r="BD111" i="4" s="1"/>
  <c r="BE46" i="4"/>
  <c r="BE111" i="4" s="1"/>
  <c r="BE133" i="4" s="1"/>
  <c r="BF46" i="4"/>
  <c r="BF111" i="4" s="1"/>
  <c r="BG46" i="4"/>
  <c r="BG111" i="4" s="1"/>
  <c r="BH46" i="4"/>
  <c r="BH111" i="4" s="1"/>
  <c r="BI46" i="4"/>
  <c r="BI111" i="4" s="1"/>
  <c r="BI127" i="4" s="1"/>
  <c r="BJ46" i="4"/>
  <c r="BJ111" i="4" s="1"/>
  <c r="BK46" i="4"/>
  <c r="BK111" i="4" s="1"/>
  <c r="BL46" i="4"/>
  <c r="BL111" i="4" s="1"/>
  <c r="BL127" i="4" s="1"/>
  <c r="BM46" i="4"/>
  <c r="BM111" i="4" s="1"/>
  <c r="BM127" i="4" s="1"/>
  <c r="BN46" i="4"/>
  <c r="BN111" i="4" s="1"/>
  <c r="BO46" i="4"/>
  <c r="BO111" i="4" s="1"/>
  <c r="BP46" i="4"/>
  <c r="BP111" i="4" s="1"/>
  <c r="BP133" i="4" s="1"/>
  <c r="BQ46" i="4"/>
  <c r="BQ111" i="4" s="1"/>
  <c r="BQ133" i="4" s="1"/>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X47" i="4"/>
  <c r="AY47" i="4"/>
  <c r="AZ47" i="4"/>
  <c r="BA47" i="4"/>
  <c r="BB47" i="4"/>
  <c r="BC47" i="4"/>
  <c r="BD47" i="4"/>
  <c r="BE47" i="4"/>
  <c r="BF47" i="4"/>
  <c r="BG47" i="4"/>
  <c r="BH47" i="4"/>
  <c r="BI47" i="4"/>
  <c r="BJ47" i="4"/>
  <c r="BK47" i="4"/>
  <c r="BL47" i="4"/>
  <c r="BM47" i="4"/>
  <c r="BN47" i="4"/>
  <c r="BO47" i="4"/>
  <c r="BP47" i="4"/>
  <c r="BQ47"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X49" i="4"/>
  <c r="AY49" i="4"/>
  <c r="AZ49" i="4"/>
  <c r="BA49" i="4"/>
  <c r="BB49" i="4"/>
  <c r="BC49" i="4"/>
  <c r="BD49" i="4"/>
  <c r="BE49" i="4"/>
  <c r="BF49" i="4"/>
  <c r="BG49" i="4"/>
  <c r="BH49" i="4"/>
  <c r="BI49" i="4"/>
  <c r="BJ49" i="4"/>
  <c r="BK49" i="4"/>
  <c r="BL49" i="4"/>
  <c r="BM49" i="4"/>
  <c r="BN49" i="4"/>
  <c r="BO49" i="4"/>
  <c r="BP49" i="4"/>
  <c r="BQ49"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BA50" i="4"/>
  <c r="BB50" i="4"/>
  <c r="BC50" i="4"/>
  <c r="BD50" i="4"/>
  <c r="BE50" i="4"/>
  <c r="BF50" i="4"/>
  <c r="BG50" i="4"/>
  <c r="BH50" i="4"/>
  <c r="BI50" i="4"/>
  <c r="BJ50" i="4"/>
  <c r="BK50" i="4"/>
  <c r="BL50" i="4"/>
  <c r="BM50" i="4"/>
  <c r="BN50" i="4"/>
  <c r="BO50" i="4"/>
  <c r="BP50" i="4"/>
  <c r="BQ50"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X51" i="4"/>
  <c r="AY51" i="4"/>
  <c r="AZ51" i="4"/>
  <c r="BA51" i="4"/>
  <c r="BB51" i="4"/>
  <c r="BC51" i="4"/>
  <c r="BD51" i="4"/>
  <c r="BE51" i="4"/>
  <c r="BF51" i="4"/>
  <c r="BG51" i="4"/>
  <c r="BH51" i="4"/>
  <c r="BI51" i="4"/>
  <c r="BJ51" i="4"/>
  <c r="BK51" i="4"/>
  <c r="BL51" i="4"/>
  <c r="BM51" i="4"/>
  <c r="BN51" i="4"/>
  <c r="BO51" i="4"/>
  <c r="BP51" i="4"/>
  <c r="BQ51"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X53" i="4"/>
  <c r="AY53" i="4"/>
  <c r="AZ53" i="4"/>
  <c r="BA53" i="4"/>
  <c r="BB53" i="4"/>
  <c r="BC53" i="4"/>
  <c r="BD53" i="4"/>
  <c r="BE53" i="4"/>
  <c r="BF53" i="4"/>
  <c r="BG53" i="4"/>
  <c r="BH53" i="4"/>
  <c r="BI53" i="4"/>
  <c r="BJ53" i="4"/>
  <c r="BK53" i="4"/>
  <c r="BL53" i="4"/>
  <c r="BM53" i="4"/>
  <c r="BN53" i="4"/>
  <c r="BO53" i="4"/>
  <c r="BP53" i="4"/>
  <c r="BQ53"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F54" i="4"/>
  <c r="BG54" i="4"/>
  <c r="BH54" i="4"/>
  <c r="BI54" i="4"/>
  <c r="BJ54" i="4"/>
  <c r="BK54" i="4"/>
  <c r="BL54" i="4"/>
  <c r="BM54" i="4"/>
  <c r="BN54" i="4"/>
  <c r="BO54" i="4"/>
  <c r="BP54" i="4"/>
  <c r="BQ54" i="4"/>
  <c r="K57" i="4"/>
  <c r="K142" i="4" s="1"/>
  <c r="L57" i="4"/>
  <c r="L142" i="4" s="1"/>
  <c r="M57" i="4"/>
  <c r="M142" i="4" s="1"/>
  <c r="N57" i="4"/>
  <c r="N142" i="4" s="1"/>
  <c r="O57" i="4"/>
  <c r="O142" i="4" s="1"/>
  <c r="P57" i="4"/>
  <c r="P142" i="4" s="1"/>
  <c r="Q57" i="4"/>
  <c r="Q142" i="4" s="1"/>
  <c r="R57" i="4"/>
  <c r="R142" i="4" s="1"/>
  <c r="S57" i="4"/>
  <c r="S142" i="4" s="1"/>
  <c r="T57" i="4"/>
  <c r="T142" i="4" s="1"/>
  <c r="U57" i="4"/>
  <c r="U142" i="4" s="1"/>
  <c r="V57" i="4"/>
  <c r="V142" i="4" s="1"/>
  <c r="W57" i="4"/>
  <c r="W142" i="4" s="1"/>
  <c r="X57" i="4"/>
  <c r="X142" i="4" s="1"/>
  <c r="Y57" i="4"/>
  <c r="Y142" i="4" s="1"/>
  <c r="Z57" i="4"/>
  <c r="Z142" i="4" s="1"/>
  <c r="AA57" i="4"/>
  <c r="AA142" i="4" s="1"/>
  <c r="AB57" i="4"/>
  <c r="AB142" i="4" s="1"/>
  <c r="AC57" i="4"/>
  <c r="AC142" i="4" s="1"/>
  <c r="AD57" i="4"/>
  <c r="AD142" i="4" s="1"/>
  <c r="AE57" i="4"/>
  <c r="AE142" i="4" s="1"/>
  <c r="AF57" i="4"/>
  <c r="AF142" i="4" s="1"/>
  <c r="AG57" i="4"/>
  <c r="AG142" i="4" s="1"/>
  <c r="AH57" i="4"/>
  <c r="AH142" i="4" s="1"/>
  <c r="AI57" i="4"/>
  <c r="AI142" i="4" s="1"/>
  <c r="AJ57" i="4"/>
  <c r="AJ142" i="4" s="1"/>
  <c r="AK57" i="4"/>
  <c r="AK142" i="4" s="1"/>
  <c r="AL57" i="4"/>
  <c r="AL142" i="4" s="1"/>
  <c r="AM57" i="4"/>
  <c r="AM142" i="4" s="1"/>
  <c r="AN57" i="4"/>
  <c r="AN142" i="4" s="1"/>
  <c r="AO57" i="4"/>
  <c r="AO142" i="4" s="1"/>
  <c r="AP57" i="4"/>
  <c r="AP142" i="4" s="1"/>
  <c r="AQ57" i="4"/>
  <c r="AQ142" i="4" s="1"/>
  <c r="AR57" i="4"/>
  <c r="AR142" i="4" s="1"/>
  <c r="AS57" i="4"/>
  <c r="AS142" i="4" s="1"/>
  <c r="AT57" i="4"/>
  <c r="AT142" i="4" s="1"/>
  <c r="AU57" i="4"/>
  <c r="AU142" i="4" s="1"/>
  <c r="AV57" i="4"/>
  <c r="AV142" i="4" s="1"/>
  <c r="AW57" i="4"/>
  <c r="AW142" i="4" s="1"/>
  <c r="AX57" i="4"/>
  <c r="AX142" i="4" s="1"/>
  <c r="AY57" i="4"/>
  <c r="AY142" i="4" s="1"/>
  <c r="AZ57" i="4"/>
  <c r="AZ142" i="4" s="1"/>
  <c r="BA57" i="4"/>
  <c r="BA142" i="4" s="1"/>
  <c r="BB57" i="4"/>
  <c r="BB142" i="4" s="1"/>
  <c r="BC57" i="4"/>
  <c r="BC142" i="4" s="1"/>
  <c r="BD57" i="4"/>
  <c r="BD142" i="4" s="1"/>
  <c r="BE57" i="4"/>
  <c r="BE142" i="4" s="1"/>
  <c r="BF57" i="4"/>
  <c r="BF142" i="4" s="1"/>
  <c r="BG57" i="4"/>
  <c r="BG142" i="4" s="1"/>
  <c r="BH57" i="4"/>
  <c r="BH142" i="4" s="1"/>
  <c r="BI57" i="4"/>
  <c r="BI142" i="4" s="1"/>
  <c r="BJ57" i="4"/>
  <c r="BJ142" i="4" s="1"/>
  <c r="BK57" i="4"/>
  <c r="BK142" i="4" s="1"/>
  <c r="BL57" i="4"/>
  <c r="BL142" i="4" s="1"/>
  <c r="BM57" i="4"/>
  <c r="BM142" i="4" s="1"/>
  <c r="BN57" i="4"/>
  <c r="BN142" i="4" s="1"/>
  <c r="BO57" i="4"/>
  <c r="BO142" i="4" s="1"/>
  <c r="BP57" i="4"/>
  <c r="BP142" i="4" s="1"/>
  <c r="BQ57" i="4"/>
  <c r="BQ142" i="4" s="1"/>
  <c r="K58" i="4"/>
  <c r="K146" i="4" s="1"/>
  <c r="L58" i="4"/>
  <c r="L146" i="4" s="1"/>
  <c r="M58" i="4"/>
  <c r="M146" i="4" s="1"/>
  <c r="N58" i="4"/>
  <c r="N146" i="4" s="1"/>
  <c r="O58" i="4"/>
  <c r="O146" i="4" s="1"/>
  <c r="P58" i="4"/>
  <c r="P146" i="4" s="1"/>
  <c r="Q58" i="4"/>
  <c r="Q146" i="4" s="1"/>
  <c r="R58" i="4"/>
  <c r="R146" i="4" s="1"/>
  <c r="S58" i="4"/>
  <c r="S146" i="4" s="1"/>
  <c r="T58" i="4"/>
  <c r="T146" i="4" s="1"/>
  <c r="U58" i="4"/>
  <c r="U146" i="4" s="1"/>
  <c r="V58" i="4"/>
  <c r="V146" i="4" s="1"/>
  <c r="W58" i="4"/>
  <c r="W146" i="4" s="1"/>
  <c r="X58" i="4"/>
  <c r="X146" i="4" s="1"/>
  <c r="Y58" i="4"/>
  <c r="Y146" i="4" s="1"/>
  <c r="Z58" i="4"/>
  <c r="Z146" i="4" s="1"/>
  <c r="AA58" i="4"/>
  <c r="AA146" i="4" s="1"/>
  <c r="AB58" i="4"/>
  <c r="AB146" i="4" s="1"/>
  <c r="AC58" i="4"/>
  <c r="AC146" i="4" s="1"/>
  <c r="AD58" i="4"/>
  <c r="AD146" i="4" s="1"/>
  <c r="AE58" i="4"/>
  <c r="AE146" i="4" s="1"/>
  <c r="AF58" i="4"/>
  <c r="AF146" i="4" s="1"/>
  <c r="AG58" i="4"/>
  <c r="AG146" i="4" s="1"/>
  <c r="AH58" i="4"/>
  <c r="AH146" i="4" s="1"/>
  <c r="AI58" i="4"/>
  <c r="AI146" i="4" s="1"/>
  <c r="AJ58" i="4"/>
  <c r="AJ146" i="4" s="1"/>
  <c r="AK58" i="4"/>
  <c r="AK146" i="4" s="1"/>
  <c r="AL58" i="4"/>
  <c r="AL146" i="4" s="1"/>
  <c r="AM58" i="4"/>
  <c r="AM146" i="4" s="1"/>
  <c r="AN58" i="4"/>
  <c r="AN146" i="4" s="1"/>
  <c r="AO58" i="4"/>
  <c r="AO146" i="4" s="1"/>
  <c r="AP58" i="4"/>
  <c r="AP146" i="4" s="1"/>
  <c r="AQ58" i="4"/>
  <c r="AQ146" i="4" s="1"/>
  <c r="AR58" i="4"/>
  <c r="AR146" i="4" s="1"/>
  <c r="AS58" i="4"/>
  <c r="AS146" i="4" s="1"/>
  <c r="AT58" i="4"/>
  <c r="AT146" i="4" s="1"/>
  <c r="AU58" i="4"/>
  <c r="AU146" i="4" s="1"/>
  <c r="AV58" i="4"/>
  <c r="AV146" i="4" s="1"/>
  <c r="AW58" i="4"/>
  <c r="AW146" i="4" s="1"/>
  <c r="AX58" i="4"/>
  <c r="AX146" i="4" s="1"/>
  <c r="AY58" i="4"/>
  <c r="AY146" i="4" s="1"/>
  <c r="AZ58" i="4"/>
  <c r="AZ146" i="4" s="1"/>
  <c r="BA58" i="4"/>
  <c r="BA146" i="4" s="1"/>
  <c r="BB58" i="4"/>
  <c r="BB146" i="4" s="1"/>
  <c r="BC58" i="4"/>
  <c r="BC146" i="4" s="1"/>
  <c r="BD58" i="4"/>
  <c r="BD146" i="4" s="1"/>
  <c r="BE58" i="4"/>
  <c r="BE146" i="4" s="1"/>
  <c r="BF58" i="4"/>
  <c r="BF146" i="4" s="1"/>
  <c r="BG58" i="4"/>
  <c r="BG146" i="4" s="1"/>
  <c r="BH58" i="4"/>
  <c r="BH146" i="4" s="1"/>
  <c r="BI58" i="4"/>
  <c r="BI146" i="4" s="1"/>
  <c r="BJ58" i="4"/>
  <c r="BJ146" i="4" s="1"/>
  <c r="BK58" i="4"/>
  <c r="BK146" i="4" s="1"/>
  <c r="BL58" i="4"/>
  <c r="BL146" i="4" s="1"/>
  <c r="BM58" i="4"/>
  <c r="BM146" i="4" s="1"/>
  <c r="BN58" i="4"/>
  <c r="BN146" i="4" s="1"/>
  <c r="BO58" i="4"/>
  <c r="BO146" i="4" s="1"/>
  <c r="BP58" i="4"/>
  <c r="BP146" i="4" s="1"/>
  <c r="BQ58" i="4"/>
  <c r="BQ146" i="4" s="1"/>
  <c r="K60" i="4"/>
  <c r="K139" i="4" s="1"/>
  <c r="L60" i="4"/>
  <c r="L139" i="4" s="1"/>
  <c r="M60" i="4"/>
  <c r="M139" i="4" s="1"/>
  <c r="N60" i="4"/>
  <c r="N139" i="4" s="1"/>
  <c r="O60" i="4"/>
  <c r="O139" i="4" s="1"/>
  <c r="P60" i="4"/>
  <c r="P139" i="4" s="1"/>
  <c r="Q60" i="4"/>
  <c r="Q139" i="4" s="1"/>
  <c r="R60" i="4"/>
  <c r="R139" i="4" s="1"/>
  <c r="S60" i="4"/>
  <c r="S139" i="4" s="1"/>
  <c r="T60" i="4"/>
  <c r="T139" i="4" s="1"/>
  <c r="U60" i="4"/>
  <c r="U139" i="4" s="1"/>
  <c r="V60" i="4"/>
  <c r="V139" i="4" s="1"/>
  <c r="W60" i="4"/>
  <c r="W139" i="4" s="1"/>
  <c r="X60" i="4"/>
  <c r="X139" i="4" s="1"/>
  <c r="Y60" i="4"/>
  <c r="Y139" i="4" s="1"/>
  <c r="Z60" i="4"/>
  <c r="Z139" i="4" s="1"/>
  <c r="AA60" i="4"/>
  <c r="AA139" i="4" s="1"/>
  <c r="AB60" i="4"/>
  <c r="AB139" i="4" s="1"/>
  <c r="AC60" i="4"/>
  <c r="AC139" i="4" s="1"/>
  <c r="AD60" i="4"/>
  <c r="AD139" i="4" s="1"/>
  <c r="AE60" i="4"/>
  <c r="AE139" i="4" s="1"/>
  <c r="AF60" i="4"/>
  <c r="AF139" i="4" s="1"/>
  <c r="AG60" i="4"/>
  <c r="AG139" i="4" s="1"/>
  <c r="AH60" i="4"/>
  <c r="AH139" i="4" s="1"/>
  <c r="AI60" i="4"/>
  <c r="AI139" i="4" s="1"/>
  <c r="AJ60" i="4"/>
  <c r="AJ139" i="4" s="1"/>
  <c r="AK60" i="4"/>
  <c r="AK139" i="4" s="1"/>
  <c r="AL60" i="4"/>
  <c r="AL139" i="4" s="1"/>
  <c r="AM60" i="4"/>
  <c r="AM139" i="4" s="1"/>
  <c r="AN60" i="4"/>
  <c r="AN139" i="4" s="1"/>
  <c r="AO60" i="4"/>
  <c r="AO139" i="4" s="1"/>
  <c r="AP60" i="4"/>
  <c r="AP139" i="4" s="1"/>
  <c r="AQ60" i="4"/>
  <c r="AQ139" i="4" s="1"/>
  <c r="AR60" i="4"/>
  <c r="AR139" i="4" s="1"/>
  <c r="AS60" i="4"/>
  <c r="AS139" i="4" s="1"/>
  <c r="AT60" i="4"/>
  <c r="AT139" i="4" s="1"/>
  <c r="AU60" i="4"/>
  <c r="AU139" i="4" s="1"/>
  <c r="AV60" i="4"/>
  <c r="AV139" i="4" s="1"/>
  <c r="AW60" i="4"/>
  <c r="AW139" i="4" s="1"/>
  <c r="AX60" i="4"/>
  <c r="AX139" i="4" s="1"/>
  <c r="AY60" i="4"/>
  <c r="AY139" i="4" s="1"/>
  <c r="AZ60" i="4"/>
  <c r="AZ139" i="4" s="1"/>
  <c r="BA60" i="4"/>
  <c r="BA139" i="4" s="1"/>
  <c r="BB60" i="4"/>
  <c r="BB139" i="4" s="1"/>
  <c r="BC60" i="4"/>
  <c r="BC139" i="4" s="1"/>
  <c r="BD60" i="4"/>
  <c r="BD139" i="4" s="1"/>
  <c r="BE60" i="4"/>
  <c r="BE139" i="4" s="1"/>
  <c r="BF60" i="4"/>
  <c r="BF139" i="4" s="1"/>
  <c r="BG60" i="4"/>
  <c r="BG139" i="4" s="1"/>
  <c r="BH60" i="4"/>
  <c r="BH139" i="4" s="1"/>
  <c r="BI60" i="4"/>
  <c r="BI139" i="4" s="1"/>
  <c r="BJ60" i="4"/>
  <c r="BJ139" i="4" s="1"/>
  <c r="BK60" i="4"/>
  <c r="BK139" i="4" s="1"/>
  <c r="BL60" i="4"/>
  <c r="BL139" i="4" s="1"/>
  <c r="BM60" i="4"/>
  <c r="BM139" i="4" s="1"/>
  <c r="BN60" i="4"/>
  <c r="BN139" i="4" s="1"/>
  <c r="BO60" i="4"/>
  <c r="BO139" i="4" s="1"/>
  <c r="BP60" i="4"/>
  <c r="BP139" i="4" s="1"/>
  <c r="BQ60" i="4"/>
  <c r="BQ139" i="4" s="1"/>
  <c r="K63" i="4"/>
  <c r="K167" i="4" s="1"/>
  <c r="L63" i="4"/>
  <c r="L167" i="4" s="1"/>
  <c r="M63" i="4"/>
  <c r="M167" i="4" s="1"/>
  <c r="N63" i="4"/>
  <c r="N167" i="4" s="1"/>
  <c r="O63" i="4"/>
  <c r="O167" i="4" s="1"/>
  <c r="P63" i="4"/>
  <c r="P167" i="4" s="1"/>
  <c r="Q63" i="4"/>
  <c r="Q167" i="4" s="1"/>
  <c r="R63" i="4"/>
  <c r="R167" i="4" s="1"/>
  <c r="S63" i="4"/>
  <c r="S167" i="4" s="1"/>
  <c r="T63" i="4"/>
  <c r="T167" i="4" s="1"/>
  <c r="U63" i="4"/>
  <c r="U167" i="4" s="1"/>
  <c r="V63" i="4"/>
  <c r="V167" i="4" s="1"/>
  <c r="W63" i="4"/>
  <c r="W167" i="4" s="1"/>
  <c r="X63" i="4"/>
  <c r="X167" i="4" s="1"/>
  <c r="Y63" i="4"/>
  <c r="Y167" i="4" s="1"/>
  <c r="Z63" i="4"/>
  <c r="Z167" i="4" s="1"/>
  <c r="AA63" i="4"/>
  <c r="AA167" i="4" s="1"/>
  <c r="AB63" i="4"/>
  <c r="AB167" i="4" s="1"/>
  <c r="AC63" i="4"/>
  <c r="AC167" i="4" s="1"/>
  <c r="AD63" i="4"/>
  <c r="AD167" i="4" s="1"/>
  <c r="AE63" i="4"/>
  <c r="AE167" i="4" s="1"/>
  <c r="AF63" i="4"/>
  <c r="AF167" i="4" s="1"/>
  <c r="AG63" i="4"/>
  <c r="AG167" i="4" s="1"/>
  <c r="AH63" i="4"/>
  <c r="AH167" i="4" s="1"/>
  <c r="AI63" i="4"/>
  <c r="AI167" i="4" s="1"/>
  <c r="AJ63" i="4"/>
  <c r="AJ167" i="4" s="1"/>
  <c r="AK63" i="4"/>
  <c r="AK167" i="4" s="1"/>
  <c r="AL63" i="4"/>
  <c r="AL167" i="4" s="1"/>
  <c r="AM63" i="4"/>
  <c r="AM167" i="4" s="1"/>
  <c r="AN63" i="4"/>
  <c r="AN167" i="4" s="1"/>
  <c r="AO63" i="4"/>
  <c r="AO167" i="4" s="1"/>
  <c r="AP63" i="4"/>
  <c r="AP167" i="4" s="1"/>
  <c r="AQ63" i="4"/>
  <c r="AQ167" i="4" s="1"/>
  <c r="AR63" i="4"/>
  <c r="AR167" i="4" s="1"/>
  <c r="AS63" i="4"/>
  <c r="AS167" i="4" s="1"/>
  <c r="AT63" i="4"/>
  <c r="AT167" i="4" s="1"/>
  <c r="AU63" i="4"/>
  <c r="AU167" i="4" s="1"/>
  <c r="AV63" i="4"/>
  <c r="AV167" i="4" s="1"/>
  <c r="AW63" i="4"/>
  <c r="AW167" i="4" s="1"/>
  <c r="AX63" i="4"/>
  <c r="AX167" i="4" s="1"/>
  <c r="AY63" i="4"/>
  <c r="AY167" i="4" s="1"/>
  <c r="AZ63" i="4"/>
  <c r="AZ167" i="4" s="1"/>
  <c r="BA63" i="4"/>
  <c r="BA167" i="4" s="1"/>
  <c r="BB63" i="4"/>
  <c r="BB167" i="4" s="1"/>
  <c r="BC63" i="4"/>
  <c r="BC167" i="4" s="1"/>
  <c r="BD63" i="4"/>
  <c r="BD167" i="4" s="1"/>
  <c r="BE63" i="4"/>
  <c r="BE167" i="4" s="1"/>
  <c r="BF63" i="4"/>
  <c r="BF167" i="4" s="1"/>
  <c r="BG63" i="4"/>
  <c r="BG167" i="4" s="1"/>
  <c r="BH63" i="4"/>
  <c r="BH167" i="4" s="1"/>
  <c r="BI63" i="4"/>
  <c r="BI167" i="4" s="1"/>
  <c r="BJ63" i="4"/>
  <c r="BJ167" i="4" s="1"/>
  <c r="BK63" i="4"/>
  <c r="BK167" i="4" s="1"/>
  <c r="BL63" i="4"/>
  <c r="BL167" i="4" s="1"/>
  <c r="BM63" i="4"/>
  <c r="BM167" i="4" s="1"/>
  <c r="BN63" i="4"/>
  <c r="BN167" i="4" s="1"/>
  <c r="BO63" i="4"/>
  <c r="BO167" i="4" s="1"/>
  <c r="BP63" i="4"/>
  <c r="BP167" i="4" s="1"/>
  <c r="BQ63" i="4"/>
  <c r="BQ167" i="4" s="1"/>
  <c r="K64" i="4"/>
  <c r="K168" i="4" s="1"/>
  <c r="L64" i="4"/>
  <c r="L168" i="4" s="1"/>
  <c r="M64" i="4"/>
  <c r="M168" i="4" s="1"/>
  <c r="N64" i="4"/>
  <c r="N168" i="4" s="1"/>
  <c r="O64" i="4"/>
  <c r="O168" i="4" s="1"/>
  <c r="P64" i="4"/>
  <c r="P168" i="4" s="1"/>
  <c r="Q64" i="4"/>
  <c r="Q168" i="4" s="1"/>
  <c r="R64" i="4"/>
  <c r="R168" i="4" s="1"/>
  <c r="S64" i="4"/>
  <c r="S168" i="4" s="1"/>
  <c r="T64" i="4"/>
  <c r="T168" i="4" s="1"/>
  <c r="U64" i="4"/>
  <c r="U168" i="4" s="1"/>
  <c r="V64" i="4"/>
  <c r="V168" i="4" s="1"/>
  <c r="W64" i="4"/>
  <c r="W168" i="4" s="1"/>
  <c r="X64" i="4"/>
  <c r="X168" i="4" s="1"/>
  <c r="Y64" i="4"/>
  <c r="Y168" i="4" s="1"/>
  <c r="Z64" i="4"/>
  <c r="Z168" i="4" s="1"/>
  <c r="AA64" i="4"/>
  <c r="AA168" i="4" s="1"/>
  <c r="AB64" i="4"/>
  <c r="AB168" i="4" s="1"/>
  <c r="AC64" i="4"/>
  <c r="AC168" i="4" s="1"/>
  <c r="AD64" i="4"/>
  <c r="AD168" i="4" s="1"/>
  <c r="AE64" i="4"/>
  <c r="AE168" i="4" s="1"/>
  <c r="AF64" i="4"/>
  <c r="AF168" i="4" s="1"/>
  <c r="AG64" i="4"/>
  <c r="AG168" i="4" s="1"/>
  <c r="AH64" i="4"/>
  <c r="AH168" i="4" s="1"/>
  <c r="AI64" i="4"/>
  <c r="AI168" i="4" s="1"/>
  <c r="AJ64" i="4"/>
  <c r="AJ168" i="4" s="1"/>
  <c r="AK64" i="4"/>
  <c r="AK168" i="4" s="1"/>
  <c r="AL64" i="4"/>
  <c r="AL168" i="4" s="1"/>
  <c r="AM64" i="4"/>
  <c r="AM168" i="4" s="1"/>
  <c r="AN64" i="4"/>
  <c r="AN168" i="4" s="1"/>
  <c r="AO64" i="4"/>
  <c r="AO168" i="4" s="1"/>
  <c r="AP64" i="4"/>
  <c r="AP168" i="4" s="1"/>
  <c r="AQ64" i="4"/>
  <c r="AQ168" i="4" s="1"/>
  <c r="AR64" i="4"/>
  <c r="AR168" i="4" s="1"/>
  <c r="AS64" i="4"/>
  <c r="AS168" i="4" s="1"/>
  <c r="AT64" i="4"/>
  <c r="AT168" i="4" s="1"/>
  <c r="AU64" i="4"/>
  <c r="AU168" i="4" s="1"/>
  <c r="AV64" i="4"/>
  <c r="AV168" i="4" s="1"/>
  <c r="AW64" i="4"/>
  <c r="AW168" i="4" s="1"/>
  <c r="AX64" i="4"/>
  <c r="AX168" i="4" s="1"/>
  <c r="AY64" i="4"/>
  <c r="AY168" i="4" s="1"/>
  <c r="AZ64" i="4"/>
  <c r="AZ168" i="4" s="1"/>
  <c r="BA64" i="4"/>
  <c r="BA168" i="4" s="1"/>
  <c r="BB64" i="4"/>
  <c r="BB168" i="4" s="1"/>
  <c r="BC64" i="4"/>
  <c r="BC168" i="4" s="1"/>
  <c r="BD64" i="4"/>
  <c r="BD168" i="4" s="1"/>
  <c r="BE64" i="4"/>
  <c r="BE168" i="4" s="1"/>
  <c r="BF64" i="4"/>
  <c r="BF168" i="4" s="1"/>
  <c r="BG64" i="4"/>
  <c r="BG168" i="4" s="1"/>
  <c r="BH64" i="4"/>
  <c r="BH168" i="4" s="1"/>
  <c r="BI64" i="4"/>
  <c r="BI168" i="4" s="1"/>
  <c r="BJ64" i="4"/>
  <c r="BJ168" i="4" s="1"/>
  <c r="BK64" i="4"/>
  <c r="BK168" i="4" s="1"/>
  <c r="BL64" i="4"/>
  <c r="BL168" i="4" s="1"/>
  <c r="BM64" i="4"/>
  <c r="BM168" i="4" s="1"/>
  <c r="BN64" i="4"/>
  <c r="BN168" i="4" s="1"/>
  <c r="BO64" i="4"/>
  <c r="BO168" i="4" s="1"/>
  <c r="BP64" i="4"/>
  <c r="BP168" i="4" s="1"/>
  <c r="BQ64" i="4"/>
  <c r="BQ168" i="4" s="1"/>
  <c r="K65" i="4"/>
  <c r="K169" i="4" s="1"/>
  <c r="L65" i="4"/>
  <c r="L169" i="4" s="1"/>
  <c r="M65" i="4"/>
  <c r="M169" i="4" s="1"/>
  <c r="N65" i="4"/>
  <c r="N169" i="4" s="1"/>
  <c r="O65" i="4"/>
  <c r="O169" i="4" s="1"/>
  <c r="P65" i="4"/>
  <c r="P169" i="4" s="1"/>
  <c r="Q65" i="4"/>
  <c r="Q169" i="4" s="1"/>
  <c r="R65" i="4"/>
  <c r="R169" i="4" s="1"/>
  <c r="S65" i="4"/>
  <c r="S169" i="4" s="1"/>
  <c r="T65" i="4"/>
  <c r="T169" i="4" s="1"/>
  <c r="U65" i="4"/>
  <c r="U169" i="4" s="1"/>
  <c r="V65" i="4"/>
  <c r="V169" i="4" s="1"/>
  <c r="W65" i="4"/>
  <c r="W169" i="4" s="1"/>
  <c r="X65" i="4"/>
  <c r="X169" i="4" s="1"/>
  <c r="Y65" i="4"/>
  <c r="Y169" i="4" s="1"/>
  <c r="Z65" i="4"/>
  <c r="Z169" i="4" s="1"/>
  <c r="AA65" i="4"/>
  <c r="AA169" i="4" s="1"/>
  <c r="AB65" i="4"/>
  <c r="AB169" i="4" s="1"/>
  <c r="AC65" i="4"/>
  <c r="AC169" i="4" s="1"/>
  <c r="AD65" i="4"/>
  <c r="AD169" i="4" s="1"/>
  <c r="AE65" i="4"/>
  <c r="AE169" i="4" s="1"/>
  <c r="AF65" i="4"/>
  <c r="AF169" i="4" s="1"/>
  <c r="AG65" i="4"/>
  <c r="AG169" i="4" s="1"/>
  <c r="AH65" i="4"/>
  <c r="AH169" i="4" s="1"/>
  <c r="AI65" i="4"/>
  <c r="AI169" i="4" s="1"/>
  <c r="AJ65" i="4"/>
  <c r="AJ169" i="4" s="1"/>
  <c r="AK65" i="4"/>
  <c r="AK169" i="4" s="1"/>
  <c r="AL65" i="4"/>
  <c r="AL169" i="4" s="1"/>
  <c r="AM65" i="4"/>
  <c r="AM169" i="4" s="1"/>
  <c r="AN65" i="4"/>
  <c r="AN169" i="4" s="1"/>
  <c r="AO65" i="4"/>
  <c r="AO169" i="4" s="1"/>
  <c r="AP65" i="4"/>
  <c r="AP169" i="4" s="1"/>
  <c r="AQ65" i="4"/>
  <c r="AQ169" i="4" s="1"/>
  <c r="AR65" i="4"/>
  <c r="AR169" i="4" s="1"/>
  <c r="AS65" i="4"/>
  <c r="AS169" i="4" s="1"/>
  <c r="AT65" i="4"/>
  <c r="AT169" i="4" s="1"/>
  <c r="AU65" i="4"/>
  <c r="AU169" i="4" s="1"/>
  <c r="AV65" i="4"/>
  <c r="AV169" i="4" s="1"/>
  <c r="AW65" i="4"/>
  <c r="AW169" i="4" s="1"/>
  <c r="AX65" i="4"/>
  <c r="AX169" i="4" s="1"/>
  <c r="AY65" i="4"/>
  <c r="AY169" i="4" s="1"/>
  <c r="AZ65" i="4"/>
  <c r="AZ169" i="4" s="1"/>
  <c r="BA65" i="4"/>
  <c r="BA169" i="4" s="1"/>
  <c r="BB65" i="4"/>
  <c r="BB169" i="4" s="1"/>
  <c r="BC65" i="4"/>
  <c r="BC169" i="4" s="1"/>
  <c r="BD65" i="4"/>
  <c r="BD169" i="4" s="1"/>
  <c r="BE65" i="4"/>
  <c r="BE169" i="4" s="1"/>
  <c r="BF65" i="4"/>
  <c r="BF169" i="4" s="1"/>
  <c r="BG65" i="4"/>
  <c r="BG169" i="4" s="1"/>
  <c r="BH65" i="4"/>
  <c r="BH169" i="4" s="1"/>
  <c r="BI65" i="4"/>
  <c r="BI169" i="4" s="1"/>
  <c r="BJ65" i="4"/>
  <c r="BJ169" i="4" s="1"/>
  <c r="BK65" i="4"/>
  <c r="BK169" i="4" s="1"/>
  <c r="BL65" i="4"/>
  <c r="BL169" i="4" s="1"/>
  <c r="BM65" i="4"/>
  <c r="BM169" i="4" s="1"/>
  <c r="BN65" i="4"/>
  <c r="BN169" i="4" s="1"/>
  <c r="BO65" i="4"/>
  <c r="BO169" i="4" s="1"/>
  <c r="BP65" i="4"/>
  <c r="BP169" i="4" s="1"/>
  <c r="BQ65" i="4"/>
  <c r="BQ169" i="4" s="1"/>
  <c r="K66" i="4"/>
  <c r="K170" i="4" s="1"/>
  <c r="L66" i="4"/>
  <c r="L170" i="4" s="1"/>
  <c r="M66" i="4"/>
  <c r="M170" i="4" s="1"/>
  <c r="N66" i="4"/>
  <c r="N170" i="4" s="1"/>
  <c r="O66" i="4"/>
  <c r="O170" i="4" s="1"/>
  <c r="P66" i="4"/>
  <c r="P170" i="4" s="1"/>
  <c r="Q66" i="4"/>
  <c r="Q170" i="4" s="1"/>
  <c r="R66" i="4"/>
  <c r="R170" i="4" s="1"/>
  <c r="S66" i="4"/>
  <c r="S170" i="4" s="1"/>
  <c r="T66" i="4"/>
  <c r="T170" i="4" s="1"/>
  <c r="U66" i="4"/>
  <c r="U170" i="4" s="1"/>
  <c r="V66" i="4"/>
  <c r="V170" i="4" s="1"/>
  <c r="W66" i="4"/>
  <c r="W170" i="4" s="1"/>
  <c r="X66" i="4"/>
  <c r="X170" i="4" s="1"/>
  <c r="Y66" i="4"/>
  <c r="Y170" i="4" s="1"/>
  <c r="Z66" i="4"/>
  <c r="Z170" i="4" s="1"/>
  <c r="AA66" i="4"/>
  <c r="AA170" i="4" s="1"/>
  <c r="AB66" i="4"/>
  <c r="AB170" i="4" s="1"/>
  <c r="AC66" i="4"/>
  <c r="AC170" i="4" s="1"/>
  <c r="AD66" i="4"/>
  <c r="AD170" i="4" s="1"/>
  <c r="AE66" i="4"/>
  <c r="AE170" i="4" s="1"/>
  <c r="AF66" i="4"/>
  <c r="AF170" i="4" s="1"/>
  <c r="AG66" i="4"/>
  <c r="AG170" i="4" s="1"/>
  <c r="AH66" i="4"/>
  <c r="AH170" i="4" s="1"/>
  <c r="AI66" i="4"/>
  <c r="AI170" i="4" s="1"/>
  <c r="AJ66" i="4"/>
  <c r="AJ170" i="4" s="1"/>
  <c r="AK66" i="4"/>
  <c r="AK170" i="4" s="1"/>
  <c r="AL66" i="4"/>
  <c r="AL170" i="4" s="1"/>
  <c r="AM66" i="4"/>
  <c r="AM170" i="4" s="1"/>
  <c r="AN66" i="4"/>
  <c r="AN170" i="4" s="1"/>
  <c r="AO66" i="4"/>
  <c r="AO170" i="4" s="1"/>
  <c r="AP66" i="4"/>
  <c r="AP170" i="4" s="1"/>
  <c r="AQ66" i="4"/>
  <c r="AQ170" i="4" s="1"/>
  <c r="AR66" i="4"/>
  <c r="AR170" i="4" s="1"/>
  <c r="AS66" i="4"/>
  <c r="AS170" i="4" s="1"/>
  <c r="AT66" i="4"/>
  <c r="AT170" i="4" s="1"/>
  <c r="AU66" i="4"/>
  <c r="AU170" i="4" s="1"/>
  <c r="AV66" i="4"/>
  <c r="AV170" i="4" s="1"/>
  <c r="AW66" i="4"/>
  <c r="AW170" i="4" s="1"/>
  <c r="AX66" i="4"/>
  <c r="AX170" i="4" s="1"/>
  <c r="AY66" i="4"/>
  <c r="AY170" i="4" s="1"/>
  <c r="AZ66" i="4"/>
  <c r="AZ170" i="4" s="1"/>
  <c r="BA66" i="4"/>
  <c r="BA170" i="4" s="1"/>
  <c r="BB66" i="4"/>
  <c r="BB170" i="4" s="1"/>
  <c r="BC66" i="4"/>
  <c r="BC170" i="4" s="1"/>
  <c r="BD66" i="4"/>
  <c r="BD170" i="4" s="1"/>
  <c r="BE66" i="4"/>
  <c r="BE170" i="4" s="1"/>
  <c r="BF66" i="4"/>
  <c r="BF170" i="4" s="1"/>
  <c r="BG66" i="4"/>
  <c r="BG170" i="4" s="1"/>
  <c r="BH66" i="4"/>
  <c r="BH170" i="4" s="1"/>
  <c r="BI66" i="4"/>
  <c r="BI170" i="4" s="1"/>
  <c r="BJ66" i="4"/>
  <c r="BJ170" i="4" s="1"/>
  <c r="BK66" i="4"/>
  <c r="BK170" i="4" s="1"/>
  <c r="BL66" i="4"/>
  <c r="BL170" i="4" s="1"/>
  <c r="BM66" i="4"/>
  <c r="BM170" i="4" s="1"/>
  <c r="BN66" i="4"/>
  <c r="BN170" i="4" s="1"/>
  <c r="BO66" i="4"/>
  <c r="BO170" i="4" s="1"/>
  <c r="BP66" i="4"/>
  <c r="BP170" i="4" s="1"/>
  <c r="BQ66" i="4"/>
  <c r="BQ170" i="4" s="1"/>
  <c r="K67" i="4"/>
  <c r="K171" i="4" s="1"/>
  <c r="L67" i="4"/>
  <c r="L171" i="4" s="1"/>
  <c r="M67" i="4"/>
  <c r="M171" i="4" s="1"/>
  <c r="N67" i="4"/>
  <c r="N171" i="4" s="1"/>
  <c r="O67" i="4"/>
  <c r="O171" i="4" s="1"/>
  <c r="P67" i="4"/>
  <c r="P171" i="4" s="1"/>
  <c r="Q67" i="4"/>
  <c r="Q171" i="4" s="1"/>
  <c r="R67" i="4"/>
  <c r="R171" i="4" s="1"/>
  <c r="S67" i="4"/>
  <c r="S171" i="4" s="1"/>
  <c r="T67" i="4"/>
  <c r="T171" i="4" s="1"/>
  <c r="U67" i="4"/>
  <c r="U171" i="4" s="1"/>
  <c r="V67" i="4"/>
  <c r="V171" i="4" s="1"/>
  <c r="W67" i="4"/>
  <c r="W171" i="4" s="1"/>
  <c r="X67" i="4"/>
  <c r="X171" i="4" s="1"/>
  <c r="Y67" i="4"/>
  <c r="Y171" i="4" s="1"/>
  <c r="Z67" i="4"/>
  <c r="Z171" i="4" s="1"/>
  <c r="AA67" i="4"/>
  <c r="AA171" i="4" s="1"/>
  <c r="AB67" i="4"/>
  <c r="AB171" i="4" s="1"/>
  <c r="AC67" i="4"/>
  <c r="AC171" i="4" s="1"/>
  <c r="AD67" i="4"/>
  <c r="AD171" i="4" s="1"/>
  <c r="AE67" i="4"/>
  <c r="AE171" i="4" s="1"/>
  <c r="AF67" i="4"/>
  <c r="AF171" i="4" s="1"/>
  <c r="AG67" i="4"/>
  <c r="AG171" i="4" s="1"/>
  <c r="AH67" i="4"/>
  <c r="AH171" i="4" s="1"/>
  <c r="AI67" i="4"/>
  <c r="AI171" i="4" s="1"/>
  <c r="AJ67" i="4"/>
  <c r="AJ171" i="4" s="1"/>
  <c r="AK67" i="4"/>
  <c r="AK171" i="4" s="1"/>
  <c r="AL67" i="4"/>
  <c r="AL171" i="4" s="1"/>
  <c r="AM67" i="4"/>
  <c r="AM171" i="4" s="1"/>
  <c r="AN67" i="4"/>
  <c r="AN171" i="4" s="1"/>
  <c r="AO67" i="4"/>
  <c r="AO171" i="4" s="1"/>
  <c r="AP67" i="4"/>
  <c r="AP171" i="4" s="1"/>
  <c r="AQ67" i="4"/>
  <c r="AQ171" i="4" s="1"/>
  <c r="AR67" i="4"/>
  <c r="AR171" i="4" s="1"/>
  <c r="AS67" i="4"/>
  <c r="AS171" i="4" s="1"/>
  <c r="AT67" i="4"/>
  <c r="AT171" i="4" s="1"/>
  <c r="AU67" i="4"/>
  <c r="AU171" i="4" s="1"/>
  <c r="AV67" i="4"/>
  <c r="AV171" i="4" s="1"/>
  <c r="AW67" i="4"/>
  <c r="AW171" i="4" s="1"/>
  <c r="AX67" i="4"/>
  <c r="AX171" i="4" s="1"/>
  <c r="AY67" i="4"/>
  <c r="AY171" i="4" s="1"/>
  <c r="AZ67" i="4"/>
  <c r="AZ171" i="4" s="1"/>
  <c r="BA67" i="4"/>
  <c r="BA171" i="4" s="1"/>
  <c r="BB67" i="4"/>
  <c r="BB171" i="4" s="1"/>
  <c r="BC67" i="4"/>
  <c r="BC171" i="4" s="1"/>
  <c r="BD67" i="4"/>
  <c r="BD171" i="4" s="1"/>
  <c r="BE67" i="4"/>
  <c r="BE171" i="4" s="1"/>
  <c r="BF67" i="4"/>
  <c r="BF171" i="4" s="1"/>
  <c r="BG67" i="4"/>
  <c r="BG171" i="4" s="1"/>
  <c r="BH67" i="4"/>
  <c r="BH171" i="4" s="1"/>
  <c r="BI67" i="4"/>
  <c r="BI171" i="4" s="1"/>
  <c r="BJ67" i="4"/>
  <c r="BJ171" i="4" s="1"/>
  <c r="BK67" i="4"/>
  <c r="BK171" i="4" s="1"/>
  <c r="BL67" i="4"/>
  <c r="BL171" i="4" s="1"/>
  <c r="BM67" i="4"/>
  <c r="BM171" i="4" s="1"/>
  <c r="BN67" i="4"/>
  <c r="BN171" i="4" s="1"/>
  <c r="BO67" i="4"/>
  <c r="BO171" i="4" s="1"/>
  <c r="BP67" i="4"/>
  <c r="BP171" i="4" s="1"/>
  <c r="BQ67" i="4"/>
  <c r="BQ171" i="4" s="1"/>
  <c r="K68" i="4"/>
  <c r="K172" i="4" s="1"/>
  <c r="L68" i="4"/>
  <c r="L172" i="4" s="1"/>
  <c r="M68" i="4"/>
  <c r="M172" i="4" s="1"/>
  <c r="N68" i="4"/>
  <c r="N172" i="4" s="1"/>
  <c r="O68" i="4"/>
  <c r="O172" i="4" s="1"/>
  <c r="P68" i="4"/>
  <c r="P172" i="4" s="1"/>
  <c r="Q68" i="4"/>
  <c r="Q172" i="4" s="1"/>
  <c r="R68" i="4"/>
  <c r="R172" i="4" s="1"/>
  <c r="S68" i="4"/>
  <c r="S172" i="4" s="1"/>
  <c r="T68" i="4"/>
  <c r="T172" i="4" s="1"/>
  <c r="U68" i="4"/>
  <c r="U172" i="4" s="1"/>
  <c r="V68" i="4"/>
  <c r="V172" i="4" s="1"/>
  <c r="W68" i="4"/>
  <c r="W172" i="4" s="1"/>
  <c r="X68" i="4"/>
  <c r="X172" i="4" s="1"/>
  <c r="Y68" i="4"/>
  <c r="Y172" i="4" s="1"/>
  <c r="Z68" i="4"/>
  <c r="Z172" i="4" s="1"/>
  <c r="AA68" i="4"/>
  <c r="AA172" i="4" s="1"/>
  <c r="AB68" i="4"/>
  <c r="AB172" i="4" s="1"/>
  <c r="AC68" i="4"/>
  <c r="AC172" i="4" s="1"/>
  <c r="AD68" i="4"/>
  <c r="AD172" i="4" s="1"/>
  <c r="AE68" i="4"/>
  <c r="AE172" i="4" s="1"/>
  <c r="AF68" i="4"/>
  <c r="AF172" i="4" s="1"/>
  <c r="AG68" i="4"/>
  <c r="AG172" i="4" s="1"/>
  <c r="AH68" i="4"/>
  <c r="AH172" i="4" s="1"/>
  <c r="AI68" i="4"/>
  <c r="AI172" i="4" s="1"/>
  <c r="AJ68" i="4"/>
  <c r="AJ172" i="4" s="1"/>
  <c r="AK68" i="4"/>
  <c r="AK172" i="4" s="1"/>
  <c r="AL68" i="4"/>
  <c r="AL172" i="4" s="1"/>
  <c r="AM68" i="4"/>
  <c r="AM172" i="4" s="1"/>
  <c r="AN68" i="4"/>
  <c r="AN172" i="4" s="1"/>
  <c r="AO68" i="4"/>
  <c r="AO172" i="4" s="1"/>
  <c r="AP68" i="4"/>
  <c r="AP172" i="4" s="1"/>
  <c r="AQ68" i="4"/>
  <c r="AQ172" i="4" s="1"/>
  <c r="AR68" i="4"/>
  <c r="AR172" i="4" s="1"/>
  <c r="AS68" i="4"/>
  <c r="AS172" i="4" s="1"/>
  <c r="AT68" i="4"/>
  <c r="AT172" i="4" s="1"/>
  <c r="AU68" i="4"/>
  <c r="AU172" i="4" s="1"/>
  <c r="AV68" i="4"/>
  <c r="AV172" i="4" s="1"/>
  <c r="AW68" i="4"/>
  <c r="AW172" i="4" s="1"/>
  <c r="AX68" i="4"/>
  <c r="AX172" i="4" s="1"/>
  <c r="AY68" i="4"/>
  <c r="AY172" i="4" s="1"/>
  <c r="AZ68" i="4"/>
  <c r="AZ172" i="4" s="1"/>
  <c r="BA68" i="4"/>
  <c r="BA172" i="4" s="1"/>
  <c r="BB68" i="4"/>
  <c r="BB172" i="4" s="1"/>
  <c r="BC68" i="4"/>
  <c r="BC172" i="4" s="1"/>
  <c r="BD68" i="4"/>
  <c r="BD172" i="4" s="1"/>
  <c r="BE68" i="4"/>
  <c r="BE172" i="4" s="1"/>
  <c r="BF68" i="4"/>
  <c r="BF172" i="4" s="1"/>
  <c r="BG68" i="4"/>
  <c r="BG172" i="4" s="1"/>
  <c r="BH68" i="4"/>
  <c r="BH172" i="4" s="1"/>
  <c r="BI68" i="4"/>
  <c r="BI172" i="4" s="1"/>
  <c r="BJ68" i="4"/>
  <c r="BJ172" i="4" s="1"/>
  <c r="BK68" i="4"/>
  <c r="BK172" i="4" s="1"/>
  <c r="BL68" i="4"/>
  <c r="BL172" i="4" s="1"/>
  <c r="BM68" i="4"/>
  <c r="BM172" i="4" s="1"/>
  <c r="BN68" i="4"/>
  <c r="BN172" i="4" s="1"/>
  <c r="BO68" i="4"/>
  <c r="BO172" i="4" s="1"/>
  <c r="BP68" i="4"/>
  <c r="BP172" i="4" s="1"/>
  <c r="BQ68" i="4"/>
  <c r="BQ172" i="4" s="1"/>
  <c r="K69" i="4"/>
  <c r="K173" i="4" s="1"/>
  <c r="L69" i="4"/>
  <c r="L173" i="4" s="1"/>
  <c r="M69" i="4"/>
  <c r="M173" i="4" s="1"/>
  <c r="N69" i="4"/>
  <c r="N173" i="4" s="1"/>
  <c r="O69" i="4"/>
  <c r="O173" i="4" s="1"/>
  <c r="P69" i="4"/>
  <c r="P173" i="4" s="1"/>
  <c r="Q69" i="4"/>
  <c r="Q173" i="4" s="1"/>
  <c r="R69" i="4"/>
  <c r="R173" i="4" s="1"/>
  <c r="S69" i="4"/>
  <c r="S173" i="4" s="1"/>
  <c r="T69" i="4"/>
  <c r="T173" i="4" s="1"/>
  <c r="U69" i="4"/>
  <c r="U173" i="4" s="1"/>
  <c r="V69" i="4"/>
  <c r="V173" i="4" s="1"/>
  <c r="W69" i="4"/>
  <c r="W173" i="4" s="1"/>
  <c r="X69" i="4"/>
  <c r="X173" i="4" s="1"/>
  <c r="Y69" i="4"/>
  <c r="Y173" i="4" s="1"/>
  <c r="Z69" i="4"/>
  <c r="Z173" i="4" s="1"/>
  <c r="AA69" i="4"/>
  <c r="AA173" i="4" s="1"/>
  <c r="AB69" i="4"/>
  <c r="AB173" i="4" s="1"/>
  <c r="AC69" i="4"/>
  <c r="AC173" i="4" s="1"/>
  <c r="AD69" i="4"/>
  <c r="AD173" i="4" s="1"/>
  <c r="AE69" i="4"/>
  <c r="AE173" i="4" s="1"/>
  <c r="AF69" i="4"/>
  <c r="AF173" i="4" s="1"/>
  <c r="AG69" i="4"/>
  <c r="AG173" i="4" s="1"/>
  <c r="AH69" i="4"/>
  <c r="AH173" i="4" s="1"/>
  <c r="AI69" i="4"/>
  <c r="AI173" i="4" s="1"/>
  <c r="AJ69" i="4"/>
  <c r="AJ173" i="4" s="1"/>
  <c r="AK69" i="4"/>
  <c r="AK173" i="4" s="1"/>
  <c r="AL69" i="4"/>
  <c r="AL173" i="4" s="1"/>
  <c r="AM69" i="4"/>
  <c r="AM173" i="4" s="1"/>
  <c r="AN69" i="4"/>
  <c r="AN173" i="4" s="1"/>
  <c r="AO69" i="4"/>
  <c r="AO173" i="4" s="1"/>
  <c r="AP69" i="4"/>
  <c r="AP173" i="4" s="1"/>
  <c r="AQ69" i="4"/>
  <c r="AQ173" i="4" s="1"/>
  <c r="AR69" i="4"/>
  <c r="AR173" i="4" s="1"/>
  <c r="AS69" i="4"/>
  <c r="AS173" i="4" s="1"/>
  <c r="AT69" i="4"/>
  <c r="AT173" i="4" s="1"/>
  <c r="AU69" i="4"/>
  <c r="AU173" i="4" s="1"/>
  <c r="AV69" i="4"/>
  <c r="AV173" i="4" s="1"/>
  <c r="AW69" i="4"/>
  <c r="AW173" i="4" s="1"/>
  <c r="AX69" i="4"/>
  <c r="AX173" i="4" s="1"/>
  <c r="AY69" i="4"/>
  <c r="AY173" i="4" s="1"/>
  <c r="AZ69" i="4"/>
  <c r="AZ173" i="4" s="1"/>
  <c r="BA69" i="4"/>
  <c r="BA173" i="4" s="1"/>
  <c r="BB69" i="4"/>
  <c r="BB173" i="4" s="1"/>
  <c r="BC69" i="4"/>
  <c r="BC173" i="4" s="1"/>
  <c r="BD69" i="4"/>
  <c r="BD173" i="4" s="1"/>
  <c r="BE69" i="4"/>
  <c r="BE173" i="4" s="1"/>
  <c r="BF69" i="4"/>
  <c r="BF173" i="4" s="1"/>
  <c r="BG69" i="4"/>
  <c r="BG173" i="4" s="1"/>
  <c r="BH69" i="4"/>
  <c r="BH173" i="4" s="1"/>
  <c r="BI69" i="4"/>
  <c r="BI173" i="4" s="1"/>
  <c r="BJ69" i="4"/>
  <c r="BJ173" i="4" s="1"/>
  <c r="BK69" i="4"/>
  <c r="BK173" i="4" s="1"/>
  <c r="BL69" i="4"/>
  <c r="BL173" i="4" s="1"/>
  <c r="BM69" i="4"/>
  <c r="BM173" i="4" s="1"/>
  <c r="BN69" i="4"/>
  <c r="BN173" i="4" s="1"/>
  <c r="BO69" i="4"/>
  <c r="BO173" i="4" s="1"/>
  <c r="BP69" i="4"/>
  <c r="BP173" i="4" s="1"/>
  <c r="BQ69" i="4"/>
  <c r="BQ173" i="4" s="1"/>
  <c r="J69" i="4"/>
  <c r="J173" i="4" s="1"/>
  <c r="J68" i="4"/>
  <c r="J172" i="4" s="1"/>
  <c r="J67" i="4"/>
  <c r="J171" i="4" s="1"/>
  <c r="J66" i="4"/>
  <c r="J170" i="4" s="1"/>
  <c r="J65" i="4"/>
  <c r="J169" i="4" s="1"/>
  <c r="J64" i="4"/>
  <c r="J168" i="4" s="1"/>
  <c r="J63" i="4"/>
  <c r="J167" i="4" s="1"/>
  <c r="J60" i="4"/>
  <c r="J139" i="4" s="1"/>
  <c r="J58" i="4"/>
  <c r="J146" i="4" s="1"/>
  <c r="J57" i="4"/>
  <c r="J142" i="4" s="1"/>
  <c r="J51" i="4"/>
  <c r="J50" i="4"/>
  <c r="J49" i="4"/>
  <c r="J47" i="4"/>
  <c r="J46" i="4"/>
  <c r="J111" i="4" s="1"/>
  <c r="J43" i="4"/>
  <c r="J42" i="4"/>
  <c r="J40" i="4"/>
  <c r="J39" i="4"/>
  <c r="J38" i="4"/>
  <c r="J37" i="4"/>
  <c r="J36" i="4"/>
  <c r="J33" i="4"/>
  <c r="J31" i="4"/>
  <c r="J29" i="4"/>
  <c r="J27" i="4"/>
  <c r="J26" i="4"/>
  <c r="J24" i="4"/>
  <c r="G58" i="18"/>
  <c r="G58" i="4" s="1"/>
  <c r="G146" i="4" s="1"/>
  <c r="G57" i="18"/>
  <c r="G57" i="4" s="1"/>
  <c r="G142" i="4" s="1"/>
  <c r="J54" i="4"/>
  <c r="G54" i="18"/>
  <c r="G54" i="4" s="1"/>
  <c r="J53" i="4"/>
  <c r="G53" i="18"/>
  <c r="G53" i="4" s="1"/>
  <c r="G43" i="18"/>
  <c r="G43" i="4" s="1"/>
  <c r="G42" i="18"/>
  <c r="G42" i="4" s="1"/>
  <c r="H1" i="8"/>
  <c r="BQ147" i="4" l="1"/>
  <c r="BM147" i="4"/>
  <c r="BI147" i="4"/>
  <c r="BE147" i="4"/>
  <c r="BA147" i="4"/>
  <c r="AW147" i="4"/>
  <c r="AS147" i="4"/>
  <c r="AO147" i="4"/>
  <c r="AK147" i="4"/>
  <c r="AG147" i="4"/>
  <c r="AC147" i="4"/>
  <c r="Y147" i="4"/>
  <c r="U147" i="4"/>
  <c r="Q147" i="4"/>
  <c r="M147" i="4"/>
  <c r="J143" i="4"/>
  <c r="J147" i="4"/>
  <c r="BO147" i="4"/>
  <c r="BK147" i="4"/>
  <c r="BG147" i="4"/>
  <c r="BC147" i="4"/>
  <c r="AY147" i="4"/>
  <c r="AU147" i="4"/>
  <c r="AQ147" i="4"/>
  <c r="AM147" i="4"/>
  <c r="AI147" i="4"/>
  <c r="AE147" i="4"/>
  <c r="AA147" i="4"/>
  <c r="W147" i="4"/>
  <c r="S147" i="4"/>
  <c r="O147" i="4"/>
  <c r="K147" i="4"/>
  <c r="BN143" i="4"/>
  <c r="BJ143" i="4"/>
  <c r="BF143" i="4"/>
  <c r="BB143" i="4"/>
  <c r="AX143" i="4"/>
  <c r="AT143" i="4"/>
  <c r="AP143" i="4"/>
  <c r="AL143" i="4"/>
  <c r="AH143" i="4"/>
  <c r="AD143" i="4"/>
  <c r="Z143" i="4"/>
  <c r="V143" i="4"/>
  <c r="R143" i="4"/>
  <c r="N143" i="4"/>
  <c r="BN147" i="4"/>
  <c r="BJ147" i="4"/>
  <c r="BF147" i="4"/>
  <c r="BB147" i="4"/>
  <c r="AX147" i="4"/>
  <c r="AT147" i="4"/>
  <c r="AP147" i="4"/>
  <c r="AL147" i="4"/>
  <c r="AH147" i="4"/>
  <c r="AD147" i="4"/>
  <c r="Z147" i="4"/>
  <c r="V147" i="4"/>
  <c r="R147" i="4"/>
  <c r="N147" i="4"/>
  <c r="BQ143" i="4"/>
  <c r="BM143" i="4"/>
  <c r="BI143" i="4"/>
  <c r="BE143" i="4"/>
  <c r="BA143" i="4"/>
  <c r="AW143" i="4"/>
  <c r="AS143" i="4"/>
  <c r="AO143" i="4"/>
  <c r="AK143" i="4"/>
  <c r="AG143" i="4"/>
  <c r="AC143" i="4"/>
  <c r="Y143" i="4"/>
  <c r="U143" i="4"/>
  <c r="Q143" i="4"/>
  <c r="M143" i="4"/>
  <c r="BP143" i="4"/>
  <c r="BH143" i="4"/>
  <c r="AZ143" i="4"/>
  <c r="AV143" i="4"/>
  <c r="AR143" i="4"/>
  <c r="AJ143" i="4"/>
  <c r="AF143" i="4"/>
  <c r="AB143" i="4"/>
  <c r="X143" i="4"/>
  <c r="T143" i="4"/>
  <c r="P143" i="4"/>
  <c r="L143" i="4"/>
  <c r="BL143" i="4"/>
  <c r="BD143" i="4"/>
  <c r="AN143" i="4"/>
  <c r="BP147" i="4"/>
  <c r="BL147" i="4"/>
  <c r="BH147" i="4"/>
  <c r="BD147" i="4"/>
  <c r="AZ147" i="4"/>
  <c r="AV147" i="4"/>
  <c r="AR147" i="4"/>
  <c r="AN147" i="4"/>
  <c r="AJ147" i="4"/>
  <c r="AF147" i="4"/>
  <c r="AB147" i="4"/>
  <c r="X147" i="4"/>
  <c r="T147" i="4"/>
  <c r="P147" i="4"/>
  <c r="BO143" i="4"/>
  <c r="BK143" i="4"/>
  <c r="BG143" i="4"/>
  <c r="BC143" i="4"/>
  <c r="AY143" i="4"/>
  <c r="AU143" i="4"/>
  <c r="AQ143" i="4"/>
  <c r="AM143" i="4"/>
  <c r="AI143" i="4"/>
  <c r="AE143" i="4"/>
  <c r="AA143" i="4"/>
  <c r="W143" i="4"/>
  <c r="S143" i="4"/>
  <c r="O143" i="4"/>
  <c r="K143" i="4"/>
  <c r="BA133" i="4"/>
  <c r="BE127" i="4"/>
  <c r="AG127" i="4"/>
  <c r="BM133" i="4"/>
  <c r="AO133" i="4"/>
  <c r="AC133" i="4"/>
  <c r="Q133" i="4"/>
  <c r="Q127" i="4"/>
  <c r="BQ127" i="4"/>
  <c r="AS127" i="4"/>
  <c r="U127" i="4"/>
  <c r="BI133" i="4"/>
  <c r="AW133" i="4"/>
  <c r="AK133" i="4"/>
  <c r="Y133" i="4"/>
  <c r="M133" i="4"/>
  <c r="AJ133" i="4"/>
  <c r="U133" i="4"/>
  <c r="Y127" i="4"/>
  <c r="M127" i="4"/>
  <c r="BO135" i="4"/>
  <c r="BO127" i="4"/>
  <c r="BO133" i="4"/>
  <c r="BK127" i="4"/>
  <c r="BK133" i="4"/>
  <c r="BG135" i="4"/>
  <c r="BG127" i="4"/>
  <c r="BG133" i="4"/>
  <c r="BC129" i="4"/>
  <c r="BC127" i="4"/>
  <c r="BC133" i="4"/>
  <c r="AY127" i="4"/>
  <c r="AY133" i="4"/>
  <c r="AU129" i="4"/>
  <c r="AU127" i="4"/>
  <c r="AU133" i="4"/>
  <c r="AQ127" i="4"/>
  <c r="AQ133" i="4"/>
  <c r="AM135" i="4"/>
  <c r="AM127" i="4"/>
  <c r="AM133" i="4"/>
  <c r="AI127" i="4"/>
  <c r="AI133" i="4"/>
  <c r="AE135" i="4"/>
  <c r="AE127" i="4"/>
  <c r="AE133" i="4"/>
  <c r="AA129" i="4"/>
  <c r="AA127" i="4"/>
  <c r="AA133" i="4"/>
  <c r="W129" i="4"/>
  <c r="W127" i="4"/>
  <c r="W133" i="4"/>
  <c r="S129" i="4"/>
  <c r="S127" i="4"/>
  <c r="S133" i="4"/>
  <c r="O129" i="4"/>
  <c r="O127" i="4"/>
  <c r="O133" i="4"/>
  <c r="K127" i="4"/>
  <c r="K133" i="4"/>
  <c r="BN127" i="4"/>
  <c r="BN133" i="4"/>
  <c r="BJ127" i="4"/>
  <c r="BJ133" i="4"/>
  <c r="BF127" i="4"/>
  <c r="BF133" i="4"/>
  <c r="BB127" i="4"/>
  <c r="BB133" i="4"/>
  <c r="AX127" i="4"/>
  <c r="AX133" i="4"/>
  <c r="AT127" i="4"/>
  <c r="AT133" i="4"/>
  <c r="AP127" i="4"/>
  <c r="AP133" i="4"/>
  <c r="AL127" i="4"/>
  <c r="AL133" i="4"/>
  <c r="AH127" i="4"/>
  <c r="AH133" i="4"/>
  <c r="AD127" i="4"/>
  <c r="AD133" i="4"/>
  <c r="Z129" i="4"/>
  <c r="Z127" i="4"/>
  <c r="Z133" i="4"/>
  <c r="V129" i="4"/>
  <c r="V127" i="4"/>
  <c r="V133" i="4"/>
  <c r="R129" i="4"/>
  <c r="R127" i="4"/>
  <c r="R133" i="4"/>
  <c r="N129" i="4"/>
  <c r="N127" i="4"/>
  <c r="N133" i="4"/>
  <c r="BP129" i="4"/>
  <c r="BP127" i="4"/>
  <c r="BL129" i="4"/>
  <c r="BL133" i="4"/>
  <c r="BH129" i="4"/>
  <c r="BH127" i="4"/>
  <c r="BD135" i="4"/>
  <c r="BD133" i="4"/>
  <c r="AZ135" i="4"/>
  <c r="AZ127" i="4"/>
  <c r="AV135" i="4"/>
  <c r="AV133" i="4"/>
  <c r="AR135" i="4"/>
  <c r="AR127" i="4"/>
  <c r="AN135" i="4"/>
  <c r="AN133" i="4"/>
  <c r="AF135" i="4"/>
  <c r="AF133" i="4"/>
  <c r="X129" i="4"/>
  <c r="X133" i="4"/>
  <c r="T129" i="4"/>
  <c r="T127" i="4"/>
  <c r="P129" i="4"/>
  <c r="P133" i="4"/>
  <c r="L129" i="4"/>
  <c r="L127" i="4"/>
  <c r="BH133" i="4"/>
  <c r="AB133" i="4"/>
  <c r="BD127" i="4"/>
  <c r="X127" i="4"/>
  <c r="AJ129" i="4"/>
  <c r="AJ135" i="4"/>
  <c r="AB129" i="4"/>
  <c r="AB135" i="4"/>
  <c r="BK129" i="4"/>
  <c r="BK135" i="4"/>
  <c r="AY129" i="4"/>
  <c r="AY135" i="4"/>
  <c r="AQ129" i="4"/>
  <c r="AQ135" i="4"/>
  <c r="AI129" i="4"/>
  <c r="AI135" i="4"/>
  <c r="K129" i="4"/>
  <c r="K135" i="4"/>
  <c r="BL135" i="4"/>
  <c r="BQ129" i="4"/>
  <c r="BQ135" i="4"/>
  <c r="BM129" i="4"/>
  <c r="BM135" i="4"/>
  <c r="BI129" i="4"/>
  <c r="BI135" i="4"/>
  <c r="BE129" i="4"/>
  <c r="BE135" i="4"/>
  <c r="BA129" i="4"/>
  <c r="BA135" i="4"/>
  <c r="AW129" i="4"/>
  <c r="AW135" i="4"/>
  <c r="AS129" i="4"/>
  <c r="AS135" i="4"/>
  <c r="AO129" i="4"/>
  <c r="AO135" i="4"/>
  <c r="AC129" i="4"/>
  <c r="AC135" i="4"/>
  <c r="AK129" i="4"/>
  <c r="AK135" i="4"/>
  <c r="AG129" i="4"/>
  <c r="AG135" i="4"/>
  <c r="BN135" i="4"/>
  <c r="BN129" i="4"/>
  <c r="BJ135" i="4"/>
  <c r="BJ129" i="4"/>
  <c r="BF135" i="4"/>
  <c r="BF129" i="4"/>
  <c r="BB135" i="4"/>
  <c r="BB129" i="4"/>
  <c r="AX135" i="4"/>
  <c r="AX129" i="4"/>
  <c r="AT135" i="4"/>
  <c r="AT129" i="4"/>
  <c r="AP135" i="4"/>
  <c r="AP129" i="4"/>
  <c r="AL135" i="4"/>
  <c r="AL129" i="4"/>
  <c r="AH135" i="4"/>
  <c r="AH129" i="4"/>
  <c r="AD135" i="4"/>
  <c r="AD129" i="4"/>
  <c r="BD129" i="4"/>
  <c r="AV129" i="4"/>
  <c r="AN129" i="4"/>
  <c r="AF129" i="4"/>
  <c r="BG129" i="4"/>
  <c r="AE129" i="4"/>
  <c r="BP135" i="4"/>
  <c r="BH135" i="4"/>
  <c r="BC135" i="4"/>
  <c r="AU135" i="4"/>
  <c r="AZ129" i="4"/>
  <c r="AR129" i="4"/>
  <c r="BO129" i="4"/>
  <c r="AM129" i="4"/>
  <c r="F6" i="5"/>
  <c r="K121"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AQ100" i="4"/>
  <c r="AR100" i="4"/>
  <c r="AS100" i="4"/>
  <c r="AT100" i="4"/>
  <c r="AU100" i="4"/>
  <c r="AV100" i="4"/>
  <c r="AW100" i="4"/>
  <c r="AX100" i="4"/>
  <c r="AY100" i="4"/>
  <c r="AZ100" i="4"/>
  <c r="BA100" i="4"/>
  <c r="BB100" i="4"/>
  <c r="BC100" i="4"/>
  <c r="BD100" i="4"/>
  <c r="BE100" i="4"/>
  <c r="BF100" i="4"/>
  <c r="BG100" i="4"/>
  <c r="BH100" i="4"/>
  <c r="BI100" i="4"/>
  <c r="BJ100" i="4"/>
  <c r="BK100" i="4"/>
  <c r="BL100" i="4"/>
  <c r="BM100" i="4"/>
  <c r="BN100" i="4"/>
  <c r="BO100" i="4"/>
  <c r="BP100" i="4"/>
  <c r="BQ100" i="4"/>
  <c r="J100" i="4"/>
  <c r="Q86" i="4"/>
  <c r="Q91" i="4"/>
  <c r="K91" i="4"/>
  <c r="L91" i="4"/>
  <c r="M91" i="4"/>
  <c r="N91" i="4"/>
  <c r="O91" i="4"/>
  <c r="P91" i="4"/>
  <c r="R91" i="4"/>
  <c r="S91" i="4"/>
  <c r="T91" i="4"/>
  <c r="U91" i="4"/>
  <c r="V91" i="4"/>
  <c r="W91" i="4"/>
  <c r="X91" i="4"/>
  <c r="Y91" i="4"/>
  <c r="Z91" i="4"/>
  <c r="AA91" i="4"/>
  <c r="AB91" i="4"/>
  <c r="AC91" i="4"/>
  <c r="AD91" i="4"/>
  <c r="AE91" i="4"/>
  <c r="AF91" i="4"/>
  <c r="AG91" i="4"/>
  <c r="AH91" i="4"/>
  <c r="AI91" i="4"/>
  <c r="AJ91" i="4"/>
  <c r="AK91" i="4"/>
  <c r="AL91" i="4"/>
  <c r="AM91" i="4"/>
  <c r="AN91" i="4"/>
  <c r="AO91" i="4"/>
  <c r="AP91" i="4"/>
  <c r="AQ91" i="4"/>
  <c r="AR91" i="4"/>
  <c r="AS91" i="4"/>
  <c r="AT91" i="4"/>
  <c r="AU91" i="4"/>
  <c r="AV91" i="4"/>
  <c r="AW91" i="4"/>
  <c r="AX91" i="4"/>
  <c r="AY91" i="4"/>
  <c r="AZ91" i="4"/>
  <c r="BA91" i="4"/>
  <c r="BB91" i="4"/>
  <c r="BC91" i="4"/>
  <c r="BD91" i="4"/>
  <c r="BE91" i="4"/>
  <c r="BF91" i="4"/>
  <c r="BG91" i="4"/>
  <c r="BH91" i="4"/>
  <c r="BI91" i="4"/>
  <c r="BJ91" i="4"/>
  <c r="BK91" i="4"/>
  <c r="BL91" i="4"/>
  <c r="BM91" i="4"/>
  <c r="BN91" i="4"/>
  <c r="BO91" i="4"/>
  <c r="BP91" i="4"/>
  <c r="BQ91" i="4"/>
  <c r="J91" i="4"/>
  <c r="J85" i="4"/>
  <c r="K85" i="4"/>
  <c r="L85" i="4"/>
  <c r="M85" i="4"/>
  <c r="N85" i="4"/>
  <c r="O85" i="4"/>
  <c r="P85" i="4"/>
  <c r="Q85" i="4"/>
  <c r="R85" i="4"/>
  <c r="S85" i="4"/>
  <c r="T85" i="4"/>
  <c r="J86" i="4"/>
  <c r="K86" i="4"/>
  <c r="L86" i="4"/>
  <c r="M86" i="4"/>
  <c r="N86" i="4"/>
  <c r="O86" i="4"/>
  <c r="P86" i="4"/>
  <c r="R86" i="4"/>
  <c r="S86" i="4"/>
  <c r="T86" i="4"/>
  <c r="J87" i="4"/>
  <c r="K87" i="4"/>
  <c r="L87" i="4"/>
  <c r="M87" i="4"/>
  <c r="N87" i="4"/>
  <c r="O87" i="4"/>
  <c r="P87" i="4"/>
  <c r="Q87" i="4"/>
  <c r="R87" i="4"/>
  <c r="S87" i="4"/>
  <c r="T87" i="4"/>
  <c r="J88" i="4"/>
  <c r="K88" i="4"/>
  <c r="L88" i="4"/>
  <c r="M88" i="4"/>
  <c r="N88" i="4"/>
  <c r="O88" i="4"/>
  <c r="P88" i="4"/>
  <c r="Q88" i="4"/>
  <c r="R88" i="4"/>
  <c r="S88" i="4"/>
  <c r="S104" i="4" s="1"/>
  <c r="S105" i="4" s="1"/>
  <c r="S145" i="4" s="1"/>
  <c r="T88" i="4"/>
  <c r="J89" i="4"/>
  <c r="K89" i="4"/>
  <c r="L89" i="4"/>
  <c r="M89" i="4"/>
  <c r="N89" i="4"/>
  <c r="O89" i="4"/>
  <c r="P89" i="4"/>
  <c r="Q89" i="4"/>
  <c r="R89" i="4"/>
  <c r="S89" i="4"/>
  <c r="T89"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X85" i="4"/>
  <c r="AY85" i="4"/>
  <c r="AZ85" i="4"/>
  <c r="BA85" i="4"/>
  <c r="BB85" i="4"/>
  <c r="BC85" i="4"/>
  <c r="BD85" i="4"/>
  <c r="BE85" i="4"/>
  <c r="BF85" i="4"/>
  <c r="BG85" i="4"/>
  <c r="BH85" i="4"/>
  <c r="BI85" i="4"/>
  <c r="BJ85" i="4"/>
  <c r="BK85" i="4"/>
  <c r="BL85" i="4"/>
  <c r="BM85" i="4"/>
  <c r="BN85" i="4"/>
  <c r="BO85" i="4"/>
  <c r="BP85" i="4"/>
  <c r="BQ85" i="4"/>
  <c r="V86" i="4"/>
  <c r="V95" i="4" s="1"/>
  <c r="W86" i="4"/>
  <c r="W95" i="4" s="1"/>
  <c r="X86" i="4"/>
  <c r="Y86" i="4"/>
  <c r="Y95" i="4" s="1"/>
  <c r="Z86" i="4"/>
  <c r="Z95" i="4" s="1"/>
  <c r="AA86" i="4"/>
  <c r="AB86" i="4"/>
  <c r="AB95" i="4" s="1"/>
  <c r="AC86" i="4"/>
  <c r="AC95" i="4" s="1"/>
  <c r="AD86" i="4"/>
  <c r="AD95" i="4" s="1"/>
  <c r="AE86" i="4"/>
  <c r="AF86" i="4"/>
  <c r="AG86" i="4"/>
  <c r="AH86" i="4"/>
  <c r="AH95" i="4" s="1"/>
  <c r="AI86" i="4"/>
  <c r="AI95" i="4" s="1"/>
  <c r="AJ86" i="4"/>
  <c r="AJ95" i="4" s="1"/>
  <c r="AK86" i="4"/>
  <c r="AK95" i="4" s="1"/>
  <c r="AL86" i="4"/>
  <c r="AL95" i="4" s="1"/>
  <c r="AM86" i="4"/>
  <c r="AM95" i="4" s="1"/>
  <c r="AN86" i="4"/>
  <c r="AN95" i="4" s="1"/>
  <c r="AO86" i="4"/>
  <c r="AO95" i="4" s="1"/>
  <c r="AP86" i="4"/>
  <c r="AP95" i="4" s="1"/>
  <c r="AQ86" i="4"/>
  <c r="AQ95" i="4" s="1"/>
  <c r="AR86" i="4"/>
  <c r="AR95" i="4" s="1"/>
  <c r="AS86" i="4"/>
  <c r="AS95" i="4" s="1"/>
  <c r="AT86" i="4"/>
  <c r="AT95" i="4" s="1"/>
  <c r="AU86" i="4"/>
  <c r="AU95" i="4" s="1"/>
  <c r="AV86" i="4"/>
  <c r="AV95" i="4" s="1"/>
  <c r="AW86" i="4"/>
  <c r="AW95" i="4" s="1"/>
  <c r="AX86" i="4"/>
  <c r="AX95" i="4" s="1"/>
  <c r="AY86" i="4"/>
  <c r="AY95" i="4" s="1"/>
  <c r="AZ86" i="4"/>
  <c r="AZ95" i="4" s="1"/>
  <c r="BA86" i="4"/>
  <c r="BA95" i="4" s="1"/>
  <c r="BB86" i="4"/>
  <c r="BB95" i="4" s="1"/>
  <c r="BC86" i="4"/>
  <c r="BC95" i="4" s="1"/>
  <c r="BD86" i="4"/>
  <c r="BD95" i="4" s="1"/>
  <c r="BE86" i="4"/>
  <c r="BE95" i="4" s="1"/>
  <c r="BF86" i="4"/>
  <c r="BF95" i="4" s="1"/>
  <c r="BG86" i="4"/>
  <c r="BG95" i="4" s="1"/>
  <c r="BH86" i="4"/>
  <c r="BH95" i="4" s="1"/>
  <c r="BI86" i="4"/>
  <c r="BI95" i="4" s="1"/>
  <c r="BJ86" i="4"/>
  <c r="BJ95" i="4" s="1"/>
  <c r="BK86" i="4"/>
  <c r="BK95" i="4" s="1"/>
  <c r="BL86" i="4"/>
  <c r="BL95" i="4" s="1"/>
  <c r="BM86" i="4"/>
  <c r="BM95" i="4" s="1"/>
  <c r="BN86" i="4"/>
  <c r="BN95" i="4" s="1"/>
  <c r="BO86" i="4"/>
  <c r="BO95" i="4" s="1"/>
  <c r="BP86" i="4"/>
  <c r="BP95" i="4" s="1"/>
  <c r="BQ86" i="4"/>
  <c r="BQ95" i="4" s="1"/>
  <c r="V87" i="4"/>
  <c r="W87" i="4"/>
  <c r="X87" i="4"/>
  <c r="Y87" i="4"/>
  <c r="Z87" i="4"/>
  <c r="AA87" i="4"/>
  <c r="AB87" i="4"/>
  <c r="AC87" i="4"/>
  <c r="AD87" i="4"/>
  <c r="AE87" i="4"/>
  <c r="AF87" i="4"/>
  <c r="AG87" i="4"/>
  <c r="AH87" i="4"/>
  <c r="AI87" i="4"/>
  <c r="AJ87" i="4"/>
  <c r="AK87" i="4"/>
  <c r="AL87" i="4"/>
  <c r="AM87" i="4"/>
  <c r="AN87" i="4"/>
  <c r="AO87" i="4"/>
  <c r="AP87" i="4"/>
  <c r="AQ87" i="4"/>
  <c r="AR87" i="4"/>
  <c r="AS87" i="4"/>
  <c r="AT87" i="4"/>
  <c r="AU87" i="4"/>
  <c r="AV87" i="4"/>
  <c r="AW87" i="4"/>
  <c r="AX87" i="4"/>
  <c r="AY87" i="4"/>
  <c r="AZ87" i="4"/>
  <c r="BA87" i="4"/>
  <c r="BB87" i="4"/>
  <c r="BC87" i="4"/>
  <c r="BD87" i="4"/>
  <c r="BE87" i="4"/>
  <c r="BF87" i="4"/>
  <c r="BG87" i="4"/>
  <c r="BH87" i="4"/>
  <c r="BI87" i="4"/>
  <c r="BJ87" i="4"/>
  <c r="BK87" i="4"/>
  <c r="BL87" i="4"/>
  <c r="BM87" i="4"/>
  <c r="BN87" i="4"/>
  <c r="BO87" i="4"/>
  <c r="BP87" i="4"/>
  <c r="BQ87" i="4"/>
  <c r="V88" i="4"/>
  <c r="V104" i="4" s="1"/>
  <c r="V105" i="4" s="1"/>
  <c r="V145" i="4" s="1"/>
  <c r="W88" i="4"/>
  <c r="W104" i="4" s="1"/>
  <c r="W105" i="4" s="1"/>
  <c r="W145" i="4" s="1"/>
  <c r="X88" i="4"/>
  <c r="Y88" i="4"/>
  <c r="Y104" i="4" s="1"/>
  <c r="Y105" i="4" s="1"/>
  <c r="Y145" i="4" s="1"/>
  <c r="Z88" i="4"/>
  <c r="Z104" i="4" s="1"/>
  <c r="Z105" i="4" s="1"/>
  <c r="Z145" i="4" s="1"/>
  <c r="AA88" i="4"/>
  <c r="AB88" i="4"/>
  <c r="AC88" i="4"/>
  <c r="AC104" i="4" s="1"/>
  <c r="AC105" i="4" s="1"/>
  <c r="AC145" i="4" s="1"/>
  <c r="AD88" i="4"/>
  <c r="AE88" i="4"/>
  <c r="AE104" i="4" s="1"/>
  <c r="AE105" i="4" s="1"/>
  <c r="AE145" i="4" s="1"/>
  <c r="AF88" i="4"/>
  <c r="AG88" i="4"/>
  <c r="AH88" i="4"/>
  <c r="AH104" i="4" s="1"/>
  <c r="AH105" i="4" s="1"/>
  <c r="AH145" i="4" s="1"/>
  <c r="AI88" i="4"/>
  <c r="AI104" i="4" s="1"/>
  <c r="AI105" i="4" s="1"/>
  <c r="AI145" i="4" s="1"/>
  <c r="AJ88" i="4"/>
  <c r="AJ104" i="4" s="1"/>
  <c r="AK88" i="4"/>
  <c r="AK104" i="4" s="1"/>
  <c r="AL88" i="4"/>
  <c r="AL104" i="4" s="1"/>
  <c r="AM88" i="4"/>
  <c r="AM104" i="4" s="1"/>
  <c r="AN88" i="4"/>
  <c r="AN104" i="4" s="1"/>
  <c r="AO88" i="4"/>
  <c r="AO104" i="4" s="1"/>
  <c r="AP88" i="4"/>
  <c r="AP104" i="4" s="1"/>
  <c r="AQ88" i="4"/>
  <c r="AQ104" i="4" s="1"/>
  <c r="AR88" i="4"/>
  <c r="AR104" i="4" s="1"/>
  <c r="AS88" i="4"/>
  <c r="AS104" i="4" s="1"/>
  <c r="AT88" i="4"/>
  <c r="AT104" i="4" s="1"/>
  <c r="AU88" i="4"/>
  <c r="AU104" i="4" s="1"/>
  <c r="AV88" i="4"/>
  <c r="AV104" i="4" s="1"/>
  <c r="AW88" i="4"/>
  <c r="AW104" i="4" s="1"/>
  <c r="AX88" i="4"/>
  <c r="AX104" i="4" s="1"/>
  <c r="AY88" i="4"/>
  <c r="AY104" i="4" s="1"/>
  <c r="AZ88" i="4"/>
  <c r="AZ104" i="4" s="1"/>
  <c r="BA88" i="4"/>
  <c r="BA104" i="4" s="1"/>
  <c r="BB88" i="4"/>
  <c r="BB104" i="4" s="1"/>
  <c r="BC88" i="4"/>
  <c r="BC104" i="4" s="1"/>
  <c r="BD88" i="4"/>
  <c r="BD104" i="4" s="1"/>
  <c r="BE88" i="4"/>
  <c r="BE104" i="4" s="1"/>
  <c r="BF88" i="4"/>
  <c r="BF104" i="4" s="1"/>
  <c r="BG88" i="4"/>
  <c r="BG104" i="4" s="1"/>
  <c r="BH88" i="4"/>
  <c r="BH104" i="4" s="1"/>
  <c r="BI88" i="4"/>
  <c r="BI104" i="4" s="1"/>
  <c r="BJ88" i="4"/>
  <c r="BJ104" i="4" s="1"/>
  <c r="BK88" i="4"/>
  <c r="BK104" i="4" s="1"/>
  <c r="BL88" i="4"/>
  <c r="BL104" i="4" s="1"/>
  <c r="BM88" i="4"/>
  <c r="BM104" i="4" s="1"/>
  <c r="BN88" i="4"/>
  <c r="BN104" i="4" s="1"/>
  <c r="BO88" i="4"/>
  <c r="BO104" i="4" s="1"/>
  <c r="BP88" i="4"/>
  <c r="BP104" i="4" s="1"/>
  <c r="BQ88" i="4"/>
  <c r="BQ104" i="4" s="1"/>
  <c r="V89" i="4"/>
  <c r="W89" i="4"/>
  <c r="X89" i="4"/>
  <c r="Y89" i="4"/>
  <c r="Z89" i="4"/>
  <c r="AA89" i="4"/>
  <c r="AB89" i="4"/>
  <c r="AC89" i="4"/>
  <c r="AD89" i="4"/>
  <c r="AE89" i="4"/>
  <c r="AF89" i="4"/>
  <c r="AG89" i="4"/>
  <c r="AH89" i="4"/>
  <c r="AI89" i="4"/>
  <c r="AJ89" i="4"/>
  <c r="AK89" i="4"/>
  <c r="AL89" i="4"/>
  <c r="AM89" i="4"/>
  <c r="AN89" i="4"/>
  <c r="AO89" i="4"/>
  <c r="AP89" i="4"/>
  <c r="AQ89" i="4"/>
  <c r="AR89" i="4"/>
  <c r="AS89" i="4"/>
  <c r="AT89" i="4"/>
  <c r="AU89" i="4"/>
  <c r="AV89" i="4"/>
  <c r="AW89" i="4"/>
  <c r="AX89" i="4"/>
  <c r="AY89" i="4"/>
  <c r="AZ89" i="4"/>
  <c r="BA89" i="4"/>
  <c r="BB89" i="4"/>
  <c r="BC89" i="4"/>
  <c r="BD89" i="4"/>
  <c r="BE89" i="4"/>
  <c r="BF89" i="4"/>
  <c r="BG89" i="4"/>
  <c r="BH89" i="4"/>
  <c r="BI89" i="4"/>
  <c r="BJ89" i="4"/>
  <c r="BK89" i="4"/>
  <c r="BL89" i="4"/>
  <c r="BM89" i="4"/>
  <c r="BN89" i="4"/>
  <c r="BO89" i="4"/>
  <c r="BP89" i="4"/>
  <c r="BQ89" i="4"/>
  <c r="U86" i="4"/>
  <c r="U95" i="4" s="1"/>
  <c r="U87" i="4"/>
  <c r="U88" i="4"/>
  <c r="U104" i="4" s="1"/>
  <c r="U105" i="4" s="1"/>
  <c r="U145" i="4" s="1"/>
  <c r="U89" i="4"/>
  <c r="U85" i="4"/>
  <c r="K7" i="4"/>
  <c r="K149" i="4" s="1"/>
  <c r="L7" i="4"/>
  <c r="L149" i="4" s="1"/>
  <c r="M7" i="4"/>
  <c r="M149" i="4" s="1"/>
  <c r="N7" i="4"/>
  <c r="N149" i="4" s="1"/>
  <c r="O7" i="4"/>
  <c r="O149" i="4" s="1"/>
  <c r="P7" i="4"/>
  <c r="P149" i="4" s="1"/>
  <c r="Q7" i="4"/>
  <c r="Q149" i="4" s="1"/>
  <c r="R7" i="4"/>
  <c r="R149" i="4" s="1"/>
  <c r="S7" i="4"/>
  <c r="S149" i="4" s="1"/>
  <c r="T7" i="4"/>
  <c r="T149" i="4" s="1"/>
  <c r="U7" i="4"/>
  <c r="U149" i="4" s="1"/>
  <c r="V7" i="4"/>
  <c r="V149" i="4" s="1"/>
  <c r="W7" i="4"/>
  <c r="W149" i="4" s="1"/>
  <c r="X7" i="4"/>
  <c r="X149" i="4" s="1"/>
  <c r="Y7" i="4"/>
  <c r="Y149" i="4" s="1"/>
  <c r="Z7" i="4"/>
  <c r="Z149" i="4" s="1"/>
  <c r="AA7" i="4"/>
  <c r="AA149" i="4" s="1"/>
  <c r="AB7" i="4"/>
  <c r="AB149" i="4" s="1"/>
  <c r="AC7" i="4"/>
  <c r="AC149" i="4" s="1"/>
  <c r="AD7" i="4"/>
  <c r="AD149" i="4" s="1"/>
  <c r="AE7" i="4"/>
  <c r="AE149" i="4" s="1"/>
  <c r="AF7" i="4"/>
  <c r="AF149" i="4" s="1"/>
  <c r="AG7" i="4"/>
  <c r="AG149" i="4" s="1"/>
  <c r="AH7" i="4"/>
  <c r="AH149" i="4" s="1"/>
  <c r="AI7" i="4"/>
  <c r="AI149" i="4" s="1"/>
  <c r="AJ7" i="4"/>
  <c r="AJ149" i="4" s="1"/>
  <c r="AK7" i="4"/>
  <c r="AK149" i="4" s="1"/>
  <c r="AL7" i="4"/>
  <c r="AL149" i="4" s="1"/>
  <c r="AM7" i="4"/>
  <c r="AM149" i="4" s="1"/>
  <c r="AN7" i="4"/>
  <c r="AN149" i="4" s="1"/>
  <c r="AO7" i="4"/>
  <c r="AO149" i="4" s="1"/>
  <c r="AP7" i="4"/>
  <c r="AP149" i="4" s="1"/>
  <c r="AQ7" i="4"/>
  <c r="AQ149" i="4" s="1"/>
  <c r="AR7" i="4"/>
  <c r="AS7" i="4"/>
  <c r="AT7" i="4"/>
  <c r="AU7" i="4"/>
  <c r="AV7" i="4"/>
  <c r="AW7" i="4"/>
  <c r="AX7" i="4"/>
  <c r="AY7" i="4"/>
  <c r="AZ7" i="4"/>
  <c r="BA7" i="4"/>
  <c r="BB7" i="4"/>
  <c r="BC7" i="4"/>
  <c r="BD7" i="4"/>
  <c r="BE7" i="4"/>
  <c r="BF7" i="4"/>
  <c r="BG7" i="4"/>
  <c r="BH7" i="4"/>
  <c r="BI7" i="4"/>
  <c r="BJ7" i="4"/>
  <c r="BK7" i="4"/>
  <c r="BL7" i="4"/>
  <c r="BM7" i="4"/>
  <c r="BN7" i="4"/>
  <c r="BO7" i="4"/>
  <c r="BP7" i="4"/>
  <c r="BQ7" i="4"/>
  <c r="J7" i="4"/>
  <c r="J149" i="4" s="1"/>
  <c r="G7" i="4"/>
  <c r="E7" i="4"/>
  <c r="G9" i="4"/>
  <c r="E9" i="4"/>
  <c r="J73"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X9" i="4"/>
  <c r="AY9" i="4"/>
  <c r="AZ9" i="4"/>
  <c r="BA9" i="4"/>
  <c r="BB9" i="4"/>
  <c r="BC9" i="4"/>
  <c r="BD9" i="4"/>
  <c r="BE9" i="4"/>
  <c r="BF9" i="4"/>
  <c r="BG9" i="4"/>
  <c r="BH9" i="4"/>
  <c r="BI9" i="4"/>
  <c r="BJ9" i="4"/>
  <c r="BK9" i="4"/>
  <c r="BL9" i="4"/>
  <c r="BM9" i="4"/>
  <c r="BN9" i="4"/>
  <c r="BO9" i="4"/>
  <c r="BP9" i="4"/>
  <c r="BQ9" i="4"/>
  <c r="J9" i="4"/>
  <c r="G11" i="4"/>
  <c r="E11" i="4"/>
  <c r="E19" i="4"/>
  <c r="E18" i="4"/>
  <c r="E15" i="4"/>
  <c r="E14" i="4"/>
  <c r="AR81" i="4"/>
  <c r="AS81" i="4"/>
  <c r="AT81" i="4"/>
  <c r="AU81" i="4"/>
  <c r="AV81" i="4"/>
  <c r="AW81" i="4"/>
  <c r="AX81" i="4"/>
  <c r="AY81" i="4"/>
  <c r="AZ81" i="4"/>
  <c r="BA81" i="4"/>
  <c r="BB81" i="4"/>
  <c r="BC81" i="4"/>
  <c r="BD81" i="4"/>
  <c r="BE81" i="4"/>
  <c r="BF81" i="4"/>
  <c r="BG81" i="4"/>
  <c r="BH81" i="4"/>
  <c r="BI81" i="4"/>
  <c r="BJ81" i="4"/>
  <c r="BK81" i="4"/>
  <c r="BL81" i="4"/>
  <c r="BM81" i="4"/>
  <c r="BN81" i="4"/>
  <c r="BO81" i="4"/>
  <c r="BP81" i="4"/>
  <c r="BQ81" i="4"/>
  <c r="BH1" i="18"/>
  <c r="AX1" i="18"/>
  <c r="AN1" i="18"/>
  <c r="AD1" i="18"/>
  <c r="T1" i="18"/>
  <c r="J1" i="18"/>
  <c r="A1" i="18"/>
  <c r="BH98" i="4" l="1"/>
  <c r="BH151" i="4" s="1"/>
  <c r="BH93" i="4"/>
  <c r="BH92" i="4"/>
  <c r="BD98" i="4"/>
  <c r="BD151" i="4" s="1"/>
  <c r="BD93" i="4"/>
  <c r="BD92" i="4"/>
  <c r="AR98" i="4"/>
  <c r="AR151" i="4" s="1"/>
  <c r="AR92" i="4"/>
  <c r="AR93" i="4"/>
  <c r="AJ98" i="4"/>
  <c r="AJ151" i="4" s="1"/>
  <c r="AJ92" i="4"/>
  <c r="AJ93" i="4"/>
  <c r="BM107" i="4"/>
  <c r="BM152" i="4" s="1"/>
  <c r="BM101" i="4"/>
  <c r="BM102" i="4"/>
  <c r="BE107" i="4"/>
  <c r="BE152" i="4" s="1"/>
  <c r="BE101" i="4"/>
  <c r="BE102" i="4"/>
  <c r="BA107" i="4"/>
  <c r="BA152" i="4" s="1"/>
  <c r="BA101" i="4"/>
  <c r="BA102" i="4"/>
  <c r="AW107" i="4"/>
  <c r="AW152" i="4" s="1"/>
  <c r="AW101" i="4"/>
  <c r="AW102" i="4"/>
  <c r="AK107" i="4"/>
  <c r="AK152" i="4" s="1"/>
  <c r="AK101" i="4"/>
  <c r="AK102" i="4"/>
  <c r="AC107" i="4"/>
  <c r="AC152" i="4" s="1"/>
  <c r="AC101" i="4"/>
  <c r="AC102" i="4"/>
  <c r="BO98" i="4"/>
  <c r="BO151" i="4" s="1"/>
  <c r="BO93" i="4"/>
  <c r="BO92" i="4"/>
  <c r="BK98" i="4"/>
  <c r="BK151" i="4" s="1"/>
  <c r="BK93" i="4"/>
  <c r="BK92" i="4"/>
  <c r="BG98" i="4"/>
  <c r="BG151" i="4" s="1"/>
  <c r="BG93" i="4"/>
  <c r="BG92" i="4"/>
  <c r="BC98" i="4"/>
  <c r="BC151" i="4" s="1"/>
  <c r="BC93" i="4"/>
  <c r="BC92" i="4"/>
  <c r="AY98" i="4"/>
  <c r="AY151" i="4" s="1"/>
  <c r="AY93" i="4"/>
  <c r="AY92" i="4"/>
  <c r="AU98" i="4"/>
  <c r="AU151" i="4" s="1"/>
  <c r="AU92" i="4"/>
  <c r="AU93" i="4"/>
  <c r="AQ98" i="4"/>
  <c r="AQ151" i="4" s="1"/>
  <c r="AQ92" i="4"/>
  <c r="AQ93" i="4"/>
  <c r="AM98" i="4"/>
  <c r="AM151" i="4" s="1"/>
  <c r="AM92" i="4"/>
  <c r="AM93" i="4"/>
  <c r="AI98" i="4"/>
  <c r="AI151" i="4" s="1"/>
  <c r="AI92" i="4"/>
  <c r="AI93" i="4"/>
  <c r="W98" i="4"/>
  <c r="W151" i="4" s="1"/>
  <c r="W92" i="4"/>
  <c r="W93" i="4"/>
  <c r="BP107" i="4"/>
  <c r="BP152" i="4" s="1"/>
  <c r="BP101" i="4"/>
  <c r="BP102" i="4"/>
  <c r="BL107" i="4"/>
  <c r="BL152" i="4" s="1"/>
  <c r="BL101" i="4"/>
  <c r="BL102" i="4"/>
  <c r="BH107" i="4"/>
  <c r="BH152" i="4" s="1"/>
  <c r="BH101" i="4"/>
  <c r="BH102" i="4"/>
  <c r="BD107" i="4"/>
  <c r="BD152" i="4" s="1"/>
  <c r="BD101" i="4"/>
  <c r="BD102" i="4"/>
  <c r="AZ107" i="4"/>
  <c r="AZ152" i="4" s="1"/>
  <c r="AZ101" i="4"/>
  <c r="AZ102" i="4"/>
  <c r="AV107" i="4"/>
  <c r="AV152" i="4" s="1"/>
  <c r="AV101" i="4"/>
  <c r="AV102" i="4"/>
  <c r="AR107" i="4"/>
  <c r="AR152" i="4" s="1"/>
  <c r="AR101" i="4"/>
  <c r="AR102" i="4"/>
  <c r="AN107" i="4"/>
  <c r="AN152" i="4" s="1"/>
  <c r="AN101" i="4"/>
  <c r="AN102" i="4"/>
  <c r="AJ107" i="4"/>
  <c r="AJ152" i="4" s="1"/>
  <c r="AJ101" i="4"/>
  <c r="AJ102" i="4"/>
  <c r="AB107" i="4"/>
  <c r="AB152" i="4" s="1"/>
  <c r="AB101" i="4"/>
  <c r="AB102" i="4"/>
  <c r="BP98" i="4"/>
  <c r="BP151" i="4" s="1"/>
  <c r="BP93" i="4"/>
  <c r="BP92" i="4"/>
  <c r="AZ98" i="4"/>
  <c r="AZ151" i="4" s="1"/>
  <c r="AZ93" i="4"/>
  <c r="AZ92" i="4"/>
  <c r="BI107" i="4"/>
  <c r="BI152" i="4" s="1"/>
  <c r="BI101" i="4"/>
  <c r="BI102" i="4"/>
  <c r="AO107" i="4"/>
  <c r="AO152" i="4" s="1"/>
  <c r="AO101" i="4"/>
  <c r="AO102" i="4"/>
  <c r="U107" i="4"/>
  <c r="U101" i="4"/>
  <c r="U102" i="4"/>
  <c r="BN98" i="4"/>
  <c r="BN151" i="4" s="1"/>
  <c r="BN93" i="4"/>
  <c r="BN92" i="4"/>
  <c r="BJ98" i="4"/>
  <c r="BJ151" i="4" s="1"/>
  <c r="BJ93" i="4"/>
  <c r="BJ92" i="4"/>
  <c r="BF98" i="4"/>
  <c r="BF151" i="4" s="1"/>
  <c r="BF93" i="4"/>
  <c r="BF92" i="4"/>
  <c r="BB98" i="4"/>
  <c r="BB151" i="4" s="1"/>
  <c r="BB93" i="4"/>
  <c r="BB92" i="4"/>
  <c r="AX98" i="4"/>
  <c r="AX151" i="4" s="1"/>
  <c r="AX93" i="4"/>
  <c r="AX92" i="4"/>
  <c r="AT98" i="4"/>
  <c r="AT151" i="4" s="1"/>
  <c r="AT93" i="4"/>
  <c r="AT92" i="4"/>
  <c r="AP98" i="4"/>
  <c r="AP151" i="4" s="1"/>
  <c r="AP93" i="4"/>
  <c r="AP92" i="4"/>
  <c r="AL98" i="4"/>
  <c r="AL151" i="4" s="1"/>
  <c r="AL93" i="4"/>
  <c r="AL92" i="4"/>
  <c r="AH98" i="4"/>
  <c r="AH151" i="4" s="1"/>
  <c r="AH93" i="4"/>
  <c r="AH92" i="4"/>
  <c r="AD98" i="4"/>
  <c r="AD151" i="4" s="1"/>
  <c r="AD93" i="4"/>
  <c r="AD92" i="4"/>
  <c r="Z98" i="4"/>
  <c r="Z151" i="4" s="1"/>
  <c r="Z93" i="4"/>
  <c r="Z92" i="4"/>
  <c r="V98" i="4"/>
  <c r="V151" i="4" s="1"/>
  <c r="V93" i="4"/>
  <c r="V92" i="4"/>
  <c r="BO107" i="4"/>
  <c r="BO152" i="4" s="1"/>
  <c r="BO102" i="4"/>
  <c r="BO101" i="4"/>
  <c r="BK107" i="4"/>
  <c r="BK152" i="4" s="1"/>
  <c r="BK102" i="4"/>
  <c r="BK101" i="4"/>
  <c r="BG107" i="4"/>
  <c r="BG152" i="4" s="1"/>
  <c r="BG102" i="4"/>
  <c r="BG101" i="4"/>
  <c r="BC107" i="4"/>
  <c r="BC152" i="4" s="1"/>
  <c r="BC102" i="4"/>
  <c r="BC101" i="4"/>
  <c r="AY107" i="4"/>
  <c r="AY152" i="4" s="1"/>
  <c r="AY102" i="4"/>
  <c r="AY101" i="4"/>
  <c r="AU107" i="4"/>
  <c r="AU152" i="4" s="1"/>
  <c r="AU102" i="4"/>
  <c r="AU101" i="4"/>
  <c r="AQ107" i="4"/>
  <c r="AQ152" i="4" s="1"/>
  <c r="AQ102" i="4"/>
  <c r="AQ101" i="4"/>
  <c r="AM107" i="4"/>
  <c r="AM152" i="4" s="1"/>
  <c r="AM102" i="4"/>
  <c r="AM101" i="4"/>
  <c r="AI107" i="4"/>
  <c r="AI152" i="4" s="1"/>
  <c r="AI102" i="4"/>
  <c r="AI101" i="4"/>
  <c r="AE107" i="4"/>
  <c r="AE152" i="4" s="1"/>
  <c r="AE102" i="4"/>
  <c r="AE101" i="4"/>
  <c r="W107" i="4"/>
  <c r="W102" i="4"/>
  <c r="W101" i="4"/>
  <c r="S107" i="4"/>
  <c r="S102" i="4"/>
  <c r="S101" i="4"/>
  <c r="BL98" i="4"/>
  <c r="BL151" i="4" s="1"/>
  <c r="BL93" i="4"/>
  <c r="BL92" i="4"/>
  <c r="AV98" i="4"/>
  <c r="AV151" i="4" s="1"/>
  <c r="AV92" i="4"/>
  <c r="AV93" i="4"/>
  <c r="AN98" i="4"/>
  <c r="AN151" i="4" s="1"/>
  <c r="AN92" i="4"/>
  <c r="AN93" i="4"/>
  <c r="AB98" i="4"/>
  <c r="AB151" i="4" s="1"/>
  <c r="AB92" i="4"/>
  <c r="AB93" i="4"/>
  <c r="BQ107" i="4"/>
  <c r="BQ152" i="4" s="1"/>
  <c r="BQ101" i="4"/>
  <c r="BQ102" i="4"/>
  <c r="AS107" i="4"/>
  <c r="AS152" i="4" s="1"/>
  <c r="AS101" i="4"/>
  <c r="AS102" i="4"/>
  <c r="Y107" i="4"/>
  <c r="Y101" i="4"/>
  <c r="Y102" i="4"/>
  <c r="BQ98" i="4"/>
  <c r="BQ151" i="4" s="1"/>
  <c r="BQ92" i="4"/>
  <c r="BQ93" i="4"/>
  <c r="BM98" i="4"/>
  <c r="BM151" i="4" s="1"/>
  <c r="BM93" i="4"/>
  <c r="BM92" i="4"/>
  <c r="BI98" i="4"/>
  <c r="BI151" i="4" s="1"/>
  <c r="BI93" i="4"/>
  <c r="BI92" i="4"/>
  <c r="BE98" i="4"/>
  <c r="BE151" i="4" s="1"/>
  <c r="BE93" i="4"/>
  <c r="BE92" i="4"/>
  <c r="BA98" i="4"/>
  <c r="BA151" i="4" s="1"/>
  <c r="BA93" i="4"/>
  <c r="BA92" i="4"/>
  <c r="AW98" i="4"/>
  <c r="AW151" i="4" s="1"/>
  <c r="AW93" i="4"/>
  <c r="AW92" i="4"/>
  <c r="AS98" i="4"/>
  <c r="AS151" i="4" s="1"/>
  <c r="AS92" i="4"/>
  <c r="AS93" i="4"/>
  <c r="AO98" i="4"/>
  <c r="AO151" i="4" s="1"/>
  <c r="AO92" i="4"/>
  <c r="AO93" i="4"/>
  <c r="AK98" i="4"/>
  <c r="AK151" i="4" s="1"/>
  <c r="AK92" i="4"/>
  <c r="AK93" i="4"/>
  <c r="AC98" i="4"/>
  <c r="AC151" i="4" s="1"/>
  <c r="AC92" i="4"/>
  <c r="AC93" i="4"/>
  <c r="Y98" i="4"/>
  <c r="Y151" i="4" s="1"/>
  <c r="Y92" i="4"/>
  <c r="Y93" i="4"/>
  <c r="U98" i="4"/>
  <c r="U151" i="4" s="1"/>
  <c r="U92" i="4"/>
  <c r="U93" i="4"/>
  <c r="BN107" i="4"/>
  <c r="BN152" i="4" s="1"/>
  <c r="BN101" i="4"/>
  <c r="BN102" i="4"/>
  <c r="BJ107" i="4"/>
  <c r="BJ152" i="4" s="1"/>
  <c r="BJ101" i="4"/>
  <c r="BJ102" i="4"/>
  <c r="BF107" i="4"/>
  <c r="BF152" i="4" s="1"/>
  <c r="BF101" i="4"/>
  <c r="BF102" i="4"/>
  <c r="BB107" i="4"/>
  <c r="BB152" i="4" s="1"/>
  <c r="BB101" i="4"/>
  <c r="BB102" i="4"/>
  <c r="AX107" i="4"/>
  <c r="AX152" i="4" s="1"/>
  <c r="AX101" i="4"/>
  <c r="AX102" i="4"/>
  <c r="AT107" i="4"/>
  <c r="AT152" i="4" s="1"/>
  <c r="AT101" i="4"/>
  <c r="AT102" i="4"/>
  <c r="AP107" i="4"/>
  <c r="AP152" i="4" s="1"/>
  <c r="AP101" i="4"/>
  <c r="AP102" i="4"/>
  <c r="AL107" i="4"/>
  <c r="AL152" i="4" s="1"/>
  <c r="AL101" i="4"/>
  <c r="AL102" i="4"/>
  <c r="AH107" i="4"/>
  <c r="AH152" i="4" s="1"/>
  <c r="AH101" i="4"/>
  <c r="AH102" i="4"/>
  <c r="AD107" i="4"/>
  <c r="AD152" i="4" s="1"/>
  <c r="AD101" i="4"/>
  <c r="AD102" i="4"/>
  <c r="Z107" i="4"/>
  <c r="Z101" i="4"/>
  <c r="Z102" i="4"/>
  <c r="V107" i="4"/>
  <c r="V101" i="4"/>
  <c r="V102" i="4"/>
  <c r="J106" i="4" l="1"/>
  <c r="M1" i="10" l="1"/>
  <c r="A1" i="10"/>
  <c r="H1" i="3"/>
  <c r="BH1" i="4"/>
  <c r="AX1" i="4"/>
  <c r="AD1" i="4"/>
  <c r="T1" i="4"/>
  <c r="J1" i="4"/>
  <c r="H1" i="5"/>
  <c r="BI163" i="4" l="1"/>
  <c r="BJ163" i="4"/>
  <c r="BK163" i="4"/>
  <c r="BM163" i="4"/>
  <c r="BN163" i="4"/>
  <c r="BO163" i="4"/>
  <c r="BP163" i="4"/>
  <c r="BQ163" i="4"/>
  <c r="BH77" i="4"/>
  <c r="BH78" i="4" s="1"/>
  <c r="BI77" i="4"/>
  <c r="BI78" i="4" s="1"/>
  <c r="BJ77" i="4"/>
  <c r="BJ78" i="4" s="1"/>
  <c r="BK77" i="4"/>
  <c r="BK78" i="4" s="1"/>
  <c r="BL77" i="4"/>
  <c r="BL78" i="4" s="1"/>
  <c r="BM77" i="4"/>
  <c r="BM78" i="4" s="1"/>
  <c r="BN77" i="4"/>
  <c r="BN78" i="4" s="1"/>
  <c r="BO77" i="4"/>
  <c r="BO78" i="4" s="1"/>
  <c r="BP77" i="4"/>
  <c r="BP78" i="4" s="1"/>
  <c r="BQ77" i="4"/>
  <c r="BQ78" i="4" s="1"/>
  <c r="BH80" i="4"/>
  <c r="BI80" i="4"/>
  <c r="BJ80" i="4"/>
  <c r="BK80" i="4"/>
  <c r="BL80" i="4"/>
  <c r="BM80" i="4"/>
  <c r="BN80" i="4"/>
  <c r="BO80" i="4"/>
  <c r="BP80" i="4"/>
  <c r="BQ80" i="4"/>
  <c r="BH97" i="4"/>
  <c r="BI97" i="4"/>
  <c r="BJ97" i="4"/>
  <c r="BK97" i="4"/>
  <c r="BL97" i="4"/>
  <c r="BM97" i="4"/>
  <c r="BN97" i="4"/>
  <c r="BO97" i="4"/>
  <c r="BP97" i="4"/>
  <c r="BQ97" i="4"/>
  <c r="BH106" i="4"/>
  <c r="BI106" i="4"/>
  <c r="BJ106" i="4"/>
  <c r="BK106" i="4"/>
  <c r="BL106" i="4"/>
  <c r="BM106" i="4"/>
  <c r="BN106" i="4"/>
  <c r="BO106" i="4"/>
  <c r="BP106" i="4"/>
  <c r="BQ106" i="4"/>
  <c r="BH123" i="4"/>
  <c r="BJ125" i="4"/>
  <c r="BK125" i="4"/>
  <c r="BL131" i="4"/>
  <c r="BN131" i="4"/>
  <c r="BO123" i="4"/>
  <c r="BP125" i="4"/>
  <c r="BH113" i="4"/>
  <c r="BI113" i="4"/>
  <c r="BJ113" i="4"/>
  <c r="BK113" i="4"/>
  <c r="BL113" i="4"/>
  <c r="BM113" i="4"/>
  <c r="BN113" i="4"/>
  <c r="BO113" i="4"/>
  <c r="BP113" i="4"/>
  <c r="BQ113" i="4"/>
  <c r="BH114" i="4"/>
  <c r="BI114" i="4"/>
  <c r="BJ114" i="4"/>
  <c r="BK114" i="4"/>
  <c r="BL114" i="4"/>
  <c r="BM114" i="4"/>
  <c r="BN114" i="4"/>
  <c r="BO114" i="4"/>
  <c r="BP114" i="4"/>
  <c r="BQ114" i="4"/>
  <c r="BH115" i="4"/>
  <c r="BI115" i="4"/>
  <c r="BJ115" i="4"/>
  <c r="BK115" i="4"/>
  <c r="BL115" i="4"/>
  <c r="BM115" i="4"/>
  <c r="BN115" i="4"/>
  <c r="BO115" i="4"/>
  <c r="BP115" i="4"/>
  <c r="BQ115" i="4"/>
  <c r="BH119" i="4"/>
  <c r="BI119" i="4"/>
  <c r="BJ119" i="4"/>
  <c r="BK119" i="4"/>
  <c r="BL119" i="4"/>
  <c r="BM119" i="4"/>
  <c r="BN119" i="4"/>
  <c r="BO119" i="4"/>
  <c r="BP119" i="4"/>
  <c r="BQ119" i="4"/>
  <c r="BH121" i="4"/>
  <c r="BI121" i="4"/>
  <c r="BJ121" i="4"/>
  <c r="BK121" i="4"/>
  <c r="BL121" i="4"/>
  <c r="BM121" i="4"/>
  <c r="BN121" i="4"/>
  <c r="BO121" i="4"/>
  <c r="BP121" i="4"/>
  <c r="BQ121" i="4"/>
  <c r="BH122" i="4"/>
  <c r="BI122" i="4"/>
  <c r="BJ122" i="4"/>
  <c r="BK122" i="4"/>
  <c r="BL122" i="4"/>
  <c r="BM122" i="4"/>
  <c r="BN122" i="4"/>
  <c r="BO122" i="4"/>
  <c r="BP122" i="4"/>
  <c r="BQ122" i="4"/>
  <c r="BJ123" i="4"/>
  <c r="BK123" i="4"/>
  <c r="BL123" i="4"/>
  <c r="BO125" i="4"/>
  <c r="BH128" i="4"/>
  <c r="BI128" i="4"/>
  <c r="BJ128" i="4"/>
  <c r="BK128" i="4"/>
  <c r="BL128" i="4"/>
  <c r="BM128" i="4"/>
  <c r="BN128" i="4"/>
  <c r="BO128" i="4"/>
  <c r="BP128" i="4"/>
  <c r="BQ128" i="4"/>
  <c r="BO131" i="4"/>
  <c r="BP131" i="4"/>
  <c r="BH134" i="4"/>
  <c r="BI134" i="4"/>
  <c r="BJ134" i="4"/>
  <c r="BK134" i="4"/>
  <c r="BL134" i="4"/>
  <c r="BM134" i="4"/>
  <c r="BN134" i="4"/>
  <c r="BO134" i="4"/>
  <c r="BP134" i="4"/>
  <c r="BQ134" i="4"/>
  <c r="BH156" i="4"/>
  <c r="BH158" i="4" s="1"/>
  <c r="BI156" i="4"/>
  <c r="BI158" i="4" s="1"/>
  <c r="BJ156" i="4"/>
  <c r="BJ159" i="4" s="1"/>
  <c r="BK156" i="4"/>
  <c r="BK158" i="4" s="1"/>
  <c r="BL156" i="4"/>
  <c r="BL159" i="4" s="1"/>
  <c r="BM156" i="4"/>
  <c r="BM159" i="4" s="1"/>
  <c r="BN156" i="4"/>
  <c r="BN158" i="4" s="1"/>
  <c r="BO156" i="4"/>
  <c r="BO158" i="4" s="1"/>
  <c r="BP156" i="4"/>
  <c r="BP159" i="4" s="1"/>
  <c r="BQ156" i="4"/>
  <c r="BQ158" i="4" s="1"/>
  <c r="BH163" i="4"/>
  <c r="BL163" i="4"/>
  <c r="BJ158" i="4" l="1"/>
  <c r="BJ201" i="4" s="1"/>
  <c r="BK131" i="4"/>
  <c r="BL103" i="4"/>
  <c r="BN159" i="4"/>
  <c r="BN211" i="4" s="1"/>
  <c r="BJ131" i="4"/>
  <c r="BN125" i="4"/>
  <c r="BH126" i="4"/>
  <c r="BJ209" i="4"/>
  <c r="BJ207" i="4"/>
  <c r="BN123" i="4"/>
  <c r="BN126" i="4" s="1"/>
  <c r="BK103" i="4"/>
  <c r="BJ206" i="4"/>
  <c r="BL158" i="4"/>
  <c r="BL196" i="4" s="1"/>
  <c r="BL126" i="4"/>
  <c r="BK159" i="4"/>
  <c r="BK205" i="4" s="1"/>
  <c r="BH125" i="4"/>
  <c r="BM158" i="4"/>
  <c r="BM197" i="4" s="1"/>
  <c r="BL125" i="4"/>
  <c r="BP123" i="4"/>
  <c r="BP126" i="4" s="1"/>
  <c r="BJ210" i="4"/>
  <c r="BK197" i="4"/>
  <c r="BO159" i="4"/>
  <c r="BO206" i="4" s="1"/>
  <c r="BI159" i="4"/>
  <c r="BI207" i="4" s="1"/>
  <c r="BN94" i="4"/>
  <c r="BH94" i="4"/>
  <c r="BJ208" i="4"/>
  <c r="BJ211" i="4"/>
  <c r="BP103" i="4"/>
  <c r="BJ205" i="4"/>
  <c r="BM94" i="4"/>
  <c r="BM132" i="4"/>
  <c r="BJ103" i="4"/>
  <c r="BJ94" i="4"/>
  <c r="BJ132" i="4"/>
  <c r="BM211" i="4"/>
  <c r="BM205" i="4"/>
  <c r="BM209" i="4"/>
  <c r="BM207" i="4"/>
  <c r="BM210" i="4"/>
  <c r="BM208" i="4"/>
  <c r="BM206" i="4"/>
  <c r="BL94" i="4"/>
  <c r="BQ159" i="4"/>
  <c r="BQ210" i="4" s="1"/>
  <c r="BP158" i="4"/>
  <c r="BP198" i="4" s="1"/>
  <c r="BP132" i="4"/>
  <c r="BH131" i="4"/>
  <c r="BJ126" i="4"/>
  <c r="BN103" i="4"/>
  <c r="BH103" i="4"/>
  <c r="BP94" i="4"/>
  <c r="BL132" i="4"/>
  <c r="BK126" i="4"/>
  <c r="BN132" i="4"/>
  <c r="BH132" i="4"/>
  <c r="BQ196" i="4"/>
  <c r="BN200" i="4"/>
  <c r="BJ198" i="4"/>
  <c r="BI200" i="4"/>
  <c r="BO197" i="4"/>
  <c r="BK201" i="4"/>
  <c r="BO199" i="4"/>
  <c r="BO201" i="4"/>
  <c r="BK199" i="4"/>
  <c r="BN202" i="4"/>
  <c r="BI202" i="4"/>
  <c r="BO202" i="4"/>
  <c r="BK202" i="4"/>
  <c r="BO200" i="4"/>
  <c r="BK200" i="4"/>
  <c r="BO198" i="4"/>
  <c r="BK198" i="4"/>
  <c r="BO196" i="4"/>
  <c r="BK196" i="4"/>
  <c r="BN196" i="4"/>
  <c r="BN199" i="4"/>
  <c r="BN198" i="4"/>
  <c r="BI198" i="4"/>
  <c r="BN197" i="4"/>
  <c r="BI196" i="4"/>
  <c r="BN201" i="4"/>
  <c r="BP205" i="4"/>
  <c r="BP209" i="4"/>
  <c r="BP208" i="4"/>
  <c r="BP207" i="4"/>
  <c r="BP211" i="4"/>
  <c r="BP206" i="4"/>
  <c r="BP210" i="4"/>
  <c r="BH201" i="4"/>
  <c r="BH198" i="4"/>
  <c r="BH200" i="4"/>
  <c r="BH202" i="4"/>
  <c r="BH197" i="4"/>
  <c r="BH199" i="4"/>
  <c r="BH196" i="4"/>
  <c r="BL207" i="4"/>
  <c r="BL211" i="4"/>
  <c r="BL206" i="4"/>
  <c r="BL210" i="4"/>
  <c r="BL205" i="4"/>
  <c r="BL209" i="4"/>
  <c r="BL208" i="4"/>
  <c r="BM123" i="4"/>
  <c r="BM126" i="4" s="1"/>
  <c r="BM131" i="4"/>
  <c r="BI103" i="4"/>
  <c r="BO94" i="4"/>
  <c r="BO132" i="4"/>
  <c r="BK94" i="4"/>
  <c r="BK132" i="4"/>
  <c r="BQ201" i="4"/>
  <c r="BI201" i="4"/>
  <c r="BQ199" i="4"/>
  <c r="BI199" i="4"/>
  <c r="BQ197" i="4"/>
  <c r="BI197" i="4"/>
  <c r="BI132" i="4"/>
  <c r="BO126" i="4"/>
  <c r="BO103" i="4"/>
  <c r="BI94" i="4"/>
  <c r="BM103" i="4"/>
  <c r="BQ103" i="4"/>
  <c r="BQ123" i="4"/>
  <c r="BQ126" i="4" s="1"/>
  <c r="BQ131" i="4"/>
  <c r="BI123" i="4"/>
  <c r="BI126" i="4" s="1"/>
  <c r="BI131" i="4"/>
  <c r="BQ202" i="4"/>
  <c r="BQ200" i="4"/>
  <c r="BQ198" i="4"/>
  <c r="BH159" i="4"/>
  <c r="BQ132" i="4"/>
  <c r="BQ125" i="4"/>
  <c r="BM125" i="4"/>
  <c r="BI125" i="4"/>
  <c r="BQ94" i="4"/>
  <c r="BJ197" i="4" l="1"/>
  <c r="BJ202" i="4"/>
  <c r="BJ200" i="4"/>
  <c r="BJ196" i="4"/>
  <c r="BJ199" i="4"/>
  <c r="BN206" i="4"/>
  <c r="BN208" i="4"/>
  <c r="BN207" i="4"/>
  <c r="BN205" i="4"/>
  <c r="BO208" i="4"/>
  <c r="BN209" i="4"/>
  <c r="BN210" i="4"/>
  <c r="BO207" i="4"/>
  <c r="BM202" i="4"/>
  <c r="BM198" i="4"/>
  <c r="BM201" i="4"/>
  <c r="BL198" i="4"/>
  <c r="BK105" i="4"/>
  <c r="BK145" i="4" s="1"/>
  <c r="BN96" i="4"/>
  <c r="BN141" i="4" s="1"/>
  <c r="BL105" i="4"/>
  <c r="BM196" i="4"/>
  <c r="BM200" i="4"/>
  <c r="BM199" i="4"/>
  <c r="BI211" i="4"/>
  <c r="BM96" i="4"/>
  <c r="BM141" i="4" s="1"/>
  <c r="BI206" i="4"/>
  <c r="BI208" i="4"/>
  <c r="BO209" i="4"/>
  <c r="BL199" i="4"/>
  <c r="BO210" i="4"/>
  <c r="BL197" i="4"/>
  <c r="BO205" i="4"/>
  <c r="BO211" i="4"/>
  <c r="BL201" i="4"/>
  <c r="BL202" i="4"/>
  <c r="BO105" i="4"/>
  <c r="BL200" i="4"/>
  <c r="BH96" i="4"/>
  <c r="BH141" i="4" s="1"/>
  <c r="BJ96" i="4"/>
  <c r="BJ141" i="4" s="1"/>
  <c r="BK209" i="4"/>
  <c r="BK206" i="4"/>
  <c r="BK210" i="4"/>
  <c r="BI205" i="4"/>
  <c r="BI210" i="4"/>
  <c r="BK207" i="4"/>
  <c r="BK211" i="4"/>
  <c r="BK208" i="4"/>
  <c r="BI209" i="4"/>
  <c r="BH105" i="4"/>
  <c r="BH145" i="4" s="1"/>
  <c r="BM105" i="4"/>
  <c r="BM145" i="4" s="1"/>
  <c r="BL96" i="4"/>
  <c r="BL141" i="4" s="1"/>
  <c r="BK187" i="4"/>
  <c r="BP96" i="4"/>
  <c r="BP141" i="4" s="1"/>
  <c r="BN105" i="4"/>
  <c r="BQ105" i="4"/>
  <c r="BQ145" i="4" s="1"/>
  <c r="BP201" i="4"/>
  <c r="BQ206" i="4"/>
  <c r="BP202" i="4"/>
  <c r="BQ208" i="4"/>
  <c r="BP105" i="4"/>
  <c r="BQ96" i="4"/>
  <c r="BQ141" i="4" s="1"/>
  <c r="BP199" i="4"/>
  <c r="BP196" i="4"/>
  <c r="BQ207" i="4"/>
  <c r="BQ205" i="4"/>
  <c r="BQ211" i="4"/>
  <c r="BQ209" i="4"/>
  <c r="BI105" i="4"/>
  <c r="BI145" i="4" s="1"/>
  <c r="BP200" i="4"/>
  <c r="BP197" i="4"/>
  <c r="BJ105" i="4"/>
  <c r="BJ145" i="4" s="1"/>
  <c r="BI96" i="4"/>
  <c r="BI141" i="4" s="1"/>
  <c r="BO96" i="4"/>
  <c r="BO141" i="4" s="1"/>
  <c r="BH209" i="4"/>
  <c r="BH206" i="4"/>
  <c r="BH210" i="4"/>
  <c r="BH205" i="4"/>
  <c r="BH207" i="4"/>
  <c r="BH211" i="4"/>
  <c r="BH208" i="4"/>
  <c r="BK96" i="4"/>
  <c r="BK141" i="4" s="1"/>
  <c r="G81" i="4"/>
  <c r="G133" i="4"/>
  <c r="G132" i="4"/>
  <c r="G127" i="4"/>
  <c r="G126" i="4"/>
  <c r="G123" i="4"/>
  <c r="G115" i="4"/>
  <c r="G114" i="4"/>
  <c r="G113" i="4"/>
  <c r="G105" i="4"/>
  <c r="G145" i="4" s="1"/>
  <c r="G104" i="4"/>
  <c r="G103" i="4"/>
  <c r="G96" i="4"/>
  <c r="G141" i="4" s="1"/>
  <c r="G95" i="4"/>
  <c r="G94" i="4"/>
  <c r="G89" i="4"/>
  <c r="G88" i="4"/>
  <c r="G87" i="4"/>
  <c r="G86" i="4"/>
  <c r="G85" i="4"/>
  <c r="BP145" i="4" l="1"/>
  <c r="BO187" i="4"/>
  <c r="BO145" i="4"/>
  <c r="BL145" i="4"/>
  <c r="BN190" i="4"/>
  <c r="BN145" i="4"/>
  <c r="BL183" i="4"/>
  <c r="BJ179" i="4"/>
  <c r="BK184" i="4"/>
  <c r="BP178" i="4"/>
  <c r="BK192" i="4"/>
  <c r="BO193" i="4"/>
  <c r="BK189" i="4"/>
  <c r="BM181" i="4"/>
  <c r="BH188" i="4"/>
  <c r="BJ187" i="4"/>
  <c r="BK193" i="4"/>
  <c r="BH184" i="4"/>
  <c r="BK191" i="4"/>
  <c r="BN178" i="4"/>
  <c r="BN188" i="4"/>
  <c r="BP183" i="4"/>
  <c r="BN191" i="4"/>
  <c r="BI192" i="4"/>
  <c r="BJ180" i="4"/>
  <c r="BJ182" i="4"/>
  <c r="BM191" i="4"/>
  <c r="BQ180" i="4"/>
  <c r="BJ183" i="4"/>
  <c r="BI183" i="4"/>
  <c r="BQ190" i="4"/>
  <c r="BK188" i="4"/>
  <c r="BP188" i="4"/>
  <c r="BP192" i="4"/>
  <c r="BP189" i="4"/>
  <c r="BP193" i="4"/>
  <c r="BP190" i="4"/>
  <c r="BP187" i="4"/>
  <c r="BP191" i="4"/>
  <c r="BK190" i="4"/>
  <c r="BO178" i="4"/>
  <c r="BO183" i="4"/>
  <c r="BL180" i="4"/>
  <c r="BL187" i="4"/>
  <c r="BL188" i="4"/>
  <c r="BL189" i="4"/>
  <c r="BL190" i="4"/>
  <c r="BL191" i="4"/>
  <c r="BL192" i="4"/>
  <c r="BL193" i="4"/>
  <c r="BO179" i="4"/>
  <c r="BO182" i="4"/>
  <c r="BO181" i="4"/>
  <c r="BO180" i="4"/>
  <c r="BO184" i="4"/>
  <c r="BP184" i="4" l="1"/>
  <c r="BO189" i="4"/>
  <c r="BN189" i="4"/>
  <c r="BL179" i="4"/>
  <c r="BN187" i="4"/>
  <c r="BN193" i="4"/>
  <c r="BO190" i="4"/>
  <c r="BO192" i="4"/>
  <c r="BK181" i="4"/>
  <c r="BJ181" i="4"/>
  <c r="BN192" i="4"/>
  <c r="BO191" i="4"/>
  <c r="BO188" i="4"/>
  <c r="BK180" i="4"/>
  <c r="BJ178" i="4"/>
  <c r="BJ184" i="4"/>
  <c r="BK183" i="4"/>
  <c r="BL182" i="4"/>
  <c r="BK182" i="4"/>
  <c r="BL178" i="4"/>
  <c r="BP179" i="4"/>
  <c r="BP180" i="4"/>
  <c r="BK179" i="4"/>
  <c r="BK178" i="4"/>
  <c r="BL184" i="4"/>
  <c r="BP182" i="4"/>
  <c r="BL181" i="4"/>
  <c r="BP181" i="4"/>
  <c r="BQ181" i="4"/>
  <c r="BH192" i="4"/>
  <c r="BM178" i="4"/>
  <c r="BQ184" i="4"/>
  <c r="BM182" i="4"/>
  <c r="BQ179" i="4"/>
  <c r="BQ187" i="4"/>
  <c r="BI179" i="4"/>
  <c r="BH193" i="4"/>
  <c r="BH187" i="4"/>
  <c r="BJ192" i="4"/>
  <c r="BH178" i="4"/>
  <c r="BJ193" i="4"/>
  <c r="BH179" i="4"/>
  <c r="BJ191" i="4"/>
  <c r="BH181" i="4"/>
  <c r="BQ178" i="4"/>
  <c r="BM183" i="4"/>
  <c r="BM180" i="4"/>
  <c r="BQ183" i="4"/>
  <c r="BM184" i="4"/>
  <c r="BJ190" i="4"/>
  <c r="BJ189" i="4"/>
  <c r="BH180" i="4"/>
  <c r="BH182" i="4"/>
  <c r="BM179" i="4"/>
  <c r="BJ188" i="4"/>
  <c r="BH183" i="4"/>
  <c r="BH191" i="4"/>
  <c r="BH190" i="4"/>
  <c r="BH189" i="4"/>
  <c r="BN184" i="4"/>
  <c r="BQ189" i="4"/>
  <c r="BN180" i="4"/>
  <c r="BN183" i="4"/>
  <c r="BN181" i="4"/>
  <c r="BN182" i="4"/>
  <c r="BN179" i="4"/>
  <c r="BQ182" i="4"/>
  <c r="BI193" i="4"/>
  <c r="BI190" i="4"/>
  <c r="BI191" i="4"/>
  <c r="BI189" i="4"/>
  <c r="BI188" i="4"/>
  <c r="BI187" i="4"/>
  <c r="BM188" i="4"/>
  <c r="BM189" i="4"/>
  <c r="BI178" i="4"/>
  <c r="BM193" i="4"/>
  <c r="BM187" i="4"/>
  <c r="BI180" i="4"/>
  <c r="BM192" i="4"/>
  <c r="BI184" i="4"/>
  <c r="BI181" i="4"/>
  <c r="BI182" i="4"/>
  <c r="BM190" i="4"/>
  <c r="BQ188" i="4"/>
  <c r="BQ193" i="4"/>
  <c r="BQ192" i="4"/>
  <c r="BQ191" i="4"/>
  <c r="F11" i="5"/>
  <c r="G16" i="5" l="1"/>
  <c r="G20" i="5"/>
  <c r="G17" i="5"/>
  <c r="G19" i="5"/>
  <c r="G21" i="5"/>
  <c r="G15" i="5"/>
  <c r="G143" i="4"/>
  <c r="G16" i="18"/>
  <c r="G16" i="4" s="1"/>
  <c r="G147" i="4"/>
  <c r="G20" i="18"/>
  <c r="G20" i="4" s="1"/>
  <c r="G19" i="18"/>
  <c r="G19" i="4" s="1"/>
  <c r="G14" i="18"/>
  <c r="G14" i="4" s="1"/>
  <c r="G18" i="18"/>
  <c r="G18" i="4" s="1"/>
  <c r="G15" i="18"/>
  <c r="G15" i="4" s="1"/>
  <c r="J71" i="4" l="1"/>
  <c r="E49" i="3" l="1"/>
  <c r="E50" i="3"/>
  <c r="E51" i="3"/>
  <c r="E52" i="3"/>
  <c r="E53" i="3"/>
  <c r="E54" i="3"/>
  <c r="E55" i="3"/>
  <c r="E60" i="3"/>
  <c r="G60" i="3"/>
  <c r="E61" i="3"/>
  <c r="G61" i="3"/>
  <c r="E62" i="3"/>
  <c r="G62" i="3"/>
  <c r="E63" i="3"/>
  <c r="G63" i="3"/>
  <c r="E64" i="3"/>
  <c r="G64" i="3"/>
  <c r="E65" i="3"/>
  <c r="G65" i="3"/>
  <c r="E66" i="3"/>
  <c r="G66" i="3"/>
  <c r="E69" i="3"/>
  <c r="G69" i="3"/>
  <c r="E70" i="3"/>
  <c r="G70" i="3"/>
  <c r="E71" i="3"/>
  <c r="G71" i="3"/>
  <c r="E72" i="3"/>
  <c r="G72" i="3"/>
  <c r="E73" i="3"/>
  <c r="G73" i="3"/>
  <c r="E74" i="3"/>
  <c r="G74" i="3"/>
  <c r="E75" i="3"/>
  <c r="G75" i="3"/>
  <c r="G168" i="4"/>
  <c r="G169" i="4"/>
  <c r="G170" i="4"/>
  <c r="G171" i="4"/>
  <c r="G172" i="4"/>
  <c r="G173" i="4"/>
  <c r="G167" i="4"/>
  <c r="G163" i="4"/>
  <c r="G80" i="4"/>
  <c r="G77" i="4"/>
  <c r="G134" i="4"/>
  <c r="G128" i="4"/>
  <c r="E134" i="4"/>
  <c r="E128" i="4"/>
  <c r="G122" i="4"/>
  <c r="G121"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R163" i="4"/>
  <c r="AS163" i="4"/>
  <c r="AT163" i="4"/>
  <c r="AU163" i="4"/>
  <c r="AV163" i="4"/>
  <c r="AW163" i="4"/>
  <c r="AX163" i="4"/>
  <c r="AY163" i="4"/>
  <c r="AZ163" i="4"/>
  <c r="BA163" i="4"/>
  <c r="BB163" i="4"/>
  <c r="BC163" i="4"/>
  <c r="BD163" i="4"/>
  <c r="BE163" i="4"/>
  <c r="BF163" i="4"/>
  <c r="BG163" i="4"/>
  <c r="J163" i="4"/>
  <c r="E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AQ156" i="4"/>
  <c r="AR156" i="4"/>
  <c r="AS156" i="4"/>
  <c r="AT156" i="4"/>
  <c r="AU156" i="4"/>
  <c r="AV156" i="4"/>
  <c r="AW156" i="4"/>
  <c r="AX156" i="4"/>
  <c r="AY156" i="4"/>
  <c r="AZ156" i="4"/>
  <c r="BA156" i="4"/>
  <c r="BB156" i="4"/>
  <c r="BC156" i="4"/>
  <c r="BD156" i="4"/>
  <c r="BE156" i="4"/>
  <c r="BF156" i="4"/>
  <c r="BG156" i="4"/>
  <c r="J156"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X128" i="4"/>
  <c r="AY128" i="4"/>
  <c r="AZ128" i="4"/>
  <c r="BA128" i="4"/>
  <c r="BB128" i="4"/>
  <c r="BC128" i="4"/>
  <c r="BD128" i="4"/>
  <c r="BE128" i="4"/>
  <c r="BF128" i="4"/>
  <c r="BG128"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AQ134" i="4"/>
  <c r="AR134" i="4"/>
  <c r="AS134" i="4"/>
  <c r="AT134" i="4"/>
  <c r="AU134" i="4"/>
  <c r="AV134" i="4"/>
  <c r="AW134" i="4"/>
  <c r="AX134" i="4"/>
  <c r="AY134" i="4"/>
  <c r="AZ134" i="4"/>
  <c r="BA134" i="4"/>
  <c r="BB134" i="4"/>
  <c r="BC134" i="4"/>
  <c r="BD134" i="4"/>
  <c r="BE134" i="4"/>
  <c r="BF134" i="4"/>
  <c r="BG134" i="4"/>
  <c r="J134" i="4"/>
  <c r="J128" i="4"/>
  <c r="J97"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AQ113" i="4"/>
  <c r="AR113" i="4"/>
  <c r="AS113" i="4"/>
  <c r="AT113" i="4"/>
  <c r="AU113" i="4"/>
  <c r="AV113" i="4"/>
  <c r="AW113" i="4"/>
  <c r="AX113" i="4"/>
  <c r="AY113" i="4"/>
  <c r="AZ113" i="4"/>
  <c r="BA113" i="4"/>
  <c r="BB113" i="4"/>
  <c r="BC113" i="4"/>
  <c r="BD113" i="4"/>
  <c r="BE113" i="4"/>
  <c r="BF113" i="4"/>
  <c r="BG113"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X114" i="4"/>
  <c r="AY114" i="4"/>
  <c r="AZ114" i="4"/>
  <c r="BA114" i="4"/>
  <c r="BB114" i="4"/>
  <c r="BC114" i="4"/>
  <c r="BD114" i="4"/>
  <c r="BE114" i="4"/>
  <c r="BF114" i="4"/>
  <c r="BG114"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AQ115" i="4"/>
  <c r="AR115" i="4"/>
  <c r="AS115" i="4"/>
  <c r="AT115" i="4"/>
  <c r="AU115" i="4"/>
  <c r="AV115" i="4"/>
  <c r="AW115" i="4"/>
  <c r="AX115" i="4"/>
  <c r="AY115" i="4"/>
  <c r="AZ115" i="4"/>
  <c r="BA115" i="4"/>
  <c r="BB115" i="4"/>
  <c r="BC115" i="4"/>
  <c r="BD115" i="4"/>
  <c r="BE115" i="4"/>
  <c r="BF115" i="4"/>
  <c r="BG115" i="4"/>
  <c r="E114" i="4"/>
  <c r="E115" i="4"/>
  <c r="E113" i="4"/>
  <c r="E111"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AV97" i="4"/>
  <c r="AW97" i="4"/>
  <c r="AX97" i="4"/>
  <c r="AY97" i="4"/>
  <c r="AZ97" i="4"/>
  <c r="BA97" i="4"/>
  <c r="BB97" i="4"/>
  <c r="BC97" i="4"/>
  <c r="BD97" i="4"/>
  <c r="BE97" i="4"/>
  <c r="BF97" i="4"/>
  <c r="BG97"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AV106" i="4"/>
  <c r="AW106" i="4"/>
  <c r="AX106" i="4"/>
  <c r="AY106" i="4"/>
  <c r="AZ106" i="4"/>
  <c r="BA106" i="4"/>
  <c r="BB106" i="4"/>
  <c r="BC106" i="4"/>
  <c r="BD106" i="4"/>
  <c r="BE106" i="4"/>
  <c r="BF106" i="4"/>
  <c r="BG106" i="4"/>
  <c r="E106" i="4"/>
  <c r="E97" i="4"/>
  <c r="E86" i="4"/>
  <c r="E87" i="4"/>
  <c r="E88" i="4"/>
  <c r="E89" i="4"/>
  <c r="E85" i="4"/>
  <c r="J80" i="4"/>
  <c r="J81" i="4" s="1"/>
  <c r="K80" i="4"/>
  <c r="K81" i="4" s="1"/>
  <c r="L80" i="4"/>
  <c r="L81" i="4" s="1"/>
  <c r="M80" i="4"/>
  <c r="M81" i="4" s="1"/>
  <c r="N80" i="4"/>
  <c r="N81" i="4" s="1"/>
  <c r="O80" i="4"/>
  <c r="O81" i="4" s="1"/>
  <c r="P80" i="4"/>
  <c r="P81" i="4" s="1"/>
  <c r="Q80" i="4"/>
  <c r="Q81" i="4" s="1"/>
  <c r="R80" i="4"/>
  <c r="R81" i="4" s="1"/>
  <c r="S80" i="4"/>
  <c r="S81" i="4" s="1"/>
  <c r="T80" i="4"/>
  <c r="T81" i="4" s="1"/>
  <c r="U80" i="4"/>
  <c r="U81" i="4" s="1"/>
  <c r="V80" i="4"/>
  <c r="V81" i="4" s="1"/>
  <c r="W80" i="4"/>
  <c r="W81" i="4" s="1"/>
  <c r="X80" i="4"/>
  <c r="X81" i="4" s="1"/>
  <c r="Y80" i="4"/>
  <c r="Y81" i="4" s="1"/>
  <c r="Z80" i="4"/>
  <c r="Z81" i="4" s="1"/>
  <c r="AA80" i="4"/>
  <c r="AA81" i="4" s="1"/>
  <c r="AB80" i="4"/>
  <c r="AB81" i="4" s="1"/>
  <c r="AC80" i="4"/>
  <c r="AC81" i="4" s="1"/>
  <c r="AD80" i="4"/>
  <c r="AD81" i="4" s="1"/>
  <c r="AE80" i="4"/>
  <c r="AE81" i="4" s="1"/>
  <c r="AF80" i="4"/>
  <c r="AF81" i="4" s="1"/>
  <c r="AG80" i="4"/>
  <c r="AG81" i="4" s="1"/>
  <c r="AH80" i="4"/>
  <c r="AH81" i="4" s="1"/>
  <c r="AI80" i="4"/>
  <c r="AI81" i="4" s="1"/>
  <c r="AJ80" i="4"/>
  <c r="AJ81" i="4" s="1"/>
  <c r="AK80" i="4"/>
  <c r="AK81" i="4" s="1"/>
  <c r="AL80" i="4"/>
  <c r="AL81" i="4" s="1"/>
  <c r="AM80" i="4"/>
  <c r="AM81" i="4" s="1"/>
  <c r="AN80" i="4"/>
  <c r="AN81" i="4" s="1"/>
  <c r="AO80" i="4"/>
  <c r="AO81" i="4" s="1"/>
  <c r="AP80" i="4"/>
  <c r="AP81" i="4" s="1"/>
  <c r="AQ80" i="4"/>
  <c r="AQ81" i="4" s="1"/>
  <c r="AR80" i="4"/>
  <c r="AS80" i="4"/>
  <c r="AT80" i="4"/>
  <c r="AU80" i="4"/>
  <c r="AV80" i="4"/>
  <c r="AW80" i="4"/>
  <c r="AX80" i="4"/>
  <c r="AY80" i="4"/>
  <c r="AZ80" i="4"/>
  <c r="BA80" i="4"/>
  <c r="BB80" i="4"/>
  <c r="BC80" i="4"/>
  <c r="BD80" i="4"/>
  <c r="BE80" i="4"/>
  <c r="BF80" i="4"/>
  <c r="BG80" i="4"/>
  <c r="E80"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X77" i="4"/>
  <c r="AY77" i="4"/>
  <c r="AZ77" i="4"/>
  <c r="BA77" i="4"/>
  <c r="BB77" i="4"/>
  <c r="BC77" i="4"/>
  <c r="BD77" i="4"/>
  <c r="BE77" i="4"/>
  <c r="BF77" i="4"/>
  <c r="BG77" i="4"/>
  <c r="E77" i="4"/>
  <c r="E29" i="8"/>
  <c r="E30" i="8"/>
  <c r="E31" i="8"/>
  <c r="E32" i="8"/>
  <c r="E33" i="8"/>
  <c r="E34" i="8"/>
  <c r="E28" i="8"/>
  <c r="E20" i="8"/>
  <c r="E21" i="8"/>
  <c r="E22" i="8"/>
  <c r="E23" i="8"/>
  <c r="E24" i="8"/>
  <c r="E25" i="8"/>
  <c r="E19" i="8"/>
  <c r="BJ118" i="4" l="1"/>
  <c r="BN118" i="4"/>
  <c r="BL118" i="4"/>
  <c r="BM118" i="4"/>
  <c r="BK118" i="4"/>
  <c r="BO118" i="4"/>
  <c r="BH118" i="4"/>
  <c r="BP118" i="4"/>
  <c r="BI118" i="4"/>
  <c r="BQ118" i="4"/>
  <c r="BJ117" i="4"/>
  <c r="BN117" i="4"/>
  <c r="BL117" i="4"/>
  <c r="BI117" i="4"/>
  <c r="BQ117" i="4"/>
  <c r="BK117" i="4"/>
  <c r="BO117" i="4"/>
  <c r="BH117" i="4"/>
  <c r="BP117" i="4"/>
  <c r="BM117" i="4"/>
  <c r="G237" i="4"/>
  <c r="G129" i="3"/>
  <c r="G32" i="8" s="1"/>
  <c r="G229" i="4"/>
  <c r="G239" i="4"/>
  <c r="G249" i="4"/>
  <c r="G120" i="3"/>
  <c r="G23" i="8" s="1"/>
  <c r="G106" i="3"/>
  <c r="G90" i="3"/>
  <c r="G247" i="4"/>
  <c r="G102" i="3"/>
  <c r="G231" i="4"/>
  <c r="G241" i="4"/>
  <c r="G251" i="4"/>
  <c r="G118" i="3"/>
  <c r="G21" i="8" s="1"/>
  <c r="G110" i="3"/>
  <c r="G78" i="3"/>
  <c r="G269" i="4"/>
  <c r="G54" i="3" s="1"/>
  <c r="G265" i="4"/>
  <c r="G50" i="3" s="1"/>
  <c r="G259" i="4"/>
  <c r="G44" i="3" s="1"/>
  <c r="G255" i="4"/>
  <c r="G40" i="3" s="1"/>
  <c r="G211" i="4"/>
  <c r="G207" i="4"/>
  <c r="G201" i="4"/>
  <c r="G197" i="4"/>
  <c r="G191" i="4"/>
  <c r="G187" i="4"/>
  <c r="G182" i="4"/>
  <c r="G159" i="4"/>
  <c r="G152" i="4"/>
  <c r="G268" i="4"/>
  <c r="G53" i="3" s="1"/>
  <c r="G264" i="4"/>
  <c r="G49" i="3" s="1"/>
  <c r="G258" i="4"/>
  <c r="G43" i="3" s="1"/>
  <c r="G210" i="4"/>
  <c r="G206" i="4"/>
  <c r="G200" i="4"/>
  <c r="G196" i="4"/>
  <c r="G190" i="4"/>
  <c r="G179" i="4"/>
  <c r="G183" i="4"/>
  <c r="G158" i="4"/>
  <c r="G151" i="4"/>
  <c r="G117" i="4"/>
  <c r="G81" i="3"/>
  <c r="G93" i="3"/>
  <c r="G89" i="3"/>
  <c r="G101" i="3"/>
  <c r="G97" i="3"/>
  <c r="G109" i="3"/>
  <c r="G105" i="3"/>
  <c r="G128" i="3"/>
  <c r="G31" i="8" s="1"/>
  <c r="G117" i="3"/>
  <c r="G20" i="8" s="1"/>
  <c r="G121" i="3"/>
  <c r="G24" i="8" s="1"/>
  <c r="G252" i="4"/>
  <c r="G248" i="4"/>
  <c r="G242" i="4"/>
  <c r="G238" i="4"/>
  <c r="G232" i="4"/>
  <c r="G228" i="4"/>
  <c r="G267" i="4"/>
  <c r="G52" i="3" s="1"/>
  <c r="G261" i="4"/>
  <c r="G46" i="3" s="1"/>
  <c r="G257" i="4"/>
  <c r="G42" i="3" s="1"/>
  <c r="G209" i="4"/>
  <c r="G205" i="4"/>
  <c r="G199" i="4"/>
  <c r="G193" i="4"/>
  <c r="G189" i="4"/>
  <c r="G180" i="4"/>
  <c r="G184" i="4"/>
  <c r="G118" i="4"/>
  <c r="G84" i="3"/>
  <c r="G80" i="3"/>
  <c r="G92" i="3"/>
  <c r="G88" i="3"/>
  <c r="G100" i="3"/>
  <c r="G96" i="3"/>
  <c r="G108" i="3"/>
  <c r="G131" i="3"/>
  <c r="G34" i="8" s="1"/>
  <c r="G127" i="3"/>
  <c r="G30" i="8" s="1"/>
  <c r="G270" i="4"/>
  <c r="G55" i="3" s="1"/>
  <c r="G266" i="4"/>
  <c r="G51" i="3" s="1"/>
  <c r="G260" i="4"/>
  <c r="G45" i="3" s="1"/>
  <c r="G256" i="4"/>
  <c r="G41" i="3" s="1"/>
  <c r="G208" i="4"/>
  <c r="G202" i="4"/>
  <c r="G198" i="4"/>
  <c r="G192" i="4"/>
  <c r="G188" i="4"/>
  <c r="G181" i="4"/>
  <c r="G178" i="4"/>
  <c r="G135" i="4"/>
  <c r="G119" i="4"/>
  <c r="G83" i="3"/>
  <c r="G79" i="3"/>
  <c r="G91" i="3"/>
  <c r="G87" i="3"/>
  <c r="G99" i="3"/>
  <c r="G111" i="3"/>
  <c r="G107" i="3"/>
  <c r="G130" i="3"/>
  <c r="G33" i="8" s="1"/>
  <c r="G126" i="3"/>
  <c r="G29" i="8" s="1"/>
  <c r="G119" i="3"/>
  <c r="G22" i="8" s="1"/>
  <c r="G116" i="3"/>
  <c r="G19" i="8" s="1"/>
  <c r="G250" i="4"/>
  <c r="G246" i="4"/>
  <c r="G240" i="4"/>
  <c r="G234" i="4"/>
  <c r="G230" i="4"/>
  <c r="G223" i="4"/>
  <c r="G129" i="4"/>
  <c r="G122" i="3"/>
  <c r="G25" i="8" s="1"/>
  <c r="G233" i="4"/>
  <c r="G243" i="4"/>
  <c r="G125" i="3"/>
  <c r="G28" i="8" s="1"/>
  <c r="G98" i="3"/>
  <c r="G82" i="3"/>
  <c r="G219" i="4"/>
  <c r="G222" i="4"/>
  <c r="G225" i="4"/>
  <c r="G221" i="4"/>
  <c r="G224" i="4"/>
  <c r="G220" i="4"/>
  <c r="G32" i="3" l="1"/>
  <c r="G13" i="8" s="1"/>
  <c r="G31" i="3"/>
  <c r="G12" i="8" s="1"/>
  <c r="G30" i="3"/>
  <c r="G11" i="8" s="1"/>
  <c r="G29" i="3"/>
  <c r="G10" i="8" s="1"/>
  <c r="G28" i="3"/>
  <c r="G9" i="8" s="1"/>
  <c r="G27" i="3"/>
  <c r="G8" i="8" s="1"/>
  <c r="G26" i="3"/>
  <c r="G7" i="8" s="1"/>
  <c r="G23" i="3"/>
  <c r="G22" i="3"/>
  <c r="G21" i="3"/>
  <c r="G20" i="3"/>
  <c r="G19" i="3"/>
  <c r="G18" i="3"/>
  <c r="G17" i="3"/>
  <c r="G9" i="3"/>
  <c r="G10" i="3"/>
  <c r="G11" i="3"/>
  <c r="G12" i="3"/>
  <c r="G13" i="3"/>
  <c r="G14" i="3"/>
  <c r="G8" i="3"/>
  <c r="A1" i="3" l="1"/>
  <c r="A15" i="8"/>
  <c r="A1" i="8"/>
  <c r="A1" i="4" l="1"/>
  <c r="A1" i="5"/>
  <c r="D68" i="3" l="1"/>
  <c r="D59" i="3"/>
  <c r="M158" i="4" l="1"/>
  <c r="M199" i="4" s="1"/>
  <c r="O158" i="4"/>
  <c r="O199" i="4" s="1"/>
  <c r="P158" i="4"/>
  <c r="P198" i="4" s="1"/>
  <c r="Q158" i="4"/>
  <c r="Q199" i="4" s="1"/>
  <c r="R158" i="4"/>
  <c r="R197" i="4" s="1"/>
  <c r="S158" i="4"/>
  <c r="S198" i="4" s="1"/>
  <c r="U158" i="4"/>
  <c r="X158" i="4"/>
  <c r="X198" i="4" s="1"/>
  <c r="AA158" i="4"/>
  <c r="AA200" i="4" s="1"/>
  <c r="AB158" i="4"/>
  <c r="AB198" i="4" s="1"/>
  <c r="AC158" i="4"/>
  <c r="AC199" i="4" s="1"/>
  <c r="AD158" i="4"/>
  <c r="AD199" i="4" s="1"/>
  <c r="AE158" i="4"/>
  <c r="AE199" i="4" s="1"/>
  <c r="AF158" i="4"/>
  <c r="AF198" i="4" s="1"/>
  <c r="AG158" i="4"/>
  <c r="AG199" i="4" s="1"/>
  <c r="AH158" i="4"/>
  <c r="AH198" i="4" s="1"/>
  <c r="AI158" i="4"/>
  <c r="AI198" i="4" s="1"/>
  <c r="AJ158" i="4"/>
  <c r="AJ198" i="4" s="1"/>
  <c r="AK158" i="4"/>
  <c r="AK199" i="4" s="1"/>
  <c r="AL158" i="4"/>
  <c r="AL201" i="4" s="1"/>
  <c r="AM158" i="4"/>
  <c r="AM202" i="4" s="1"/>
  <c r="AN158" i="4"/>
  <c r="AN198" i="4" s="1"/>
  <c r="AO158" i="4"/>
  <c r="AO199" i="4" s="1"/>
  <c r="AP158" i="4"/>
  <c r="AP199" i="4" s="1"/>
  <c r="AQ158" i="4"/>
  <c r="AQ200" i="4" s="1"/>
  <c r="AR158" i="4"/>
  <c r="AR198" i="4" s="1"/>
  <c r="AS158" i="4"/>
  <c r="AS199" i="4" s="1"/>
  <c r="AT158" i="4"/>
  <c r="AT198" i="4" s="1"/>
  <c r="AU158" i="4"/>
  <c r="AU199" i="4" s="1"/>
  <c r="AV158" i="4"/>
  <c r="AV198" i="4" s="1"/>
  <c r="AW158" i="4"/>
  <c r="AW199" i="4" s="1"/>
  <c r="AX158" i="4"/>
  <c r="AX197" i="4" s="1"/>
  <c r="AY158" i="4"/>
  <c r="AY198" i="4" s="1"/>
  <c r="AZ158" i="4"/>
  <c r="AZ198" i="4" s="1"/>
  <c r="BA158" i="4"/>
  <c r="BA199" i="4" s="1"/>
  <c r="BB158" i="4"/>
  <c r="BB201" i="4" s="1"/>
  <c r="BC158" i="4"/>
  <c r="BC196" i="4" s="1"/>
  <c r="BD158" i="4"/>
  <c r="BD198" i="4" s="1"/>
  <c r="BE158" i="4"/>
  <c r="BE199" i="4" s="1"/>
  <c r="BF158" i="4"/>
  <c r="BF201" i="4" s="1"/>
  <c r="BG158" i="4"/>
  <c r="BG200" i="4" s="1"/>
  <c r="M159" i="4"/>
  <c r="M206" i="4" s="1"/>
  <c r="O159" i="4"/>
  <c r="O206" i="4" s="1"/>
  <c r="P159" i="4"/>
  <c r="P209" i="4" s="1"/>
  <c r="Q159" i="4"/>
  <c r="Q210" i="4" s="1"/>
  <c r="R159" i="4"/>
  <c r="R205" i="4" s="1"/>
  <c r="S159" i="4"/>
  <c r="S206" i="4" s="1"/>
  <c r="U159" i="4"/>
  <c r="X159" i="4"/>
  <c r="X209" i="4" s="1"/>
  <c r="AA159" i="4"/>
  <c r="AA206" i="4" s="1"/>
  <c r="AB159" i="4"/>
  <c r="AB209" i="4" s="1"/>
  <c r="AC159" i="4"/>
  <c r="AD159" i="4"/>
  <c r="AD205" i="4" s="1"/>
  <c r="AE159" i="4"/>
  <c r="AE206" i="4" s="1"/>
  <c r="AF159" i="4"/>
  <c r="AF209" i="4" s="1"/>
  <c r="AG159" i="4"/>
  <c r="AH159" i="4"/>
  <c r="AH205" i="4" s="1"/>
  <c r="AI159" i="4"/>
  <c r="AI206" i="4" s="1"/>
  <c r="AJ159" i="4"/>
  <c r="AK159" i="4"/>
  <c r="AK206" i="4" s="1"/>
  <c r="AL159" i="4"/>
  <c r="AL205" i="4" s="1"/>
  <c r="AM159" i="4"/>
  <c r="AM206" i="4" s="1"/>
  <c r="AN159" i="4"/>
  <c r="AN205" i="4" s="1"/>
  <c r="AO159" i="4"/>
  <c r="AO210" i="4" s="1"/>
  <c r="AP159" i="4"/>
  <c r="AP205" i="4" s="1"/>
  <c r="AQ159" i="4"/>
  <c r="AQ206" i="4" s="1"/>
  <c r="AR159" i="4"/>
  <c r="AR209" i="4" s="1"/>
  <c r="AS159" i="4"/>
  <c r="AT159" i="4"/>
  <c r="AT205" i="4" s="1"/>
  <c r="AU159" i="4"/>
  <c r="AU206" i="4" s="1"/>
  <c r="AV159" i="4"/>
  <c r="AV209" i="4" s="1"/>
  <c r="AW159" i="4"/>
  <c r="AX159" i="4"/>
  <c r="AX205" i="4" s="1"/>
  <c r="AY159" i="4"/>
  <c r="AY206" i="4" s="1"/>
  <c r="AZ159" i="4"/>
  <c r="AZ205" i="4" s="1"/>
  <c r="BA159" i="4"/>
  <c r="BA206" i="4" s="1"/>
  <c r="BB159" i="4"/>
  <c r="BB205" i="4" s="1"/>
  <c r="BC159" i="4"/>
  <c r="BC206" i="4" s="1"/>
  <c r="BD159" i="4"/>
  <c r="BD205" i="4" s="1"/>
  <c r="BE159" i="4"/>
  <c r="BE210" i="4" s="1"/>
  <c r="BF159" i="4"/>
  <c r="BF205" i="4" s="1"/>
  <c r="BG159" i="4"/>
  <c r="BG206" i="4" s="1"/>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X78" i="4"/>
  <c r="AY78" i="4"/>
  <c r="AZ78" i="4"/>
  <c r="BA78" i="4"/>
  <c r="BB78" i="4"/>
  <c r="BC78" i="4"/>
  <c r="BD78" i="4"/>
  <c r="BE78" i="4"/>
  <c r="BF78" i="4"/>
  <c r="BG78" i="4"/>
  <c r="M125" i="4"/>
  <c r="N131" i="4"/>
  <c r="O123" i="4"/>
  <c r="P125" i="4"/>
  <c r="Q125" i="4"/>
  <c r="R131" i="4"/>
  <c r="S125" i="4"/>
  <c r="T125" i="4"/>
  <c r="U125" i="4"/>
  <c r="V125" i="4"/>
  <c r="W131" i="4"/>
  <c r="X125" i="4"/>
  <c r="Y125" i="4"/>
  <c r="Z131" i="4"/>
  <c r="AA125" i="4"/>
  <c r="AB125" i="4"/>
  <c r="AC125" i="4"/>
  <c r="AD131" i="4"/>
  <c r="AE131" i="4"/>
  <c r="AF125" i="4"/>
  <c r="AG125" i="4"/>
  <c r="AH125" i="4"/>
  <c r="AI125" i="4"/>
  <c r="AJ125" i="4"/>
  <c r="AK125" i="4"/>
  <c r="AL131" i="4"/>
  <c r="AM125" i="4"/>
  <c r="AN125" i="4"/>
  <c r="AO125" i="4"/>
  <c r="AP131" i="4"/>
  <c r="AQ125" i="4"/>
  <c r="AR125" i="4"/>
  <c r="AS125" i="4"/>
  <c r="AT125" i="4"/>
  <c r="AU125" i="4"/>
  <c r="AV125" i="4"/>
  <c r="AW125" i="4"/>
  <c r="AX131" i="4"/>
  <c r="AY125" i="4"/>
  <c r="AZ125" i="4"/>
  <c r="BA125" i="4"/>
  <c r="BB131" i="4"/>
  <c r="BC131" i="4"/>
  <c r="BD125" i="4"/>
  <c r="BE125" i="4"/>
  <c r="BF131" i="4"/>
  <c r="BG125" i="4"/>
  <c r="K119" i="4"/>
  <c r="L119" i="4"/>
  <c r="L125" i="4"/>
  <c r="L78" i="4"/>
  <c r="AG101" i="4" l="1"/>
  <c r="AG93" i="4"/>
  <c r="AG102" i="4"/>
  <c r="AG92" i="4"/>
  <c r="X92" i="4"/>
  <c r="X101" i="4"/>
  <c r="X93" i="4"/>
  <c r="X102" i="4"/>
  <c r="AF101" i="4"/>
  <c r="AF93" i="4"/>
  <c r="AF102" i="4"/>
  <c r="AF92" i="4"/>
  <c r="AE93" i="4"/>
  <c r="AE92" i="4"/>
  <c r="AA102" i="4"/>
  <c r="AA101" i="4"/>
  <c r="AA92" i="4"/>
  <c r="AA93" i="4"/>
  <c r="S92" i="4"/>
  <c r="S93" i="4"/>
  <c r="R92" i="4"/>
  <c r="R93" i="4"/>
  <c r="R101" i="4"/>
  <c r="R102" i="4"/>
  <c r="Q92" i="4"/>
  <c r="Q102" i="4"/>
  <c r="Q101" i="4"/>
  <c r="Q93" i="4"/>
  <c r="M92" i="4"/>
  <c r="M101" i="4"/>
  <c r="M102" i="4"/>
  <c r="M93" i="4"/>
  <c r="N101" i="4"/>
  <c r="N102" i="4"/>
  <c r="N93" i="4"/>
  <c r="N92" i="4"/>
  <c r="T92" i="4"/>
  <c r="T93" i="4"/>
  <c r="T101" i="4"/>
  <c r="T102" i="4"/>
  <c r="P101" i="4"/>
  <c r="P102" i="4"/>
  <c r="P92" i="4"/>
  <c r="P93" i="4"/>
  <c r="L102" i="4"/>
  <c r="L93" i="4"/>
  <c r="L92" i="4"/>
  <c r="L101" i="4"/>
  <c r="O101" i="4"/>
  <c r="O92" i="4"/>
  <c r="O102" i="4"/>
  <c r="O93" i="4"/>
  <c r="U199" i="4"/>
  <c r="AT131" i="4"/>
  <c r="AE125" i="4"/>
  <c r="AU131" i="4"/>
  <c r="BF125" i="4"/>
  <c r="BB94" i="4"/>
  <c r="AS103" i="4"/>
  <c r="AQ132" i="4"/>
  <c r="AH131" i="4"/>
  <c r="AD125" i="4"/>
  <c r="AK132" i="4"/>
  <c r="V131" i="4"/>
  <c r="R125" i="4"/>
  <c r="N123" i="4"/>
  <c r="N126" i="4" s="1"/>
  <c r="BB125" i="4"/>
  <c r="AP125" i="4"/>
  <c r="AT103" i="4"/>
  <c r="O125" i="4"/>
  <c r="BG132" i="4"/>
  <c r="AY132" i="4"/>
  <c r="AI132" i="4"/>
  <c r="AA132" i="4"/>
  <c r="S132" i="4"/>
  <c r="R206" i="4"/>
  <c r="O131" i="4"/>
  <c r="AX125" i="4"/>
  <c r="AL125" i="4"/>
  <c r="Z125" i="4"/>
  <c r="N125" i="4"/>
  <c r="AX210" i="4"/>
  <c r="AM211" i="4"/>
  <c r="BC207" i="4"/>
  <c r="L94" i="4"/>
  <c r="AM131" i="4"/>
  <c r="BC125" i="4"/>
  <c r="W125" i="4"/>
  <c r="AD198" i="4"/>
  <c r="AE211" i="4"/>
  <c r="AH210" i="4"/>
  <c r="AY208" i="4"/>
  <c r="AU207" i="4"/>
  <c r="O207" i="4"/>
  <c r="AR205" i="4"/>
  <c r="BB103" i="4"/>
  <c r="AT94" i="4"/>
  <c r="AD94" i="4"/>
  <c r="N103" i="4"/>
  <c r="BC211" i="4"/>
  <c r="R210" i="4"/>
  <c r="AI208" i="4"/>
  <c r="AM207" i="4"/>
  <c r="AX206" i="4"/>
  <c r="BA132" i="4"/>
  <c r="AU211" i="4"/>
  <c r="O211" i="4"/>
  <c r="S208" i="4"/>
  <c r="AE207" i="4"/>
  <c r="AH206" i="4"/>
  <c r="AL197" i="4"/>
  <c r="AZ200" i="4"/>
  <c r="AZ196" i="4"/>
  <c r="M103" i="4"/>
  <c r="BF94" i="4"/>
  <c r="BF103" i="4"/>
  <c r="BF132" i="4"/>
  <c r="AX103" i="4"/>
  <c r="AX94" i="4"/>
  <c r="AP103" i="4"/>
  <c r="AP132" i="4"/>
  <c r="AD103" i="4"/>
  <c r="AD104" i="4" s="1"/>
  <c r="AD105" i="4" s="1"/>
  <c r="AD145" i="4" s="1"/>
  <c r="AD132" i="4"/>
  <c r="Z103" i="4"/>
  <c r="Z94" i="4"/>
  <c r="R94" i="4"/>
  <c r="R95" i="4" s="1"/>
  <c r="BB132" i="4"/>
  <c r="Z132" i="4"/>
  <c r="Z135" i="4" s="1"/>
  <c r="Z152" i="4" s="1"/>
  <c r="AH103" i="4"/>
  <c r="N94" i="4"/>
  <c r="AL94" i="4"/>
  <c r="AL103" i="4"/>
  <c r="AL132" i="4"/>
  <c r="V103" i="4"/>
  <c r="V94" i="4"/>
  <c r="V132" i="4"/>
  <c r="AT132" i="4"/>
  <c r="N132" i="4"/>
  <c r="N135" i="4" s="1"/>
  <c r="R103" i="4"/>
  <c r="AR201" i="4"/>
  <c r="AF200" i="4"/>
  <c r="AN199" i="4"/>
  <c r="R198" i="4"/>
  <c r="AF197" i="4"/>
  <c r="AN196" i="4"/>
  <c r="BB211" i="4"/>
  <c r="AT211" i="4"/>
  <c r="AL211" i="4"/>
  <c r="AD211" i="4"/>
  <c r="AT210" i="4"/>
  <c r="AD210" i="4"/>
  <c r="AN209" i="4"/>
  <c r="AU208" i="4"/>
  <c r="AE208" i="4"/>
  <c r="O208" i="4"/>
  <c r="BB207" i="4"/>
  <c r="AT207" i="4"/>
  <c r="AL207" i="4"/>
  <c r="AD207" i="4"/>
  <c r="AT206" i="4"/>
  <c r="AD206" i="4"/>
  <c r="U132" i="4"/>
  <c r="BA94" i="4"/>
  <c r="AK103" i="4"/>
  <c r="AC103" i="4"/>
  <c r="Y94" i="4"/>
  <c r="U103" i="4"/>
  <c r="Q94" i="4"/>
  <c r="Q95" i="4" s="1"/>
  <c r="AR94" i="4"/>
  <c r="AB94" i="4"/>
  <c r="AX202" i="4"/>
  <c r="AB201" i="4"/>
  <c r="X200" i="4"/>
  <c r="BB197" i="4"/>
  <c r="BG211" i="4"/>
  <c r="AY211" i="4"/>
  <c r="AQ211" i="4"/>
  <c r="AI211" i="4"/>
  <c r="AA211" i="4"/>
  <c r="S211" i="4"/>
  <c r="BF210" i="4"/>
  <c r="AP210" i="4"/>
  <c r="BD209" i="4"/>
  <c r="BG208" i="4"/>
  <c r="AQ208" i="4"/>
  <c r="AA208" i="4"/>
  <c r="BG207" i="4"/>
  <c r="AY207" i="4"/>
  <c r="AQ207" i="4"/>
  <c r="AI207" i="4"/>
  <c r="AA207" i="4"/>
  <c r="S207" i="4"/>
  <c r="BF206" i="4"/>
  <c r="AP206" i="4"/>
  <c r="BG131" i="4"/>
  <c r="AY131" i="4"/>
  <c r="AQ131" i="4"/>
  <c r="AI131" i="4"/>
  <c r="AA131" i="4"/>
  <c r="S131" i="4"/>
  <c r="BC132" i="4"/>
  <c r="AU132" i="4"/>
  <c r="AM132" i="4"/>
  <c r="AE132" i="4"/>
  <c r="W132" i="4"/>
  <c r="W135" i="4" s="1"/>
  <c r="W152" i="4" s="1"/>
  <c r="O132" i="4"/>
  <c r="AL202" i="4"/>
  <c r="BF199" i="4"/>
  <c r="AV197" i="4"/>
  <c r="P197" i="4"/>
  <c r="BF211" i="4"/>
  <c r="AX211" i="4"/>
  <c r="AP211" i="4"/>
  <c r="AH211" i="4"/>
  <c r="R211" i="4"/>
  <c r="BB210" i="4"/>
  <c r="AL210" i="4"/>
  <c r="BC208" i="4"/>
  <c r="AM208" i="4"/>
  <c r="BF207" i="4"/>
  <c r="AX207" i="4"/>
  <c r="AP207" i="4"/>
  <c r="AH207" i="4"/>
  <c r="R207" i="4"/>
  <c r="BB206" i="4"/>
  <c r="AL206" i="4"/>
  <c r="U201" i="4"/>
  <c r="U196" i="4"/>
  <c r="AW202" i="4"/>
  <c r="AH202" i="4"/>
  <c r="AZ201" i="4"/>
  <c r="AP201" i="4"/>
  <c r="AJ201" i="4"/>
  <c r="BE200" i="4"/>
  <c r="AV200" i="4"/>
  <c r="AN200" i="4"/>
  <c r="AB200" i="4"/>
  <c r="U200" i="4"/>
  <c r="BD199" i="4"/>
  <c r="AT199" i="4"/>
  <c r="AJ199" i="4"/>
  <c r="AB199" i="4"/>
  <c r="P199" i="4"/>
  <c r="AO198" i="4"/>
  <c r="AC198" i="4"/>
  <c r="AZ197" i="4"/>
  <c r="AS197" i="4"/>
  <c r="AJ197" i="4"/>
  <c r="AC197" i="4"/>
  <c r="M197" i="4"/>
  <c r="AW196" i="4"/>
  <c r="AM196" i="4"/>
  <c r="AF196" i="4"/>
  <c r="BA201" i="4"/>
  <c r="AK201" i="4"/>
  <c r="AO200" i="4"/>
  <c r="BE198" i="4"/>
  <c r="AG196" i="4"/>
  <c r="BC202" i="4"/>
  <c r="AS202" i="4"/>
  <c r="AG202" i="4"/>
  <c r="R202" i="4"/>
  <c r="BD201" i="4"/>
  <c r="AW201" i="4"/>
  <c r="AN201" i="4"/>
  <c r="AG201" i="4"/>
  <c r="X201" i="4"/>
  <c r="Q201" i="4"/>
  <c r="BD200" i="4"/>
  <c r="AR200" i="4"/>
  <c r="AK200" i="4"/>
  <c r="AZ199" i="4"/>
  <c r="AR199" i="4"/>
  <c r="AF199" i="4"/>
  <c r="AX198" i="4"/>
  <c r="M198" i="4"/>
  <c r="AR197" i="4"/>
  <c r="AH197" i="4"/>
  <c r="AB197" i="4"/>
  <c r="BD196" i="4"/>
  <c r="AV196" i="4"/>
  <c r="AK196" i="4"/>
  <c r="AB196" i="4"/>
  <c r="P196" i="4"/>
  <c r="M202" i="4"/>
  <c r="AS198" i="4"/>
  <c r="BB202" i="4"/>
  <c r="AC202" i="4"/>
  <c r="Q202" i="4"/>
  <c r="AV201" i="4"/>
  <c r="AF201" i="4"/>
  <c r="P201" i="4"/>
  <c r="BA200" i="4"/>
  <c r="AJ200" i="4"/>
  <c r="P200" i="4"/>
  <c r="AV199" i="4"/>
  <c r="X199" i="4"/>
  <c r="BD197" i="4"/>
  <c r="AW197" i="4"/>
  <c r="AN197" i="4"/>
  <c r="AG197" i="4"/>
  <c r="X197" i="4"/>
  <c r="Q197" i="4"/>
  <c r="AR196" i="4"/>
  <c r="AJ196" i="4"/>
  <c r="X196" i="4"/>
  <c r="M196" i="4"/>
  <c r="AW205" i="4"/>
  <c r="AW209" i="4"/>
  <c r="AW208" i="4"/>
  <c r="AW207" i="4"/>
  <c r="AW211" i="4"/>
  <c r="AS205" i="4"/>
  <c r="AS209" i="4"/>
  <c r="AS208" i="4"/>
  <c r="AS207" i="4"/>
  <c r="AS211" i="4"/>
  <c r="AG205" i="4"/>
  <c r="AG209" i="4"/>
  <c r="AG208" i="4"/>
  <c r="AG207" i="4"/>
  <c r="AG211" i="4"/>
  <c r="AC205" i="4"/>
  <c r="AC209" i="4"/>
  <c r="AC208" i="4"/>
  <c r="AC207" i="4"/>
  <c r="AC211" i="4"/>
  <c r="U205" i="4"/>
  <c r="U209" i="4"/>
  <c r="U208" i="4"/>
  <c r="U207" i="4"/>
  <c r="U211" i="4"/>
  <c r="BE206" i="4"/>
  <c r="AW206" i="4"/>
  <c r="AO206" i="4"/>
  <c r="AG206" i="4"/>
  <c r="Q206" i="4"/>
  <c r="BD208" i="4"/>
  <c r="BD207" i="4"/>
  <c r="BD211" i="4"/>
  <c r="BD206" i="4"/>
  <c r="BD210" i="4"/>
  <c r="AZ208" i="4"/>
  <c r="AZ207" i="4"/>
  <c r="AZ211" i="4"/>
  <c r="AZ206" i="4"/>
  <c r="AZ210" i="4"/>
  <c r="AV208" i="4"/>
  <c r="AV207" i="4"/>
  <c r="AV211" i="4"/>
  <c r="AV206" i="4"/>
  <c r="AV210" i="4"/>
  <c r="AR208" i="4"/>
  <c r="AR207" i="4"/>
  <c r="AR211" i="4"/>
  <c r="AR206" i="4"/>
  <c r="AR210" i="4"/>
  <c r="AN208" i="4"/>
  <c r="AN207" i="4"/>
  <c r="AN211" i="4"/>
  <c r="AN206" i="4"/>
  <c r="AN210" i="4"/>
  <c r="AJ208" i="4"/>
  <c r="AJ207" i="4"/>
  <c r="AJ211" i="4"/>
  <c r="AJ206" i="4"/>
  <c r="AJ210" i="4"/>
  <c r="AJ205" i="4"/>
  <c r="AF208" i="4"/>
  <c r="AF207" i="4"/>
  <c r="AF211" i="4"/>
  <c r="AF205" i="4"/>
  <c r="AF206" i="4"/>
  <c r="AF210" i="4"/>
  <c r="AB208" i="4"/>
  <c r="AB207" i="4"/>
  <c r="AB211" i="4"/>
  <c r="AB206" i="4"/>
  <c r="AB210" i="4"/>
  <c r="AB205" i="4"/>
  <c r="X208" i="4"/>
  <c r="X207" i="4"/>
  <c r="X211" i="4"/>
  <c r="X205" i="4"/>
  <c r="X206" i="4"/>
  <c r="X210" i="4"/>
  <c r="P208" i="4"/>
  <c r="P207" i="4"/>
  <c r="P211" i="4"/>
  <c r="P205" i="4"/>
  <c r="P206" i="4"/>
  <c r="P210" i="4"/>
  <c r="AW210" i="4"/>
  <c r="AG210" i="4"/>
  <c r="AZ209" i="4"/>
  <c r="AJ209" i="4"/>
  <c r="AV205" i="4"/>
  <c r="BE205" i="4"/>
  <c r="BE209" i="4"/>
  <c r="BE208" i="4"/>
  <c r="BE207" i="4"/>
  <c r="BE211" i="4"/>
  <c r="AO205" i="4"/>
  <c r="AO209" i="4"/>
  <c r="AO208" i="4"/>
  <c r="AO207" i="4"/>
  <c r="AO211" i="4"/>
  <c r="Q205" i="4"/>
  <c r="Q209" i="4"/>
  <c r="Q208" i="4"/>
  <c r="Q207" i="4"/>
  <c r="Q211" i="4"/>
  <c r="AS206" i="4"/>
  <c r="AC206" i="4"/>
  <c r="U206" i="4"/>
  <c r="BA205" i="4"/>
  <c r="BA209" i="4"/>
  <c r="BA208" i="4"/>
  <c r="BA207" i="4"/>
  <c r="BA211" i="4"/>
  <c r="AK205" i="4"/>
  <c r="AK209" i="4"/>
  <c r="AK208" i="4"/>
  <c r="AK207" i="4"/>
  <c r="AK211" i="4"/>
  <c r="M205" i="4"/>
  <c r="M209" i="4"/>
  <c r="M208" i="4"/>
  <c r="M207" i="4"/>
  <c r="M211" i="4"/>
  <c r="BA210" i="4"/>
  <c r="AS210" i="4"/>
  <c r="AK210" i="4"/>
  <c r="AC210" i="4"/>
  <c r="U210" i="4"/>
  <c r="M210" i="4"/>
  <c r="BG209" i="4"/>
  <c r="BC209" i="4"/>
  <c r="AY209" i="4"/>
  <c r="AU209" i="4"/>
  <c r="AQ209" i="4"/>
  <c r="AM209" i="4"/>
  <c r="AI209" i="4"/>
  <c r="AE209" i="4"/>
  <c r="AA209" i="4"/>
  <c r="S209" i="4"/>
  <c r="O209" i="4"/>
  <c r="BF208" i="4"/>
  <c r="BB208" i="4"/>
  <c r="AX208" i="4"/>
  <c r="AT208" i="4"/>
  <c r="AP208" i="4"/>
  <c r="AL208" i="4"/>
  <c r="AH208" i="4"/>
  <c r="AD208" i="4"/>
  <c r="R208" i="4"/>
  <c r="BG205" i="4"/>
  <c r="BC205" i="4"/>
  <c r="AY205" i="4"/>
  <c r="AU205" i="4"/>
  <c r="AQ205" i="4"/>
  <c r="AM205" i="4"/>
  <c r="AI205" i="4"/>
  <c r="AE205" i="4"/>
  <c r="AA205" i="4"/>
  <c r="S205" i="4"/>
  <c r="O205" i="4"/>
  <c r="BG210" i="4"/>
  <c r="BC210" i="4"/>
  <c r="AY210" i="4"/>
  <c r="AU210" i="4"/>
  <c r="AQ210" i="4"/>
  <c r="AM210" i="4"/>
  <c r="AI210" i="4"/>
  <c r="AE210" i="4"/>
  <c r="AA210" i="4"/>
  <c r="S210" i="4"/>
  <c r="O210" i="4"/>
  <c r="BF209" i="4"/>
  <c r="BB209" i="4"/>
  <c r="AX209" i="4"/>
  <c r="AT209" i="4"/>
  <c r="AP209" i="4"/>
  <c r="AL209" i="4"/>
  <c r="AH209" i="4"/>
  <c r="AD209" i="4"/>
  <c r="R209" i="4"/>
  <c r="BG197" i="4"/>
  <c r="BG201" i="4"/>
  <c r="BC197" i="4"/>
  <c r="BC201" i="4"/>
  <c r="AY197" i="4"/>
  <c r="AY201" i="4"/>
  <c r="AU197" i="4"/>
  <c r="AU201" i="4"/>
  <c r="AQ197" i="4"/>
  <c r="AQ201" i="4"/>
  <c r="AM197" i="4"/>
  <c r="AM201" i="4"/>
  <c r="AI197" i="4"/>
  <c r="AI201" i="4"/>
  <c r="AE197" i="4"/>
  <c r="AE201" i="4"/>
  <c r="AA197" i="4"/>
  <c r="AA201" i="4"/>
  <c r="S197" i="4"/>
  <c r="S201" i="4"/>
  <c r="S196" i="4"/>
  <c r="O197" i="4"/>
  <c r="O201" i="4"/>
  <c r="O196" i="4"/>
  <c r="BG202" i="4"/>
  <c r="AQ202" i="4"/>
  <c r="AA202" i="4"/>
  <c r="AU200" i="4"/>
  <c r="AE200" i="4"/>
  <c r="O200" i="4"/>
  <c r="AY199" i="4"/>
  <c r="AI199" i="4"/>
  <c r="S199" i="4"/>
  <c r="BC198" i="4"/>
  <c r="AM198" i="4"/>
  <c r="BG196" i="4"/>
  <c r="BA196" i="4"/>
  <c r="AQ196" i="4"/>
  <c r="AA196" i="4"/>
  <c r="BF196" i="4"/>
  <c r="BF200" i="4"/>
  <c r="BB196" i="4"/>
  <c r="BB200" i="4"/>
  <c r="AX196" i="4"/>
  <c r="AX200" i="4"/>
  <c r="AT196" i="4"/>
  <c r="AT200" i="4"/>
  <c r="AP196" i="4"/>
  <c r="AP200" i="4"/>
  <c r="AL196" i="4"/>
  <c r="AL200" i="4"/>
  <c r="AH196" i="4"/>
  <c r="AH200" i="4"/>
  <c r="AD196" i="4"/>
  <c r="AD200" i="4"/>
  <c r="R196" i="4"/>
  <c r="R200" i="4"/>
  <c r="BF202" i="4"/>
  <c r="BA202" i="4"/>
  <c r="AU202" i="4"/>
  <c r="AP202" i="4"/>
  <c r="AK202" i="4"/>
  <c r="AE202" i="4"/>
  <c r="U202" i="4"/>
  <c r="O202" i="4"/>
  <c r="BE201" i="4"/>
  <c r="AT201" i="4"/>
  <c r="AO201" i="4"/>
  <c r="AD201" i="4"/>
  <c r="AY200" i="4"/>
  <c r="AS200" i="4"/>
  <c r="AI200" i="4"/>
  <c r="AC200" i="4"/>
  <c r="S200" i="4"/>
  <c r="M200" i="4"/>
  <c r="BC199" i="4"/>
  <c r="AX199" i="4"/>
  <c r="AM199" i="4"/>
  <c r="AH199" i="4"/>
  <c r="R199" i="4"/>
  <c r="BG198" i="4"/>
  <c r="BB198" i="4"/>
  <c r="AW198" i="4"/>
  <c r="AQ198" i="4"/>
  <c r="AL198" i="4"/>
  <c r="AG198" i="4"/>
  <c r="AA198" i="4"/>
  <c r="Q198" i="4"/>
  <c r="BF197" i="4"/>
  <c r="BA197" i="4"/>
  <c r="AP197" i="4"/>
  <c r="AK197" i="4"/>
  <c r="U197" i="4"/>
  <c r="BE196" i="4"/>
  <c r="AU196" i="4"/>
  <c r="AO196" i="4"/>
  <c r="AE196" i="4"/>
  <c r="Q196" i="4"/>
  <c r="BE202" i="4"/>
  <c r="AY202" i="4"/>
  <c r="AT202" i="4"/>
  <c r="AO202" i="4"/>
  <c r="AI202" i="4"/>
  <c r="AD202" i="4"/>
  <c r="S202" i="4"/>
  <c r="AX201" i="4"/>
  <c r="AS201" i="4"/>
  <c r="AH201" i="4"/>
  <c r="AC201" i="4"/>
  <c r="R201" i="4"/>
  <c r="M201" i="4"/>
  <c r="BC200" i="4"/>
  <c r="AW200" i="4"/>
  <c r="AM200" i="4"/>
  <c r="AG200" i="4"/>
  <c r="Q200" i="4"/>
  <c r="BG199" i="4"/>
  <c r="BB199" i="4"/>
  <c r="AQ199" i="4"/>
  <c r="AL199" i="4"/>
  <c r="AA199" i="4"/>
  <c r="BF198" i="4"/>
  <c r="BA198" i="4"/>
  <c r="AU198" i="4"/>
  <c r="AP198" i="4"/>
  <c r="AK198" i="4"/>
  <c r="AE198" i="4"/>
  <c r="U198" i="4"/>
  <c r="O198" i="4"/>
  <c r="BE197" i="4"/>
  <c r="AT197" i="4"/>
  <c r="AO197" i="4"/>
  <c r="AD197" i="4"/>
  <c r="AY196" i="4"/>
  <c r="AS196" i="4"/>
  <c r="AI196" i="4"/>
  <c r="AC196" i="4"/>
  <c r="BD202" i="4"/>
  <c r="AZ202" i="4"/>
  <c r="AV202" i="4"/>
  <c r="AR202" i="4"/>
  <c r="AN202" i="4"/>
  <c r="AJ202" i="4"/>
  <c r="AF202" i="4"/>
  <c r="AB202" i="4"/>
  <c r="X202" i="4"/>
  <c r="P202" i="4"/>
  <c r="L132" i="4"/>
  <c r="M123" i="4"/>
  <c r="M126" i="4" s="1"/>
  <c r="BA103" i="4"/>
  <c r="L103" i="4"/>
  <c r="L123" i="4"/>
  <c r="L126" i="4" s="1"/>
  <c r="BE131" i="4"/>
  <c r="BA131" i="4"/>
  <c r="AW131" i="4"/>
  <c r="AS131" i="4"/>
  <c r="AO131" i="4"/>
  <c r="AK131" i="4"/>
  <c r="AG131" i="4"/>
  <c r="AC131" i="4"/>
  <c r="Y131" i="4"/>
  <c r="U131" i="4"/>
  <c r="Q131" i="4"/>
  <c r="M131" i="4"/>
  <c r="AS94" i="4"/>
  <c r="AH94" i="4"/>
  <c r="R132" i="4"/>
  <c r="R135" i="4" s="1"/>
  <c r="O126" i="4"/>
  <c r="BD131" i="4"/>
  <c r="AZ131" i="4"/>
  <c r="AV131" i="4"/>
  <c r="AR131" i="4"/>
  <c r="AN131" i="4"/>
  <c r="AJ131" i="4"/>
  <c r="AF131" i="4"/>
  <c r="AB131" i="4"/>
  <c r="X131" i="4"/>
  <c r="T131" i="4"/>
  <c r="P131" i="4"/>
  <c r="L131" i="4"/>
  <c r="AS132" i="4"/>
  <c r="AG94" i="4"/>
  <c r="Q132" i="4"/>
  <c r="BE132" i="4"/>
  <c r="AO132" i="4"/>
  <c r="Y132" i="4"/>
  <c r="AK94" i="4"/>
  <c r="AC94" i="4"/>
  <c r="AX132" i="4"/>
  <c r="AH132" i="4"/>
  <c r="AC132" i="4"/>
  <c r="M132" i="4"/>
  <c r="BE103" i="4"/>
  <c r="AW103" i="4"/>
  <c r="AO103" i="4"/>
  <c r="AG103" i="4"/>
  <c r="AG104" i="4" s="1"/>
  <c r="AG105" i="4" s="1"/>
  <c r="Y103" i="4"/>
  <c r="Q103" i="4"/>
  <c r="BE94" i="4"/>
  <c r="BE96" i="4" s="1"/>
  <c r="BE141" i="4" s="1"/>
  <c r="AW94" i="4"/>
  <c r="AP94" i="4"/>
  <c r="U94" i="4"/>
  <c r="M94" i="4"/>
  <c r="BD132" i="4"/>
  <c r="AN132" i="4"/>
  <c r="T94" i="4"/>
  <c r="AW132" i="4"/>
  <c r="AG132" i="4"/>
  <c r="AO94" i="4"/>
  <c r="AZ103" i="4"/>
  <c r="AR103" i="4"/>
  <c r="AJ103" i="4"/>
  <c r="AB103" i="4"/>
  <c r="AB104" i="4" s="1"/>
  <c r="AB105" i="4" s="1"/>
  <c r="AB145" i="4" s="1"/>
  <c r="P103" i="4"/>
  <c r="P104" i="4" s="1"/>
  <c r="P105" i="4" s="1"/>
  <c r="P145" i="4" s="1"/>
  <c r="AV94" i="4"/>
  <c r="AF94" i="4"/>
  <c r="P94" i="4"/>
  <c r="BG103" i="4"/>
  <c r="BG94" i="4"/>
  <c r="BC103" i="4"/>
  <c r="BC94" i="4"/>
  <c r="AY103" i="4"/>
  <c r="AY94" i="4"/>
  <c r="AU103" i="4"/>
  <c r="AU94" i="4"/>
  <c r="AQ103" i="4"/>
  <c r="AQ94" i="4"/>
  <c r="AM103" i="4"/>
  <c r="AM94" i="4"/>
  <c r="AI103" i="4"/>
  <c r="AI94" i="4"/>
  <c r="AE103" i="4"/>
  <c r="AE94" i="4"/>
  <c r="AE95" i="4" s="1"/>
  <c r="AA103" i="4"/>
  <c r="AA94" i="4"/>
  <c r="AA95" i="4" s="1"/>
  <c r="W103" i="4"/>
  <c r="W94" i="4"/>
  <c r="S103" i="4"/>
  <c r="S94" i="4"/>
  <c r="O103" i="4"/>
  <c r="O104" i="4" s="1"/>
  <c r="O105" i="4" s="1"/>
  <c r="O145" i="4" s="1"/>
  <c r="O94" i="4"/>
  <c r="X103" i="4"/>
  <c r="AZ132" i="4"/>
  <c r="AV132" i="4"/>
  <c r="AR132" i="4"/>
  <c r="AJ132" i="4"/>
  <c r="AF132" i="4"/>
  <c r="AB132" i="4"/>
  <c r="X132" i="4"/>
  <c r="T132" i="4"/>
  <c r="P132" i="4"/>
  <c r="AZ94" i="4"/>
  <c r="AJ94" i="4"/>
  <c r="BD103" i="4"/>
  <c r="AV103" i="4"/>
  <c r="AN103" i="4"/>
  <c r="AF103" i="4"/>
  <c r="AF104" i="4" s="1"/>
  <c r="AF105" i="4" s="1"/>
  <c r="T103" i="4"/>
  <c r="BD94" i="4"/>
  <c r="AN94" i="4"/>
  <c r="X94" i="4"/>
  <c r="T95" i="4" l="1"/>
  <c r="O95" i="4"/>
  <c r="X95" i="4"/>
  <c r="X104" i="4"/>
  <c r="X105" i="4" s="1"/>
  <c r="X145" i="4" s="1"/>
  <c r="AA104" i="4"/>
  <c r="AA105" i="4" s="1"/>
  <c r="AA107" i="4" s="1"/>
  <c r="AF95" i="4"/>
  <c r="AF96" i="4" s="1"/>
  <c r="S95" i="4"/>
  <c r="S96" i="4" s="1"/>
  <c r="S98" i="4" s="1"/>
  <c r="S151" i="4" s="1"/>
  <c r="AG95" i="4"/>
  <c r="AG96" i="4" s="1"/>
  <c r="AF145" i="4"/>
  <c r="AF107" i="4"/>
  <c r="AF152" i="4" s="1"/>
  <c r="AG145" i="4"/>
  <c r="AG107" i="4"/>
  <c r="AG152" i="4" s="1"/>
  <c r="P95" i="4"/>
  <c r="R104" i="4"/>
  <c r="R105" i="4" s="1"/>
  <c r="R145" i="4" s="1"/>
  <c r="M104" i="4"/>
  <c r="M105" i="4" s="1"/>
  <c r="M145" i="4" s="1"/>
  <c r="Q104" i="4"/>
  <c r="Q105" i="4" s="1"/>
  <c r="Q145" i="4" s="1"/>
  <c r="L95" i="4"/>
  <c r="M95" i="4"/>
  <c r="M96" i="4" s="1"/>
  <c r="M141" i="4" s="1"/>
  <c r="L104" i="4"/>
  <c r="L105" i="4" s="1"/>
  <c r="L145" i="4" s="1"/>
  <c r="L147" i="4" s="1"/>
  <c r="N95" i="4"/>
  <c r="N104" i="4"/>
  <c r="N105" i="4" s="1"/>
  <c r="T104" i="4"/>
  <c r="T105" i="4" s="1"/>
  <c r="T145" i="4" s="1"/>
  <c r="BD96" i="4"/>
  <c r="BD141" i="4" s="1"/>
  <c r="V135" i="4"/>
  <c r="V152" i="4" s="1"/>
  <c r="BF96" i="4"/>
  <c r="BF141" i="4" s="1"/>
  <c r="AN105" i="4"/>
  <c r="AN145" i="4" s="1"/>
  <c r="BD105" i="4"/>
  <c r="BD145" i="4" s="1"/>
  <c r="W96" i="4"/>
  <c r="W141" i="4" s="1"/>
  <c r="AA96" i="4"/>
  <c r="AE96" i="4"/>
  <c r="AI96" i="4"/>
  <c r="AI141" i="4" s="1"/>
  <c r="AM96" i="4"/>
  <c r="AM141" i="4" s="1"/>
  <c r="AQ96" i="4"/>
  <c r="AQ141" i="4" s="1"/>
  <c r="AU96" i="4"/>
  <c r="AU141" i="4" s="1"/>
  <c r="AH96" i="4"/>
  <c r="AH141" i="4" s="1"/>
  <c r="AL96" i="4"/>
  <c r="AL141" i="4" s="1"/>
  <c r="AY96" i="4"/>
  <c r="AY141" i="4" s="1"/>
  <c r="BC96" i="4"/>
  <c r="BC141" i="4" s="1"/>
  <c r="BG96" i="4"/>
  <c r="BG141" i="4" s="1"/>
  <c r="AV96" i="4"/>
  <c r="AV141" i="4" s="1"/>
  <c r="V96" i="4"/>
  <c r="V141" i="4" s="1"/>
  <c r="P107" i="4"/>
  <c r="AJ105" i="4"/>
  <c r="AJ145" i="4" s="1"/>
  <c r="AZ105" i="4"/>
  <c r="AZ145" i="4" s="1"/>
  <c r="AC96" i="4"/>
  <c r="AC141" i="4" s="1"/>
  <c r="AW96" i="4"/>
  <c r="AW141" i="4" s="1"/>
  <c r="X96" i="4"/>
  <c r="AO105" i="4"/>
  <c r="AO145" i="4" s="1"/>
  <c r="AX96" i="4"/>
  <c r="AX141" i="4" s="1"/>
  <c r="AV105" i="4"/>
  <c r="AV145" i="4" s="1"/>
  <c r="O107" i="4"/>
  <c r="AM105" i="4"/>
  <c r="AM145" i="4" s="1"/>
  <c r="AQ105" i="4"/>
  <c r="AQ145" i="4" s="1"/>
  <c r="AU105" i="4"/>
  <c r="AU145" i="4" s="1"/>
  <c r="AP96" i="4"/>
  <c r="AP141" i="4" s="1"/>
  <c r="BF105" i="4"/>
  <c r="BA105" i="4"/>
  <c r="BA145" i="4" s="1"/>
  <c r="BB105" i="4"/>
  <c r="BB145" i="4" s="1"/>
  <c r="AS96" i="4"/>
  <c r="AS141" i="4" s="1"/>
  <c r="AR96" i="4"/>
  <c r="AR141" i="4" s="1"/>
  <c r="AK105" i="4"/>
  <c r="AK145" i="4" s="1"/>
  <c r="AX105" i="4"/>
  <c r="M107" i="4"/>
  <c r="AS105" i="4"/>
  <c r="AS145" i="4" s="1"/>
  <c r="AZ96" i="4"/>
  <c r="AZ141" i="4" s="1"/>
  <c r="AB96" i="4"/>
  <c r="AB141" i="4" s="1"/>
  <c r="AD96" i="4"/>
  <c r="AD141" i="4" s="1"/>
  <c r="AY105" i="4"/>
  <c r="AY145" i="4" s="1"/>
  <c r="BC105" i="4"/>
  <c r="BC145" i="4" s="1"/>
  <c r="BG105" i="4"/>
  <c r="BG145" i="4" s="1"/>
  <c r="U96" i="4"/>
  <c r="U141" i="4" s="1"/>
  <c r="AW105" i="4"/>
  <c r="AW145" i="4" s="1"/>
  <c r="AK96" i="4"/>
  <c r="AK141" i="4" s="1"/>
  <c r="Y96" i="4"/>
  <c r="Y141" i="4" s="1"/>
  <c r="AL105" i="4"/>
  <c r="Z96" i="4"/>
  <c r="Z141" i="4" s="1"/>
  <c r="BB96" i="4"/>
  <c r="BB141" i="4" s="1"/>
  <c r="AN96" i="4"/>
  <c r="AN141" i="4" s="1"/>
  <c r="AJ96" i="4"/>
  <c r="AJ141" i="4" s="1"/>
  <c r="AR105" i="4"/>
  <c r="AR145" i="4" s="1"/>
  <c r="AO96" i="4"/>
  <c r="AO141" i="4" s="1"/>
  <c r="BE105" i="4"/>
  <c r="BE145" i="4" s="1"/>
  <c r="BA96" i="4"/>
  <c r="BA141" i="4" s="1"/>
  <c r="AP105" i="4"/>
  <c r="AP145" i="4" s="1"/>
  <c r="AT96" i="4"/>
  <c r="AT141" i="4" s="1"/>
  <c r="AT105" i="4"/>
  <c r="AT145" i="4" s="1"/>
  <c r="S135" i="4"/>
  <c r="S152" i="4" s="1"/>
  <c r="U135" i="4"/>
  <c r="U152" i="4" s="1"/>
  <c r="O135" i="4"/>
  <c r="Q135" i="4"/>
  <c r="X135" i="4"/>
  <c r="AA135" i="4"/>
  <c r="M135" i="4"/>
  <c r="L135" i="4"/>
  <c r="P135" i="4"/>
  <c r="Y135" i="4"/>
  <c r="Y152" i="4" s="1"/>
  <c r="T135" i="4"/>
  <c r="AA145" i="4" l="1"/>
  <c r="X107" i="4"/>
  <c r="X152" i="4" s="1"/>
  <c r="S141" i="4"/>
  <c r="AA152" i="4"/>
  <c r="AF141" i="4"/>
  <c r="AF98" i="4"/>
  <c r="AF151" i="4" s="1"/>
  <c r="X141" i="4"/>
  <c r="X98" i="4"/>
  <c r="X151" i="4" s="1"/>
  <c r="AE141" i="4"/>
  <c r="AE98" i="4"/>
  <c r="AE151" i="4" s="1"/>
  <c r="AG141" i="4"/>
  <c r="AG98" i="4"/>
  <c r="AG151" i="4" s="1"/>
  <c r="R107" i="4"/>
  <c r="R152" i="4" s="1"/>
  <c r="R188" i="4" s="1"/>
  <c r="AA141" i="4"/>
  <c r="AA98" i="4"/>
  <c r="AA151" i="4" s="1"/>
  <c r="L107" i="4"/>
  <c r="L152" i="4" s="1"/>
  <c r="M152" i="4"/>
  <c r="O152" i="4"/>
  <c r="P152" i="4"/>
  <c r="AX189" i="4"/>
  <c r="AX145" i="4"/>
  <c r="N107" i="4"/>
  <c r="N152" i="4" s="1"/>
  <c r="N145" i="4"/>
  <c r="AL145" i="4"/>
  <c r="Q107" i="4"/>
  <c r="Q152" i="4" s="1"/>
  <c r="BF145" i="4"/>
  <c r="T107" i="4"/>
  <c r="T152" i="4" s="1"/>
  <c r="P96" i="4"/>
  <c r="P141" i="4" s="1"/>
  <c r="O96" i="4"/>
  <c r="O141" i="4" s="1"/>
  <c r="L96" i="4"/>
  <c r="L141" i="4" s="1"/>
  <c r="R96" i="4"/>
  <c r="R141" i="4" s="1"/>
  <c r="T96" i="4"/>
  <c r="T141" i="4" s="1"/>
  <c r="N96" i="4"/>
  <c r="N141" i="4" s="1"/>
  <c r="Q96" i="4"/>
  <c r="Q141" i="4" s="1"/>
  <c r="M98" i="4"/>
  <c r="AH189" i="4"/>
  <c r="V159" i="4"/>
  <c r="Z159" i="4"/>
  <c r="S187" i="4"/>
  <c r="M151" i="4" l="1"/>
  <c r="M178" i="4" s="1"/>
  <c r="N98" i="4"/>
  <c r="N151" i="4" s="1"/>
  <c r="R98" i="4"/>
  <c r="R151" i="4" s="1"/>
  <c r="O98" i="4"/>
  <c r="Q98" i="4"/>
  <c r="Q151" i="4" s="1"/>
  <c r="T98" i="4"/>
  <c r="T151" i="4" s="1"/>
  <c r="L98" i="4"/>
  <c r="P98" i="4"/>
  <c r="P151" i="4" s="1"/>
  <c r="Z188" i="4"/>
  <c r="V188" i="4"/>
  <c r="V207" i="4"/>
  <c r="V211" i="4"/>
  <c r="V208" i="4"/>
  <c r="Z210" i="4"/>
  <c r="Z208" i="4"/>
  <c r="Z206" i="4"/>
  <c r="Z209" i="4"/>
  <c r="Z211" i="4"/>
  <c r="Z205" i="4"/>
  <c r="Z207" i="4"/>
  <c r="T159" i="4"/>
  <c r="Y187" i="4"/>
  <c r="V206" i="4"/>
  <c r="V205" i="4"/>
  <c r="V210" i="4"/>
  <c r="W159" i="4"/>
  <c r="V209" i="4"/>
  <c r="L159" i="4"/>
  <c r="AW189" i="4"/>
  <c r="AG190" i="4"/>
  <c r="Q193" i="4"/>
  <c r="BA187" i="4"/>
  <c r="N159" i="4"/>
  <c r="BB192" i="4"/>
  <c r="AK193" i="4"/>
  <c r="U189" i="4"/>
  <c r="U187" i="4"/>
  <c r="BF192" i="4"/>
  <c r="BF188" i="4"/>
  <c r="BF190" i="4"/>
  <c r="BF191" i="4"/>
  <c r="BF187" i="4"/>
  <c r="BF189" i="4"/>
  <c r="BF193" i="4"/>
  <c r="Q192" i="4"/>
  <c r="AS189" i="4"/>
  <c r="AS187" i="4"/>
  <c r="Q191" i="4"/>
  <c r="Q189" i="4"/>
  <c r="AW192" i="4"/>
  <c r="Q187" i="4"/>
  <c r="Q190" i="4"/>
  <c r="AH187" i="4"/>
  <c r="AG188" i="4"/>
  <c r="AH190" i="4"/>
  <c r="AG193" i="4"/>
  <c r="AH192" i="4"/>
  <c r="AH188" i="4"/>
  <c r="BA192" i="4"/>
  <c r="AH193" i="4"/>
  <c r="AK191" i="4"/>
  <c r="Z193" i="4"/>
  <c r="Q188" i="4"/>
  <c r="BA190" i="4"/>
  <c r="AH191" i="4"/>
  <c r="AK189" i="4"/>
  <c r="BA188" i="4"/>
  <c r="BA193" i="4"/>
  <c r="AG191" i="4"/>
  <c r="AG189" i="4"/>
  <c r="AK187" i="4"/>
  <c r="Z192" i="4"/>
  <c r="BA191" i="4"/>
  <c r="BA189" i="4"/>
  <c r="AG187" i="4"/>
  <c r="AK192" i="4"/>
  <c r="AK190" i="4"/>
  <c r="AG192" i="4"/>
  <c r="AK188" i="4"/>
  <c r="Z191" i="4"/>
  <c r="BB193" i="4"/>
  <c r="AX192" i="4"/>
  <c r="BB188" i="4"/>
  <c r="AX187" i="4"/>
  <c r="BB190" i="4"/>
  <c r="AX190" i="4"/>
  <c r="AX188" i="4"/>
  <c r="V191" i="4"/>
  <c r="V189" i="4"/>
  <c r="V193" i="4"/>
  <c r="BB191" i="4"/>
  <c r="BB189" i="4"/>
  <c r="AX193" i="4"/>
  <c r="V187" i="4"/>
  <c r="V192" i="4"/>
  <c r="BB187" i="4"/>
  <c r="AX191" i="4"/>
  <c r="V190" i="4"/>
  <c r="AS192" i="4"/>
  <c r="AS190" i="4"/>
  <c r="AW190" i="4"/>
  <c r="Z187" i="4"/>
  <c r="Z189" i="4"/>
  <c r="AS188" i="4"/>
  <c r="AS193" i="4"/>
  <c r="BC188" i="4"/>
  <c r="AS191" i="4"/>
  <c r="Z190" i="4"/>
  <c r="U192" i="4"/>
  <c r="U190" i="4"/>
  <c r="AW188" i="4"/>
  <c r="AW193" i="4"/>
  <c r="U188" i="4"/>
  <c r="U193" i="4"/>
  <c r="AW191" i="4"/>
  <c r="U191" i="4"/>
  <c r="AW187" i="4"/>
  <c r="N189" i="4"/>
  <c r="N191" i="4"/>
  <c r="N190" i="4"/>
  <c r="N188" i="4"/>
  <c r="N187" i="4"/>
  <c r="N192" i="4"/>
  <c r="N193" i="4"/>
  <c r="P190" i="4"/>
  <c r="P187" i="4"/>
  <c r="P191" i="4"/>
  <c r="P188" i="4"/>
  <c r="P192" i="4"/>
  <c r="P189" i="4"/>
  <c r="P193" i="4"/>
  <c r="AD188" i="4"/>
  <c r="AD192" i="4"/>
  <c r="AD189" i="4"/>
  <c r="AD193" i="4"/>
  <c r="AD190" i="4"/>
  <c r="AD187" i="4"/>
  <c r="AD191" i="4"/>
  <c r="AV190" i="4"/>
  <c r="AV187" i="4"/>
  <c r="AV191" i="4"/>
  <c r="AV188" i="4"/>
  <c r="AV192" i="4"/>
  <c r="AV189" i="4"/>
  <c r="AV193" i="4"/>
  <c r="AP188" i="4"/>
  <c r="AP192" i="4"/>
  <c r="AP189" i="4"/>
  <c r="AP193" i="4"/>
  <c r="AP190" i="4"/>
  <c r="AP191" i="4"/>
  <c r="AP187" i="4"/>
  <c r="AC189" i="4"/>
  <c r="AC193" i="4"/>
  <c r="AC190" i="4"/>
  <c r="AC187" i="4"/>
  <c r="AC191" i="4"/>
  <c r="AC188" i="4"/>
  <c r="AC192" i="4"/>
  <c r="AO189" i="4"/>
  <c r="AO193" i="4"/>
  <c r="AO190" i="4"/>
  <c r="AO187" i="4"/>
  <c r="AO191" i="4"/>
  <c r="AO192" i="4"/>
  <c r="AO188" i="4"/>
  <c r="AF190" i="4"/>
  <c r="AF187" i="4"/>
  <c r="AF191" i="4"/>
  <c r="AF188" i="4"/>
  <c r="AF192" i="4"/>
  <c r="AF189" i="4"/>
  <c r="AF193" i="4"/>
  <c r="AT188" i="4"/>
  <c r="AT192" i="4"/>
  <c r="AT189" i="4"/>
  <c r="AT193" i="4"/>
  <c r="AT190" i="4"/>
  <c r="AT187" i="4"/>
  <c r="AT191" i="4"/>
  <c r="M189" i="4"/>
  <c r="M193" i="4"/>
  <c r="M190" i="4"/>
  <c r="M187" i="4"/>
  <c r="M191" i="4"/>
  <c r="M188" i="4"/>
  <c r="M192" i="4"/>
  <c r="AL188" i="4"/>
  <c r="AL192" i="4"/>
  <c r="AL189" i="4"/>
  <c r="AL193" i="4"/>
  <c r="AL190" i="4"/>
  <c r="AL187" i="4"/>
  <c r="AL191" i="4"/>
  <c r="BE189" i="4"/>
  <c r="BE190" i="4"/>
  <c r="BE187" i="4"/>
  <c r="BE191" i="4"/>
  <c r="BE192" i="4"/>
  <c r="BE193" i="4"/>
  <c r="BE188" i="4"/>
  <c r="AB190" i="4"/>
  <c r="AB187" i="4"/>
  <c r="AB191" i="4"/>
  <c r="AB188" i="4"/>
  <c r="AB192" i="4"/>
  <c r="AB189" i="4"/>
  <c r="AB193" i="4"/>
  <c r="AR190" i="4"/>
  <c r="AR187" i="4"/>
  <c r="AR191" i="4"/>
  <c r="AR188" i="4"/>
  <c r="AR192" i="4"/>
  <c r="AR189" i="4"/>
  <c r="AR193" i="4"/>
  <c r="R192" i="4"/>
  <c r="R189" i="4"/>
  <c r="R193" i="4"/>
  <c r="R190" i="4"/>
  <c r="R187" i="4"/>
  <c r="R191" i="4"/>
  <c r="AZ190" i="4"/>
  <c r="AZ187" i="4"/>
  <c r="AZ191" i="4"/>
  <c r="AZ188" i="4"/>
  <c r="AZ192" i="4"/>
  <c r="AZ193" i="4"/>
  <c r="AZ189" i="4"/>
  <c r="N158" i="4"/>
  <c r="M184" i="4" l="1"/>
  <c r="M182" i="4"/>
  <c r="M180" i="4"/>
  <c r="M183" i="4"/>
  <c r="M181" i="4"/>
  <c r="M179" i="4"/>
  <c r="L151" i="4"/>
  <c r="L181" i="4" s="1"/>
  <c r="O151" i="4"/>
  <c r="O183" i="4" s="1"/>
  <c r="W187" i="4"/>
  <c r="Y188" i="4"/>
  <c r="Y190" i="4"/>
  <c r="T208" i="4"/>
  <c r="T210" i="4"/>
  <c r="T206" i="4"/>
  <c r="T207" i="4"/>
  <c r="T205" i="4"/>
  <c r="T211" i="4"/>
  <c r="T209" i="4"/>
  <c r="W208" i="4"/>
  <c r="W206" i="4"/>
  <c r="W209" i="4"/>
  <c r="W207" i="4"/>
  <c r="W205" i="4"/>
  <c r="W211" i="4"/>
  <c r="W210" i="4"/>
  <c r="Y192" i="4"/>
  <c r="Y191" i="4"/>
  <c r="Y193" i="4"/>
  <c r="Y159" i="4"/>
  <c r="Y189" i="4"/>
  <c r="L205" i="4"/>
  <c r="L209" i="4"/>
  <c r="L208" i="4"/>
  <c r="L210" i="4"/>
  <c r="L211" i="4"/>
  <c r="L207" i="4"/>
  <c r="L206" i="4"/>
  <c r="N210" i="4"/>
  <c r="N211" i="4"/>
  <c r="N207" i="4"/>
  <c r="N208" i="4"/>
  <c r="N206" i="4"/>
  <c r="N205" i="4"/>
  <c r="N209" i="4"/>
  <c r="BC193" i="4"/>
  <c r="BC191" i="4"/>
  <c r="BC187" i="4"/>
  <c r="W192" i="4"/>
  <c r="BC189" i="4"/>
  <c r="BC192" i="4"/>
  <c r="W190" i="4"/>
  <c r="W188" i="4"/>
  <c r="BC190" i="4"/>
  <c r="W193" i="4"/>
  <c r="W191" i="4"/>
  <c r="W189" i="4"/>
  <c r="N202" i="4"/>
  <c r="N198" i="4"/>
  <c r="N199" i="4"/>
  <c r="N197" i="4"/>
  <c r="N196" i="4"/>
  <c r="N201" i="4"/>
  <c r="N200" i="4"/>
  <c r="X190" i="4"/>
  <c r="X187" i="4"/>
  <c r="X191" i="4"/>
  <c r="X188" i="4"/>
  <c r="X192" i="4"/>
  <c r="X189" i="4"/>
  <c r="X193" i="4"/>
  <c r="O187" i="4"/>
  <c r="O191" i="4"/>
  <c r="O188" i="4"/>
  <c r="O192" i="4"/>
  <c r="O189" i="4"/>
  <c r="O193" i="4"/>
  <c r="O190" i="4"/>
  <c r="N181" i="4"/>
  <c r="N178" i="4"/>
  <c r="N182" i="4"/>
  <c r="N183" i="4"/>
  <c r="N179" i="4"/>
  <c r="N184" i="4"/>
  <c r="N180" i="4"/>
  <c r="BD190" i="4"/>
  <c r="BD187" i="4"/>
  <c r="BD191" i="4"/>
  <c r="BD188" i="4"/>
  <c r="BD192" i="4"/>
  <c r="BD193" i="4"/>
  <c r="BD189" i="4"/>
  <c r="AQ187" i="4"/>
  <c r="AQ191" i="4"/>
  <c r="AQ188" i="4"/>
  <c r="AQ192" i="4"/>
  <c r="AQ189" i="4"/>
  <c r="AQ190" i="4"/>
  <c r="AQ193" i="4"/>
  <c r="T190" i="4"/>
  <c r="T187" i="4"/>
  <c r="T191" i="4"/>
  <c r="T188" i="4"/>
  <c r="T192" i="4"/>
  <c r="T193" i="4"/>
  <c r="T189" i="4"/>
  <c r="AY187" i="4"/>
  <c r="AY191" i="4"/>
  <c r="AY188" i="4"/>
  <c r="AY192" i="4"/>
  <c r="AY189" i="4"/>
  <c r="AY193" i="4"/>
  <c r="AY190" i="4"/>
  <c r="AN190" i="4"/>
  <c r="AN187" i="4"/>
  <c r="AN191" i="4"/>
  <c r="AN188" i="4"/>
  <c r="AN192" i="4"/>
  <c r="AN193" i="4"/>
  <c r="AN189" i="4"/>
  <c r="AM187" i="4"/>
  <c r="AM191" i="4"/>
  <c r="AM188" i="4"/>
  <c r="AM192" i="4"/>
  <c r="AM189" i="4"/>
  <c r="AM193" i="4"/>
  <c r="AM190" i="4"/>
  <c r="BG187" i="4"/>
  <c r="BG191" i="4"/>
  <c r="BG188" i="4"/>
  <c r="BG192" i="4"/>
  <c r="BG189" i="4"/>
  <c r="BG190" i="4"/>
  <c r="BG193" i="4"/>
  <c r="AE187" i="4"/>
  <c r="AE191" i="4"/>
  <c r="AE188" i="4"/>
  <c r="AE192" i="4"/>
  <c r="AE189" i="4"/>
  <c r="AE190" i="4"/>
  <c r="AE193" i="4"/>
  <c r="AJ190" i="4"/>
  <c r="AJ187" i="4"/>
  <c r="AJ191" i="4"/>
  <c r="AJ188" i="4"/>
  <c r="AJ192" i="4"/>
  <c r="AJ193" i="4"/>
  <c r="AJ189" i="4"/>
  <c r="S191" i="4"/>
  <c r="S188" i="4"/>
  <c r="S192" i="4"/>
  <c r="S189" i="4"/>
  <c r="S193" i="4"/>
  <c r="S190" i="4"/>
  <c r="AI187" i="4"/>
  <c r="AI191" i="4"/>
  <c r="AI188" i="4"/>
  <c r="AI192" i="4"/>
  <c r="AI189" i="4"/>
  <c r="AI190" i="4"/>
  <c r="AI193" i="4"/>
  <c r="AU187" i="4"/>
  <c r="AU191" i="4"/>
  <c r="AU188" i="4"/>
  <c r="AU192" i="4"/>
  <c r="AU189" i="4"/>
  <c r="AU190" i="4"/>
  <c r="AU193" i="4"/>
  <c r="L190" i="4"/>
  <c r="L187" i="4"/>
  <c r="L191" i="4"/>
  <c r="L188" i="4"/>
  <c r="L192" i="4"/>
  <c r="L189" i="4"/>
  <c r="L193" i="4"/>
  <c r="AA187" i="4"/>
  <c r="AA191" i="4"/>
  <c r="AA188" i="4"/>
  <c r="AA192" i="4"/>
  <c r="AA189" i="4"/>
  <c r="AA190" i="4"/>
  <c r="AA193" i="4"/>
  <c r="O179" i="4" l="1"/>
  <c r="O180" i="4"/>
  <c r="L184" i="4"/>
  <c r="O184" i="4"/>
  <c r="O181" i="4"/>
  <c r="L182" i="4"/>
  <c r="L158" i="4"/>
  <c r="L197" i="4" s="1"/>
  <c r="O182" i="4"/>
  <c r="L183" i="4"/>
  <c r="O178" i="4"/>
  <c r="L180" i="4"/>
  <c r="L178" i="4"/>
  <c r="L179" i="4"/>
  <c r="Y209" i="4"/>
  <c r="Y206" i="4"/>
  <c r="Y211" i="4"/>
  <c r="Y208" i="4"/>
  <c r="Y210" i="4"/>
  <c r="Y207" i="4"/>
  <c r="Y205" i="4"/>
  <c r="L199" i="4" l="1"/>
  <c r="L202" i="4"/>
  <c r="L200" i="4"/>
  <c r="L196" i="4"/>
  <c r="L201" i="4"/>
  <c r="L198" i="4"/>
  <c r="P123" i="4"/>
  <c r="P126" i="4" s="1"/>
  <c r="Q123" i="4"/>
  <c r="Q126" i="4" s="1"/>
  <c r="R123" i="4"/>
  <c r="R126" i="4" s="1"/>
  <c r="S123" i="4"/>
  <c r="S126" i="4" s="1"/>
  <c r="T123" i="4"/>
  <c r="T126" i="4" s="1"/>
  <c r="U123" i="4"/>
  <c r="V123" i="4"/>
  <c r="V126" i="4" s="1"/>
  <c r="W123" i="4"/>
  <c r="W126" i="4" s="1"/>
  <c r="X123" i="4"/>
  <c r="X126" i="4" s="1"/>
  <c r="Y123" i="4"/>
  <c r="Y126" i="4" s="1"/>
  <c r="Z123" i="4"/>
  <c r="Z126" i="4" s="1"/>
  <c r="AA123" i="4"/>
  <c r="AA126" i="4" s="1"/>
  <c r="AB123" i="4"/>
  <c r="AB126" i="4" s="1"/>
  <c r="AC123" i="4"/>
  <c r="AC126" i="4" s="1"/>
  <c r="AD123" i="4"/>
  <c r="AD126" i="4" s="1"/>
  <c r="AE123" i="4"/>
  <c r="AE126" i="4" s="1"/>
  <c r="AF123" i="4"/>
  <c r="AF126" i="4" s="1"/>
  <c r="AG123" i="4"/>
  <c r="AG126" i="4" s="1"/>
  <c r="AH123" i="4"/>
  <c r="AH126" i="4" s="1"/>
  <c r="AI123" i="4"/>
  <c r="AI126" i="4" s="1"/>
  <c r="AJ123" i="4"/>
  <c r="AJ126" i="4" s="1"/>
  <c r="AK123" i="4"/>
  <c r="AK126" i="4" s="1"/>
  <c r="AL123" i="4"/>
  <c r="AL126" i="4" s="1"/>
  <c r="AM123" i="4"/>
  <c r="AM126" i="4" s="1"/>
  <c r="AN123" i="4"/>
  <c r="AN126" i="4" s="1"/>
  <c r="AO123" i="4"/>
  <c r="AO126" i="4" s="1"/>
  <c r="AP123" i="4"/>
  <c r="AP126" i="4" s="1"/>
  <c r="AQ123" i="4"/>
  <c r="AQ126" i="4" s="1"/>
  <c r="AR123" i="4"/>
  <c r="AR126" i="4" s="1"/>
  <c r="AS123" i="4"/>
  <c r="AS126" i="4" s="1"/>
  <c r="AT123" i="4"/>
  <c r="AT126" i="4" s="1"/>
  <c r="AU123" i="4"/>
  <c r="AU126" i="4" s="1"/>
  <c r="AV123" i="4"/>
  <c r="AV126" i="4" s="1"/>
  <c r="AW123" i="4"/>
  <c r="AW126" i="4" s="1"/>
  <c r="AX123" i="4"/>
  <c r="AX126" i="4" s="1"/>
  <c r="AY123" i="4"/>
  <c r="AY126" i="4" s="1"/>
  <c r="AZ123" i="4"/>
  <c r="AZ126" i="4" s="1"/>
  <c r="BA123" i="4"/>
  <c r="BA126" i="4" s="1"/>
  <c r="BB123" i="4"/>
  <c r="BB126" i="4" s="1"/>
  <c r="BC123" i="4"/>
  <c r="BC126" i="4" s="1"/>
  <c r="BD123" i="4"/>
  <c r="BD126" i="4" s="1"/>
  <c r="BE123" i="4"/>
  <c r="BE126" i="4" s="1"/>
  <c r="BF123" i="4"/>
  <c r="BF126" i="4" s="1"/>
  <c r="BG123" i="4"/>
  <c r="BG126" i="4" s="1"/>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AQ121" i="4"/>
  <c r="AR121" i="4"/>
  <c r="AS121" i="4"/>
  <c r="AT121" i="4"/>
  <c r="AU121" i="4"/>
  <c r="AV121" i="4"/>
  <c r="AW121" i="4"/>
  <c r="AX121" i="4"/>
  <c r="AY121" i="4"/>
  <c r="AZ121" i="4"/>
  <c r="BA121" i="4"/>
  <c r="BB121" i="4"/>
  <c r="BC121" i="4"/>
  <c r="BD121" i="4"/>
  <c r="BE121" i="4"/>
  <c r="BF121" i="4"/>
  <c r="BG121"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AQ122" i="4"/>
  <c r="AR122" i="4"/>
  <c r="AS122" i="4"/>
  <c r="AT122" i="4"/>
  <c r="AU122" i="4"/>
  <c r="AV122" i="4"/>
  <c r="AW122" i="4"/>
  <c r="AX122" i="4"/>
  <c r="AY122" i="4"/>
  <c r="AZ122" i="4"/>
  <c r="BA122" i="4"/>
  <c r="BB122" i="4"/>
  <c r="BC122" i="4"/>
  <c r="BD122" i="4"/>
  <c r="BE122" i="4"/>
  <c r="BF122" i="4"/>
  <c r="BG122" i="4"/>
  <c r="J122" i="4"/>
  <c r="J121" i="4"/>
  <c r="E122" i="4"/>
  <c r="E121"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AQ119" i="4"/>
  <c r="AR119" i="4"/>
  <c r="AS119" i="4"/>
  <c r="AT119" i="4"/>
  <c r="AU119" i="4"/>
  <c r="AV119" i="4"/>
  <c r="AW119" i="4"/>
  <c r="AX119" i="4"/>
  <c r="AY119" i="4"/>
  <c r="AZ119" i="4"/>
  <c r="BA119" i="4"/>
  <c r="BB119" i="4"/>
  <c r="BC119" i="4"/>
  <c r="BD119" i="4"/>
  <c r="BE119" i="4"/>
  <c r="BF119" i="4"/>
  <c r="BG119"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AQ118" i="4"/>
  <c r="AR118" i="4"/>
  <c r="AS118" i="4"/>
  <c r="AT118" i="4"/>
  <c r="AU118" i="4"/>
  <c r="AV118" i="4"/>
  <c r="AW118" i="4"/>
  <c r="AX118" i="4"/>
  <c r="AY118" i="4"/>
  <c r="AZ118" i="4"/>
  <c r="BA118" i="4"/>
  <c r="BB118" i="4"/>
  <c r="BC118" i="4"/>
  <c r="BD118" i="4"/>
  <c r="BE118" i="4"/>
  <c r="BF118" i="4"/>
  <c r="BG118"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AQ117" i="4"/>
  <c r="AR117" i="4"/>
  <c r="AS117" i="4"/>
  <c r="AT117" i="4"/>
  <c r="AU117" i="4"/>
  <c r="AV117" i="4"/>
  <c r="AW117" i="4"/>
  <c r="AX117" i="4"/>
  <c r="AY117" i="4"/>
  <c r="AZ117" i="4"/>
  <c r="BA117" i="4"/>
  <c r="BB117" i="4"/>
  <c r="BC117" i="4"/>
  <c r="BD117" i="4"/>
  <c r="BE117" i="4"/>
  <c r="BF117" i="4"/>
  <c r="BG117" i="4"/>
  <c r="E118" i="4"/>
  <c r="E117" i="4"/>
  <c r="J117" i="4"/>
  <c r="K123" i="4"/>
  <c r="K78" i="4"/>
  <c r="J78" i="4"/>
  <c r="K102" i="4" l="1"/>
  <c r="K93" i="4"/>
  <c r="K101" i="4"/>
  <c r="K92" i="4"/>
  <c r="J93" i="4"/>
  <c r="J92" i="4"/>
  <c r="J101" i="4"/>
  <c r="J102" i="4"/>
  <c r="U126" i="4"/>
  <c r="AY180" i="4"/>
  <c r="AQ184" i="4"/>
  <c r="AX183" i="4"/>
  <c r="AP178" i="4"/>
  <c r="R183" i="4"/>
  <c r="BC180" i="4"/>
  <c r="AU180" i="4"/>
  <c r="AM178" i="4"/>
  <c r="AA179" i="4"/>
  <c r="BF178" i="4"/>
  <c r="AT181" i="4"/>
  <c r="AH183" i="4"/>
  <c r="BE181" i="4"/>
  <c r="AW182" i="4"/>
  <c r="AO181" i="4"/>
  <c r="AK184" i="4"/>
  <c r="AG182" i="4"/>
  <c r="Q182" i="4"/>
  <c r="BD183" i="4"/>
  <c r="AZ181" i="4"/>
  <c r="AR179" i="4"/>
  <c r="AJ181" i="4"/>
  <c r="AB179" i="4"/>
  <c r="P181" i="4"/>
  <c r="Z158" i="4"/>
  <c r="V158" i="4"/>
  <c r="W158" i="4"/>
  <c r="Y158" i="4"/>
  <c r="T158" i="4"/>
  <c r="J94" i="4"/>
  <c r="Z181" i="4"/>
  <c r="Z178" i="4"/>
  <c r="Z179" i="4"/>
  <c r="Z180" i="4"/>
  <c r="Z182" i="4"/>
  <c r="Z183" i="4"/>
  <c r="Z184" i="4"/>
  <c r="V181" i="4"/>
  <c r="V178" i="4"/>
  <c r="V184" i="4"/>
  <c r="V179" i="4"/>
  <c r="V182" i="4"/>
  <c r="V183" i="4"/>
  <c r="V180" i="4"/>
  <c r="Y178" i="4"/>
  <c r="Y182" i="4"/>
  <c r="Y179" i="4"/>
  <c r="Y180" i="4"/>
  <c r="Y181" i="4"/>
  <c r="Y183" i="4"/>
  <c r="Y184" i="4"/>
  <c r="W180" i="4"/>
  <c r="W184" i="4"/>
  <c r="W183" i="4"/>
  <c r="W178" i="4"/>
  <c r="W181" i="4"/>
  <c r="W182" i="4"/>
  <c r="W179" i="4"/>
  <c r="T179" i="4"/>
  <c r="T183" i="4"/>
  <c r="T180" i="4"/>
  <c r="T181" i="4"/>
  <c r="T178" i="4"/>
  <c r="T182" i="4"/>
  <c r="T184" i="4"/>
  <c r="K126" i="4"/>
  <c r="K132" i="4"/>
  <c r="J131" i="4"/>
  <c r="J103" i="4"/>
  <c r="J119" i="4"/>
  <c r="J125" i="4"/>
  <c r="K125" i="4"/>
  <c r="K131" i="4"/>
  <c r="K94" i="4"/>
  <c r="J132" i="4"/>
  <c r="K103" i="4"/>
  <c r="J104" i="4" l="1"/>
  <c r="J105" i="4" s="1"/>
  <c r="J145" i="4" s="1"/>
  <c r="K104" i="4"/>
  <c r="K105" i="4" s="1"/>
  <c r="K145" i="4" s="1"/>
  <c r="J133" i="4"/>
  <c r="J135" i="4" s="1"/>
  <c r="K95" i="4"/>
  <c r="J95" i="4"/>
  <c r="J96" i="4" s="1"/>
  <c r="J98" i="4" s="1"/>
  <c r="AY181" i="4"/>
  <c r="AY179" i="4"/>
  <c r="AP182" i="4"/>
  <c r="AY178" i="4"/>
  <c r="AU183" i="4"/>
  <c r="AZ184" i="4"/>
  <c r="AM182" i="4"/>
  <c r="AG178" i="4"/>
  <c r="BF182" i="4"/>
  <c r="U178" i="4"/>
  <c r="U180" i="4"/>
  <c r="U183" i="4"/>
  <c r="AU181" i="4"/>
  <c r="AK182" i="4"/>
  <c r="AL182" i="4"/>
  <c r="X181" i="4"/>
  <c r="BA179" i="4"/>
  <c r="AL181" i="4"/>
  <c r="P184" i="4"/>
  <c r="X183" i="4"/>
  <c r="AN180" i="4"/>
  <c r="X184" i="4"/>
  <c r="AN183" i="4"/>
  <c r="AK180" i="4"/>
  <c r="BA178" i="4"/>
  <c r="AL184" i="4"/>
  <c r="AN181" i="4"/>
  <c r="BD180" i="4"/>
  <c r="BA183" i="4"/>
  <c r="X180" i="4"/>
  <c r="AN178" i="4"/>
  <c r="AN179" i="4"/>
  <c r="BD184" i="4"/>
  <c r="AY183" i="4"/>
  <c r="AY184" i="4"/>
  <c r="AK179" i="4"/>
  <c r="BA181" i="4"/>
  <c r="AL179" i="4"/>
  <c r="AP183" i="4"/>
  <c r="AP181" i="4"/>
  <c r="AU178" i="4"/>
  <c r="X178" i="4"/>
  <c r="X179" i="4"/>
  <c r="AN182" i="4"/>
  <c r="BD181" i="4"/>
  <c r="BD179" i="4"/>
  <c r="AY182" i="4"/>
  <c r="AK183" i="4"/>
  <c r="BA184" i="4"/>
  <c r="BA182" i="4"/>
  <c r="AL183" i="4"/>
  <c r="AL178" i="4"/>
  <c r="AP180" i="4"/>
  <c r="AU179" i="4"/>
  <c r="AU184" i="4"/>
  <c r="AE183" i="4"/>
  <c r="AF181" i="4"/>
  <c r="AD179" i="4"/>
  <c r="BB178" i="4"/>
  <c r="BG180" i="4"/>
  <c r="S184" i="4"/>
  <c r="S180" i="4"/>
  <c r="S183" i="4"/>
  <c r="S179" i="4"/>
  <c r="R182" i="4"/>
  <c r="P180" i="4"/>
  <c r="AS183" i="4"/>
  <c r="AV183" i="4"/>
  <c r="AC181" i="4"/>
  <c r="R179" i="4"/>
  <c r="S182" i="4"/>
  <c r="S181" i="4"/>
  <c r="S178" i="4"/>
  <c r="AF179" i="4"/>
  <c r="AC180" i="4"/>
  <c r="AM183" i="4"/>
  <c r="AC182" i="4"/>
  <c r="AQ181" i="4"/>
  <c r="BB183" i="4"/>
  <c r="AI182" i="4"/>
  <c r="X182" i="4"/>
  <c r="AF182" i="4"/>
  <c r="AJ183" i="4"/>
  <c r="AN184" i="4"/>
  <c r="AV181" i="4"/>
  <c r="BD178" i="4"/>
  <c r="BD182" i="4"/>
  <c r="AG180" i="4"/>
  <c r="AK181" i="4"/>
  <c r="AK178" i="4"/>
  <c r="AW178" i="4"/>
  <c r="BA180" i="4"/>
  <c r="AE179" i="4"/>
  <c r="AQ180" i="4"/>
  <c r="AH179" i="4"/>
  <c r="AL180" i="4"/>
  <c r="AP184" i="4"/>
  <c r="AP179" i="4"/>
  <c r="BB182" i="4"/>
  <c r="AI178" i="4"/>
  <c r="AU182" i="4"/>
  <c r="BG184" i="4"/>
  <c r="AS179" i="4"/>
  <c r="AE184" i="4"/>
  <c r="AD183" i="4"/>
  <c r="AJ184" i="4"/>
  <c r="AZ183" i="4"/>
  <c r="AW180" i="4"/>
  <c r="AH182" i="4"/>
  <c r="BF181" i="4"/>
  <c r="AF178" i="4"/>
  <c r="AV178" i="4"/>
  <c r="AV179" i="4"/>
  <c r="U181" i="4"/>
  <c r="AC183" i="4"/>
  <c r="AS181" i="4"/>
  <c r="AS182" i="4"/>
  <c r="AE182" i="4"/>
  <c r="AD182" i="4"/>
  <c r="BB180" i="4"/>
  <c r="AI181" i="4"/>
  <c r="AI180" i="4"/>
  <c r="BG182" i="4"/>
  <c r="AF183" i="4"/>
  <c r="AV182" i="4"/>
  <c r="U182" i="4"/>
  <c r="AC179" i="4"/>
  <c r="AS180" i="4"/>
  <c r="AE181" i="4"/>
  <c r="AD180" i="4"/>
  <c r="AD181" i="4"/>
  <c r="BB184" i="4"/>
  <c r="AI179" i="4"/>
  <c r="BG181" i="4"/>
  <c r="AA178" i="4"/>
  <c r="AF184" i="4"/>
  <c r="AF180" i="4"/>
  <c r="AV184" i="4"/>
  <c r="AV180" i="4"/>
  <c r="U184" i="4"/>
  <c r="U179" i="4"/>
  <c r="AC184" i="4"/>
  <c r="AC178" i="4"/>
  <c r="AS184" i="4"/>
  <c r="AS178" i="4"/>
  <c r="AE178" i="4"/>
  <c r="AE180" i="4"/>
  <c r="AD184" i="4"/>
  <c r="AD178" i="4"/>
  <c r="BB179" i="4"/>
  <c r="BB181" i="4"/>
  <c r="AI183" i="4"/>
  <c r="AI184" i="4"/>
  <c r="BG179" i="4"/>
  <c r="BG183" i="4"/>
  <c r="BG178" i="4"/>
  <c r="AO179" i="4"/>
  <c r="Q178" i="4"/>
  <c r="BC178" i="4"/>
  <c r="AT183" i="4"/>
  <c r="BE180" i="4"/>
  <c r="AX182" i="4"/>
  <c r="AB184" i="4"/>
  <c r="AR178" i="4"/>
  <c r="BE179" i="4"/>
  <c r="AX179" i="4"/>
  <c r="Q184" i="4"/>
  <c r="AO180" i="4"/>
  <c r="AA183" i="4"/>
  <c r="P178" i="4"/>
  <c r="AB182" i="4"/>
  <c r="AJ182" i="4"/>
  <c r="AR184" i="4"/>
  <c r="AZ182" i="4"/>
  <c r="AZ179" i="4"/>
  <c r="AM179" i="4"/>
  <c r="Q180" i="4"/>
  <c r="AG184" i="4"/>
  <c r="AW184" i="4"/>
  <c r="BE182" i="4"/>
  <c r="BC179" i="4"/>
  <c r="BC183" i="4"/>
  <c r="R178" i="4"/>
  <c r="AH180" i="4"/>
  <c r="AH178" i="4"/>
  <c r="AT180" i="4"/>
  <c r="AX180" i="4"/>
  <c r="BF180" i="4"/>
  <c r="P182" i="4"/>
  <c r="P179" i="4"/>
  <c r="AB181" i="4"/>
  <c r="AB183" i="4"/>
  <c r="AJ178" i="4"/>
  <c r="AR181" i="4"/>
  <c r="AR183" i="4"/>
  <c r="AZ178" i="4"/>
  <c r="AM181" i="4"/>
  <c r="AM180" i="4"/>
  <c r="Q183" i="4"/>
  <c r="Q179" i="4"/>
  <c r="AG183" i="4"/>
  <c r="AG179" i="4"/>
  <c r="AO183" i="4"/>
  <c r="AO178" i="4"/>
  <c r="AW183" i="4"/>
  <c r="AW179" i="4"/>
  <c r="BE183" i="4"/>
  <c r="BE178" i="4"/>
  <c r="AQ183" i="4"/>
  <c r="AQ178" i="4"/>
  <c r="BC182" i="4"/>
  <c r="BC184" i="4"/>
  <c r="R180" i="4"/>
  <c r="R181" i="4"/>
  <c r="AH184" i="4"/>
  <c r="AH181" i="4"/>
  <c r="AT184" i="4"/>
  <c r="AT178" i="4"/>
  <c r="AX184" i="4"/>
  <c r="AX181" i="4"/>
  <c r="BF184" i="4"/>
  <c r="BF179" i="4"/>
  <c r="AA181" i="4"/>
  <c r="AA180" i="4"/>
  <c r="P183" i="4"/>
  <c r="AB180" i="4"/>
  <c r="AJ179" i="4"/>
  <c r="AR182" i="4"/>
  <c r="AM184" i="4"/>
  <c r="AO184" i="4"/>
  <c r="AO182" i="4"/>
  <c r="BE184" i="4"/>
  <c r="AQ179" i="4"/>
  <c r="R184" i="4"/>
  <c r="AT182" i="4"/>
  <c r="AX178" i="4"/>
  <c r="AA182" i="4"/>
  <c r="AA184" i="4"/>
  <c r="AB178" i="4"/>
  <c r="AJ180" i="4"/>
  <c r="AR180" i="4"/>
  <c r="AZ180" i="4"/>
  <c r="Q181" i="4"/>
  <c r="AG181" i="4"/>
  <c r="AW181" i="4"/>
  <c r="AQ182" i="4"/>
  <c r="BC181" i="4"/>
  <c r="AT179" i="4"/>
  <c r="BF183" i="4"/>
  <c r="V201" i="4"/>
  <c r="V202" i="4"/>
  <c r="V200" i="4"/>
  <c r="V198" i="4"/>
  <c r="V197" i="4"/>
  <c r="V196" i="4"/>
  <c r="V199" i="4"/>
  <c r="Y199" i="4"/>
  <c r="Y201" i="4"/>
  <c r="Y196" i="4"/>
  <c r="Y202" i="4"/>
  <c r="Y197" i="4"/>
  <c r="Y198" i="4"/>
  <c r="Y200" i="4"/>
  <c r="T198" i="4"/>
  <c r="T199" i="4"/>
  <c r="T201" i="4"/>
  <c r="T197" i="4"/>
  <c r="T200" i="4"/>
  <c r="T196" i="4"/>
  <c r="T202" i="4"/>
  <c r="W202" i="4"/>
  <c r="W197" i="4"/>
  <c r="W198" i="4"/>
  <c r="W200" i="4"/>
  <c r="W201" i="4"/>
  <c r="W196" i="4"/>
  <c r="W199" i="4"/>
  <c r="Z199" i="4"/>
  <c r="Z201" i="4"/>
  <c r="Z200" i="4"/>
  <c r="Z198" i="4"/>
  <c r="Z196" i="4"/>
  <c r="Z202" i="4"/>
  <c r="Z197" i="4"/>
  <c r="K107" i="4"/>
  <c r="K152" i="4" s="1"/>
  <c r="J123" i="4"/>
  <c r="J107" i="4" l="1"/>
  <c r="J152" i="4"/>
  <c r="J159" i="4" s="1"/>
  <c r="J141" i="4"/>
  <c r="K96" i="4"/>
  <c r="K141" i="4" s="1"/>
  <c r="J126" i="4"/>
  <c r="K98" i="4" l="1"/>
  <c r="J127" i="4"/>
  <c r="J129" i="4" s="1"/>
  <c r="J189" i="4"/>
  <c r="J211" i="4"/>
  <c r="J190" i="4"/>
  <c r="J187" i="4"/>
  <c r="J191" i="4"/>
  <c r="J192" i="4"/>
  <c r="J151" i="4" l="1"/>
  <c r="J178" i="4" s="1"/>
  <c r="K151" i="4"/>
  <c r="K183" i="4" s="1"/>
  <c r="J193" i="4"/>
  <c r="J188" i="4"/>
  <c r="J206" i="4"/>
  <c r="J205" i="4"/>
  <c r="J207" i="4"/>
  <c r="J210" i="4"/>
  <c r="J209" i="4"/>
  <c r="J208" i="4"/>
  <c r="K159" i="4"/>
  <c r="K207" i="4" s="1"/>
  <c r="K187" i="4"/>
  <c r="K191" i="4"/>
  <c r="K188" i="4"/>
  <c r="K192" i="4"/>
  <c r="K189" i="4"/>
  <c r="K193" i="4"/>
  <c r="K190" i="4"/>
  <c r="H190" i="4" s="1"/>
  <c r="H231" i="4" s="1"/>
  <c r="J183" i="4" l="1"/>
  <c r="H183" i="4" s="1"/>
  <c r="H224" i="4" s="1"/>
  <c r="J181" i="4"/>
  <c r="J182" i="4"/>
  <c r="J158" i="4"/>
  <c r="J196" i="4" s="1"/>
  <c r="J180" i="4"/>
  <c r="K180" i="4"/>
  <c r="K182" i="4"/>
  <c r="K179" i="4"/>
  <c r="K184" i="4"/>
  <c r="K181" i="4"/>
  <c r="K178" i="4"/>
  <c r="H178" i="4" s="1"/>
  <c r="H219" i="4" s="1"/>
  <c r="J184" i="4"/>
  <c r="J179" i="4"/>
  <c r="K158" i="4"/>
  <c r="K199" i="4" s="1"/>
  <c r="H193" i="4"/>
  <c r="H234" i="4" s="1"/>
  <c r="H187" i="4"/>
  <c r="H228" i="4" s="1"/>
  <c r="H207" i="4"/>
  <c r="H248" i="4" s="1"/>
  <c r="H189" i="4"/>
  <c r="H230" i="4" s="1"/>
  <c r="H191" i="4"/>
  <c r="H232" i="4" s="1"/>
  <c r="H188" i="4"/>
  <c r="H229" i="4" s="1"/>
  <c r="H192" i="4"/>
  <c r="H233" i="4" s="1"/>
  <c r="K205" i="4"/>
  <c r="H205" i="4" s="1"/>
  <c r="H246" i="4" s="1"/>
  <c r="H17" i="3" s="1"/>
  <c r="K208" i="4"/>
  <c r="H208" i="4" s="1"/>
  <c r="H249" i="4" s="1"/>
  <c r="K206" i="4"/>
  <c r="H206" i="4" s="1"/>
  <c r="H247" i="4" s="1"/>
  <c r="H285" i="4" s="1"/>
  <c r="K211" i="4"/>
  <c r="H211" i="4" s="1"/>
  <c r="H252" i="4" s="1"/>
  <c r="H290" i="4" s="1"/>
  <c r="K210" i="4"/>
  <c r="H210" i="4" s="1"/>
  <c r="H251" i="4" s="1"/>
  <c r="H289" i="4" s="1"/>
  <c r="K209" i="4"/>
  <c r="H209" i="4" s="1"/>
  <c r="H250" i="4" s="1"/>
  <c r="H288" i="4" s="1"/>
  <c r="H182" i="4" l="1"/>
  <c r="H223" i="4" s="1"/>
  <c r="H181" i="4"/>
  <c r="H222" i="4" s="1"/>
  <c r="K202" i="4"/>
  <c r="J199" i="4"/>
  <c r="H199" i="4" s="1"/>
  <c r="H240" i="4" s="1"/>
  <c r="J197" i="4"/>
  <c r="K196" i="4"/>
  <c r="H196" i="4" s="1"/>
  <c r="H237" i="4" s="1"/>
  <c r="J198" i="4"/>
  <c r="K198" i="4"/>
  <c r="H184" i="4"/>
  <c r="H225" i="4" s="1"/>
  <c r="H281" i="4" s="1"/>
  <c r="J201" i="4"/>
  <c r="J202" i="4"/>
  <c r="J200" i="4"/>
  <c r="H286" i="4"/>
  <c r="H267" i="4"/>
  <c r="H307" i="4" s="1"/>
  <c r="H72" i="3" s="1"/>
  <c r="H287" i="4"/>
  <c r="H284" i="4"/>
  <c r="H280" i="4"/>
  <c r="K201" i="4"/>
  <c r="K197" i="4"/>
  <c r="K200" i="4"/>
  <c r="H200" i="4" s="1"/>
  <c r="H241" i="4" s="1"/>
  <c r="H179" i="4"/>
  <c r="H220" i="4" s="1"/>
  <c r="H180" i="4"/>
  <c r="H221" i="4" s="1"/>
  <c r="H270" i="4"/>
  <c r="H264" i="4"/>
  <c r="H304" i="4" s="1"/>
  <c r="H269" i="4"/>
  <c r="H309" i="4" s="1"/>
  <c r="H268" i="4"/>
  <c r="H308" i="4" s="1"/>
  <c r="H265" i="4"/>
  <c r="H305" i="4" s="1"/>
  <c r="H266" i="4"/>
  <c r="H306" i="4" s="1"/>
  <c r="H19" i="3"/>
  <c r="H21" i="3"/>
  <c r="H22" i="3"/>
  <c r="H20" i="3"/>
  <c r="H18" i="3"/>
  <c r="H23" i="3"/>
  <c r="H202" i="4" l="1"/>
  <c r="H243" i="4" s="1"/>
  <c r="H261" i="4" s="1"/>
  <c r="H46" i="3" s="1"/>
  <c r="H197" i="4"/>
  <c r="H238" i="4" s="1"/>
  <c r="H9" i="3" s="1"/>
  <c r="H275" i="4"/>
  <c r="H8" i="3"/>
  <c r="H278" i="4"/>
  <c r="H11" i="3"/>
  <c r="H279" i="4"/>
  <c r="H12" i="3"/>
  <c r="H255" i="4"/>
  <c r="H40" i="3" s="1"/>
  <c r="H198" i="4"/>
  <c r="H239" i="4" s="1"/>
  <c r="H277" i="4" s="1"/>
  <c r="H52" i="3"/>
  <c r="H99" i="3" s="1"/>
  <c r="H201" i="4"/>
  <c r="H242" i="4" s="1"/>
  <c r="H258" i="4"/>
  <c r="H43" i="3" s="1"/>
  <c r="H310" i="4"/>
  <c r="H75" i="3" s="1"/>
  <c r="H259" i="4"/>
  <c r="H44" i="3" s="1"/>
  <c r="H55" i="3"/>
  <c r="H51" i="3"/>
  <c r="H71" i="3"/>
  <c r="H50" i="3"/>
  <c r="H70" i="3"/>
  <c r="H53" i="3"/>
  <c r="H73" i="3"/>
  <c r="H54" i="3"/>
  <c r="H74" i="3"/>
  <c r="H49" i="3"/>
  <c r="H69" i="3"/>
  <c r="H276" i="4" l="1"/>
  <c r="H14" i="3"/>
  <c r="H256" i="4"/>
  <c r="H41" i="3" s="1"/>
  <c r="H108" i="3"/>
  <c r="H301" i="4"/>
  <c r="H66" i="3" s="1"/>
  <c r="H299" i="4"/>
  <c r="H64" i="3" s="1"/>
  <c r="H260" i="4"/>
  <c r="H45" i="3" s="1"/>
  <c r="H13" i="3"/>
  <c r="H298" i="4"/>
  <c r="H63" i="3" s="1"/>
  <c r="H257" i="4"/>
  <c r="H42" i="3" s="1"/>
  <c r="H10" i="3"/>
  <c r="H295" i="4"/>
  <c r="H60" i="3" s="1"/>
  <c r="H102" i="3"/>
  <c r="H111" i="3"/>
  <c r="H100" i="3"/>
  <c r="H105" i="3"/>
  <c r="H110" i="3"/>
  <c r="H98" i="3"/>
  <c r="H109" i="3"/>
  <c r="H97" i="3"/>
  <c r="H107" i="3"/>
  <c r="H96" i="3"/>
  <c r="H106" i="3"/>
  <c r="H101" i="3"/>
  <c r="H296" i="4" l="1"/>
  <c r="H61" i="3" s="1"/>
  <c r="H300" i="4"/>
  <c r="H65" i="3" s="1"/>
  <c r="H297" i="4"/>
  <c r="H62" i="3" s="1"/>
  <c r="H28" i="3" l="1"/>
  <c r="H9" i="8" s="1"/>
  <c r="H31" i="3"/>
  <c r="H12" i="8" s="1"/>
  <c r="H84" i="3"/>
  <c r="H122" i="3" s="1"/>
  <c r="H25" i="8" s="1"/>
  <c r="H29" i="3"/>
  <c r="H10" i="8" s="1"/>
  <c r="H90" i="3"/>
  <c r="H128" i="3" s="1"/>
  <c r="H31" i="8" s="1"/>
  <c r="H27" i="3"/>
  <c r="H8" i="8" s="1"/>
  <c r="H30" i="3"/>
  <c r="H11" i="8" s="1"/>
  <c r="H32" i="3" l="1"/>
  <c r="H13" i="8" s="1"/>
  <c r="H26" i="3"/>
  <c r="H7" i="8" s="1"/>
  <c r="H78" i="3"/>
  <c r="H81" i="3"/>
  <c r="H119" i="3" s="1"/>
  <c r="H22" i="8" s="1"/>
  <c r="H93" i="3"/>
  <c r="H131" i="3" s="1"/>
  <c r="H34" i="8" s="1"/>
  <c r="H91" i="3"/>
  <c r="H129" i="3" s="1"/>
  <c r="H32" i="8" s="1"/>
  <c r="H79" i="3"/>
  <c r="H117" i="3" s="1"/>
  <c r="H20" i="8" s="1"/>
  <c r="H83" i="3"/>
  <c r="H121" i="3" s="1"/>
  <c r="H24" i="8" s="1"/>
  <c r="H80" i="3"/>
  <c r="H118" i="3" s="1"/>
  <c r="H21" i="8" s="1"/>
  <c r="H116" i="3" l="1"/>
  <c r="H19" i="8" s="1"/>
  <c r="H87" i="3"/>
  <c r="H125" i="3" s="1"/>
  <c r="H28" i="8" s="1"/>
  <c r="H82" i="3"/>
  <c r="H120" i="3" s="1"/>
  <c r="H23" i="8" s="1"/>
  <c r="H92" i="3"/>
  <c r="H130" i="3" s="1"/>
  <c r="H33" i="8" s="1"/>
  <c r="H89" i="3"/>
  <c r="H127" i="3" s="1"/>
  <c r="H30" i="8" s="1"/>
  <c r="H88" i="3"/>
  <c r="H126" i="3" s="1"/>
  <c r="H2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000-000001000000}">
      <text>
        <r>
          <rPr>
            <b/>
            <sz val="9"/>
            <color indexed="81"/>
            <rFont val="Tahoma"/>
            <family val="2"/>
          </rPr>
          <t>Author:</t>
        </r>
        <r>
          <rPr>
            <sz val="9"/>
            <color indexed="81"/>
            <rFont val="Tahoma"/>
            <family val="2"/>
          </rPr>
          <t xml:space="preserve">
Needs revising for BY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42" authorId="0" shapeId="0" xr:uid="{00000000-0006-0000-0400-000001000000}">
      <text>
        <r>
          <rPr>
            <b/>
            <sz val="9"/>
            <color indexed="81"/>
            <rFont val="Tahoma"/>
            <family val="2"/>
          </rPr>
          <t>Author:</t>
        </r>
        <r>
          <rPr>
            <sz val="9"/>
            <color indexed="81"/>
            <rFont val="Tahoma"/>
            <family val="2"/>
          </rPr>
          <t xml:space="preserve">
See the Yorkshire Water PR14 final determination company-specific appendix, pages 124-125 </t>
        </r>
      </text>
    </comment>
    <comment ref="AE42" authorId="0" shapeId="0" xr:uid="{00000000-0006-0000-0400-000002000000}">
      <text>
        <r>
          <rPr>
            <b/>
            <sz val="9"/>
            <color indexed="81"/>
            <rFont val="Tahoma"/>
            <family val="2"/>
          </rPr>
          <t>Author:</t>
        </r>
        <r>
          <rPr>
            <sz val="9"/>
            <color indexed="81"/>
            <rFont val="Tahoma"/>
            <family val="2"/>
          </rPr>
          <t xml:space="preserve">
See the Yorkshire Water PR14 final determination company-specific appendix, pages 141-142</t>
        </r>
      </text>
    </comment>
    <comment ref="J43" authorId="0" shapeId="0" xr:uid="{00000000-0006-0000-0400-000003000000}">
      <text>
        <r>
          <rPr>
            <b/>
            <sz val="9"/>
            <color indexed="81"/>
            <rFont val="Tahoma"/>
            <family val="2"/>
          </rPr>
          <t>Author:</t>
        </r>
        <r>
          <rPr>
            <sz val="9"/>
            <color indexed="81"/>
            <rFont val="Tahoma"/>
            <family val="2"/>
          </rPr>
          <t xml:space="preserve">
Incentive rate is £m/0.01%/year
Reference: Yorkshire Water PR14 final determination company-specific appendix, pages 110-111</t>
        </r>
      </text>
    </comment>
  </commentList>
</comments>
</file>

<file path=xl/sharedStrings.xml><?xml version="1.0" encoding="utf-8"?>
<sst xmlns="http://schemas.openxmlformats.org/spreadsheetml/2006/main" count="862" uniqueCount="408">
  <si>
    <t>Workbook title:</t>
  </si>
  <si>
    <t>PR19 Blind year ODI performance model</t>
  </si>
  <si>
    <t>Version:</t>
  </si>
  <si>
    <t>v1.2</t>
  </si>
  <si>
    <t>Filename:</t>
  </si>
  <si>
    <t>Date:</t>
  </si>
  <si>
    <t>Author:</t>
  </si>
  <si>
    <t>Ofwat</t>
  </si>
  <si>
    <t>Author contact information:</t>
  </si>
  <si>
    <t>FinanceAndGovernance@ofwat.gov.uk</t>
  </si>
  <si>
    <t>Summary of workbook:</t>
  </si>
  <si>
    <t>Each company has a set of performance commitments for the 2015-20 period. Many of these performance commitments have financial outcome delivery incentives (ODIs) which can result in outperformance or underperformance payments based on how a company performs.
This model calculates the outperformance or underperformance payments earned by a company in 2019-20 based on the 2019-20 performance assumed at PR19 so that the model calculates values as at the PR19 final determinations.
We will use this model as an input into the in-period revenue adjustments in 2020 in respect of the PR19 blind year, as well as the end of period RCV adjustments to be applied as part of PR24.</t>
  </si>
  <si>
    <t>Known limitations:</t>
  </si>
  <si>
    <t>None</t>
  </si>
  <si>
    <t>Instructions:</t>
  </si>
  <si>
    <t xml:space="preserve">Because most ODIs follow a standard calculation method most companies should simply input their performance and the model will calculate ODI payments.
Where ODIs do not have standard calculations, companies should specify an override value for payments that are earned or incurred and separately provide explanations and calculation steps using the 'Non standardised ODI calculation proforma' provided.
This model calculates the aggregate performance payments for each of the PR19 price controls.
This model is to be populated as part of the PR19 blind year adjustments reporting process. Subsequent adjustments (such as voluntary deferrals of payments, taxation, inflation and time value of money) are dealt with in a separate model under the process for in-period determinations, or the models that will apply at PR24.
We will work with companies to agree and finalise before June 2020 the version that reflects the assumed performance that were made at PR19. Companies should provide their initial version of this by 30 April 2020. The data we are expecting to be populated in this model by the 30 April is the 2019-20 assumed data only. For models provided by 30 April we will review and confirm the model accurately reflects the final determination or suggest changes by 29 May 2020. </t>
  </si>
  <si>
    <t>Amendments:</t>
  </si>
  <si>
    <t>Corrected IF statement argument in ‘Performance’ sheet, rows 11, 14-16 and 18-20.
Using J11 as the example, the formula should be =IF(InpPerformance!J11&lt;&gt;"",InpPerformance!J11,""). As is used for all imported (blue font) values on this sheet.</t>
  </si>
  <si>
    <t>References:</t>
  </si>
  <si>
    <t>PR14 final determination for each company.</t>
  </si>
  <si>
    <t>Error checks:</t>
  </si>
  <si>
    <t>NA</t>
  </si>
  <si>
    <t>Feedback:</t>
  </si>
  <si>
    <t>Please send any feedback to the following email address:</t>
  </si>
  <si>
    <t>END OF SHEET</t>
  </si>
  <si>
    <t>CELL / ROW / COLUMN COLOUR</t>
  </si>
  <si>
    <t>Font colour</t>
  </si>
  <si>
    <t>Blue text (no shade)</t>
  </si>
  <si>
    <t>Imported from another sheet/section</t>
  </si>
  <si>
    <t>Red text (no shade)</t>
  </si>
  <si>
    <t>Exported to another sheet/section *</t>
  </si>
  <si>
    <t>Black text (no shade)</t>
  </si>
  <si>
    <t>Neither imported nor exported</t>
  </si>
  <si>
    <t>* Except from input sheets (sheets with 'Inp' prefix)</t>
  </si>
  <si>
    <t>* Except to track sheet</t>
  </si>
  <si>
    <t>Green (no shade)</t>
  </si>
  <si>
    <t>Documentation</t>
  </si>
  <si>
    <t>Font and shade combinations</t>
  </si>
  <si>
    <t>Black text + light yellow shade</t>
  </si>
  <si>
    <t>Inputs</t>
  </si>
  <si>
    <t>Black text + pink shade</t>
  </si>
  <si>
    <t>Pre-populated inputs</t>
  </si>
  <si>
    <t>Other</t>
  </si>
  <si>
    <t>Entire row/column with blue text + light blue shade</t>
  </si>
  <si>
    <t>Section separator</t>
  </si>
  <si>
    <t>Entire row with white text + blue shade</t>
  </si>
  <si>
    <t>End of sheet</t>
  </si>
  <si>
    <t>WORKSHEET TAB COLOUR CODING</t>
  </si>
  <si>
    <t>Input sheets</t>
  </si>
  <si>
    <t>Documentation and calculation sheets</t>
  </si>
  <si>
    <t>Quality control</t>
  </si>
  <si>
    <t>Outputs</t>
  </si>
  <si>
    <t>DOCUMENTATION</t>
  </si>
  <si>
    <t>INPUTS</t>
  </si>
  <si>
    <t>CALCULATIONS</t>
  </si>
  <si>
    <t>OUTPUTS</t>
  </si>
  <si>
    <t>Cover</t>
  </si>
  <si>
    <t>InpCompany</t>
  </si>
  <si>
    <t>Performance</t>
  </si>
  <si>
    <t>Model outputs</t>
  </si>
  <si>
    <t>Model documentation sheet</t>
  </si>
  <si>
    <t>Inputs from the company and Ofwat which are used in calculating ODI payments.</t>
  </si>
  <si>
    <t>ODI payments due based on the company's performance.</t>
  </si>
  <si>
    <t>The in-period revenue, end-of-period  revenue, and end-of-period RCV adjustments to be made as a result of ODI performance between 2020-21 and 2024-25 for each relevant price control.</t>
  </si>
  <si>
    <t>Style Guide</t>
  </si>
  <si>
    <t>InpPerformance</t>
  </si>
  <si>
    <t>Aggregate calculations</t>
  </si>
  <si>
    <t>Explanation of different formatting types</t>
  </si>
  <si>
    <t>Performance commitment inputs from the company and the PR19 final determinations.</t>
  </si>
  <si>
    <t>Net ODI payments (in-period, revenue and RCV).</t>
  </si>
  <si>
    <t>ToC</t>
  </si>
  <si>
    <t>Table of contents</t>
  </si>
  <si>
    <t>END</t>
  </si>
  <si>
    <t>Constant</t>
  </si>
  <si>
    <t>Unit</t>
  </si>
  <si>
    <t>Total</t>
  </si>
  <si>
    <t>Company name</t>
  </si>
  <si>
    <t>Yorkshire Water</t>
  </si>
  <si>
    <t>Ofwat company acronym</t>
  </si>
  <si>
    <t>Reporting year</t>
  </si>
  <si>
    <t>2019-20</t>
  </si>
  <si>
    <t>Financial year</t>
  </si>
  <si>
    <t>Price base for ODI rates</t>
  </si>
  <si>
    <t>2012-13</t>
  </si>
  <si>
    <t>Units and price base for ODI payments</t>
  </si>
  <si>
    <t>Text</t>
  </si>
  <si>
    <t>ODI calculations</t>
  </si>
  <si>
    <t>Water resources RCV (financial year average)</t>
  </si>
  <si>
    <t>Water network plus RCV (financial year average)</t>
  </si>
  <si>
    <t>Wholesale water RCV (financial year average)</t>
  </si>
  <si>
    <t>Wastewater network plus RCV (financial year average)</t>
  </si>
  <si>
    <t>Bioresources RCV (financial year average)</t>
  </si>
  <si>
    <t>Wholesale wastewater RCV (financial year average)</t>
  </si>
  <si>
    <t>Enhanced ODIs</t>
  </si>
  <si>
    <t>Regulatory equity (notional)</t>
  </si>
  <si>
    <t>Percentage</t>
  </si>
  <si>
    <t>Enhanced ODI caps (% of water or wastewater RoRE)</t>
  </si>
  <si>
    <t>Performance commitment level calculations</t>
  </si>
  <si>
    <t>Company inputs</t>
  </si>
  <si>
    <t>Non-financial</t>
  </si>
  <si>
    <t>Non-std ODI calc</t>
  </si>
  <si>
    <t>SIM</t>
  </si>
  <si>
    <t>M</t>
  </si>
  <si>
    <t>Performance commitment reference</t>
  </si>
  <si>
    <t>A</t>
  </si>
  <si>
    <t>PR14YKYWSW_WA1</t>
  </si>
  <si>
    <t>PR14YKYWSW_WA2</t>
  </si>
  <si>
    <t>PR14YKYWSW_WA3</t>
  </si>
  <si>
    <t>PR14YKYWSW_WA4</t>
  </si>
  <si>
    <t>PR14YKYWSW_WB1</t>
  </si>
  <si>
    <t>PR14YKYWSW_WB2</t>
  </si>
  <si>
    <t>PR14YKYWSW_WB3</t>
  </si>
  <si>
    <t>PR14YKYWSW_WB4</t>
  </si>
  <si>
    <t>PR14YKYWSW_WC1</t>
  </si>
  <si>
    <t>PR14YKYWSW_WC2</t>
  </si>
  <si>
    <t>PR14YKYWSW_WC3</t>
  </si>
  <si>
    <t>PR14YKYWSW_WC4</t>
  </si>
  <si>
    <t>PR14YKYWSW_WD1</t>
  </si>
  <si>
    <t>PR14YKYWSW_WD2</t>
  </si>
  <si>
    <t>PR14YKYWSWW_SA1</t>
  </si>
  <si>
    <t>PR14YKYWSWW_SA2</t>
  </si>
  <si>
    <t>PR14YKYWSWW_SA3a</t>
  </si>
  <si>
    <t>PR14YKYWSWW_SA3b</t>
  </si>
  <si>
    <t>PR14YKYWSWW_SA4</t>
  </si>
  <si>
    <t>PR14YKYWSWW_SB1</t>
  </si>
  <si>
    <t>PR14YKYWSWW_SB2</t>
  </si>
  <si>
    <t>PR14YKYWSWW_SB3</t>
  </si>
  <si>
    <t>PR14YKYWSWW_SB4</t>
  </si>
  <si>
    <t>PR14YKYWSWW_SB5</t>
  </si>
  <si>
    <t>PR14YKYWSWW_SC1</t>
  </si>
  <si>
    <t>PR14YKYWSWW_SC2</t>
  </si>
  <si>
    <t>PR14YKYHHR_RA1</t>
  </si>
  <si>
    <t>PR14YKYHHR_RA2</t>
  </si>
  <si>
    <t>PR14YKYHHR_RA3</t>
  </si>
  <si>
    <t>PR14YKYHHR_RB1</t>
  </si>
  <si>
    <t>PR14YKYHHR_RB2</t>
  </si>
  <si>
    <t>PR14YKYHHR_RB3</t>
  </si>
  <si>
    <t>PR14YKYHHR_RC1</t>
  </si>
  <si>
    <t>PR14YKYHHR_RC2</t>
  </si>
  <si>
    <t>Performance commitment name</t>
  </si>
  <si>
    <t>I</t>
  </si>
  <si>
    <t>Drinking water quality</t>
  </si>
  <si>
    <t>Significant drinking water events which require corrective action</t>
  </si>
  <si>
    <t>Drinking water contacts</t>
  </si>
  <si>
    <t>Water quality stability
and reliability factor</t>
  </si>
  <si>
    <t>Leakage</t>
  </si>
  <si>
    <t>Water supply interruptions</t>
  </si>
  <si>
    <t>Water use</t>
  </si>
  <si>
    <t>Water network stability and reliability factor</t>
  </si>
  <si>
    <t>Length of river improved
(note: PC is part of a total commitment at Appointee level - see also SB4)</t>
  </si>
  <si>
    <t>Solutions delivered by working with others
(note: PC is part of a total commitment at Appointee level - see also SB3)</t>
  </si>
  <si>
    <t>Amount of land
conserved and enhanced
(total cumulative area)
(note: PC is part of a total commitment at Appointee level - see also SB5)</t>
  </si>
  <si>
    <t>Recreational visitor satisfaction</t>
  </si>
  <si>
    <t>Proportion of energy use generated by renewable technology
(note: PC is part of a total commitment at Appointee level - see also SC1 and RC1)</t>
  </si>
  <si>
    <t>Proportion of waste diverted from landfill
(re-used and recycled)
(note: PC is part of a total commitment at Appointee level - see also SC2 and RC2)</t>
  </si>
  <si>
    <t>Internal sewer flooding incidents</t>
  </si>
  <si>
    <t>External sewer flooding incidents</t>
  </si>
  <si>
    <t>Pollution incidents - category 1 and 2</t>
  </si>
  <si>
    <t>Pollution incidents - category 3</t>
  </si>
  <si>
    <t>Sewer network stability and reliability factor</t>
  </si>
  <si>
    <t>Number of Yorkshire's designated bathing waters that exceed the required quality standard</t>
  </si>
  <si>
    <t>Wastewater quality stability and reliability factor</t>
  </si>
  <si>
    <t>Solutions delivered by working with others
(note: PC is part of a total commitment at Appointee level - see also WC2)</t>
  </si>
  <si>
    <t>Length of river improved (against WFD component measures)
(note: PC is part of a total commitment at Appointee level - see also WC1)</t>
  </si>
  <si>
    <t>Amount of land
conserved and enhanced
(total cumulative area)
(note: PC is part of a total commitment at Appointee level - see also WC3)</t>
  </si>
  <si>
    <t>Proportion of energy use generated by renewable technology
(note: PC is part of a total commitment at Appointee level - see also WD1 and RC1)</t>
  </si>
  <si>
    <t>Proportion of waste diverted from landfill
(re-used and recycled)
(note: PC is part of a total commitment at Appointee level - see also WD2 and RC2)</t>
  </si>
  <si>
    <t>Service incentive mechanism (SIM)</t>
  </si>
  <si>
    <t>Service commitment failures</t>
  </si>
  <si>
    <t>Overall customer satisfaction (CCWater annual tracking survey)</t>
  </si>
  <si>
    <t>Cost of bad debt to customers (expressed as proportion of bill)</t>
  </si>
  <si>
    <t>Number of people who we help to pay their bill</t>
  </si>
  <si>
    <t>Value for money (CCWater annual tracking survey)</t>
  </si>
  <si>
    <t>Proportion of energy use generated by renewable technology
(note: PC is part of a total commitment at Appointee level - see also WD1 and SC1)</t>
  </si>
  <si>
    <t>Proportion of waste diverted from landfill
(re-used and recycled)
(note: PC is part of a total commitment at Appointee level - see also WD2 and SC2)</t>
  </si>
  <si>
    <t>Actual performance</t>
  </si>
  <si>
    <t>Performance commitment unit</t>
  </si>
  <si>
    <t>DU</t>
  </si>
  <si>
    <t>Stable</t>
  </si>
  <si>
    <t>Company overrides (for complex calculations etc)</t>
  </si>
  <si>
    <t>Standard outperformance payments - override</t>
  </si>
  <si>
    <t>DZ</t>
  </si>
  <si>
    <t>Enhanced outperformance payments - override</t>
  </si>
  <si>
    <t>Additional outperformance payments - override</t>
  </si>
  <si>
    <t>Standard underperformance payments - override</t>
  </si>
  <si>
    <t>Enhanced underperformance payments - override</t>
  </si>
  <si>
    <t>Additional underperformance payments - override</t>
  </si>
  <si>
    <t>O</t>
  </si>
  <si>
    <t>%</t>
  </si>
  <si>
    <t>nr</t>
  </si>
  <si>
    <t>category</t>
  </si>
  <si>
    <t>time</t>
  </si>
  <si>
    <t>text</t>
  </si>
  <si>
    <t>score</t>
  </si>
  <si>
    <t>ODI form</t>
  </si>
  <si>
    <t>K</t>
  </si>
  <si>
    <t>RCV</t>
  </si>
  <si>
    <t>Revenue</t>
  </si>
  <si>
    <t>ODI timing</t>
  </si>
  <si>
    <t>L</t>
  </si>
  <si>
    <t>End of period</t>
  </si>
  <si>
    <t>Financial incentives apply this year?</t>
  </si>
  <si>
    <t>TRUE or FALSE</t>
  </si>
  <si>
    <t>AM</t>
  </si>
  <si>
    <t>Direction of improving performance</t>
  </si>
  <si>
    <t>Up or Down</t>
  </si>
  <si>
    <t>R</t>
  </si>
  <si>
    <t>Up</t>
  </si>
  <si>
    <t>Down</t>
  </si>
  <si>
    <t>Decimal places</t>
  </si>
  <si>
    <t>Number</t>
  </si>
  <si>
    <t>Q</t>
  </si>
  <si>
    <t>na</t>
  </si>
  <si>
    <t>Standard ODIs</t>
  </si>
  <si>
    <t>Standard outperformance cap</t>
  </si>
  <si>
    <t>BG</t>
  </si>
  <si>
    <t>Outperformance deadband</t>
  </si>
  <si>
    <t>BB</t>
  </si>
  <si>
    <t>Performance commitment level</t>
  </si>
  <si>
    <t>X</t>
  </si>
  <si>
    <t>Qual</t>
  </si>
  <si>
    <t>&gt;2018-19</t>
  </si>
  <si>
    <t>To publish data annually on the number of people who have been helped</t>
  </si>
  <si>
    <t>Underperformance deadband</t>
  </si>
  <si>
    <t>AW</t>
  </si>
  <si>
    <t>Deteriorating</t>
  </si>
  <si>
    <t>Standard underperformance collar</t>
  </si>
  <si>
    <t>AR</t>
  </si>
  <si>
    <t>Standard outperformance rate</t>
  </si>
  <si>
    <t>BL</t>
  </si>
  <si>
    <t>Standard underperformance rate</t>
  </si>
  <si>
    <t>BH</t>
  </si>
  <si>
    <t>Enhanced ODI?</t>
  </si>
  <si>
    <t>For enhanced ODIs: wholesale water or wholesale wastewater?</t>
  </si>
  <si>
    <t>Water or Wastewater</t>
  </si>
  <si>
    <t>Enhanced outperformance threshold</t>
  </si>
  <si>
    <t>Enhanced underperformance threshold</t>
  </si>
  <si>
    <t>Enhanced underperformance collar</t>
  </si>
  <si>
    <t>Enhanced outperformance rate</t>
  </si>
  <si>
    <t>Enhanced underperformance rate</t>
  </si>
  <si>
    <t>Cost recovery ODIs</t>
  </si>
  <si>
    <t>Additional ODI rate - out</t>
  </si>
  <si>
    <t>Additional ODI rate - under</t>
  </si>
  <si>
    <t>Cost recovery mechanism applies this year?</t>
  </si>
  <si>
    <t>Price control allocation</t>
  </si>
  <si>
    <t>Water resources</t>
  </si>
  <si>
    <t>EC</t>
  </si>
  <si>
    <t>Water network plus</t>
  </si>
  <si>
    <t>ED</t>
  </si>
  <si>
    <t>Wastewater network plus</t>
  </si>
  <si>
    <t>EE</t>
  </si>
  <si>
    <t>Bioresources (sludge)</t>
  </si>
  <si>
    <t>EF</t>
  </si>
  <si>
    <t>Residential retail</t>
  </si>
  <si>
    <t>EG</t>
  </si>
  <si>
    <t>Business retail</t>
  </si>
  <si>
    <t>EH</t>
  </si>
  <si>
    <t>Dummy control</t>
  </si>
  <si>
    <t>EJ</t>
  </si>
  <si>
    <t>Prepopulated inputs</t>
  </si>
  <si>
    <t>In-period payments?</t>
  </si>
  <si>
    <t>Revenue or RCV</t>
  </si>
  <si>
    <t>Calculations</t>
  </si>
  <si>
    <t>Up or down is good?</t>
  </si>
  <si>
    <t>Actual performance (rounded)</t>
  </si>
  <si>
    <t>Does the company have outperformance payments?</t>
  </si>
  <si>
    <t>Has the company outperformed?</t>
  </si>
  <si>
    <t>Outperformed and beyond deadband?</t>
  </si>
  <si>
    <t>Applying outperformance cap (if relevant)</t>
  </si>
  <si>
    <t>Applying outperformance deadband (if relevant)</t>
  </si>
  <si>
    <t>Standard outperformance range</t>
  </si>
  <si>
    <t>Standard outperformance payments</t>
  </si>
  <si>
    <t>Does the company have underperformance payments?</t>
  </si>
  <si>
    <t>Has the company underperformed?</t>
  </si>
  <si>
    <t>Underperformed and beyond deadband?</t>
  </si>
  <si>
    <t>Applying underperformance collar (if relevant)</t>
  </si>
  <si>
    <t>Applying underperformance deadband (if relevant)</t>
  </si>
  <si>
    <t>Standard underperformance range</t>
  </si>
  <si>
    <t>Standard underperformance payments</t>
  </si>
  <si>
    <t>Use water or wastewater RCV?</t>
  </si>
  <si>
    <t>Enhanced outperformance cap</t>
  </si>
  <si>
    <t>Enhanced outperformance?</t>
  </si>
  <si>
    <t>Applying enhanced outperformance cap</t>
  </si>
  <si>
    <t>Enhanced outperformance range</t>
  </si>
  <si>
    <t>Enhanced outperformance payments</t>
  </si>
  <si>
    <t>Enhanced underperformance?</t>
  </si>
  <si>
    <t>Applying enhanced underperformance collar</t>
  </si>
  <si>
    <t>Enhanced underperformance range</t>
  </si>
  <si>
    <t>Enhanced underperformance payments</t>
  </si>
  <si>
    <t>Additional outperformance payments</t>
  </si>
  <si>
    <t>Additional underperformance payments</t>
  </si>
  <si>
    <t>Sum of ODI payments</t>
  </si>
  <si>
    <t>PC reference</t>
  </si>
  <si>
    <t>Total outperformance payments</t>
  </si>
  <si>
    <t>Total underperformance payments</t>
  </si>
  <si>
    <t>Timing of payments</t>
  </si>
  <si>
    <t>Total outperformance payments to be applied in-period</t>
  </si>
  <si>
    <t>Total underperformance payments to be applied in-period</t>
  </si>
  <si>
    <t>Allocating ODI payments</t>
  </si>
  <si>
    <t>Total outperformance payments earned this reporting year</t>
  </si>
  <si>
    <t>Total underperformance payments earned this reporting year</t>
  </si>
  <si>
    <t>Internal outputs</t>
  </si>
  <si>
    <t>Breakdown of in-period and end of period payments</t>
  </si>
  <si>
    <t>Outperformance payments earned this reporting year</t>
  </si>
  <si>
    <t>Underperformance payments earned this reporting year</t>
  </si>
  <si>
    <t>Outperformance payments to be applied in-period</t>
  </si>
  <si>
    <t>Underperformance payments to be applied in-period</t>
  </si>
  <si>
    <t>Outperformance payments to be paid at end of the period</t>
  </si>
  <si>
    <t>Underperformance payments to be paid at end of the period</t>
  </si>
  <si>
    <t>Proportion of in-period and end of period payments</t>
  </si>
  <si>
    <t>Proportion of outperformance payments to be paid in-period</t>
  </si>
  <si>
    <t>Proportion of underperformance payments to be paid in-period</t>
  </si>
  <si>
    <t>Proportion of (end of period) RCV or revenue adjustments</t>
  </si>
  <si>
    <t>Proportion of end of period outperformance payments to be paid through the RCV</t>
  </si>
  <si>
    <t>Proportion of end of period underperformance payments to be paid through the RCV</t>
  </si>
  <si>
    <t>In-period adjustments</t>
  </si>
  <si>
    <t>Calculating net ODI payments</t>
  </si>
  <si>
    <t>Outperformance payments after sharing (to be applied in-period)</t>
  </si>
  <si>
    <t>Underperformance payments (to be applied in-period)</t>
  </si>
  <si>
    <t>Net ODI payments (to be applied in-period)</t>
  </si>
  <si>
    <t>End of period adjustments</t>
  </si>
  <si>
    <t>Outperformance payments (to be applied end of period)</t>
  </si>
  <si>
    <t>Underperformance payments (to be applied end of period)</t>
  </si>
  <si>
    <t>Revenue or RCV?</t>
  </si>
  <si>
    <t>Outperformance payments (revenue)</t>
  </si>
  <si>
    <t>Outperformance payments (RCV)</t>
  </si>
  <si>
    <t>Underperformance payments (revenue)</t>
  </si>
  <si>
    <t>Underperformance payments (RCV)</t>
  </si>
  <si>
    <t>Net ODI payments to be applied at the end of the period</t>
  </si>
  <si>
    <t>Revenue adjustments</t>
  </si>
  <si>
    <t>RCV adjustments</t>
  </si>
  <si>
    <t>Acronym</t>
  </si>
  <si>
    <t>PCL met</t>
  </si>
  <si>
    <t>PC units</t>
  </si>
  <si>
    <t>dp</t>
  </si>
  <si>
    <t>ODI type</t>
  </si>
  <si>
    <t>Common PC</t>
  </si>
  <si>
    <t>True False</t>
  </si>
  <si>
    <t>Up Down</t>
  </si>
  <si>
    <t>2020-21</t>
  </si>
  <si>
    <t>Anglian Water</t>
  </si>
  <si>
    <t>ANH</t>
  </si>
  <si>
    <t>Yes</t>
  </si>
  <si>
    <t>0</t>
  </si>
  <si>
    <t>NFI</t>
  </si>
  <si>
    <t>In-period</t>
  </si>
  <si>
    <t>Water quality compliance (CRI)</t>
  </si>
  <si>
    <t>Water</t>
  </si>
  <si>
    <t>2021-22</t>
  </si>
  <si>
    <t>Dŵr Cymru</t>
  </si>
  <si>
    <t>WSH</t>
  </si>
  <si>
    <t>No</t>
  </si>
  <si>
    <t>£m</t>
  </si>
  <si>
    <t>Out</t>
  </si>
  <si>
    <t>Wastewater</t>
  </si>
  <si>
    <t>2022-23</t>
  </si>
  <si>
    <t>Hafren Dyfrdwy</t>
  </si>
  <si>
    <t>HDD</t>
  </si>
  <si>
    <t>N/A</t>
  </si>
  <si>
    <t>Under</t>
  </si>
  <si>
    <t>2023-24</t>
  </si>
  <si>
    <t>Northumbrian Water</t>
  </si>
  <si>
    <t>NES</t>
  </si>
  <si>
    <t>Out &amp; under</t>
  </si>
  <si>
    <t>Per capita consumption (PCC)</t>
  </si>
  <si>
    <t>2024-25</t>
  </si>
  <si>
    <t>Severn Trent Water</t>
  </si>
  <si>
    <t>SVE</t>
  </si>
  <si>
    <t>Mains repairs</t>
  </si>
  <si>
    <t>Southern Water</t>
  </si>
  <si>
    <t>SRN</t>
  </si>
  <si>
    <t>rank</t>
  </si>
  <si>
    <t>Unplanned outage</t>
  </si>
  <si>
    <t>South West Water</t>
  </si>
  <si>
    <t>SWB</t>
  </si>
  <si>
    <t>Risk of severe restrictions in a drought</t>
  </si>
  <si>
    <t>Thames Water</t>
  </si>
  <si>
    <t>TMS</t>
  </si>
  <si>
    <t>TBC</t>
  </si>
  <si>
    <t>hours:mins:secs</t>
  </si>
  <si>
    <t>Internal sewer flooding</t>
  </si>
  <si>
    <t>United Utilities</t>
  </si>
  <si>
    <t>UUW</t>
  </si>
  <si>
    <t>Pollution incidents (categories 1, 2 and 3)</t>
  </si>
  <si>
    <t>Wessex Water</t>
  </si>
  <si>
    <t>WSX</t>
  </si>
  <si>
    <t>Risk of sewer flooding in a storm</t>
  </si>
  <si>
    <t>YKY</t>
  </si>
  <si>
    <t>Sewer collapses</t>
  </si>
  <si>
    <t>Affinity Water</t>
  </si>
  <si>
    <t>AFW</t>
  </si>
  <si>
    <t>Treatment works compliance</t>
  </si>
  <si>
    <t>Bristol Water</t>
  </si>
  <si>
    <t>BRL</t>
  </si>
  <si>
    <t>Portsmouth Water</t>
  </si>
  <si>
    <t>PRT</t>
  </si>
  <si>
    <t>Priority services for customers in vulnerable circumstances (PSR)</t>
  </si>
  <si>
    <t>SES Water</t>
  </si>
  <si>
    <t>SES</t>
  </si>
  <si>
    <t>Customer measure of experience (C-MeX)</t>
  </si>
  <si>
    <t>South East Water</t>
  </si>
  <si>
    <t>SEW</t>
  </si>
  <si>
    <t>Developer services measure of experience (D-MeX)</t>
  </si>
  <si>
    <t>South Staffs Water</t>
  </si>
  <si>
    <t>SSC</t>
  </si>
  <si>
    <t>Net ODI payments to be applied in-period</t>
  </si>
  <si>
    <t>These payments will be applied in-period using the 'in-period adjustments model' which will deal with taxation, time value of money, inflation and any voluntary deferrals</t>
  </si>
  <si>
    <t>These payments will be applied at the end of the 2025-25 period in the PR24 revenue and RCV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</si>
</sst>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0.0000"/>
    <numFmt numFmtId="166" formatCode="0.000"/>
    <numFmt numFmtId="167" formatCode="0.0"/>
    <numFmt numFmtId="168" formatCode="#,##0_);\(#,##0\);&quot;-  &quot;;&quot; &quot;@&quot; &quot;"/>
    <numFmt numFmtId="169" formatCode="_(* #,##0.0_);_(* \(#,##0.0\);_(* &quot;-&quot;??_);_(@_)"/>
    <numFmt numFmtId="170" formatCode="#,##0_);\(#,##0\);&quot;-  &quot;;&quot; &quot;@"/>
    <numFmt numFmtId="171" formatCode="dd\ mmm\ yyyy_);;&quot;-  &quot;;&quot; &quot;@&quot; &quot;"/>
    <numFmt numFmtId="172" formatCode="dd\ mmm\ yy_);;&quot;-  &quot;;&quot; &quot;@&quot; &quot;"/>
    <numFmt numFmtId="173" formatCode="#,##0.0000_);\(#,##0.0000\);&quot;-  &quot;;&quot; &quot;@&quot; &quot;"/>
    <numFmt numFmtId="174" formatCode="[$-809]mmmm\ yyyy"/>
    <numFmt numFmtId="175" formatCode="#,##0.000000"/>
    <numFmt numFmtId="176" formatCode="#,##0.000"/>
    <numFmt numFmtId="177" formatCode="#,##0.0"/>
  </numFmts>
  <fonts count="59" x14ac:knownFonts="1">
    <font>
      <sz val="11"/>
      <color theme="1"/>
      <name val="Arial"/>
      <family val="2"/>
    </font>
    <font>
      <sz val="11"/>
      <color theme="1"/>
      <name val="Arial"/>
      <family val="2"/>
    </font>
    <font>
      <sz val="10"/>
      <color theme="1"/>
      <name val="Arial"/>
      <family val="2"/>
    </font>
    <font>
      <b/>
      <sz val="10"/>
      <color theme="0"/>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i/>
      <sz val="10"/>
      <color rgb="FF00B050"/>
      <name val="Arial"/>
      <family val="2"/>
    </font>
    <font>
      <b/>
      <sz val="10"/>
      <color theme="1"/>
      <name val="Arial"/>
      <family val="2"/>
    </font>
    <font>
      <sz val="22"/>
      <color theme="0"/>
      <name val="Franklin Gothic Demi"/>
      <family val="2"/>
    </font>
    <font>
      <u/>
      <sz val="11"/>
      <color theme="10"/>
      <name val="Calibri"/>
      <family val="2"/>
    </font>
    <font>
      <sz val="22"/>
      <color theme="0"/>
      <name val="Arial"/>
      <family val="2"/>
    </font>
    <font>
      <sz val="22"/>
      <color theme="1"/>
      <name val="Franklin Gothic Demi"/>
      <family val="2"/>
    </font>
    <font>
      <u/>
      <sz val="22"/>
      <name val="Franklin Gothic Demi"/>
      <family val="2"/>
    </font>
    <font>
      <sz val="22"/>
      <name val="Franklin Gothic Demi"/>
      <family val="2"/>
    </font>
    <font>
      <sz val="22"/>
      <color theme="0"/>
      <name val="Franklin Gothic Demi"/>
      <family val="2"/>
      <scheme val="major"/>
    </font>
    <font>
      <sz val="22"/>
      <name val="Franklin Gothic Demi"/>
      <family val="2"/>
      <scheme val="major"/>
    </font>
    <font>
      <u/>
      <sz val="10"/>
      <color theme="1"/>
      <name val="Arial"/>
      <family val="2"/>
    </font>
    <font>
      <sz val="10"/>
      <color rgb="FF0000FF"/>
      <name val="Arial"/>
      <family val="2"/>
    </font>
    <font>
      <b/>
      <u/>
      <sz val="10"/>
      <color theme="1"/>
      <name val="Arial"/>
      <family val="2"/>
    </font>
    <font>
      <sz val="10"/>
      <color rgb="FFFF0000"/>
      <name val="Arial"/>
      <family val="2"/>
    </font>
    <font>
      <b/>
      <sz val="10"/>
      <color rgb="FFFF0000"/>
      <name val="Arial"/>
      <family val="2"/>
    </font>
    <font>
      <b/>
      <u/>
      <sz val="10"/>
      <name val="Arial"/>
      <family val="2"/>
    </font>
    <font>
      <i/>
      <sz val="10"/>
      <color theme="1"/>
      <name val="Arial"/>
      <family val="2"/>
    </font>
    <font>
      <sz val="10"/>
      <name val="Arial"/>
      <family val="2"/>
      <scheme val="minor"/>
    </font>
    <font>
      <sz val="10"/>
      <color rgb="FF0078C9"/>
      <name val="Arial"/>
      <family val="2"/>
      <scheme val="minor"/>
    </font>
    <font>
      <sz val="10"/>
      <color rgb="FFC00000"/>
      <name val="Arial"/>
      <family val="2"/>
    </font>
    <font>
      <sz val="10"/>
      <color theme="0"/>
      <name val="Franklin Gothic Demi"/>
      <family val="2"/>
      <scheme val="major"/>
    </font>
    <font>
      <u/>
      <sz val="22"/>
      <name val="Franklin Gothic Demi"/>
      <family val="2"/>
      <scheme val="major"/>
    </font>
    <font>
      <sz val="22"/>
      <color theme="1"/>
      <name val="Franklin Gothic Demi"/>
      <family val="2"/>
      <scheme val="major"/>
    </font>
    <font>
      <sz val="24"/>
      <color theme="0"/>
      <name val="Franklin Gothic Demi"/>
      <family val="2"/>
    </font>
    <font>
      <sz val="12"/>
      <color theme="0"/>
      <name val="Franklin Gothic Demi"/>
      <family val="2"/>
    </font>
    <font>
      <u/>
      <sz val="10"/>
      <color theme="10"/>
      <name val="Arial"/>
      <family val="2"/>
    </font>
    <font>
      <sz val="11"/>
      <color theme="1"/>
      <name val="Franklin Gothic Demi"/>
      <family val="2"/>
    </font>
    <font>
      <sz val="10"/>
      <color theme="0"/>
      <name val="Franklin Gothic Demi"/>
      <family val="2"/>
    </font>
    <font>
      <sz val="10"/>
      <color theme="1"/>
      <name val="Franklin Gothic Demi"/>
      <family val="2"/>
    </font>
    <font>
      <sz val="10"/>
      <color rgb="FF0078C9"/>
      <name val="Arial"/>
      <family val="2"/>
    </font>
    <font>
      <sz val="10"/>
      <color rgb="FFFE4819"/>
      <name val="Arial"/>
      <family val="2"/>
    </font>
    <font>
      <sz val="10"/>
      <color rgb="FF719500"/>
      <name val="Arial"/>
      <family val="2"/>
    </font>
    <font>
      <sz val="10"/>
      <color rgb="FF0078C9"/>
      <name val="Franklin Gothic Demi"/>
      <family val="2"/>
    </font>
    <font>
      <b/>
      <sz val="20"/>
      <color theme="0"/>
      <name val="Arial"/>
      <family val="2"/>
    </font>
    <font>
      <sz val="20"/>
      <color theme="1"/>
      <name val="Arial"/>
      <family val="2"/>
    </font>
    <font>
      <sz val="10"/>
      <color theme="2"/>
      <name val="Arial"/>
      <family val="2"/>
    </font>
    <font>
      <u/>
      <sz val="10"/>
      <color theme="0"/>
      <name val="Franklin Gothic Demi"/>
      <family val="2"/>
      <scheme val="major"/>
    </font>
    <font>
      <sz val="9"/>
      <color indexed="81"/>
      <name val="Tahoma"/>
      <family val="2"/>
    </font>
    <font>
      <b/>
      <sz val="9"/>
      <color indexed="81"/>
      <name val="Tahoma"/>
      <family val="2"/>
    </font>
    <font>
      <u/>
      <sz val="11"/>
      <color theme="10"/>
      <name val="Arial"/>
      <family val="2"/>
    </font>
    <font>
      <b/>
      <sz val="9"/>
      <color rgb="FF003479"/>
      <name val="Arial"/>
      <family val="2"/>
    </font>
    <font>
      <b/>
      <sz val="9"/>
      <color rgb="FFCA0083"/>
      <name val="Arial"/>
      <family val="2"/>
    </font>
    <font>
      <b/>
      <sz val="9"/>
      <color rgb="FF0078C9"/>
      <name val="Arial"/>
      <family val="2"/>
    </font>
    <font>
      <sz val="9"/>
      <color rgb="FF857362"/>
      <name val="Arial"/>
      <family val="2"/>
    </font>
    <font>
      <sz val="8"/>
      <color rgb="FF857362"/>
      <name val="Arial"/>
      <family val="2"/>
    </font>
    <font>
      <sz val="9"/>
      <color theme="0"/>
      <name val="Arial"/>
      <family val="2"/>
    </font>
  </fonts>
  <fills count="33">
    <fill>
      <patternFill patternType="none"/>
    </fill>
    <fill>
      <patternFill patternType="gray125"/>
    </fill>
    <fill>
      <patternFill patternType="solid">
        <fgColor rgb="FFBFDDF1"/>
        <bgColor indexed="64"/>
      </patternFill>
    </fill>
    <fill>
      <patternFill patternType="solid">
        <fgColor rgb="FFFCEABF"/>
        <bgColor indexed="64"/>
      </patternFill>
    </fill>
    <fill>
      <patternFill patternType="solid">
        <fgColor rgb="FFFFCCFF"/>
        <bgColor indexed="64"/>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theme="0"/>
        <bgColor indexed="64"/>
      </patternFill>
    </fill>
    <fill>
      <patternFill patternType="solid">
        <fgColor rgb="FFE0DCD8"/>
        <bgColor indexed="64"/>
      </patternFill>
    </fill>
    <fill>
      <patternFill patternType="solid">
        <fgColor rgb="FFF0EEEC"/>
        <bgColor indexed="64"/>
      </patternFill>
    </fill>
    <fill>
      <patternFill patternType="solid">
        <fgColor rgb="FF003479"/>
        <bgColor indexed="64"/>
      </patternFill>
    </fill>
    <fill>
      <patternFill patternType="solid">
        <fgColor theme="3"/>
        <bgColor indexed="64"/>
      </patternFill>
    </fill>
    <fill>
      <patternFill patternType="solid">
        <fgColor rgb="FFD740A2"/>
        <bgColor indexed="64"/>
      </patternFill>
    </fill>
    <fill>
      <patternFill patternType="solid">
        <fgColor rgb="FF7FBBE4"/>
        <bgColor indexed="64"/>
      </patternFill>
    </fill>
    <fill>
      <patternFill patternType="solid">
        <fgColor rgb="FFFFFF00"/>
        <bgColor indexed="64"/>
      </patternFill>
    </fill>
    <fill>
      <patternFill patternType="solid">
        <fgColor rgb="FF95B040"/>
        <bgColor indexed="64"/>
      </patternFill>
    </fill>
    <fill>
      <patternFill patternType="solid">
        <fgColor indexed="43"/>
        <bgColor indexed="64"/>
      </patternFill>
    </fill>
    <fill>
      <patternFill patternType="solid">
        <fgColor rgb="FF857362"/>
        <bgColor indexed="64"/>
      </patternFill>
    </fill>
    <fill>
      <patternFill patternType="solid">
        <fgColor theme="7"/>
        <bgColor indexed="64"/>
      </patternFill>
    </fill>
    <fill>
      <patternFill patternType="solid">
        <fgColor rgb="FFEBF4FF"/>
        <bgColor indexed="64"/>
      </patternFill>
    </fill>
    <fill>
      <patternFill patternType="solid">
        <fgColor theme="0" tint="-4.9989318521683403E-2"/>
        <bgColor indexed="64"/>
      </patternFill>
    </fill>
    <fill>
      <patternFill patternType="solid">
        <fgColor rgb="FFF2F2F2"/>
        <bgColor indexed="64"/>
      </patternFill>
    </fill>
  </fills>
  <borders count="12">
    <border>
      <left/>
      <right/>
      <top/>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diagonal/>
    </border>
    <border>
      <left style="thin">
        <color rgb="FF857362"/>
      </left>
      <right/>
      <top/>
      <bottom/>
      <diagonal/>
    </border>
    <border>
      <left/>
      <right/>
      <top style="thin">
        <color rgb="FF857362"/>
      </top>
      <bottom/>
      <diagonal/>
    </border>
    <border>
      <left/>
      <right style="thin">
        <color rgb="FF857362"/>
      </right>
      <top style="thin">
        <color rgb="FF857362"/>
      </top>
      <bottom/>
      <diagonal/>
    </border>
    <border>
      <left/>
      <right style="thin">
        <color rgb="FF857362"/>
      </right>
      <top/>
      <bottom/>
      <diagonal/>
    </border>
    <border>
      <left/>
      <right/>
      <top style="medium">
        <color theme="0"/>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58">
    <xf numFmtId="0" fontId="0" fillId="0" borderId="0"/>
    <xf numFmtId="0" fontId="1"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10" fontId="2" fillId="0" borderId="0" applyFont="0" applyFill="0" applyBorder="0" applyAlignment="0" applyProtection="0"/>
    <xf numFmtId="0" fontId="3" fillId="17" borderId="0" applyNumberFormat="0" applyBorder="0" applyAlignment="0" applyProtection="0"/>
    <xf numFmtId="10" fontId="2" fillId="0" borderId="0" applyFont="0" applyFill="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169" fontId="2" fillId="14" borderId="0" applyNumberFormat="0" applyFont="0" applyBorder="0" applyAlignment="0" applyProtection="0"/>
    <xf numFmtId="0" fontId="2" fillId="15" borderId="0" applyNumberFormat="0" applyFont="0" applyBorder="0" applyAlignment="0" applyProtection="0"/>
    <xf numFmtId="170" fontId="11" fillId="0" borderId="0" applyNumberFormat="0" applyProtection="0">
      <alignment vertical="top"/>
    </xf>
    <xf numFmtId="170" fontId="12" fillId="0" borderId="0" applyNumberFormat="0" applyProtection="0">
      <alignment vertical="top"/>
    </xf>
    <xf numFmtId="170" fontId="5" fillId="16" borderId="0" applyNumberFormat="0" applyProtection="0">
      <alignment vertical="top"/>
    </xf>
    <xf numFmtId="9" fontId="2" fillId="0" borderId="0" applyFont="0" applyFill="0" applyBorder="0" applyAlignment="0" applyProtection="0"/>
    <xf numFmtId="0" fontId="13" fillId="0" borderId="0" applyNumberFormat="0" applyFill="0" applyBorder="0" applyProtection="0">
      <alignment vertical="top"/>
    </xf>
    <xf numFmtId="171" fontId="5" fillId="0" borderId="0" applyFont="0" applyFill="0" applyBorder="0" applyProtection="0">
      <alignment vertical="top"/>
    </xf>
    <xf numFmtId="172" fontId="5" fillId="0" borderId="0" applyFont="0" applyFill="0" applyBorder="0" applyProtection="0">
      <alignment vertical="top"/>
    </xf>
    <xf numFmtId="173" fontId="5" fillId="0" borderId="0" applyFont="0" applyFill="0" applyBorder="0" applyProtection="0">
      <alignment vertical="top"/>
    </xf>
    <xf numFmtId="0" fontId="6" fillId="0" borderId="0"/>
    <xf numFmtId="0" fontId="7" fillId="0" borderId="0"/>
    <xf numFmtId="0" fontId="8" fillId="0" borderId="0"/>
    <xf numFmtId="172" fontId="9" fillId="0" borderId="0" applyNumberFormat="0" applyFill="0" applyBorder="0" applyProtection="0">
      <alignment vertical="top"/>
    </xf>
    <xf numFmtId="0" fontId="10" fillId="0" borderId="0" applyNumberFormat="0" applyFill="0" applyBorder="0" applyProtection="0">
      <alignment vertical="top"/>
    </xf>
    <xf numFmtId="0" fontId="5" fillId="0" borderId="0" applyNumberFormat="0" applyFill="0" applyBorder="0" applyProtection="0">
      <alignment horizontal="right" vertical="top"/>
    </xf>
    <xf numFmtId="0" fontId="5" fillId="0" borderId="0"/>
    <xf numFmtId="10" fontId="2" fillId="0" borderId="0" applyFont="0" applyFill="0" applyBorder="0" applyAlignment="0" applyProtection="0"/>
    <xf numFmtId="43" fontId="2" fillId="0" borderId="0" applyFont="0" applyFill="0" applyBorder="0" applyAlignment="0" applyProtection="0"/>
    <xf numFmtId="0" fontId="1" fillId="0" borderId="0"/>
    <xf numFmtId="0" fontId="16" fillId="0" borderId="0" applyNumberFormat="0" applyFill="0" applyBorder="0" applyAlignment="0" applyProtection="0">
      <alignment vertical="top"/>
      <protection locked="0"/>
    </xf>
    <xf numFmtId="0" fontId="36" fillId="21" borderId="0" applyNumberFormat="0" applyBorder="0" applyAlignment="0" applyProtection="0"/>
    <xf numFmtId="0" fontId="38" fillId="0" borderId="0" applyNumberFormat="0" applyFill="0" applyBorder="0" applyAlignment="0" applyProtection="0"/>
    <xf numFmtId="0" fontId="39" fillId="0" borderId="0" applyNumberFormat="0" applyFill="0" applyAlignment="0" applyProtection="0"/>
    <xf numFmtId="0" fontId="40" fillId="23" borderId="0" applyNumberFormat="0" applyBorder="0" applyAlignment="0" applyProtection="0"/>
    <xf numFmtId="0" fontId="40" fillId="21" borderId="0" applyNumberFormat="0" applyAlignment="0" applyProtection="0"/>
    <xf numFmtId="0" fontId="41" fillId="0" borderId="0" applyNumberFormat="0" applyFill="0" applyAlignment="0" applyProtection="0"/>
    <xf numFmtId="0" fontId="42" fillId="0" borderId="0" applyNumberFormat="0" applyBorder="0" applyAlignment="0" applyProtection="0"/>
    <xf numFmtId="0" fontId="43" fillId="0" borderId="0" applyNumberFormat="0" applyBorder="0" applyAlignment="0" applyProtection="0"/>
    <xf numFmtId="0" fontId="2" fillId="0" borderId="0" applyNumberFormat="0" applyBorder="0" applyAlignment="0" applyProtection="0"/>
    <xf numFmtId="0" fontId="44" fillId="0" borderId="0" applyNumberFormat="0" applyBorder="0" applyAlignment="0" applyProtection="0"/>
    <xf numFmtId="0" fontId="2" fillId="3" borderId="0" applyNumberFormat="0" applyAlignment="0" applyProtection="0"/>
    <xf numFmtId="0" fontId="2" fillId="19" borderId="0" applyNumberFormat="0" applyBorder="0" applyAlignment="0" applyProtection="0"/>
    <xf numFmtId="0" fontId="42" fillId="19" borderId="0" applyNumberFormat="0" applyBorder="0" applyAlignment="0" applyProtection="0"/>
    <xf numFmtId="0" fontId="2" fillId="24" borderId="0" applyNumberFormat="0" applyBorder="0" applyAlignment="0" applyProtection="0"/>
    <xf numFmtId="168" fontId="4" fillId="23" borderId="0" applyAlignment="0" applyProtection="0"/>
    <xf numFmtId="0" fontId="2" fillId="19" borderId="0" applyNumberFormat="0" applyFont="0" applyBorder="0" applyAlignment="0" applyProtection="0"/>
    <xf numFmtId="0" fontId="45" fillId="2" borderId="0" applyNumberFormat="0" applyAlignment="0" applyProtection="0"/>
    <xf numFmtId="0" fontId="2" fillId="25" borderId="0" applyNumberFormat="0" applyBorder="0" applyAlignment="0" applyProtection="0"/>
    <xf numFmtId="168" fontId="2" fillId="0" borderId="0" applyFont="0" applyFill="0" applyBorder="0" applyProtection="0">
      <alignment vertical="top"/>
    </xf>
    <xf numFmtId="0" fontId="52" fillId="0" borderId="0" applyNumberFormat="0" applyFill="0" applyBorder="0" applyAlignment="0" applyProtection="0"/>
  </cellStyleXfs>
  <cellXfs count="275">
    <xf numFmtId="0" fontId="0" fillId="0" borderId="0" xfId="0"/>
    <xf numFmtId="0" fontId="2" fillId="3" borderId="0" xfId="0" applyFont="1" applyFill="1" applyAlignment="1">
      <alignment horizontal="left" vertical="center"/>
    </xf>
    <xf numFmtId="0" fontId="5" fillId="2" borderId="0" xfId="0" applyFont="1" applyFill="1" applyAlignment="1">
      <alignment horizontal="left" vertical="center"/>
    </xf>
    <xf numFmtId="0" fontId="9" fillId="2" borderId="0" xfId="30" applyNumberFormat="1" applyFont="1" applyFill="1" applyAlignment="1">
      <alignment horizontal="left" vertical="center"/>
    </xf>
    <xf numFmtId="0" fontId="10" fillId="2" borderId="0" xfId="31" applyFont="1" applyFill="1" applyAlignment="1">
      <alignment horizontal="left" vertical="center"/>
    </xf>
    <xf numFmtId="0" fontId="5" fillId="2" borderId="0" xfId="32" applyFont="1" applyFill="1" applyAlignment="1">
      <alignment horizontal="left" vertical="center"/>
    </xf>
    <xf numFmtId="0" fontId="5" fillId="2" borderId="0" xfId="0" applyNumberFormat="1" applyFont="1" applyFill="1" applyAlignment="1">
      <alignment horizontal="left" vertical="center"/>
    </xf>
    <xf numFmtId="0" fontId="5" fillId="0" borderId="0" xfId="0" applyFont="1" applyFill="1" applyAlignment="1">
      <alignment horizontal="left" vertical="center"/>
    </xf>
    <xf numFmtId="0" fontId="9" fillId="2" borderId="0" xfId="30" applyNumberFormat="1" applyFont="1" applyFill="1" applyAlignment="1">
      <alignment vertical="center"/>
    </xf>
    <xf numFmtId="0" fontId="9" fillId="19" borderId="0" xfId="30" applyNumberFormat="1" applyFont="1" applyFill="1" applyAlignment="1">
      <alignment horizontal="left" vertical="center"/>
    </xf>
    <xf numFmtId="0" fontId="10" fillId="19" borderId="0" xfId="31" applyFont="1" applyFill="1" applyAlignment="1">
      <alignment horizontal="left" vertical="center"/>
    </xf>
    <xf numFmtId="0" fontId="5" fillId="19" borderId="0" xfId="32" applyFont="1" applyFill="1" applyAlignment="1">
      <alignment horizontal="left" vertical="center"/>
    </xf>
    <xf numFmtId="0" fontId="5" fillId="19" borderId="0" xfId="0" applyNumberFormat="1" applyFont="1" applyFill="1" applyAlignment="1">
      <alignment horizontal="left" vertical="center"/>
    </xf>
    <xf numFmtId="0" fontId="5" fillId="19" borderId="0" xfId="0" applyFont="1" applyFill="1" applyAlignment="1">
      <alignment horizontal="left" vertical="center"/>
    </xf>
    <xf numFmtId="166" fontId="5" fillId="19" borderId="0" xfId="0" applyNumberFormat="1" applyFont="1" applyFill="1" applyAlignment="1">
      <alignment horizontal="left" vertical="center"/>
    </xf>
    <xf numFmtId="0" fontId="2" fillId="0" borderId="0" xfId="0" applyFont="1" applyFill="1" applyAlignment="1">
      <alignment vertical="center"/>
    </xf>
    <xf numFmtId="0" fontId="2" fillId="18" borderId="0" xfId="0" applyFont="1" applyFill="1" applyAlignment="1">
      <alignment vertical="center"/>
    </xf>
    <xf numFmtId="0" fontId="5" fillId="19" borderId="0" xfId="0" applyFont="1" applyFill="1" applyAlignment="1">
      <alignment horizontal="right" vertical="center"/>
    </xf>
    <xf numFmtId="0" fontId="5" fillId="19" borderId="0" xfId="0" applyNumberFormat="1" applyFont="1" applyFill="1" applyAlignment="1">
      <alignment horizontal="right" vertical="center"/>
    </xf>
    <xf numFmtId="168" fontId="15" fillId="5" borderId="0" xfId="3" applyNumberFormat="1" applyFont="1" applyFill="1" applyAlignment="1">
      <alignment horizontal="left" vertical="center"/>
    </xf>
    <xf numFmtId="0" fontId="17" fillId="5" borderId="0" xfId="0" applyFont="1" applyFill="1" applyAlignment="1">
      <alignment horizontal="left" vertical="center"/>
    </xf>
    <xf numFmtId="0" fontId="18" fillId="0" borderId="0" xfId="0" applyFont="1" applyFill="1" applyAlignment="1">
      <alignment horizontal="left" vertical="center"/>
    </xf>
    <xf numFmtId="0" fontId="18" fillId="0" borderId="0" xfId="0" applyNumberFormat="1" applyFont="1" applyFill="1" applyAlignment="1">
      <alignment horizontal="left" vertical="center"/>
    </xf>
    <xf numFmtId="166" fontId="18" fillId="0" borderId="0" xfId="0" applyNumberFormat="1" applyFont="1" applyFill="1" applyAlignment="1">
      <alignment horizontal="left" vertical="center"/>
    </xf>
    <xf numFmtId="168" fontId="15" fillId="22" borderId="0" xfId="0" applyNumberFormat="1" applyFont="1" applyFill="1" applyAlignment="1">
      <alignment horizontal="left" vertical="center"/>
    </xf>
    <xf numFmtId="0" fontId="18" fillId="22" borderId="0" xfId="0" applyFont="1" applyFill="1" applyAlignment="1">
      <alignment horizontal="left" vertical="center"/>
    </xf>
    <xf numFmtId="0" fontId="19" fillId="22" borderId="0" xfId="31" applyFont="1" applyFill="1" applyAlignment="1">
      <alignment horizontal="left" vertical="center"/>
    </xf>
    <xf numFmtId="168" fontId="15" fillId="22" borderId="0" xfId="0" applyNumberFormat="1" applyFont="1" applyFill="1" applyAlignment="1">
      <alignment horizontal="right" vertical="center"/>
    </xf>
    <xf numFmtId="0" fontId="20" fillId="22" borderId="0" xfId="32" applyFont="1" applyFill="1" applyAlignment="1">
      <alignment horizontal="left" vertical="center"/>
    </xf>
    <xf numFmtId="0" fontId="2" fillId="18" borderId="0" xfId="0" applyFont="1" applyFill="1" applyAlignment="1"/>
    <xf numFmtId="0" fontId="14" fillId="18" borderId="0" xfId="0" applyFont="1" applyFill="1" applyAlignment="1">
      <alignment vertical="center"/>
    </xf>
    <xf numFmtId="0" fontId="23" fillId="18" borderId="0" xfId="0" applyFont="1" applyFill="1" applyAlignment="1">
      <alignment vertical="center"/>
    </xf>
    <xf numFmtId="0" fontId="2" fillId="18" borderId="0" xfId="0" applyFont="1" applyFill="1" applyBorder="1" applyAlignment="1">
      <alignment vertical="center"/>
    </xf>
    <xf numFmtId="0" fontId="10" fillId="2" borderId="0" xfId="31" applyFont="1" applyFill="1" applyAlignment="1">
      <alignment vertical="center"/>
    </xf>
    <xf numFmtId="0" fontId="5" fillId="2" borderId="0" xfId="32" applyFont="1" applyFill="1" applyAlignment="1">
      <alignment horizontal="right" vertical="center"/>
    </xf>
    <xf numFmtId="0" fontId="5"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vertical="center"/>
    </xf>
    <xf numFmtId="0" fontId="2" fillId="18" borderId="0" xfId="0" applyFont="1" applyFill="1" applyBorder="1" applyAlignment="1"/>
    <xf numFmtId="0" fontId="2" fillId="18" borderId="0" xfId="0" applyFont="1" applyFill="1" applyAlignment="1">
      <alignment horizontal="left"/>
    </xf>
    <xf numFmtId="0" fontId="2" fillId="18" borderId="0" xfId="0" applyFont="1" applyFill="1" applyAlignment="1">
      <alignment horizontal="right" vertical="center"/>
    </xf>
    <xf numFmtId="0" fontId="2" fillId="18" borderId="0" xfId="0" applyFont="1" applyFill="1" applyBorder="1" applyAlignment="1">
      <alignment horizontal="right" vertical="center"/>
    </xf>
    <xf numFmtId="166" fontId="2" fillId="18" borderId="0" xfId="0" applyNumberFormat="1" applyFont="1" applyFill="1" applyAlignment="1">
      <alignment horizontal="right" vertical="center"/>
    </xf>
    <xf numFmtId="166" fontId="2" fillId="18" borderId="0" xfId="0" applyNumberFormat="1" applyFont="1" applyFill="1" applyBorder="1" applyAlignment="1">
      <alignment horizontal="right" vertical="center"/>
    </xf>
    <xf numFmtId="166" fontId="2" fillId="3" borderId="0" xfId="0" applyNumberFormat="1" applyFont="1" applyFill="1" applyAlignment="1">
      <alignment horizontal="right" vertical="center"/>
    </xf>
    <xf numFmtId="0" fontId="24" fillId="18" borderId="0" xfId="0" applyFont="1" applyFill="1" applyAlignment="1">
      <alignment horizontal="left"/>
    </xf>
    <xf numFmtId="0" fontId="24" fillId="18" borderId="0" xfId="0" applyFont="1" applyFill="1" applyAlignment="1">
      <alignment horizontal="left" textRotation="70" wrapText="1"/>
    </xf>
    <xf numFmtId="0" fontId="25" fillId="18" borderId="0" xfId="0" applyFont="1" applyFill="1" applyAlignment="1">
      <alignment vertical="center"/>
    </xf>
    <xf numFmtId="0" fontId="24" fillId="18" borderId="0" xfId="0" applyFont="1" applyFill="1" applyAlignment="1">
      <alignment vertical="center"/>
    </xf>
    <xf numFmtId="166" fontId="24" fillId="18" borderId="0" xfId="0" applyNumberFormat="1" applyFont="1" applyFill="1" applyAlignment="1">
      <alignment horizontal="right" vertical="center"/>
    </xf>
    <xf numFmtId="0" fontId="5" fillId="18" borderId="0" xfId="0" applyFont="1" applyFill="1" applyAlignment="1">
      <alignment vertical="center"/>
    </xf>
    <xf numFmtId="166" fontId="5" fillId="18" borderId="0" xfId="0" applyNumberFormat="1" applyFont="1" applyFill="1" applyAlignment="1">
      <alignment horizontal="right" vertical="center"/>
    </xf>
    <xf numFmtId="0" fontId="2" fillId="4" borderId="0" xfId="0" applyFont="1" applyFill="1" applyAlignment="1">
      <alignment horizontal="right" vertical="center"/>
    </xf>
    <xf numFmtId="0" fontId="2" fillId="0" borderId="0" xfId="0" applyFont="1" applyFill="1" applyAlignment="1">
      <alignment horizontal="right" vertical="center"/>
    </xf>
    <xf numFmtId="0" fontId="2" fillId="4" borderId="0" xfId="0" applyFont="1" applyFill="1" applyBorder="1" applyAlignment="1">
      <alignment horizontal="right" vertical="center"/>
    </xf>
    <xf numFmtId="167" fontId="2" fillId="4" borderId="0" xfId="0" applyNumberFormat="1" applyFont="1" applyFill="1" applyAlignment="1">
      <alignment horizontal="right" vertical="center"/>
    </xf>
    <xf numFmtId="165" fontId="2" fillId="4" borderId="0" xfId="0" applyNumberFormat="1" applyFont="1" applyFill="1" applyAlignment="1">
      <alignment horizontal="right" vertical="center"/>
    </xf>
    <xf numFmtId="165" fontId="2" fillId="18" borderId="0" xfId="0" applyNumberFormat="1" applyFont="1" applyFill="1" applyAlignment="1">
      <alignment horizontal="right" vertical="center"/>
    </xf>
    <xf numFmtId="166" fontId="2" fillId="4" borderId="0" xfId="0" applyNumberFormat="1" applyFont="1" applyFill="1" applyAlignment="1">
      <alignment horizontal="right" vertical="center"/>
    </xf>
    <xf numFmtId="167" fontId="2" fillId="18" borderId="0" xfId="0" applyNumberFormat="1" applyFont="1" applyFill="1" applyAlignment="1">
      <alignment horizontal="right" vertical="center"/>
    </xf>
    <xf numFmtId="165" fontId="5" fillId="18" borderId="0" xfId="0" applyNumberFormat="1" applyFont="1" applyFill="1" applyAlignment="1">
      <alignment horizontal="right" vertical="center"/>
    </xf>
    <xf numFmtId="0" fontId="5" fillId="18" borderId="0" xfId="0" applyFont="1" applyFill="1" applyAlignment="1">
      <alignment horizontal="right" vertical="center"/>
    </xf>
    <xf numFmtId="164" fontId="2" fillId="4" borderId="0" xfId="0" applyNumberFormat="1" applyFont="1" applyFill="1" applyAlignment="1">
      <alignment horizontal="right" vertical="center"/>
    </xf>
    <xf numFmtId="9" fontId="24" fillId="18" borderId="0" xfId="2" applyFont="1" applyFill="1" applyAlignment="1">
      <alignment horizontal="right" vertical="center"/>
    </xf>
    <xf numFmtId="165" fontId="2" fillId="18" borderId="0" xfId="0" applyNumberFormat="1" applyFont="1" applyFill="1" applyAlignment="1">
      <alignment vertical="center"/>
    </xf>
    <xf numFmtId="166" fontId="2" fillId="18" borderId="0" xfId="0" applyNumberFormat="1" applyFont="1" applyFill="1" applyAlignment="1">
      <alignment vertical="center"/>
    </xf>
    <xf numFmtId="164" fontId="2" fillId="18" borderId="0" xfId="0" applyNumberFormat="1" applyFont="1" applyFill="1" applyAlignment="1">
      <alignment vertical="center"/>
    </xf>
    <xf numFmtId="164" fontId="2" fillId="18" borderId="0" xfId="0" applyNumberFormat="1" applyFont="1" applyFill="1" applyAlignment="1">
      <alignment horizontal="right" vertical="center"/>
    </xf>
    <xf numFmtId="166" fontId="14" fillId="18" borderId="0" xfId="0" applyNumberFormat="1" applyFont="1" applyFill="1" applyAlignment="1">
      <alignment vertical="center"/>
    </xf>
    <xf numFmtId="0" fontId="9"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Border="1" applyAlignment="1">
      <alignment horizontal="right" vertical="center"/>
    </xf>
    <xf numFmtId="0" fontId="26" fillId="18" borderId="0" xfId="0" applyFont="1" applyFill="1" applyAlignment="1">
      <alignment vertical="center"/>
    </xf>
    <xf numFmtId="166" fontId="27" fillId="18" borderId="0" xfId="0" applyNumberFormat="1" applyFont="1" applyFill="1" applyAlignment="1">
      <alignment vertical="center"/>
    </xf>
    <xf numFmtId="166" fontId="26" fillId="18" borderId="0" xfId="0" applyNumberFormat="1" applyFont="1" applyFill="1" applyAlignment="1">
      <alignment vertical="center"/>
    </xf>
    <xf numFmtId="164" fontId="27" fillId="18" borderId="0" xfId="0" applyNumberFormat="1" applyFont="1" applyFill="1" applyAlignment="1">
      <alignment vertical="center"/>
    </xf>
    <xf numFmtId="164" fontId="26" fillId="18" borderId="0" xfId="0" applyNumberFormat="1" applyFont="1" applyFill="1" applyAlignment="1">
      <alignment vertical="center"/>
    </xf>
    <xf numFmtId="164" fontId="14" fillId="18" borderId="0" xfId="0" applyNumberFormat="1" applyFont="1" applyFill="1" applyAlignment="1">
      <alignment vertical="center"/>
    </xf>
    <xf numFmtId="164" fontId="27" fillId="18" borderId="0" xfId="2" applyNumberFormat="1" applyFont="1" applyFill="1" applyAlignment="1">
      <alignment vertical="center"/>
    </xf>
    <xf numFmtId="164" fontId="26" fillId="18" borderId="0" xfId="2" applyNumberFormat="1" applyFont="1" applyFill="1" applyAlignment="1">
      <alignment vertical="center"/>
    </xf>
    <xf numFmtId="0" fontId="2" fillId="18" borderId="0" xfId="0" applyFont="1" applyFill="1"/>
    <xf numFmtId="166" fontId="2" fillId="18" borderId="0" xfId="0" applyNumberFormat="1" applyFont="1" applyFill="1"/>
    <xf numFmtId="0" fontId="23" fillId="18" borderId="0" xfId="0" applyFont="1" applyFill="1"/>
    <xf numFmtId="0" fontId="25" fillId="18" borderId="0" xfId="0" applyFont="1" applyFill="1"/>
    <xf numFmtId="0" fontId="29" fillId="18" borderId="0" xfId="0" applyFont="1" applyFill="1"/>
    <xf numFmtId="0" fontId="5" fillId="18" borderId="0" xfId="30" applyNumberFormat="1" applyFont="1" applyFill="1" applyAlignment="1">
      <alignment vertical="center"/>
    </xf>
    <xf numFmtId="0" fontId="10" fillId="18" borderId="0" xfId="31" applyFont="1" applyFill="1" applyAlignment="1">
      <alignment vertical="center"/>
    </xf>
    <xf numFmtId="0" fontId="5" fillId="18" borderId="0" xfId="32" applyFont="1" applyFill="1" applyAlignment="1">
      <alignment horizontal="right" vertical="center"/>
    </xf>
    <xf numFmtId="0" fontId="5" fillId="18" borderId="0" xfId="0" applyNumberFormat="1" applyFont="1" applyFill="1" applyAlignment="1">
      <alignment vertical="center"/>
    </xf>
    <xf numFmtId="0" fontId="5" fillId="18" borderId="0" xfId="0" applyNumberFormat="1" applyFont="1" applyFill="1" applyAlignment="1">
      <alignment horizontal="right" vertical="center"/>
    </xf>
    <xf numFmtId="166" fontId="5" fillId="18" borderId="0" xfId="0" applyNumberFormat="1" applyFont="1" applyFill="1" applyAlignment="1">
      <alignment vertical="center"/>
    </xf>
    <xf numFmtId="0" fontId="28" fillId="18" borderId="0" xfId="31" applyFont="1" applyFill="1" applyAlignment="1">
      <alignment vertical="center"/>
    </xf>
    <xf numFmtId="0" fontId="24" fillId="18" borderId="0" xfId="0" applyFont="1" applyFill="1" applyAlignment="1">
      <alignment horizontal="right" vertical="center"/>
    </xf>
    <xf numFmtId="166" fontId="24" fillId="18" borderId="0" xfId="0" applyNumberFormat="1" applyFont="1" applyFill="1" applyAlignment="1">
      <alignment vertical="center"/>
    </xf>
    <xf numFmtId="0" fontId="26" fillId="18" borderId="0" xfId="0" applyFont="1" applyFill="1" applyAlignment="1">
      <alignment horizontal="right" vertical="center"/>
    </xf>
    <xf numFmtId="164" fontId="24" fillId="18" borderId="0" xfId="2" applyNumberFormat="1" applyFont="1" applyFill="1" applyAlignment="1">
      <alignment vertical="center"/>
    </xf>
    <xf numFmtId="164" fontId="24" fillId="18" borderId="0" xfId="2" applyNumberFormat="1" applyFont="1" applyFill="1" applyAlignment="1">
      <alignment horizontal="right" vertical="center"/>
    </xf>
    <xf numFmtId="0" fontId="31" fillId="19" borderId="1" xfId="0" applyFont="1" applyFill="1" applyBorder="1" applyAlignment="1">
      <alignment horizontal="left" vertical="center" wrapText="1"/>
    </xf>
    <xf numFmtId="0" fontId="30" fillId="20" borderId="1"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2" fillId="4" borderId="0" xfId="0" applyFont="1" applyFill="1" applyAlignment="1">
      <alignment vertical="center"/>
    </xf>
    <xf numFmtId="0" fontId="2" fillId="3" borderId="0" xfId="0" applyFont="1" applyFill="1"/>
    <xf numFmtId="0" fontId="32" fillId="0" borderId="0" xfId="0" applyFont="1" applyFill="1" applyBorder="1" applyAlignment="1">
      <alignment horizontal="left" vertical="center"/>
    </xf>
    <xf numFmtId="0" fontId="2" fillId="0" borderId="0" xfId="0" applyFont="1" applyFill="1" applyBorder="1"/>
    <xf numFmtId="0" fontId="14" fillId="18" borderId="0" xfId="0" applyFont="1" applyFill="1"/>
    <xf numFmtId="0" fontId="2" fillId="4" borderId="0" xfId="0" applyFont="1" applyFill="1"/>
    <xf numFmtId="166" fontId="2" fillId="3" borderId="0" xfId="0" applyNumberFormat="1" applyFont="1" applyFill="1"/>
    <xf numFmtId="166" fontId="2" fillId="18" borderId="0" xfId="0" applyNumberFormat="1" applyFont="1" applyFill="1" applyAlignment="1"/>
    <xf numFmtId="166" fontId="2" fillId="3" borderId="0" xfId="0" applyNumberFormat="1" applyFont="1" applyFill="1" applyAlignment="1"/>
    <xf numFmtId="9" fontId="2" fillId="4" borderId="0" xfId="0" applyNumberFormat="1" applyFont="1" applyFill="1"/>
    <xf numFmtId="164" fontId="24" fillId="18" borderId="0" xfId="0" applyNumberFormat="1" applyFont="1" applyFill="1" applyAlignment="1">
      <alignment horizontal="right" vertical="center"/>
    </xf>
    <xf numFmtId="0" fontId="14" fillId="18" borderId="0" xfId="0" applyFont="1" applyFill="1" applyAlignment="1">
      <alignment horizontal="left" vertical="center"/>
    </xf>
    <xf numFmtId="166" fontId="26" fillId="18" borderId="0" xfId="0" applyNumberFormat="1" applyFont="1" applyFill="1" applyAlignment="1">
      <alignment horizontal="right" vertical="center"/>
    </xf>
    <xf numFmtId="0" fontId="2" fillId="18" borderId="0" xfId="0" applyFont="1" applyFill="1" applyAlignment="1">
      <alignment horizontal="left" vertical="center"/>
    </xf>
    <xf numFmtId="165" fontId="24" fillId="18" borderId="0" xfId="0" applyNumberFormat="1" applyFont="1" applyFill="1" applyAlignment="1">
      <alignment horizontal="right" vertical="center"/>
    </xf>
    <xf numFmtId="167" fontId="24" fillId="18" borderId="0" xfId="0" applyNumberFormat="1" applyFont="1" applyFill="1" applyAlignment="1">
      <alignment horizontal="right" vertical="center"/>
    </xf>
    <xf numFmtId="167" fontId="2" fillId="18" borderId="0" xfId="0" applyNumberFormat="1" applyFont="1" applyFill="1" applyAlignment="1">
      <alignment vertical="center"/>
    </xf>
    <xf numFmtId="0" fontId="33" fillId="22" borderId="0" xfId="0" applyFont="1" applyFill="1"/>
    <xf numFmtId="0" fontId="22" fillId="18" borderId="0" xfId="0" applyFont="1" applyFill="1" applyAlignment="1">
      <alignment horizontal="left" vertical="center"/>
    </xf>
    <xf numFmtId="0" fontId="30" fillId="18" borderId="0" xfId="0" applyFont="1" applyFill="1" applyAlignment="1">
      <alignment horizontal="left" vertical="center" wrapText="1"/>
    </xf>
    <xf numFmtId="0" fontId="30" fillId="18" borderId="5" xfId="0" applyFont="1" applyFill="1" applyBorder="1" applyAlignment="1">
      <alignment horizontal="left" vertical="center" wrapText="1"/>
    </xf>
    <xf numFmtId="0" fontId="30" fillId="18" borderId="6" xfId="0" applyFont="1" applyFill="1" applyBorder="1" applyAlignment="1">
      <alignment horizontal="left" vertical="center" wrapText="1"/>
    </xf>
    <xf numFmtId="0" fontId="30" fillId="18" borderId="0" xfId="0" applyFont="1" applyFill="1" applyBorder="1" applyAlignment="1">
      <alignment horizontal="left" vertical="center" wrapText="1"/>
    </xf>
    <xf numFmtId="0" fontId="30" fillId="18" borderId="4" xfId="0" applyFont="1" applyFill="1" applyBorder="1" applyAlignment="1">
      <alignment horizontal="left" vertical="center" wrapText="1"/>
    </xf>
    <xf numFmtId="0" fontId="30" fillId="18" borderId="2" xfId="0" applyFont="1" applyFill="1" applyBorder="1" applyAlignment="1">
      <alignment horizontal="left" vertical="center" wrapText="1"/>
    </xf>
    <xf numFmtId="0" fontId="30" fillId="18" borderId="3" xfId="0" applyFont="1" applyFill="1" applyBorder="1" applyAlignment="1">
      <alignment horizontal="left" vertical="center" wrapText="1"/>
    </xf>
    <xf numFmtId="0" fontId="21" fillId="22" borderId="0" xfId="0" applyFont="1" applyFill="1" applyAlignment="1">
      <alignment horizontal="left" vertical="center"/>
    </xf>
    <xf numFmtId="0" fontId="21" fillId="22" borderId="0" xfId="0" applyFont="1" applyFill="1" applyAlignment="1">
      <alignment horizontal="right" vertical="center"/>
    </xf>
    <xf numFmtId="0" fontId="15" fillId="5" borderId="0" xfId="3" applyFont="1" applyFill="1" applyAlignment="1">
      <alignment horizontal="left" vertical="center"/>
    </xf>
    <xf numFmtId="0" fontId="15" fillId="5" borderId="0" xfId="3" applyFont="1" applyFill="1" applyAlignment="1">
      <alignment horizontal="right" vertical="center"/>
    </xf>
    <xf numFmtId="0" fontId="15" fillId="0" borderId="0" xfId="3" applyFont="1" applyFill="1" applyAlignment="1">
      <alignment horizontal="left" vertical="center"/>
    </xf>
    <xf numFmtId="168" fontId="21" fillId="21" borderId="0" xfId="0" applyNumberFormat="1" applyFont="1" applyFill="1" applyAlignment="1">
      <alignment horizontal="left" vertical="center"/>
    </xf>
    <xf numFmtId="0" fontId="34" fillId="21" borderId="0" xfId="31" applyFont="1" applyFill="1" applyAlignment="1">
      <alignment horizontal="left" vertical="center"/>
    </xf>
    <xf numFmtId="0" fontId="22" fillId="21" borderId="0" xfId="32" applyFont="1" applyFill="1" applyAlignment="1">
      <alignment horizontal="left" vertical="center"/>
    </xf>
    <xf numFmtId="0" fontId="35" fillId="21" borderId="0" xfId="0" applyNumberFormat="1" applyFont="1" applyFill="1" applyAlignment="1">
      <alignment horizontal="left" vertical="center"/>
    </xf>
    <xf numFmtId="0" fontId="35" fillId="21" borderId="0" xfId="0" applyFont="1" applyFill="1" applyAlignment="1">
      <alignment horizontal="left" vertical="center"/>
    </xf>
    <xf numFmtId="0" fontId="35" fillId="0" borderId="0" xfId="0" applyFont="1" applyFill="1" applyAlignment="1">
      <alignment horizontal="left" vertical="center"/>
    </xf>
    <xf numFmtId="0" fontId="2" fillId="4" borderId="0" xfId="0" applyFont="1" applyFill="1" applyAlignment="1">
      <alignment horizontal="left" textRotation="70" wrapText="1"/>
    </xf>
    <xf numFmtId="166" fontId="24" fillId="18" borderId="0" xfId="0" applyNumberFormat="1" applyFont="1" applyFill="1" applyAlignment="1">
      <alignment horizontal="left" vertical="center"/>
    </xf>
    <xf numFmtId="0" fontId="9" fillId="19" borderId="0" xfId="30" applyNumberFormat="1" applyFont="1" applyFill="1">
      <alignment vertical="top"/>
    </xf>
    <xf numFmtId="0" fontId="10" fillId="19" borderId="0" xfId="31" applyFont="1" applyFill="1">
      <alignment vertical="top"/>
    </xf>
    <xf numFmtId="0" fontId="28" fillId="19" borderId="0" xfId="31" applyFont="1" applyFill="1">
      <alignment vertical="top"/>
    </xf>
    <xf numFmtId="0" fontId="5" fillId="19" borderId="0" xfId="32" applyFont="1" applyFill="1" applyAlignment="1">
      <alignment horizontal="left" vertical="top"/>
    </xf>
    <xf numFmtId="0" fontId="5" fillId="19" borderId="0" xfId="0" applyFont="1" applyFill="1" applyAlignment="1">
      <alignment vertical="top"/>
    </xf>
    <xf numFmtId="168" fontId="15" fillId="18" borderId="0" xfId="3" applyNumberFormat="1" applyFont="1" applyFill="1" applyAlignment="1">
      <alignment horizontal="left" vertical="center"/>
    </xf>
    <xf numFmtId="0" fontId="17" fillId="18" borderId="0" xfId="0" applyFont="1" applyFill="1" applyAlignment="1">
      <alignment horizontal="left" vertical="center"/>
    </xf>
    <xf numFmtId="0" fontId="36" fillId="21" borderId="0" xfId="38"/>
    <xf numFmtId="0" fontId="2" fillId="0" borderId="0" xfId="3"/>
    <xf numFmtId="0" fontId="37" fillId="21" borderId="7" xfId="3" applyFont="1" applyFill="1" applyBorder="1"/>
    <xf numFmtId="0" fontId="37" fillId="21" borderId="0" xfId="3" applyFont="1" applyFill="1"/>
    <xf numFmtId="0" fontId="37" fillId="18" borderId="0" xfId="3" applyFont="1" applyFill="1"/>
    <xf numFmtId="0" fontId="2" fillId="0" borderId="0" xfId="3" applyAlignment="1">
      <alignment vertical="center"/>
    </xf>
    <xf numFmtId="0" fontId="40" fillId="21" borderId="0" xfId="42"/>
    <xf numFmtId="0" fontId="39" fillId="0" borderId="0" xfId="40" applyBorder="1"/>
    <xf numFmtId="0" fontId="39" fillId="0" borderId="0" xfId="40"/>
    <xf numFmtId="0" fontId="41" fillId="0" borderId="0" xfId="43"/>
    <xf numFmtId="0" fontId="42" fillId="0" borderId="0" xfId="44"/>
    <xf numFmtId="0" fontId="43" fillId="0" borderId="0" xfId="45"/>
    <xf numFmtId="0" fontId="2" fillId="0" borderId="0" xfId="46"/>
    <xf numFmtId="0" fontId="44" fillId="0" borderId="0" xfId="47"/>
    <xf numFmtId="0" fontId="2" fillId="3" borderId="0" xfId="48"/>
    <xf numFmtId="0" fontId="45" fillId="2" borderId="0" xfId="54"/>
    <xf numFmtId="0" fontId="2" fillId="3" borderId="8" xfId="3" applyFill="1" applyBorder="1" applyAlignment="1">
      <alignment horizontal="center"/>
    </xf>
    <xf numFmtId="0" fontId="4" fillId="23" borderId="8" xfId="3" applyFont="1" applyFill="1" applyBorder="1" applyAlignment="1">
      <alignment horizontal="center"/>
    </xf>
    <xf numFmtId="0" fontId="2" fillId="26" borderId="8" xfId="3" applyFill="1" applyBorder="1" applyAlignment="1">
      <alignment horizontal="center"/>
    </xf>
    <xf numFmtId="168" fontId="46" fillId="5" borderId="0" xfId="56" applyNumberFormat="1" applyFont="1" applyFill="1" applyAlignment="1">
      <alignment vertical="top"/>
    </xf>
    <xf numFmtId="168" fontId="47" fillId="5" borderId="0" xfId="56" applyFont="1" applyFill="1">
      <alignment vertical="top"/>
    </xf>
    <xf numFmtId="168" fontId="47" fillId="0" borderId="0" xfId="56" applyFont="1">
      <alignment vertical="top"/>
    </xf>
    <xf numFmtId="168" fontId="2" fillId="0" borderId="0" xfId="56">
      <alignment vertical="top"/>
    </xf>
    <xf numFmtId="168" fontId="0" fillId="0" borderId="0" xfId="56" applyFont="1">
      <alignment vertical="top"/>
    </xf>
    <xf numFmtId="168" fontId="0" fillId="15" borderId="8" xfId="56" applyFont="1" applyFill="1" applyBorder="1">
      <alignment vertical="top"/>
    </xf>
    <xf numFmtId="168" fontId="2" fillId="27" borderId="8" xfId="56" applyFill="1" applyBorder="1">
      <alignment vertical="top"/>
    </xf>
    <xf numFmtId="168" fontId="11" fillId="0" borderId="0" xfId="56" applyFont="1" applyBorder="1" applyAlignment="1">
      <alignment vertical="top"/>
    </xf>
    <xf numFmtId="168" fontId="2" fillId="15" borderId="8" xfId="56" applyNumberFormat="1" applyFill="1" applyBorder="1">
      <alignment vertical="top"/>
    </xf>
    <xf numFmtId="168" fontId="14" fillId="15" borderId="0" xfId="56" applyFont="1" applyFill="1">
      <alignment vertical="top"/>
    </xf>
    <xf numFmtId="168" fontId="2" fillId="15" borderId="0" xfId="56" applyFill="1">
      <alignment vertical="top"/>
    </xf>
    <xf numFmtId="168" fontId="2" fillId="0" borderId="0" xfId="56" applyFill="1" applyBorder="1">
      <alignment vertical="top"/>
    </xf>
    <xf numFmtId="168" fontId="5" fillId="0" borderId="0" xfId="56" applyFont="1" applyFill="1" applyBorder="1" applyAlignment="1">
      <alignment vertical="top"/>
    </xf>
    <xf numFmtId="168" fontId="2" fillId="0" borderId="0" xfId="56" applyFont="1">
      <alignment vertical="top"/>
    </xf>
    <xf numFmtId="168" fontId="48" fillId="28" borderId="8" xfId="56" applyFont="1" applyFill="1" applyBorder="1">
      <alignment vertical="top"/>
    </xf>
    <xf numFmtId="168" fontId="2" fillId="29" borderId="8" xfId="56" applyFill="1" applyBorder="1">
      <alignment vertical="top"/>
    </xf>
    <xf numFmtId="0" fontId="48" fillId="28" borderId="8" xfId="3" applyFont="1" applyFill="1" applyBorder="1" applyAlignment="1">
      <alignment horizontal="center"/>
    </xf>
    <xf numFmtId="0" fontId="40" fillId="21" borderId="0" xfId="3" applyFont="1" applyFill="1"/>
    <xf numFmtId="174" fontId="49" fillId="22" borderId="0" xfId="0" applyNumberFormat="1" applyFont="1" applyFill="1" applyAlignment="1">
      <alignment horizontal="left"/>
    </xf>
    <xf numFmtId="0" fontId="2" fillId="0" borderId="0" xfId="3" applyFill="1" applyAlignment="1">
      <alignment vertical="center"/>
    </xf>
    <xf numFmtId="0" fontId="38" fillId="0" borderId="0" xfId="57" applyFont="1" applyFill="1" applyAlignment="1">
      <alignment vertical="center"/>
    </xf>
    <xf numFmtId="0" fontId="2" fillId="0" borderId="0" xfId="0" applyFont="1" applyFill="1" applyAlignment="1"/>
    <xf numFmtId="0" fontId="2" fillId="0" borderId="9" xfId="0" applyFont="1" applyFill="1" applyBorder="1" applyAlignment="1"/>
    <xf numFmtId="0" fontId="2" fillId="4" borderId="10" xfId="0" applyFont="1" applyFill="1" applyBorder="1" applyAlignment="1">
      <alignment horizontal="right" vertical="center"/>
    </xf>
    <xf numFmtId="0" fontId="2" fillId="18" borderId="10" xfId="0" applyFont="1" applyFill="1" applyBorder="1"/>
    <xf numFmtId="0" fontId="2" fillId="18" borderId="10" xfId="0" applyFont="1" applyFill="1" applyBorder="1" applyAlignment="1">
      <alignment vertical="center"/>
    </xf>
    <xf numFmtId="0" fontId="5" fillId="18" borderId="10" xfId="0" applyFont="1" applyFill="1" applyBorder="1" applyAlignment="1">
      <alignment horizontal="right" vertical="center"/>
    </xf>
    <xf numFmtId="166" fontId="5" fillId="18" borderId="10" xfId="0" applyNumberFormat="1" applyFont="1" applyFill="1" applyBorder="1" applyAlignment="1">
      <alignment horizontal="right" vertical="center"/>
    </xf>
    <xf numFmtId="0" fontId="5" fillId="18" borderId="10" xfId="0" applyFont="1" applyFill="1" applyBorder="1" applyAlignment="1">
      <alignment vertical="center"/>
    </xf>
    <xf numFmtId="0" fontId="5" fillId="4" borderId="10" xfId="0" applyFont="1" applyFill="1" applyBorder="1" applyAlignment="1">
      <alignment horizontal="right" vertical="center"/>
    </xf>
    <xf numFmtId="0" fontId="5" fillId="0" borderId="10" xfId="0" applyFont="1" applyBorder="1" applyAlignment="1">
      <alignment horizontal="right" vertical="center"/>
    </xf>
    <xf numFmtId="166" fontId="5" fillId="4" borderId="10" xfId="0" applyNumberFormat="1" applyFont="1" applyFill="1" applyBorder="1" applyAlignment="1">
      <alignment horizontal="right" vertical="center"/>
    </xf>
    <xf numFmtId="167" fontId="5" fillId="4" borderId="10" xfId="0" applyNumberFormat="1" applyFont="1" applyFill="1" applyBorder="1" applyAlignment="1">
      <alignment horizontal="right" vertical="center"/>
    </xf>
    <xf numFmtId="165" fontId="5" fillId="4" borderId="10" xfId="0" applyNumberFormat="1" applyFont="1" applyFill="1" applyBorder="1" applyAlignment="1">
      <alignment horizontal="right" vertical="center"/>
    </xf>
    <xf numFmtId="165" fontId="5" fillId="18" borderId="10" xfId="0" applyNumberFormat="1" applyFont="1" applyFill="1" applyBorder="1" applyAlignment="1">
      <alignment horizontal="right" vertical="center"/>
    </xf>
    <xf numFmtId="167" fontId="5" fillId="18" borderId="10" xfId="0" applyNumberFormat="1" applyFont="1" applyFill="1" applyBorder="1" applyAlignment="1">
      <alignment horizontal="right" vertical="center"/>
    </xf>
    <xf numFmtId="164" fontId="5" fillId="4" borderId="10" xfId="0" applyNumberFormat="1" applyFont="1" applyFill="1" applyBorder="1" applyAlignment="1">
      <alignment horizontal="right" vertical="center"/>
    </xf>
    <xf numFmtId="164" fontId="5" fillId="4" borderId="11" xfId="0" applyNumberFormat="1" applyFont="1" applyFill="1" applyBorder="1" applyAlignment="1">
      <alignment horizontal="right" vertical="center"/>
    </xf>
    <xf numFmtId="0" fontId="2" fillId="4" borderId="11" xfId="0" applyFont="1" applyFill="1" applyBorder="1" applyAlignment="1">
      <alignment horizontal="right" vertical="top" wrapText="1"/>
    </xf>
    <xf numFmtId="0" fontId="54" fillId="0" borderId="9" xfId="0" applyFont="1" applyFill="1" applyBorder="1" applyAlignment="1">
      <alignment horizontal="right"/>
    </xf>
    <xf numFmtId="175" fontId="5" fillId="3" borderId="10" xfId="0" applyNumberFormat="1" applyFont="1" applyFill="1" applyBorder="1" applyAlignment="1">
      <alignment horizontal="right" vertical="center"/>
    </xf>
    <xf numFmtId="175" fontId="5" fillId="4" borderId="10" xfId="0" applyNumberFormat="1" applyFont="1" applyFill="1" applyBorder="1" applyAlignment="1">
      <alignment horizontal="right" vertical="center"/>
    </xf>
    <xf numFmtId="0" fontId="24" fillId="18" borderId="0" xfId="0" applyFont="1" applyFill="1" applyAlignment="1">
      <alignment horizontal="right" vertical="top" wrapText="1"/>
    </xf>
    <xf numFmtId="0" fontId="2" fillId="18" borderId="10" xfId="0" applyFont="1" applyFill="1" applyBorder="1" applyAlignment="1">
      <alignment horizontal="right" vertical="center"/>
    </xf>
    <xf numFmtId="166" fontId="24" fillId="18" borderId="10" xfId="0" applyNumberFormat="1" applyFont="1" applyFill="1" applyBorder="1" applyAlignment="1">
      <alignment horizontal="right" vertical="center"/>
    </xf>
    <xf numFmtId="166" fontId="2" fillId="18" borderId="10" xfId="0" applyNumberFormat="1" applyFont="1" applyFill="1" applyBorder="1" applyAlignment="1">
      <alignment horizontal="right" vertical="center"/>
    </xf>
    <xf numFmtId="0" fontId="2" fillId="0" borderId="10" xfId="0" applyFont="1" applyFill="1" applyBorder="1" applyAlignment="1">
      <alignment horizontal="right" vertical="center"/>
    </xf>
    <xf numFmtId="0" fontId="24" fillId="18" borderId="10" xfId="0" applyFont="1" applyFill="1" applyBorder="1" applyAlignment="1">
      <alignment horizontal="right" vertical="center"/>
    </xf>
    <xf numFmtId="167" fontId="24" fillId="18" borderId="10" xfId="0" applyNumberFormat="1" applyFont="1" applyFill="1" applyBorder="1" applyAlignment="1">
      <alignment horizontal="right" vertical="center"/>
    </xf>
    <xf numFmtId="165" fontId="24" fillId="18" borderId="10" xfId="0" applyNumberFormat="1" applyFont="1" applyFill="1" applyBorder="1" applyAlignment="1">
      <alignment horizontal="right" vertical="center"/>
    </xf>
    <xf numFmtId="165" fontId="2" fillId="18" borderId="10" xfId="0" applyNumberFormat="1" applyFont="1" applyFill="1" applyBorder="1" applyAlignment="1">
      <alignment horizontal="right" vertical="center"/>
    </xf>
    <xf numFmtId="167" fontId="2" fillId="18" borderId="10" xfId="0" applyNumberFormat="1" applyFont="1" applyFill="1" applyBorder="1" applyAlignment="1">
      <alignment horizontal="right" vertical="center"/>
    </xf>
    <xf numFmtId="164" fontId="24" fillId="18" borderId="10" xfId="0" applyNumberFormat="1" applyFont="1" applyFill="1" applyBorder="1" applyAlignment="1">
      <alignment horizontal="right" vertical="center"/>
    </xf>
    <xf numFmtId="9" fontId="24" fillId="18" borderId="10" xfId="2" applyFont="1" applyFill="1" applyBorder="1" applyAlignment="1">
      <alignment horizontal="right" vertical="center"/>
    </xf>
    <xf numFmtId="167" fontId="2" fillId="18" borderId="10" xfId="0" applyNumberFormat="1" applyFont="1" applyFill="1" applyBorder="1" applyAlignment="1">
      <alignment vertical="center"/>
    </xf>
    <xf numFmtId="165" fontId="2" fillId="18" borderId="10" xfId="0" applyNumberFormat="1" applyFont="1" applyFill="1" applyBorder="1" applyAlignment="1">
      <alignment vertical="center"/>
    </xf>
    <xf numFmtId="164" fontId="2" fillId="18" borderId="10" xfId="0" applyNumberFormat="1" applyFont="1" applyFill="1" applyBorder="1" applyAlignment="1">
      <alignment horizontal="right" vertical="center"/>
    </xf>
    <xf numFmtId="166" fontId="2" fillId="18" borderId="11" xfId="0" applyNumberFormat="1" applyFont="1" applyFill="1" applyBorder="1" applyAlignment="1">
      <alignment horizontal="right" vertical="center"/>
    </xf>
    <xf numFmtId="0" fontId="24" fillId="18" borderId="11" xfId="0" applyFont="1" applyFill="1" applyBorder="1" applyAlignment="1">
      <alignment horizontal="right" vertical="top" wrapText="1"/>
    </xf>
    <xf numFmtId="0" fontId="24" fillId="18" borderId="0" xfId="0" applyFont="1" applyFill="1" applyAlignment="1">
      <alignment horizontal="left" wrapText="1"/>
    </xf>
    <xf numFmtId="168" fontId="15" fillId="5" borderId="0" xfId="3" applyNumberFormat="1" applyFont="1" applyFill="1" applyAlignment="1">
      <alignment horizontal="right" vertical="center"/>
    </xf>
    <xf numFmtId="0" fontId="24" fillId="18" borderId="9" xfId="0" applyFont="1" applyFill="1" applyBorder="1" applyAlignment="1">
      <alignment horizontal="right"/>
    </xf>
    <xf numFmtId="0" fontId="23" fillId="30" borderId="0" xfId="0" applyFont="1" applyFill="1" applyAlignment="1">
      <alignment vertical="center"/>
    </xf>
    <xf numFmtId="0" fontId="2" fillId="30" borderId="0" xfId="0" applyFont="1" applyFill="1" applyAlignment="1">
      <alignment vertical="center"/>
    </xf>
    <xf numFmtId="165" fontId="2" fillId="30" borderId="0" xfId="0" applyNumberFormat="1" applyFont="1" applyFill="1" applyAlignment="1">
      <alignment vertical="center"/>
    </xf>
    <xf numFmtId="166" fontId="2" fillId="30" borderId="10" xfId="0" applyNumberFormat="1" applyFont="1" applyFill="1" applyBorder="1" applyAlignment="1">
      <alignment horizontal="right" vertical="center"/>
    </xf>
    <xf numFmtId="165" fontId="56" fillId="30" borderId="0" xfId="0" applyNumberFormat="1" applyFont="1" applyFill="1" applyAlignment="1">
      <alignment horizontal="left"/>
    </xf>
    <xf numFmtId="0" fontId="56" fillId="30" borderId="10" xfId="0" applyNumberFormat="1" applyFont="1" applyFill="1" applyBorder="1" applyAlignment="1">
      <alignment horizontal="right"/>
    </xf>
    <xf numFmtId="175" fontId="2" fillId="30" borderId="10" xfId="0" applyNumberFormat="1" applyFont="1" applyFill="1" applyBorder="1" applyAlignment="1">
      <alignment horizontal="right" vertical="center"/>
    </xf>
    <xf numFmtId="0" fontId="2" fillId="31" borderId="10" xfId="0" applyFont="1" applyFill="1" applyBorder="1"/>
    <xf numFmtId="0" fontId="2" fillId="31" borderId="10" xfId="0" applyFont="1" applyFill="1" applyBorder="1" applyAlignment="1">
      <alignment vertical="center"/>
    </xf>
    <xf numFmtId="0" fontId="5" fillId="31" borderId="10" xfId="0" applyFont="1" applyFill="1" applyBorder="1" applyAlignment="1">
      <alignment horizontal="right" vertical="center"/>
    </xf>
    <xf numFmtId="166" fontId="5" fillId="31" borderId="10" xfId="0" applyNumberFormat="1" applyFont="1" applyFill="1" applyBorder="1" applyAlignment="1">
      <alignment horizontal="right" vertical="center"/>
    </xf>
    <xf numFmtId="0" fontId="5" fillId="31" borderId="10" xfId="0" applyFont="1" applyFill="1" applyBorder="1" applyAlignment="1">
      <alignment vertical="center"/>
    </xf>
    <xf numFmtId="165" fontId="5" fillId="31" borderId="10" xfId="0" applyNumberFormat="1" applyFont="1" applyFill="1" applyBorder="1" applyAlignment="1">
      <alignment horizontal="right" vertical="center"/>
    </xf>
    <xf numFmtId="167" fontId="5" fillId="31" borderId="10" xfId="0" applyNumberFormat="1" applyFont="1" applyFill="1" applyBorder="1" applyAlignment="1">
      <alignment horizontal="right" vertical="center"/>
    </xf>
    <xf numFmtId="3" fontId="5" fillId="4" borderId="10" xfId="0" applyNumberFormat="1" applyFont="1" applyFill="1" applyBorder="1" applyAlignment="1">
      <alignment horizontal="right" vertical="center"/>
    </xf>
    <xf numFmtId="3" fontId="5" fillId="4" borderId="10" xfId="2" applyNumberFormat="1" applyFont="1" applyFill="1" applyBorder="1" applyAlignment="1">
      <alignment horizontal="right" vertical="center"/>
    </xf>
    <xf numFmtId="176" fontId="5" fillId="4" borderId="10" xfId="0" applyNumberFormat="1" applyFont="1" applyFill="1" applyBorder="1" applyAlignment="1">
      <alignment horizontal="right" vertical="center"/>
    </xf>
    <xf numFmtId="177" fontId="5" fillId="4" borderId="10" xfId="0" applyNumberFormat="1" applyFont="1" applyFill="1" applyBorder="1" applyAlignment="1">
      <alignment horizontal="right" vertical="center"/>
    </xf>
    <xf numFmtId="4" fontId="5" fillId="4" borderId="10" xfId="0" applyNumberFormat="1" applyFont="1" applyFill="1" applyBorder="1" applyAlignment="1">
      <alignment horizontal="right" vertical="center"/>
    </xf>
    <xf numFmtId="4" fontId="5" fillId="4" borderId="10" xfId="2" applyNumberFormat="1" applyFont="1" applyFill="1" applyBorder="1" applyAlignment="1">
      <alignment horizontal="right" vertical="center"/>
    </xf>
    <xf numFmtId="3" fontId="5" fillId="4" borderId="10" xfId="0" applyNumberFormat="1" applyFont="1" applyFill="1" applyBorder="1" applyAlignment="1">
      <alignment horizontal="right" vertical="top" wrapText="1"/>
    </xf>
    <xf numFmtId="0" fontId="57" fillId="0" borderId="10" xfId="0" applyFont="1" applyFill="1" applyBorder="1" applyAlignment="1">
      <alignment horizontal="right" vertical="center"/>
    </xf>
    <xf numFmtId="0" fontId="57" fillId="31" borderId="10" xfId="0" applyFont="1" applyFill="1" applyBorder="1" applyAlignment="1">
      <alignment horizontal="right" vertical="center"/>
    </xf>
    <xf numFmtId="0" fontId="58" fillId="2" borderId="0" xfId="0" applyFont="1" applyFill="1" applyAlignment="1">
      <alignment horizontal="center" vertical="center"/>
    </xf>
    <xf numFmtId="0" fontId="58" fillId="18" borderId="0" xfId="0" applyFont="1" applyFill="1" applyAlignment="1">
      <alignment horizontal="center" vertical="center"/>
    </xf>
    <xf numFmtId="0" fontId="4" fillId="18" borderId="0" xfId="0" applyFont="1" applyFill="1" applyAlignment="1">
      <alignment horizontal="center" vertical="center"/>
    </xf>
    <xf numFmtId="0" fontId="4" fillId="18" borderId="0" xfId="0" applyFont="1" applyFill="1" applyAlignment="1">
      <alignment horizontal="center"/>
    </xf>
    <xf numFmtId="168" fontId="40" fillId="5" borderId="0" xfId="3" applyNumberFormat="1" applyFont="1" applyFill="1" applyAlignment="1">
      <alignment horizontal="center" vertical="center"/>
    </xf>
    <xf numFmtId="0" fontId="4" fillId="19" borderId="0" xfId="0" applyFont="1" applyFill="1" applyAlignment="1">
      <alignment horizontal="center" vertical="top"/>
    </xf>
    <xf numFmtId="0" fontId="58" fillId="0" borderId="0" xfId="0" applyFont="1" applyFill="1" applyAlignment="1">
      <alignment horizontal="center" vertical="center"/>
    </xf>
    <xf numFmtId="0" fontId="58" fillId="0" borderId="0" xfId="0" applyFont="1" applyFill="1" applyAlignment="1">
      <alignment horizontal="center"/>
    </xf>
    <xf numFmtId="0" fontId="39" fillId="0" borderId="0" xfId="40" applyAlignment="1">
      <alignment horizontal="left" vertical="top"/>
    </xf>
    <xf numFmtId="0" fontId="2" fillId="0" borderId="0" xfId="0" applyFont="1" applyFill="1" applyAlignment="1">
      <alignment horizontal="left" vertical="top" wrapText="1"/>
    </xf>
    <xf numFmtId="0" fontId="39" fillId="0" borderId="0" xfId="40" applyAlignment="1">
      <alignment horizontal="left" vertical="center"/>
    </xf>
    <xf numFmtId="0" fontId="2" fillId="0" borderId="0" xfId="3" applyFill="1" applyAlignment="1">
      <alignment horizontal="left" vertical="center" wrapText="1"/>
    </xf>
    <xf numFmtId="0" fontId="2" fillId="0" borderId="0" xfId="3" applyFill="1" applyAlignment="1">
      <alignment horizontal="left" vertical="top" wrapText="1"/>
    </xf>
    <xf numFmtId="0" fontId="38" fillId="0" borderId="0" xfId="57" applyFont="1" applyFill="1" applyAlignment="1">
      <alignment horizontal="left" vertical="center"/>
    </xf>
    <xf numFmtId="0" fontId="2" fillId="0" borderId="0" xfId="3" applyFill="1" applyAlignment="1">
      <alignment horizontal="left" vertical="center"/>
    </xf>
    <xf numFmtId="0" fontId="33" fillId="21" borderId="0" xfId="0" applyFont="1" applyFill="1"/>
    <xf numFmtId="174" fontId="33" fillId="21" borderId="0" xfId="0" applyNumberFormat="1" applyFont="1" applyFill="1" applyAlignment="1">
      <alignment horizontal="left"/>
    </xf>
    <xf numFmtId="0" fontId="39" fillId="0" borderId="0" xfId="40" applyFill="1" applyAlignment="1">
      <alignment horizontal="left" vertical="center"/>
    </xf>
    <xf numFmtId="0" fontId="55" fillId="32" borderId="9" xfId="0" applyFont="1" applyFill="1" applyBorder="1" applyAlignment="1">
      <alignment horizontal="right"/>
    </xf>
    <xf numFmtId="0" fontId="53" fillId="32" borderId="9" xfId="0" applyFont="1" applyFill="1" applyBorder="1" applyAlignment="1">
      <alignment horizontal="right"/>
    </xf>
    <xf numFmtId="1" fontId="2" fillId="3" borderId="0" xfId="0" applyNumberFormat="1" applyFont="1" applyFill="1" applyAlignment="1">
      <alignment horizontal="right" vertical="center"/>
    </xf>
    <xf numFmtId="167" fontId="2" fillId="3" borderId="0" xfId="0" applyNumberFormat="1" applyFont="1" applyFill="1" applyAlignment="1">
      <alignment horizontal="right" vertical="center"/>
    </xf>
    <xf numFmtId="2" fontId="2" fillId="3" borderId="0" xfId="0" applyNumberFormat="1" applyFont="1" applyFill="1" applyAlignment="1">
      <alignment horizontal="right" vertical="center"/>
    </xf>
    <xf numFmtId="1" fontId="2" fillId="3" borderId="0" xfId="2" applyNumberFormat="1" applyFont="1" applyFill="1" applyAlignment="1">
      <alignment horizontal="right" vertical="center"/>
    </xf>
    <xf numFmtId="2" fontId="2" fillId="3" borderId="0" xfId="2" applyNumberFormat="1" applyFont="1" applyFill="1" applyAlignment="1">
      <alignment horizontal="right" vertical="center"/>
    </xf>
  </cellXfs>
  <cellStyles count="58">
    <cellStyle name="Between-worksheet counter-flow" xfId="50" xr:uid="{00000000-0005-0000-0000-000000000000}"/>
    <cellStyle name="Calculation 2" xfId="46" xr:uid="{00000000-0005-0000-0000-000001000000}"/>
    <cellStyle name="Check Cell 2" xfId="52" xr:uid="{00000000-0005-0000-0000-000002000000}"/>
    <cellStyle name="Column 1" xfId="30" xr:uid="{00000000-0005-0000-0000-000003000000}"/>
    <cellStyle name="Column 2 + 3" xfId="31" xr:uid="{00000000-0005-0000-0000-000004000000}"/>
    <cellStyle name="Column 4" xfId="32" xr:uid="{00000000-0005-0000-0000-000005000000}"/>
    <cellStyle name="Comma 2" xfId="4" xr:uid="{00000000-0005-0000-0000-000006000000}"/>
    <cellStyle name="Comma 3" xfId="35" xr:uid="{00000000-0005-0000-0000-000007000000}"/>
    <cellStyle name="Counterflow" xfId="18" xr:uid="{00000000-0005-0000-0000-000008000000}"/>
    <cellStyle name="DateLong" xfId="24" xr:uid="{00000000-0005-0000-0000-000009000000}"/>
    <cellStyle name="DateShort" xfId="25" xr:uid="{00000000-0005-0000-0000-00000A000000}"/>
    <cellStyle name="Documentation" xfId="23" xr:uid="{00000000-0005-0000-0000-00000B000000}"/>
    <cellStyle name="Empty cell" xfId="53" xr:uid="{00000000-0005-0000-0000-00000C000000}"/>
    <cellStyle name="End of sheet" xfId="42" xr:uid="{00000000-0005-0000-0000-00000D000000}"/>
    <cellStyle name="Explanatory Text 2" xfId="47" xr:uid="{00000000-0005-0000-0000-00000E000000}"/>
    <cellStyle name="Export" xfId="20" xr:uid="{00000000-0005-0000-0000-00000F000000}"/>
    <cellStyle name="Exported to another sheet or section" xfId="45" xr:uid="{00000000-0005-0000-0000-000010000000}"/>
    <cellStyle name="Factor" xfId="26" xr:uid="{00000000-0005-0000-0000-000011000000}"/>
    <cellStyle name="Hard coded" xfId="21" xr:uid="{00000000-0005-0000-0000-000012000000}"/>
    <cellStyle name="Hard coded output" xfId="51" xr:uid="{00000000-0005-0000-0000-000013000000}"/>
    <cellStyle name="Heading 1 2" xfId="40" xr:uid="{00000000-0005-0000-0000-000014000000}"/>
    <cellStyle name="Heading 2 2" xfId="43" xr:uid="{00000000-0005-0000-0000-000015000000}"/>
    <cellStyle name="Hyperlink" xfId="57" builtinId="8"/>
    <cellStyle name="Hyperlink 2" xfId="37" xr:uid="{00000000-0005-0000-0000-000017000000}"/>
    <cellStyle name="Hyperlink 3" xfId="39" xr:uid="{00000000-0005-0000-0000-000018000000}"/>
    <cellStyle name="Import" xfId="19" xr:uid="{00000000-0005-0000-0000-000019000000}"/>
    <cellStyle name="Input 2" xfId="48" xr:uid="{00000000-0005-0000-0000-00001A000000}"/>
    <cellStyle name="Level 1 Heading" xfId="27" xr:uid="{00000000-0005-0000-0000-00001B000000}"/>
    <cellStyle name="Level 2 Heading" xfId="28" xr:uid="{00000000-0005-0000-0000-00001C000000}"/>
    <cellStyle name="Level 3 Heading" xfId="29" xr:uid="{00000000-0005-0000-0000-00001D000000}"/>
    <cellStyle name="Linked Cell 2" xfId="44" xr:uid="{00000000-0005-0000-0000-00001E000000}"/>
    <cellStyle name="Normal" xfId="0" builtinId="0"/>
    <cellStyle name="Normal 2" xfId="33" xr:uid="{00000000-0005-0000-0000-000020000000}"/>
    <cellStyle name="Normal 2 2" xfId="56" xr:uid="{00000000-0005-0000-0000-000021000000}"/>
    <cellStyle name="Normal 2 3" xfId="1" xr:uid="{00000000-0005-0000-0000-000022000000}"/>
    <cellStyle name="Normal 3" xfId="3" xr:uid="{00000000-0005-0000-0000-000023000000}"/>
    <cellStyle name="Normal 6" xfId="36" xr:uid="{00000000-0005-0000-0000-000024000000}"/>
    <cellStyle name="Pantone 130C" xfId="11" xr:uid="{00000000-0005-0000-0000-000025000000}"/>
    <cellStyle name="Pantone 179C" xfId="16" xr:uid="{00000000-0005-0000-0000-000026000000}"/>
    <cellStyle name="Pantone 232C" xfId="15" xr:uid="{00000000-0005-0000-0000-000027000000}"/>
    <cellStyle name="Pantone 2745C" xfId="14" xr:uid="{00000000-0005-0000-0000-000028000000}"/>
    <cellStyle name="Pantone 279C" xfId="9" xr:uid="{00000000-0005-0000-0000-000029000000}"/>
    <cellStyle name="Pantone 281C" xfId="8" xr:uid="{00000000-0005-0000-0000-00002A000000}"/>
    <cellStyle name="Pantone 451C" xfId="10" xr:uid="{00000000-0005-0000-0000-00002B000000}"/>
    <cellStyle name="Pantone 583C" xfId="13" xr:uid="{00000000-0005-0000-0000-00002C000000}"/>
    <cellStyle name="Pantone 633C" xfId="12" xr:uid="{00000000-0005-0000-0000-00002D000000}"/>
    <cellStyle name="Percent" xfId="2" builtinId="5"/>
    <cellStyle name="Percent [0]" xfId="22" xr:uid="{00000000-0005-0000-0000-00002F000000}"/>
    <cellStyle name="Percent 2" xfId="5" xr:uid="{00000000-0005-0000-0000-000030000000}"/>
    <cellStyle name="Percent 3" xfId="7" xr:uid="{00000000-0005-0000-0000-000031000000}"/>
    <cellStyle name="Percent 4" xfId="34" xr:uid="{00000000-0005-0000-0000-000032000000}"/>
    <cellStyle name="Section separator" xfId="54" xr:uid="{00000000-0005-0000-0000-000033000000}"/>
    <cellStyle name="Title 2" xfId="38" xr:uid="{00000000-0005-0000-0000-000034000000}"/>
    <cellStyle name="To be reviewed or discussed" xfId="55" xr:uid="{00000000-0005-0000-0000-000035000000}"/>
    <cellStyle name="Warning Text 2" xfId="6" xr:uid="{00000000-0005-0000-0000-000036000000}"/>
    <cellStyle name="Warning Text 3" xfId="41" xr:uid="{00000000-0005-0000-0000-000037000000}"/>
    <cellStyle name="WIP" xfId="17" xr:uid="{00000000-0005-0000-0000-000038000000}"/>
    <cellStyle name="Within-worksheet counter-flow" xfId="49" xr:uid="{00000000-0005-0000-0000-000039000000}"/>
  </cellStyles>
  <dxfs count="39">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14996795556505021"/>
      </font>
    </dxf>
    <dxf>
      <font>
        <color theme="0" tint="-0.14996795556505021"/>
      </font>
    </dxf>
    <dxf>
      <font>
        <b val="0"/>
        <i val="0"/>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rgb="FFFFB91D"/>
      </font>
    </dxf>
    <dxf>
      <font>
        <color rgb="FFFFB91D"/>
      </font>
    </dxf>
    <dxf>
      <font>
        <color theme="0" tint="-0.14996795556505021"/>
      </font>
    </dxf>
    <dxf>
      <font>
        <color theme="0" tint="-0.14996795556505021"/>
      </font>
    </dxf>
    <dxf>
      <font>
        <color theme="0"/>
      </font>
    </dxf>
    <dxf>
      <font>
        <color theme="0" tint="-0.14996795556505021"/>
      </font>
    </dxf>
    <dxf>
      <font>
        <color theme="0"/>
      </font>
    </dxf>
    <dxf>
      <font>
        <color theme="0" tint="-0.14996795556505021"/>
      </font>
    </dxf>
  </dxfs>
  <tableStyles count="0" defaultTableStyle="TableStyleMedium2" defaultPivotStyle="PivotStyleLight16"/>
  <colors>
    <mruColors>
      <color rgb="FFEBF4FF"/>
      <color rgb="FFFFB91D"/>
      <color rgb="FF857362"/>
      <color rgb="FF003479"/>
      <color rgb="FF0078C9"/>
      <color rgb="FFCA0083"/>
      <color rgb="FFFFCCFF"/>
      <color rgb="FF0000FF"/>
      <color rgb="FFFCEABF"/>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3</xdr:row>
      <xdr:rowOff>38100</xdr:rowOff>
    </xdr:from>
    <xdr:to>
      <xdr:col>5</xdr:col>
      <xdr:colOff>234807</xdr:colOff>
      <xdr:row>6</xdr:row>
      <xdr:rowOff>188121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25743" y="702129"/>
          <a:ext cx="2754850" cy="7752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wat.sharepoint.com/Users/jag.rayat/OneDrive%20-%20OFWAT/Quality%20and%20Assurance/FD%20-%20Reconciliation%20Rule%20Book/Reconciliation%20Rule%20Book/Models/Cost-of-New-Debt-Indexation-Model-Blank-17.07.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yw-33/APR2020/004%20Tables/APR%20Input%20table/APR-2019-20-Tables-Final-Publication-Version%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MP6%20Performance%20Commitments%20Master%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Model formatting"/>
      <sheetName val="ToC"/>
      <sheetName val="InpC"/>
      <sheetName val="InpR"/>
      <sheetName val="InpIndex"/>
      <sheetName val="Time"/>
      <sheetName val="RCV and post 2020 investment"/>
      <sheetName val="Cost of Debt"/>
      <sheetName val="Water Resources"/>
      <sheetName val="Water Network +"/>
      <sheetName val="Wastewater Network +"/>
      <sheetName val="Bioresources"/>
      <sheetName val="Check"/>
      <sheetName val="Track"/>
    </sheetNames>
    <sheetDataSet>
      <sheetData sheetId="0"/>
      <sheetData sheetId="1"/>
      <sheetData sheetId="2"/>
      <sheetData sheetId="3">
        <row r="43">
          <cell r="F43">
            <v>1E-3</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Validation"/>
      <sheetName val="Section 1 -&gt;"/>
      <sheetName val="1A"/>
      <sheetName val="1B"/>
      <sheetName val="1C"/>
      <sheetName val="1D"/>
      <sheetName val="1E"/>
      <sheetName val="1F"/>
      <sheetName val="Section 2 -&gt;"/>
      <sheetName val="2A"/>
      <sheetName val="2B"/>
      <sheetName val="2C"/>
      <sheetName val="2D"/>
      <sheetName val="2E"/>
      <sheetName val="2F"/>
      <sheetName val="2G"/>
      <sheetName val="2H"/>
      <sheetName val="Validation 2I line 45"/>
      <sheetName val="2I"/>
      <sheetName val="2J"/>
      <sheetName val="2K"/>
      <sheetName val="Section 3 -&gt;"/>
      <sheetName val="3A"/>
      <sheetName val="3B"/>
      <sheetName val="3C"/>
      <sheetName val="3D"/>
      <sheetName val="3S"/>
      <sheetName val="Section 4 -&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T"/>
      <sheetName val="4S"/>
      <sheetName val="4U"/>
      <sheetName val="4V"/>
      <sheetName val="4W"/>
      <sheetName val="Other -&gt;"/>
      <sheetName val="Bioresources"/>
      <sheetName val="F_Outputs"/>
      <sheetName val="F_Outputs (group)"/>
      <sheetName val="Lists"/>
      <sheetName val="PC LIST"/>
      <sheetName val="PC list edited"/>
      <sheetName val="SUB LIST"/>
      <sheetName val="SUB list edited"/>
      <sheetName val="Water"/>
      <sheetName val="Sewerage"/>
      <sheetName val="Water PR16"/>
      <sheetName val="Sewerage PR16"/>
      <sheetName val="LWT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
          <cell r="I5">
            <v>99.948999999999998</v>
          </cell>
        </row>
        <row r="6">
          <cell r="I6">
            <v>1</v>
          </cell>
        </row>
        <row r="7">
          <cell r="I7">
            <v>6368</v>
          </cell>
        </row>
        <row r="8">
          <cell r="I8" t="str">
            <v>Stable</v>
          </cell>
        </row>
        <row r="9">
          <cell r="I9">
            <v>270.8</v>
          </cell>
        </row>
        <row r="10">
          <cell r="I10">
            <v>7.56</v>
          </cell>
        </row>
        <row r="11">
          <cell r="I11">
            <v>135</v>
          </cell>
        </row>
        <row r="12">
          <cell r="I12" t="str">
            <v>Stable</v>
          </cell>
        </row>
        <row r="13">
          <cell r="I13">
            <v>107</v>
          </cell>
        </row>
        <row r="14">
          <cell r="I14">
            <v>11</v>
          </cell>
        </row>
        <row r="15">
          <cell r="I15">
            <v>11806</v>
          </cell>
        </row>
        <row r="16">
          <cell r="I16" t="str">
            <v>Published</v>
          </cell>
        </row>
        <row r="17">
          <cell r="I17">
            <v>15</v>
          </cell>
        </row>
        <row r="18">
          <cell r="I18">
            <v>100</v>
          </cell>
        </row>
        <row r="19">
          <cell r="I19">
            <v>1602</v>
          </cell>
        </row>
        <row r="20">
          <cell r="I20">
            <v>9139</v>
          </cell>
        </row>
        <row r="21">
          <cell r="I21">
            <v>7</v>
          </cell>
        </row>
        <row r="22">
          <cell r="I22">
            <v>159</v>
          </cell>
        </row>
        <row r="23">
          <cell r="I23" t="str">
            <v>Stable</v>
          </cell>
        </row>
        <row r="24">
          <cell r="I24">
            <v>16</v>
          </cell>
        </row>
        <row r="25">
          <cell r="I25" t="str">
            <v>Stable</v>
          </cell>
        </row>
        <row r="26">
          <cell r="I26">
            <v>11</v>
          </cell>
        </row>
        <row r="27">
          <cell r="I27">
            <v>352</v>
          </cell>
        </row>
        <row r="28">
          <cell r="I28">
            <v>11806</v>
          </cell>
        </row>
        <row r="29">
          <cell r="I29">
            <v>15</v>
          </cell>
        </row>
        <row r="30">
          <cell r="I30">
            <v>100</v>
          </cell>
        </row>
        <row r="31">
          <cell r="I31">
            <v>83.2</v>
          </cell>
        </row>
        <row r="32">
          <cell r="I32">
            <v>15140</v>
          </cell>
        </row>
        <row r="34">
          <cell r="I34">
            <v>3.06</v>
          </cell>
        </row>
        <row r="35">
          <cell r="I35">
            <v>35939</v>
          </cell>
        </row>
        <row r="37">
          <cell r="I37">
            <v>15</v>
          </cell>
        </row>
        <row r="38">
          <cell r="I38">
            <v>100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Descriptions"/>
      <sheetName val="Change Log"/>
      <sheetName val="Data &amp; Definitions"/>
      <sheetName val="Incentive Calcs &amp; Assumptions"/>
      <sheetName val="ODI Monthly Rec Company report"/>
      <sheetName val="ODI Monthly Reconciliation"/>
      <sheetName val="Dashboard"/>
      <sheetName val="Graph Data"/>
      <sheetName val="APR 3A - 2016"/>
      <sheetName val="APR 3A - 2017"/>
      <sheetName val="APR 3A - 2018"/>
      <sheetName val="APR 3A - 2019"/>
      <sheetName val="APR 3A - 2020"/>
      <sheetName val="AMP6 Performance Commitments"/>
      <sheetName val="S&amp;R Factors"/>
      <sheetName val="AMP6 PC PR19 Re-submission"/>
      <sheetName val="Working With Others"/>
      <sheetName val="Actuals"/>
      <sheetName val="Lookup Data"/>
      <sheetName val="RPI Data"/>
      <sheetName val="Achievement Count"/>
      <sheetName val="PR19 Forecast"/>
      <sheetName val="Forecast Comparis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N14">
            <v>7.2510168181818185E-2</v>
          </cell>
        </row>
      </sheetData>
      <sheetData sheetId="13"/>
      <sheetData sheetId="14"/>
      <sheetData sheetId="15"/>
      <sheetData sheetId="16"/>
      <sheetData sheetId="17">
        <row r="9">
          <cell r="Q9">
            <v>270.8</v>
          </cell>
        </row>
      </sheetData>
      <sheetData sheetId="18"/>
      <sheetData sheetId="19"/>
      <sheetData sheetId="20"/>
      <sheetData sheetId="21">
        <row r="7">
          <cell r="AB7">
            <v>20860</v>
          </cell>
        </row>
      </sheetData>
      <sheetData sheetId="22"/>
    </sheetDataSet>
  </externalBook>
</externalLink>
</file>

<file path=xl/theme/theme1.xml><?xml version="1.0" encoding="utf-8"?>
<a:theme xmlns:a="http://schemas.openxmlformats.org/drawingml/2006/main" name="Ofwat 2015">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1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5" id="{36769190-06E5-4B0D-BBEE-F7C9DCFB7CF9}" vid="{68BE51FB-F913-4D5C-B764-6C8B1472EBF8}"/>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wat.gov.uk/regulated-companies/price-review/price-review-2014/final-determinations/" TargetMode="External"/><Relationship Id="rId7" Type="http://schemas.openxmlformats.org/officeDocument/2006/relationships/comments" Target="../comments1.xml"/><Relationship Id="rId2" Type="http://schemas.openxmlformats.org/officeDocument/2006/relationships/hyperlink" Target="mailto:FinanceAndGovernance@ofwat.gov.uk" TargetMode="External"/><Relationship Id="rId1" Type="http://schemas.openxmlformats.org/officeDocument/2006/relationships/hyperlink" Target="mailto:FinanceAndGovernance@ofwat.gov.u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0DCD8"/>
    <pageSetUpPr fitToPage="1"/>
  </sheetPr>
  <dimension ref="A1:F28"/>
  <sheetViews>
    <sheetView view="pageBreakPreview" topLeftCell="A7" zoomScaleNormal="100" zoomScaleSheetLayoutView="100" workbookViewId="0">
      <selection activeCell="A2" sqref="A2"/>
    </sheetView>
  </sheetViews>
  <sheetFormatPr defaultColWidth="9.08203125" defaultRowHeight="12.5" x14ac:dyDescent="0.25"/>
  <cols>
    <col min="1" max="1" width="28.25" style="147" bestFit="1" customWidth="1"/>
    <col min="2" max="2" width="100.25" style="147" customWidth="1"/>
    <col min="3" max="3" width="18.75" style="147" customWidth="1"/>
    <col min="4" max="16384" width="9.08203125" style="147"/>
  </cols>
  <sheetData>
    <row r="1" spans="1:6" ht="32.5" thickBot="1" x14ac:dyDescent="0.85">
      <c r="A1" s="146" t="str">
        <f ca="1" xml:space="preserve"> RIGHT(CELL("filename", $A$1), LEN(CELL("filename", $A$1)) - SEARCH("]", CELL("filename", $A$1)))</f>
        <v>Cover</v>
      </c>
      <c r="B1" s="146"/>
      <c r="C1" s="146"/>
      <c r="D1" s="146"/>
      <c r="E1" s="146"/>
      <c r="F1" s="146"/>
    </row>
    <row r="2" spans="1:6" ht="4.1500000000000004" customHeight="1" x14ac:dyDescent="0.4">
      <c r="A2" s="148"/>
      <c r="B2" s="148"/>
      <c r="C2" s="148"/>
      <c r="D2" s="148"/>
      <c r="E2" s="148"/>
      <c r="F2" s="148"/>
    </row>
    <row r="3" spans="1:6" ht="16" x14ac:dyDescent="0.4">
      <c r="A3" s="149" t="s">
        <v>0</v>
      </c>
      <c r="B3" s="117" t="s">
        <v>1</v>
      </c>
      <c r="C3" s="150"/>
      <c r="D3" s="150"/>
      <c r="E3" s="150"/>
      <c r="F3" s="150"/>
    </row>
    <row r="4" spans="1:6" ht="16" x14ac:dyDescent="0.4">
      <c r="A4" s="149" t="s">
        <v>2</v>
      </c>
      <c r="B4" s="265" t="s">
        <v>3</v>
      </c>
      <c r="C4" s="150"/>
      <c r="D4" s="150"/>
      <c r="E4" s="150"/>
      <c r="F4" s="150"/>
    </row>
    <row r="5" spans="1:6" ht="16" x14ac:dyDescent="0.4">
      <c r="A5" s="149" t="s">
        <v>4</v>
      </c>
      <c r="B5" s="117" t="str">
        <f ca="1" xml:space="preserve"> MID(CELL("filename"), FIND("[", CELL("filename"), 1) + 1, FIND("]", CELL("filename"), 1) - FIND("[", CELL("filename"), 1) - 1)</f>
        <v>PR19-blind-year-ODI-difference-model-v1.1.xlsx</v>
      </c>
      <c r="C5" s="150"/>
      <c r="D5" s="150"/>
      <c r="E5" s="150"/>
      <c r="F5" s="150"/>
    </row>
    <row r="6" spans="1:6" ht="16" x14ac:dyDescent="0.4">
      <c r="A6" s="149" t="s">
        <v>5</v>
      </c>
      <c r="B6" s="266">
        <v>43952</v>
      </c>
      <c r="C6" s="150"/>
      <c r="D6" s="150"/>
      <c r="E6" s="150"/>
      <c r="F6" s="150"/>
    </row>
    <row r="7" spans="1:6" ht="16" x14ac:dyDescent="0.4">
      <c r="A7" s="149" t="s">
        <v>6</v>
      </c>
      <c r="B7" s="182" t="s">
        <v>7</v>
      </c>
      <c r="C7" s="150"/>
      <c r="D7" s="150"/>
      <c r="E7" s="150"/>
      <c r="F7" s="150"/>
    </row>
    <row r="8" spans="1:6" ht="16" x14ac:dyDescent="0.4">
      <c r="A8" s="149" t="s">
        <v>8</v>
      </c>
      <c r="B8" s="183" t="s">
        <v>9</v>
      </c>
      <c r="C8" s="150"/>
      <c r="D8" s="150"/>
      <c r="E8" s="150"/>
      <c r="F8" s="150"/>
    </row>
    <row r="9" spans="1:6" ht="4.1500000000000004" customHeight="1" x14ac:dyDescent="0.4">
      <c r="A9" s="149"/>
      <c r="B9" s="149"/>
      <c r="C9" s="149"/>
      <c r="D9" s="149"/>
      <c r="E9" s="149"/>
      <c r="F9" s="149"/>
    </row>
    <row r="11" spans="1:6" ht="124.15" customHeight="1" x14ac:dyDescent="0.25">
      <c r="A11" s="258" t="s">
        <v>10</v>
      </c>
      <c r="B11" s="259" t="s">
        <v>11</v>
      </c>
    </row>
    <row r="12" spans="1:6" x14ac:dyDescent="0.25">
      <c r="A12" s="151"/>
      <c r="B12" s="184"/>
    </row>
    <row r="13" spans="1:6" ht="15" x14ac:dyDescent="0.25">
      <c r="A13" s="260" t="s">
        <v>12</v>
      </c>
      <c r="B13" s="261" t="s">
        <v>13</v>
      </c>
    </row>
    <row r="14" spans="1:6" x14ac:dyDescent="0.25">
      <c r="A14" s="151"/>
      <c r="B14" s="184"/>
    </row>
    <row r="15" spans="1:6" ht="216" customHeight="1" x14ac:dyDescent="0.25">
      <c r="A15" s="258" t="s">
        <v>14</v>
      </c>
      <c r="B15" s="259" t="s">
        <v>15</v>
      </c>
    </row>
    <row r="16" spans="1:6" x14ac:dyDescent="0.25">
      <c r="A16" s="151"/>
      <c r="B16" s="184"/>
    </row>
    <row r="17" spans="1:6" ht="44.5" customHeight="1" x14ac:dyDescent="0.25">
      <c r="A17" s="258" t="s">
        <v>16</v>
      </c>
      <c r="B17" s="262" t="s">
        <v>17</v>
      </c>
    </row>
    <row r="18" spans="1:6" x14ac:dyDescent="0.25">
      <c r="A18" s="151"/>
      <c r="B18" s="184"/>
    </row>
    <row r="19" spans="1:6" ht="15" x14ac:dyDescent="0.25">
      <c r="A19" s="260" t="s">
        <v>18</v>
      </c>
      <c r="B19" s="263" t="s">
        <v>19</v>
      </c>
    </row>
    <row r="20" spans="1:6" x14ac:dyDescent="0.25">
      <c r="A20" s="151"/>
      <c r="B20" s="184"/>
    </row>
    <row r="21" spans="1:6" ht="15" x14ac:dyDescent="0.3">
      <c r="A21" s="267" t="s">
        <v>20</v>
      </c>
      <c r="B21" s="264" t="s">
        <v>21</v>
      </c>
      <c r="C21"/>
    </row>
    <row r="22" spans="1:6" x14ac:dyDescent="0.25">
      <c r="A22" s="151"/>
      <c r="B22" s="184"/>
    </row>
    <row r="23" spans="1:6" ht="15" x14ac:dyDescent="0.25">
      <c r="A23" s="260" t="s">
        <v>22</v>
      </c>
      <c r="B23" s="264" t="s">
        <v>23</v>
      </c>
    </row>
    <row r="24" spans="1:6" x14ac:dyDescent="0.25">
      <c r="A24" s="151"/>
      <c r="B24" s="185" t="s">
        <v>9</v>
      </c>
    </row>
    <row r="25" spans="1:6" x14ac:dyDescent="0.25">
      <c r="A25" s="151"/>
      <c r="B25" s="184"/>
    </row>
    <row r="28" spans="1:6" ht="13.5" x14ac:dyDescent="0.35">
      <c r="A28" s="152" t="s">
        <v>24</v>
      </c>
      <c r="B28" s="152"/>
      <c r="C28" s="152"/>
      <c r="D28" s="152"/>
      <c r="E28" s="152"/>
      <c r="F28" s="152"/>
    </row>
  </sheetData>
  <hyperlinks>
    <hyperlink ref="B24" r:id="rId1" xr:uid="{00000000-0004-0000-0000-000000000000}"/>
    <hyperlink ref="B8" r:id="rId2" xr:uid="{00000000-0004-0000-0000-000001000000}"/>
    <hyperlink ref="B19" r:id="rId3" xr:uid="{00000000-0004-0000-0000-000002000000}"/>
  </hyperlinks>
  <printOptions headings="1"/>
  <pageMargins left="0.7" right="0.7" top="0.75" bottom="0.75" header="0.3" footer="0.3"/>
  <pageSetup paperSize="9" scale="67" fitToHeight="0" orientation="landscape" r:id="rId4"/>
  <headerFooter>
    <oddHeader>&amp;L&amp;F&amp;CSheet: &amp;A&amp;ROFFICIAL</oddHeader>
    <oddFooter>&amp;LPrinted on &amp;D at &amp;T&amp;CPage &amp;P of &amp;N&amp;ROfwat</oddFooter>
  </headerFooter>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0DCD8"/>
    <pageSetUpPr fitToPage="1"/>
  </sheetPr>
  <dimension ref="A1:K39"/>
  <sheetViews>
    <sheetView workbookViewId="0">
      <pane ySplit="1" topLeftCell="A2" activePane="bottomLeft" state="frozen"/>
      <selection activeCell="F5" sqref="F5"/>
      <selection pane="bottomLeft" activeCell="F5" sqref="F5"/>
    </sheetView>
  </sheetViews>
  <sheetFormatPr defaultColWidth="9.08203125" defaultRowHeight="12.5" x14ac:dyDescent="0.25"/>
  <cols>
    <col min="1" max="4" width="2.25" style="147" customWidth="1"/>
    <col min="5" max="5" width="40.75" style="147" customWidth="1"/>
    <col min="6" max="6" width="2.25" style="147" customWidth="1"/>
    <col min="7" max="7" width="32.08203125" style="147" customWidth="1"/>
    <col min="8" max="8" width="2.25" style="147" customWidth="1"/>
    <col min="9" max="9" width="37.5" style="147" customWidth="1"/>
    <col min="10" max="10" width="2.25" style="147" customWidth="1"/>
    <col min="11" max="11" width="22.25" style="147" customWidth="1"/>
    <col min="12" max="16384" width="9.08203125" style="147"/>
  </cols>
  <sheetData>
    <row r="1" spans="1:11" ht="32" x14ac:dyDescent="0.8">
      <c r="A1" s="146" t="str">
        <f ca="1" xml:space="preserve"> RIGHT(CELL("filename", $A$1), LEN(CELL("filename", $A$1)) - SEARCH("]", CELL("filename", $A$1)))</f>
        <v>Style Guide</v>
      </c>
      <c r="B1" s="146"/>
      <c r="C1" s="146"/>
      <c r="D1" s="146"/>
      <c r="E1" s="146"/>
      <c r="F1" s="146"/>
      <c r="G1" s="146"/>
      <c r="H1" s="146"/>
      <c r="I1" s="146"/>
      <c r="J1" s="146"/>
      <c r="K1" s="146"/>
    </row>
    <row r="3" spans="1:11" ht="15" x14ac:dyDescent="0.4">
      <c r="A3" s="153" t="s">
        <v>25</v>
      </c>
      <c r="I3" s="154"/>
      <c r="K3" s="154"/>
    </row>
    <row r="5" spans="1:11" ht="13.5" x14ac:dyDescent="0.35">
      <c r="B5" s="155" t="s">
        <v>26</v>
      </c>
    </row>
    <row r="6" spans="1:11" x14ac:dyDescent="0.25">
      <c r="E6" s="156" t="s">
        <v>27</v>
      </c>
      <c r="G6" s="147" t="s">
        <v>28</v>
      </c>
    </row>
    <row r="8" spans="1:11" x14ac:dyDescent="0.25">
      <c r="E8" s="157" t="s">
        <v>29</v>
      </c>
      <c r="G8" s="147" t="s">
        <v>30</v>
      </c>
    </row>
    <row r="10" spans="1:11" x14ac:dyDescent="0.25">
      <c r="E10" s="158" t="s">
        <v>31</v>
      </c>
      <c r="G10" s="147" t="s">
        <v>32</v>
      </c>
    </row>
    <row r="12" spans="1:11" x14ac:dyDescent="0.25">
      <c r="E12" s="147" t="s">
        <v>33</v>
      </c>
    </row>
    <row r="13" spans="1:11" x14ac:dyDescent="0.25">
      <c r="E13" s="147" t="s">
        <v>34</v>
      </c>
    </row>
    <row r="15" spans="1:11" x14ac:dyDescent="0.25">
      <c r="E15" s="159" t="s">
        <v>35</v>
      </c>
      <c r="G15" s="147" t="s">
        <v>36</v>
      </c>
    </row>
    <row r="17" spans="1:7" ht="13.5" x14ac:dyDescent="0.35">
      <c r="B17" s="155" t="s">
        <v>37</v>
      </c>
    </row>
    <row r="18" spans="1:7" x14ac:dyDescent="0.25">
      <c r="E18" s="160" t="s">
        <v>38</v>
      </c>
      <c r="G18" s="147" t="s">
        <v>39</v>
      </c>
    </row>
    <row r="20" spans="1:7" x14ac:dyDescent="0.25">
      <c r="E20" s="100" t="s">
        <v>40</v>
      </c>
      <c r="G20" s="147" t="s">
        <v>41</v>
      </c>
    </row>
    <row r="22" spans="1:7" ht="13.5" x14ac:dyDescent="0.35">
      <c r="B22" s="155" t="s">
        <v>42</v>
      </c>
    </row>
    <row r="23" spans="1:7" ht="13.5" x14ac:dyDescent="0.35">
      <c r="E23" s="161" t="s">
        <v>43</v>
      </c>
      <c r="G23" s="147" t="s">
        <v>44</v>
      </c>
    </row>
    <row r="25" spans="1:7" ht="13.5" x14ac:dyDescent="0.35">
      <c r="E25" s="152" t="s">
        <v>45</v>
      </c>
      <c r="G25" s="147" t="s">
        <v>46</v>
      </c>
    </row>
    <row r="28" spans="1:7" ht="15" x14ac:dyDescent="0.4">
      <c r="A28" s="154" t="s">
        <v>47</v>
      </c>
    </row>
    <row r="30" spans="1:7" x14ac:dyDescent="0.25">
      <c r="E30" s="162"/>
      <c r="G30" s="147" t="s">
        <v>48</v>
      </c>
    </row>
    <row r="32" spans="1:7" x14ac:dyDescent="0.25">
      <c r="E32" s="181"/>
      <c r="G32" s="147" t="s">
        <v>49</v>
      </c>
    </row>
    <row r="34" spans="1:11" x14ac:dyDescent="0.25">
      <c r="E34" s="163"/>
      <c r="G34" s="147" t="s">
        <v>50</v>
      </c>
    </row>
    <row r="36" spans="1:11" x14ac:dyDescent="0.25">
      <c r="E36" s="164"/>
      <c r="G36" s="147" t="s">
        <v>51</v>
      </c>
    </row>
    <row r="39" spans="1:11" ht="13.5" x14ac:dyDescent="0.35">
      <c r="A39" s="152" t="s">
        <v>24</v>
      </c>
      <c r="B39" s="152"/>
      <c r="C39" s="152"/>
      <c r="D39" s="152"/>
      <c r="E39" s="152"/>
      <c r="F39" s="152"/>
      <c r="G39" s="152"/>
      <c r="H39" s="152"/>
      <c r="I39" s="152"/>
      <c r="J39" s="152"/>
      <c r="K39" s="152"/>
    </row>
  </sheetData>
  <printOptions headings="1"/>
  <pageMargins left="0.7" right="0.7" top="0.75" bottom="0.75" header="0.3" footer="0.3"/>
  <pageSetup paperSize="9" scale="78"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M148"/>
  <sheetViews>
    <sheetView zoomScaleNormal="100" workbookViewId="0">
      <selection activeCell="F5" sqref="F5"/>
    </sheetView>
  </sheetViews>
  <sheetFormatPr defaultColWidth="0" defaultRowHeight="12.65" customHeight="1" zeroHeight="1" x14ac:dyDescent="0.3"/>
  <cols>
    <col min="1" max="1" width="2.25" style="168" customWidth="1"/>
    <col min="2" max="2" width="33.75" style="168" bestFit="1" customWidth="1"/>
    <col min="3" max="3" width="3.25" style="168" customWidth="1"/>
    <col min="4" max="4" width="33.75" style="168" bestFit="1" customWidth="1"/>
    <col min="5" max="5" width="3.25" style="168" customWidth="1"/>
    <col min="6" max="6" width="51" style="168" customWidth="1"/>
    <col min="7" max="7" width="2.75" style="168" customWidth="1"/>
    <col min="8" max="8" width="51" style="168" customWidth="1"/>
    <col min="9" max="9" width="2.75" style="168" customWidth="1"/>
    <col min="10" max="10" width="37.58203125" style="168" customWidth="1"/>
    <col min="11" max="11" width="25.75" style="168" customWidth="1"/>
    <col min="12" max="12" width="58.58203125" style="168" hidden="1" customWidth="1"/>
    <col min="13" max="16384" width="8.25" style="168" hidden="1"/>
  </cols>
  <sheetData>
    <row r="1" spans="1:13" s="167" customFormat="1" ht="25" x14ac:dyDescent="0.3">
      <c r="A1" s="165" t="str">
        <f ca="1" xml:space="preserve"> RIGHT(CELL("filename", $A$1), LEN(CELL("filename", $A$1)) - SEARCH("]", CELL("filename", $A$1)))</f>
        <v>ToC</v>
      </c>
      <c r="B1" s="166"/>
      <c r="C1" s="166"/>
      <c r="D1" s="166"/>
      <c r="E1" s="166"/>
      <c r="F1" s="166"/>
      <c r="G1" s="166"/>
      <c r="H1" s="166"/>
      <c r="I1" s="166"/>
      <c r="J1" s="166"/>
      <c r="K1" s="166"/>
      <c r="L1" s="166"/>
      <c r="M1" s="166"/>
    </row>
    <row r="2" spans="1:13" ht="12.5" x14ac:dyDescent="0.3"/>
    <row r="3" spans="1:13" ht="14" x14ac:dyDescent="0.3">
      <c r="B3" s="168" t="s">
        <v>52</v>
      </c>
      <c r="D3" s="169" t="s">
        <v>53</v>
      </c>
      <c r="F3" s="168" t="s">
        <v>54</v>
      </c>
      <c r="H3" s="169" t="s">
        <v>55</v>
      </c>
      <c r="J3" s="176"/>
    </row>
    <row r="4" spans="1:13" ht="12.5" x14ac:dyDescent="0.3">
      <c r="J4" s="176"/>
    </row>
    <row r="5" spans="1:13" ht="14" x14ac:dyDescent="0.3">
      <c r="B5" s="170" t="s">
        <v>56</v>
      </c>
      <c r="D5" s="171" t="s">
        <v>57</v>
      </c>
      <c r="F5" s="179" t="s">
        <v>58</v>
      </c>
      <c r="H5" s="180" t="s">
        <v>59</v>
      </c>
      <c r="J5" s="177"/>
    </row>
    <row r="6" spans="1:13" ht="12.5" x14ac:dyDescent="0.3">
      <c r="B6" s="168" t="s">
        <v>60</v>
      </c>
      <c r="D6" s="168" t="s">
        <v>61</v>
      </c>
      <c r="F6" s="178" t="s">
        <v>62</v>
      </c>
      <c r="H6" s="168" t="s">
        <v>63</v>
      </c>
      <c r="J6" s="176"/>
    </row>
    <row r="7" spans="1:13" ht="12.5" x14ac:dyDescent="0.3">
      <c r="F7" s="172"/>
      <c r="J7" s="176"/>
    </row>
    <row r="8" spans="1:13" ht="14" x14ac:dyDescent="0.3">
      <c r="B8" s="170" t="s">
        <v>64</v>
      </c>
      <c r="D8" s="171" t="s">
        <v>65</v>
      </c>
      <c r="F8" s="179" t="s">
        <v>66</v>
      </c>
      <c r="H8" s="176"/>
      <c r="J8" s="177"/>
    </row>
    <row r="9" spans="1:13" ht="12.5" x14ac:dyDescent="0.3">
      <c r="B9" s="168" t="s">
        <v>67</v>
      </c>
      <c r="D9" s="168" t="s">
        <v>68</v>
      </c>
      <c r="F9" s="178" t="s">
        <v>69</v>
      </c>
      <c r="H9" s="176"/>
      <c r="J9" s="176"/>
    </row>
    <row r="10" spans="1:13" ht="12.5" x14ac:dyDescent="0.3">
      <c r="F10" s="178"/>
      <c r="H10" s="176"/>
      <c r="J10" s="176"/>
    </row>
    <row r="11" spans="1:13" ht="12.5" x14ac:dyDescent="0.3">
      <c r="B11" s="173" t="s">
        <v>70</v>
      </c>
      <c r="D11" s="176"/>
      <c r="H11" s="176"/>
    </row>
    <row r="12" spans="1:13" ht="12.5" x14ac:dyDescent="0.3">
      <c r="B12" s="168" t="s">
        <v>71</v>
      </c>
      <c r="D12" s="176"/>
      <c r="H12" s="176"/>
    </row>
    <row r="13" spans="1:13" s="175" customFormat="1" ht="13" x14ac:dyDescent="0.3">
      <c r="A13" s="174" t="s">
        <v>72</v>
      </c>
    </row>
    <row r="14" spans="1:13" ht="12.5" x14ac:dyDescent="0.3"/>
    <row r="15" spans="1:13" ht="12.5" hidden="1" x14ac:dyDescent="0.3"/>
    <row r="16" spans="1:13" ht="12.5" hidden="1" x14ac:dyDescent="0.3"/>
    <row r="17" ht="12.5" hidden="1" x14ac:dyDescent="0.3"/>
    <row r="18" ht="12.5" hidden="1" x14ac:dyDescent="0.3"/>
    <row r="19" ht="12.5" hidden="1" x14ac:dyDescent="0.3"/>
    <row r="20" ht="12.5" hidden="1" x14ac:dyDescent="0.3"/>
    <row r="21" ht="12.5" hidden="1" x14ac:dyDescent="0.3"/>
    <row r="22" ht="12.5" hidden="1" x14ac:dyDescent="0.3"/>
    <row r="23" ht="12.5" hidden="1" x14ac:dyDescent="0.3"/>
    <row r="24" ht="12.5" hidden="1" x14ac:dyDescent="0.3"/>
    <row r="25" ht="12.5" hidden="1" x14ac:dyDescent="0.3"/>
    <row r="26" ht="12.5" hidden="1" x14ac:dyDescent="0.3"/>
    <row r="27" ht="12.5" hidden="1" x14ac:dyDescent="0.3"/>
    <row r="28" ht="12.5" hidden="1" x14ac:dyDescent="0.3"/>
    <row r="29" ht="12.5" hidden="1" x14ac:dyDescent="0.3"/>
    <row r="30" ht="12.5" hidden="1" x14ac:dyDescent="0.3"/>
    <row r="31" ht="12.5" hidden="1" x14ac:dyDescent="0.3"/>
    <row r="32" ht="12.5" hidden="1" x14ac:dyDescent="0.3"/>
    <row r="33" ht="12.5" hidden="1" x14ac:dyDescent="0.3"/>
    <row r="34" ht="12.5" hidden="1" x14ac:dyDescent="0.3"/>
    <row r="35" ht="12.5" hidden="1" x14ac:dyDescent="0.3"/>
    <row r="36" ht="12.5" hidden="1" x14ac:dyDescent="0.3"/>
    <row r="37" ht="12.5" hidden="1" x14ac:dyDescent="0.3"/>
    <row r="38" ht="12.5" hidden="1" x14ac:dyDescent="0.3"/>
    <row r="39" ht="12.5" hidden="1" x14ac:dyDescent="0.3"/>
    <row r="40" ht="12.5" hidden="1" x14ac:dyDescent="0.3"/>
    <row r="41" ht="12.5" hidden="1" x14ac:dyDescent="0.3"/>
    <row r="42" ht="12.5" hidden="1" x14ac:dyDescent="0.3"/>
    <row r="43" ht="12.5" hidden="1" x14ac:dyDescent="0.3"/>
    <row r="44" ht="12.5" hidden="1" x14ac:dyDescent="0.3"/>
    <row r="45" ht="12.5" hidden="1" x14ac:dyDescent="0.3"/>
    <row r="46" ht="12.5" hidden="1" x14ac:dyDescent="0.3"/>
    <row r="47" ht="12.5" hidden="1" x14ac:dyDescent="0.3"/>
    <row r="48" ht="12.5" hidden="1" x14ac:dyDescent="0.3"/>
    <row r="49" ht="12.5" hidden="1" x14ac:dyDescent="0.3"/>
    <row r="50" ht="12.5" hidden="1" x14ac:dyDescent="0.3"/>
    <row r="51" ht="12.5" hidden="1" x14ac:dyDescent="0.3"/>
    <row r="52" ht="12.5" hidden="1" x14ac:dyDescent="0.3"/>
    <row r="53" ht="12.5" hidden="1" x14ac:dyDescent="0.3"/>
    <row r="54" ht="12.5" hidden="1" x14ac:dyDescent="0.3"/>
    <row r="55" ht="12.5" hidden="1" x14ac:dyDescent="0.3"/>
    <row r="56" ht="12.5" hidden="1" x14ac:dyDescent="0.3"/>
    <row r="57" ht="12.5" hidden="1" x14ac:dyDescent="0.3"/>
    <row r="58" ht="12.5" hidden="1" x14ac:dyDescent="0.3"/>
    <row r="59" ht="12.5" hidden="1" x14ac:dyDescent="0.3"/>
    <row r="60" ht="12.5" hidden="1" x14ac:dyDescent="0.3"/>
    <row r="61" ht="12.5" hidden="1" x14ac:dyDescent="0.3"/>
    <row r="62" ht="12.5" hidden="1" x14ac:dyDescent="0.3"/>
    <row r="63" ht="12.5" x14ac:dyDescent="0.3"/>
    <row r="64" ht="12.5" x14ac:dyDescent="0.3"/>
    <row r="65" ht="12.5" x14ac:dyDescent="0.3"/>
    <row r="66" ht="12.5" x14ac:dyDescent="0.3"/>
    <row r="67" ht="12.5" x14ac:dyDescent="0.3"/>
    <row r="68" ht="12.5" x14ac:dyDescent="0.3"/>
    <row r="69" ht="12.5" x14ac:dyDescent="0.3"/>
    <row r="70" ht="12.5" x14ac:dyDescent="0.3"/>
    <row r="71" ht="12.5" x14ac:dyDescent="0.3"/>
    <row r="72" ht="12.5" x14ac:dyDescent="0.3"/>
    <row r="73" ht="12.5" x14ac:dyDescent="0.3"/>
    <row r="74" ht="12.5" x14ac:dyDescent="0.3"/>
    <row r="75" ht="12.5" x14ac:dyDescent="0.3"/>
    <row r="76" ht="12.5" x14ac:dyDescent="0.3"/>
    <row r="77" ht="12.5" x14ac:dyDescent="0.3"/>
    <row r="78" ht="12.5" x14ac:dyDescent="0.3"/>
    <row r="79" ht="12.5" x14ac:dyDescent="0.3"/>
    <row r="80" ht="12.5" x14ac:dyDescent="0.3"/>
    <row r="81" ht="12.5" x14ac:dyDescent="0.3"/>
    <row r="82" ht="12.5" x14ac:dyDescent="0.3"/>
    <row r="83" ht="12.5" x14ac:dyDescent="0.3"/>
    <row r="84" ht="12.5" x14ac:dyDescent="0.3"/>
    <row r="85" ht="12.5" x14ac:dyDescent="0.3"/>
    <row r="86" ht="12.5" x14ac:dyDescent="0.3"/>
    <row r="87" ht="12.5" x14ac:dyDescent="0.3"/>
    <row r="88" ht="12.5" x14ac:dyDescent="0.3"/>
    <row r="89" ht="12.5" x14ac:dyDescent="0.3"/>
    <row r="90" ht="12.5" x14ac:dyDescent="0.3"/>
    <row r="91" ht="12.5" x14ac:dyDescent="0.3"/>
    <row r="92" ht="12.5" x14ac:dyDescent="0.3"/>
    <row r="93" ht="12.5" x14ac:dyDescent="0.3"/>
    <row r="94" ht="12.5" x14ac:dyDescent="0.3"/>
    <row r="95" ht="12.5" x14ac:dyDescent="0.3"/>
    <row r="96" ht="12.5" x14ac:dyDescent="0.3"/>
    <row r="97" ht="12.5" x14ac:dyDescent="0.3"/>
    <row r="98" ht="12.5" x14ac:dyDescent="0.3"/>
    <row r="99" ht="12.5" x14ac:dyDescent="0.3"/>
    <row r="100" ht="12.5" x14ac:dyDescent="0.3"/>
    <row r="101" ht="12.5" x14ac:dyDescent="0.3"/>
    <row r="102" ht="12.5" x14ac:dyDescent="0.3"/>
    <row r="103" ht="12.5" x14ac:dyDescent="0.3"/>
    <row r="104" ht="12.5" x14ac:dyDescent="0.3"/>
    <row r="105" ht="12.5" x14ac:dyDescent="0.3"/>
    <row r="106" ht="12.5" x14ac:dyDescent="0.3"/>
    <row r="107" ht="12.5" x14ac:dyDescent="0.3"/>
    <row r="108" ht="12.5" x14ac:dyDescent="0.3"/>
    <row r="109" ht="12.5" x14ac:dyDescent="0.3"/>
    <row r="110" ht="12.5" x14ac:dyDescent="0.3"/>
    <row r="111" ht="12.5" x14ac:dyDescent="0.3"/>
    <row r="112" ht="12.5" x14ac:dyDescent="0.3"/>
    <row r="113" ht="12.5" x14ac:dyDescent="0.3"/>
    <row r="114" ht="12.5" x14ac:dyDescent="0.3"/>
    <row r="115" ht="12.5" x14ac:dyDescent="0.3"/>
    <row r="116" ht="12.5" x14ac:dyDescent="0.3"/>
    <row r="117" ht="12.5" x14ac:dyDescent="0.3"/>
    <row r="118" ht="12.5" x14ac:dyDescent="0.3"/>
    <row r="119" ht="12.5" x14ac:dyDescent="0.3"/>
    <row r="120" ht="12.5" x14ac:dyDescent="0.3"/>
    <row r="121" ht="12.5" x14ac:dyDescent="0.3"/>
    <row r="122" ht="12.5" x14ac:dyDescent="0.3"/>
    <row r="123" ht="12.5" x14ac:dyDescent="0.3"/>
    <row r="124" ht="12.5" x14ac:dyDescent="0.3"/>
    <row r="125" ht="12.5" x14ac:dyDescent="0.3"/>
    <row r="126" ht="12.5" x14ac:dyDescent="0.3"/>
    <row r="127" ht="12.5" x14ac:dyDescent="0.3"/>
    <row r="128" ht="12.5" x14ac:dyDescent="0.3"/>
    <row r="129" ht="12.5" x14ac:dyDescent="0.3"/>
    <row r="130" ht="12.5" x14ac:dyDescent="0.3"/>
    <row r="131" ht="12.5" x14ac:dyDescent="0.3"/>
    <row r="132" ht="12.5" x14ac:dyDescent="0.3"/>
    <row r="133" ht="12.5" x14ac:dyDescent="0.3"/>
    <row r="134" ht="12.5" x14ac:dyDescent="0.3"/>
    <row r="135" ht="12.5" x14ac:dyDescent="0.3"/>
    <row r="136" ht="12.65" customHeight="1" x14ac:dyDescent="0.3"/>
    <row r="137" ht="12.65" customHeight="1" x14ac:dyDescent="0.3"/>
    <row r="138" ht="12.65" customHeight="1" x14ac:dyDescent="0.3"/>
    <row r="139" ht="12.65" customHeight="1" x14ac:dyDescent="0.3"/>
    <row r="140" ht="12.65" customHeight="1" x14ac:dyDescent="0.3"/>
    <row r="141" ht="12.65" customHeight="1" x14ac:dyDescent="0.3"/>
    <row r="142" ht="12.65" customHeight="1" x14ac:dyDescent="0.3"/>
    <row r="143" ht="12.65" customHeight="1" x14ac:dyDescent="0.3"/>
    <row r="144" ht="12.65" customHeight="1" x14ac:dyDescent="0.3"/>
    <row r="145" ht="12.65" customHeight="1" x14ac:dyDescent="0.3"/>
    <row r="146" ht="12.65" customHeight="1" x14ac:dyDescent="0.3"/>
    <row r="147" ht="12.65" customHeight="1" x14ac:dyDescent="0.3"/>
    <row r="148" ht="12.65" customHeight="1" x14ac:dyDescent="0.3"/>
  </sheetData>
  <printOptions headings="1"/>
  <pageMargins left="0.7" right="0.7" top="0.75" bottom="0.75" header="0.3" footer="0.3"/>
  <pageSetup paperSize="9" scale="48"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CEABF"/>
    <pageSetUpPr fitToPage="1"/>
  </sheetPr>
  <dimension ref="A1:S28"/>
  <sheetViews>
    <sheetView showGridLines="0" zoomScaleNormal="100" workbookViewId="0">
      <selection activeCell="A2" sqref="A2"/>
    </sheetView>
  </sheetViews>
  <sheetFormatPr defaultColWidth="8.58203125" defaultRowHeight="12.5" x14ac:dyDescent="0.25"/>
  <cols>
    <col min="1" max="4" width="1.58203125" style="80" customWidth="1"/>
    <col min="5" max="5" width="45.58203125" style="80" customWidth="1"/>
    <col min="6" max="8" width="15.58203125" style="80" customWidth="1"/>
    <col min="9" max="9" width="2.58203125" style="80" customWidth="1"/>
    <col min="10" max="16384" width="8.58203125" style="80"/>
  </cols>
  <sheetData>
    <row r="1" spans="1:19" s="21" customFormat="1" ht="27" x14ac:dyDescent="0.3">
      <c r="A1" s="19" t="str">
        <f ca="1" xml:space="preserve"> RIGHT(CELL("filename", $A$1), LEN(CELL("filename", $A$1)) - SEARCH("]", CELL("filename", $A$1)))</f>
        <v>InpCompany</v>
      </c>
      <c r="B1" s="19"/>
      <c r="C1" s="19"/>
      <c r="D1" s="128"/>
      <c r="E1" s="128"/>
      <c r="F1" s="128"/>
      <c r="G1" s="128"/>
      <c r="H1" s="129" t="str">
        <f>InpCompany!F5</f>
        <v>Yorkshire Water</v>
      </c>
      <c r="I1" s="130"/>
    </row>
    <row r="2" spans="1:19" s="16" customFormat="1" ht="13" x14ac:dyDescent="0.3">
      <c r="F2" s="30" t="s">
        <v>73</v>
      </c>
      <c r="G2" s="30" t="s">
        <v>74</v>
      </c>
      <c r="H2" s="30" t="s">
        <v>75</v>
      </c>
    </row>
    <row r="3" spans="1:19" s="7" customFormat="1" ht="13" x14ac:dyDescent="0.3">
      <c r="A3" s="3" t="s">
        <v>39</v>
      </c>
      <c r="B3" s="4"/>
      <c r="C3" s="5"/>
      <c r="D3" s="6"/>
      <c r="E3" s="6"/>
      <c r="F3" s="6"/>
      <c r="G3" s="2"/>
      <c r="H3" s="2"/>
    </row>
    <row r="5" spans="1:19" s="16" customFormat="1" x14ac:dyDescent="0.25">
      <c r="E5" s="16" t="s">
        <v>76</v>
      </c>
      <c r="F5" s="1" t="s">
        <v>77</v>
      </c>
      <c r="G5" s="80"/>
      <c r="J5" s="80"/>
      <c r="K5" s="80"/>
      <c r="L5" s="80"/>
      <c r="M5" s="80"/>
      <c r="N5" s="80"/>
      <c r="O5" s="80"/>
      <c r="P5" s="80"/>
      <c r="Q5" s="80"/>
      <c r="R5" s="80"/>
      <c r="S5" s="80"/>
    </row>
    <row r="6" spans="1:19" s="16" customFormat="1" x14ac:dyDescent="0.25">
      <c r="E6" s="16" t="s">
        <v>78</v>
      </c>
      <c r="F6" s="100" t="str">
        <f>INDEX(Validation!C4:C21, MATCH(F5, Validation!B4:B21, 0))</f>
        <v>YKY</v>
      </c>
      <c r="G6" s="80"/>
      <c r="J6" s="80"/>
      <c r="K6" s="80"/>
      <c r="L6" s="80"/>
      <c r="M6" s="80"/>
      <c r="N6" s="80"/>
      <c r="O6" s="80"/>
      <c r="P6" s="80"/>
      <c r="Q6" s="80"/>
      <c r="R6" s="80"/>
      <c r="S6" s="80"/>
    </row>
    <row r="8" spans="1:19" x14ac:dyDescent="0.25">
      <c r="E8" s="80" t="s">
        <v>79</v>
      </c>
      <c r="F8" s="101" t="s">
        <v>80</v>
      </c>
      <c r="G8" s="80" t="s">
        <v>81</v>
      </c>
      <c r="H8" s="102"/>
      <c r="I8" s="103"/>
    </row>
    <row r="9" spans="1:19" ht="13" x14ac:dyDescent="0.3">
      <c r="G9" s="104"/>
      <c r="H9" s="104"/>
      <c r="I9" s="104"/>
    </row>
    <row r="10" spans="1:19" ht="13" x14ac:dyDescent="0.3">
      <c r="E10" s="80" t="s">
        <v>82</v>
      </c>
      <c r="F10" s="105" t="s">
        <v>83</v>
      </c>
      <c r="G10" s="80" t="s">
        <v>81</v>
      </c>
      <c r="H10" s="104"/>
      <c r="I10" s="104"/>
    </row>
    <row r="11" spans="1:19" ht="13" x14ac:dyDescent="0.3">
      <c r="E11" s="80" t="s">
        <v>84</v>
      </c>
      <c r="F11" s="105" t="str">
        <f>"£m ("&amp;F10&amp;" prices)"</f>
        <v>£m (2012-13 prices)</v>
      </c>
      <c r="G11" s="80" t="s">
        <v>85</v>
      </c>
      <c r="H11" s="104"/>
      <c r="I11" s="104"/>
    </row>
    <row r="13" spans="1:19" ht="13" x14ac:dyDescent="0.3">
      <c r="C13" s="83" t="s">
        <v>86</v>
      </c>
    </row>
    <row r="15" spans="1:19" x14ac:dyDescent="0.25">
      <c r="E15" s="80" t="s">
        <v>87</v>
      </c>
      <c r="F15" s="106"/>
      <c r="G15" s="80" t="str">
        <f>$F$11</f>
        <v>£m (2012-13 prices)</v>
      </c>
    </row>
    <row r="16" spans="1:19" x14ac:dyDescent="0.25">
      <c r="E16" s="80" t="s">
        <v>88</v>
      </c>
      <c r="F16" s="106"/>
      <c r="G16" s="80" t="str">
        <f>$F$11</f>
        <v>£m (2012-13 prices)</v>
      </c>
    </row>
    <row r="17" spans="1:8" x14ac:dyDescent="0.25">
      <c r="E17" s="29" t="s">
        <v>89</v>
      </c>
      <c r="F17" s="107">
        <f>SUM(F15:F16)</f>
        <v>0</v>
      </c>
      <c r="G17" s="80" t="str">
        <f>$F$11</f>
        <v>£m (2012-13 prices)</v>
      </c>
    </row>
    <row r="18" spans="1:8" x14ac:dyDescent="0.25">
      <c r="E18" s="29"/>
      <c r="F18" s="107"/>
    </row>
    <row r="19" spans="1:8" x14ac:dyDescent="0.25">
      <c r="E19" s="29" t="s">
        <v>90</v>
      </c>
      <c r="F19" s="108"/>
      <c r="G19" s="80" t="str">
        <f>$F$11</f>
        <v>£m (2012-13 prices)</v>
      </c>
    </row>
    <row r="20" spans="1:8" x14ac:dyDescent="0.25">
      <c r="E20" s="29" t="s">
        <v>91</v>
      </c>
      <c r="F20" s="108"/>
      <c r="G20" s="80" t="str">
        <f>$F$11</f>
        <v>£m (2012-13 prices)</v>
      </c>
    </row>
    <row r="21" spans="1:8" x14ac:dyDescent="0.25">
      <c r="E21" s="29" t="s">
        <v>92</v>
      </c>
      <c r="F21" s="107">
        <f>SUM(F19:F20)</f>
        <v>0</v>
      </c>
      <c r="G21" s="80" t="str">
        <f>$F$11</f>
        <v>£m (2012-13 prices)</v>
      </c>
    </row>
    <row r="23" spans="1:8" x14ac:dyDescent="0.25">
      <c r="D23" s="82" t="s">
        <v>93</v>
      </c>
    </row>
    <row r="24" spans="1:8" x14ac:dyDescent="0.25">
      <c r="E24" s="80" t="s">
        <v>94</v>
      </c>
      <c r="F24" s="109" t="s">
        <v>21</v>
      </c>
      <c r="G24" s="80" t="s">
        <v>95</v>
      </c>
    </row>
    <row r="25" spans="1:8" x14ac:dyDescent="0.25">
      <c r="E25" s="80" t="s">
        <v>96</v>
      </c>
      <c r="F25" s="109" t="s">
        <v>21</v>
      </c>
      <c r="G25" s="80" t="s">
        <v>95</v>
      </c>
    </row>
    <row r="28" spans="1:8" ht="13" x14ac:dyDescent="0.25">
      <c r="A28" s="139" t="s">
        <v>72</v>
      </c>
      <c r="B28" s="140"/>
      <c r="C28" s="141"/>
      <c r="D28" s="142"/>
      <c r="E28" s="143"/>
      <c r="F28" s="143"/>
      <c r="G28" s="143"/>
      <c r="H28" s="143"/>
    </row>
  </sheetData>
  <conditionalFormatting sqref="H28">
    <cfRule type="cellIs" dxfId="38" priority="1" operator="equal">
      <formula>0</formula>
    </cfRule>
  </conditionalFormatting>
  <printOptions headings="1"/>
  <pageMargins left="0.7" right="0.7" top="0.75" bottom="0.75" header="0.3" footer="0.3"/>
  <pageSetup paperSize="9" scale="63" fitToHeight="0" orientation="landscape" r:id="rId1"/>
  <headerFooter>
    <oddHeader>&amp;L&amp;F&amp;CSheet: &amp;A&amp;ROFFICIAL</oddHeader>
    <oddFooter>&amp;LPrinted on &amp;D at &amp;T&amp;CPage &amp;P of &amp;N&amp;ROfwat</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Validation!$A$4:$A$9</xm:f>
          </x14:formula1>
          <xm:sqref>F8</xm:sqref>
        </x14:dataValidation>
        <x14:dataValidation type="list" allowBlank="1" showInputMessage="1" showErrorMessage="1" xr:uid="{00000000-0002-0000-0300-000000000000}">
          <x14:formula1>
            <xm:f>Validation!$B$4:$B$21</xm:f>
          </x14:formula1>
          <xm:sqref>F5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CEABF"/>
    <pageSetUpPr fitToPage="1"/>
  </sheetPr>
  <dimension ref="A1:DG109"/>
  <sheetViews>
    <sheetView showGridLines="0" zoomScaleNormal="100" workbookViewId="0">
      <selection activeCell="S14" sqref="S14"/>
    </sheetView>
  </sheetViews>
  <sheetFormatPr defaultColWidth="0" defaultRowHeight="12.5" x14ac:dyDescent="0.25"/>
  <cols>
    <col min="1" max="4" width="1.58203125" style="29" customWidth="1"/>
    <col min="5" max="5" width="45.58203125" style="29" customWidth="1"/>
    <col min="6" max="8" width="15.58203125" style="29" customWidth="1"/>
    <col min="9" max="9" width="3.5" style="253" customWidth="1"/>
    <col min="10" max="43" width="20" style="29" customWidth="1"/>
    <col min="44" max="49" width="9.75" style="29" hidden="1" customWidth="1"/>
    <col min="50" max="50" width="29.25" style="29" hidden="1" customWidth="1"/>
    <col min="51" max="59" width="9.75" style="29" hidden="1" customWidth="1"/>
    <col min="60" max="60" width="29.25" style="29" hidden="1" customWidth="1"/>
    <col min="61" max="69" width="9.75" style="29" hidden="1" customWidth="1"/>
    <col min="70" max="72" width="8.58203125" style="29" customWidth="1"/>
    <col min="73" max="111" width="0" style="29" hidden="1" customWidth="1"/>
    <col min="112" max="16384" width="8.58203125" style="29" hidden="1"/>
  </cols>
  <sheetData>
    <row r="1" spans="1:111" s="20" customFormat="1" ht="27.5" x14ac:dyDescent="0.3">
      <c r="A1" s="19" t="str">
        <f ca="1" xml:space="preserve"> RIGHT(CELL("filename", $A$1), LEN(CELL("filename", $A$1)) - SEARCH("]", CELL("filename", $A$1)))</f>
        <v>InpPerformance</v>
      </c>
      <c r="B1" s="19"/>
      <c r="C1" s="19"/>
      <c r="D1" s="19"/>
      <c r="E1" s="19"/>
      <c r="F1" s="19"/>
      <c r="G1" s="19"/>
      <c r="H1" s="19"/>
      <c r="I1" s="254"/>
      <c r="J1" s="19" t="str">
        <f>InpCompany!F5</f>
        <v>Yorkshire Water</v>
      </c>
      <c r="K1" s="19"/>
      <c r="L1" s="19"/>
      <c r="M1" s="19"/>
      <c r="N1" s="19"/>
      <c r="O1" s="19"/>
      <c r="P1" s="19"/>
      <c r="Q1" s="19"/>
      <c r="R1" s="19"/>
      <c r="S1" s="19"/>
      <c r="T1" s="19" t="str">
        <f>InpCompany!F5</f>
        <v>Yorkshire Water</v>
      </c>
      <c r="U1" s="19"/>
      <c r="V1" s="19"/>
      <c r="W1" s="19"/>
      <c r="X1" s="19"/>
      <c r="Y1" s="19"/>
      <c r="Z1" s="19"/>
      <c r="AA1" s="19"/>
      <c r="AB1" s="19"/>
      <c r="AC1" s="19"/>
      <c r="AD1" s="19" t="str">
        <f>InpCompany!F5</f>
        <v>Yorkshire Water</v>
      </c>
      <c r="AE1" s="19"/>
      <c r="AF1" s="19"/>
      <c r="AG1" s="19"/>
      <c r="AH1" s="19"/>
      <c r="AI1" s="19"/>
      <c r="AJ1" s="19"/>
      <c r="AK1" s="19"/>
      <c r="AL1" s="19"/>
      <c r="AM1" s="19"/>
      <c r="AN1" s="19" t="str">
        <f>InpCompany!F5</f>
        <v>Yorkshire Water</v>
      </c>
      <c r="AO1" s="19"/>
      <c r="AP1" s="19"/>
      <c r="AQ1" s="19"/>
      <c r="AR1" s="19"/>
      <c r="AS1" s="19"/>
      <c r="AT1" s="19"/>
      <c r="AU1" s="19"/>
      <c r="AV1" s="19"/>
      <c r="AW1" s="19"/>
      <c r="AX1" s="19" t="str">
        <f>InpCompany!F5</f>
        <v>Yorkshire Water</v>
      </c>
      <c r="AY1" s="19"/>
      <c r="AZ1" s="19"/>
      <c r="BA1" s="19"/>
      <c r="BB1" s="19"/>
      <c r="BC1" s="19"/>
      <c r="BD1" s="19"/>
      <c r="BE1" s="19"/>
      <c r="BF1" s="19"/>
      <c r="BG1" s="19"/>
      <c r="BH1" s="19" t="str">
        <f>InpCompany!F5</f>
        <v>Yorkshire Water</v>
      </c>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row>
    <row r="2" spans="1:111" s="16" customFormat="1" ht="13" x14ac:dyDescent="0.3">
      <c r="F2" s="30" t="s">
        <v>73</v>
      </c>
      <c r="G2" s="30" t="s">
        <v>74</v>
      </c>
      <c r="H2" s="30" t="s">
        <v>75</v>
      </c>
      <c r="I2" s="251"/>
      <c r="N2" s="32"/>
      <c r="O2" s="32"/>
      <c r="P2" s="32"/>
      <c r="Q2" s="32"/>
      <c r="R2" s="32"/>
    </row>
    <row r="3" spans="1:111" s="36" customFormat="1" ht="13" x14ac:dyDescent="0.3">
      <c r="A3" s="8" t="s">
        <v>97</v>
      </c>
      <c r="B3" s="33"/>
      <c r="C3" s="34"/>
      <c r="D3" s="35"/>
      <c r="E3" s="35"/>
      <c r="F3" s="35"/>
      <c r="I3" s="250"/>
      <c r="N3" s="37"/>
      <c r="O3" s="37"/>
      <c r="P3" s="37"/>
      <c r="Q3" s="37"/>
      <c r="R3" s="37"/>
    </row>
    <row r="4" spans="1:111" s="16" customFormat="1" x14ac:dyDescent="0.25">
      <c r="I4" s="251"/>
      <c r="J4" s="29"/>
      <c r="K4" s="29"/>
      <c r="L4" s="29"/>
      <c r="M4" s="29"/>
      <c r="N4" s="38"/>
      <c r="O4" s="38"/>
      <c r="P4" s="38"/>
      <c r="Q4" s="38"/>
      <c r="R4" s="38"/>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row>
    <row r="5" spans="1:111" s="16" customFormat="1" ht="15" customHeight="1" x14ac:dyDescent="0.25">
      <c r="B5" s="47" t="s">
        <v>98</v>
      </c>
      <c r="I5" s="251"/>
      <c r="J5" s="187"/>
      <c r="K5" s="268" t="s">
        <v>99</v>
      </c>
      <c r="L5" s="187"/>
      <c r="M5" s="204" t="s">
        <v>100</v>
      </c>
      <c r="N5" s="187"/>
      <c r="O5" s="204"/>
      <c r="P5" s="268" t="s">
        <v>99</v>
      </c>
      <c r="Q5" s="204" t="s">
        <v>100</v>
      </c>
      <c r="R5" s="204"/>
      <c r="S5" s="204" t="s">
        <v>100</v>
      </c>
      <c r="T5" s="204"/>
      <c r="U5" s="268" t="s">
        <v>99</v>
      </c>
      <c r="V5" s="268" t="s">
        <v>99</v>
      </c>
      <c r="W5" s="268" t="s">
        <v>99</v>
      </c>
      <c r="X5" s="187"/>
      <c r="Y5" s="268" t="s">
        <v>99</v>
      </c>
      <c r="Z5" s="268" t="s">
        <v>99</v>
      </c>
      <c r="AA5" s="187"/>
      <c r="AB5" s="204" t="s">
        <v>100</v>
      </c>
      <c r="AC5" s="268" t="s">
        <v>99</v>
      </c>
      <c r="AD5" s="204" t="s">
        <v>100</v>
      </c>
      <c r="AE5" s="204" t="s">
        <v>100</v>
      </c>
      <c r="AF5" s="204" t="s">
        <v>100</v>
      </c>
      <c r="AG5" s="204"/>
      <c r="AH5" s="268" t="s">
        <v>99</v>
      </c>
      <c r="AI5" s="268" t="s">
        <v>99</v>
      </c>
      <c r="AJ5" s="269" t="s">
        <v>101</v>
      </c>
      <c r="AK5" s="268" t="s">
        <v>99</v>
      </c>
      <c r="AL5" s="268" t="s">
        <v>99</v>
      </c>
      <c r="AM5" s="268" t="s">
        <v>99</v>
      </c>
      <c r="AN5" s="268" t="s">
        <v>99</v>
      </c>
      <c r="AO5" s="268" t="s">
        <v>99</v>
      </c>
      <c r="AP5" s="268" t="s">
        <v>99</v>
      </c>
      <c r="AQ5" s="268" t="s">
        <v>99</v>
      </c>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row>
    <row r="6" spans="1:111" s="16" customFormat="1" ht="12.65" customHeight="1" x14ac:dyDescent="0.25">
      <c r="I6" s="256" t="s">
        <v>102</v>
      </c>
      <c r="J6" s="248">
        <v>1</v>
      </c>
      <c r="K6" s="249"/>
      <c r="L6" s="248">
        <v>2</v>
      </c>
      <c r="M6" s="248">
        <v>3</v>
      </c>
      <c r="N6" s="248">
        <v>4</v>
      </c>
      <c r="O6" s="248">
        <v>5</v>
      </c>
      <c r="P6" s="249"/>
      <c r="Q6" s="248">
        <v>6</v>
      </c>
      <c r="R6" s="248">
        <v>7</v>
      </c>
      <c r="S6" s="248">
        <v>8</v>
      </c>
      <c r="T6" s="248">
        <v>9</v>
      </c>
      <c r="U6" s="249"/>
      <c r="V6" s="249"/>
      <c r="W6" s="249"/>
      <c r="X6" s="248">
        <v>10</v>
      </c>
      <c r="Y6" s="249"/>
      <c r="Z6" s="249"/>
      <c r="AA6" s="248">
        <v>11</v>
      </c>
      <c r="AB6" s="248">
        <v>12</v>
      </c>
      <c r="AC6" s="249"/>
      <c r="AD6" s="248">
        <v>13</v>
      </c>
      <c r="AE6" s="248">
        <v>14</v>
      </c>
      <c r="AF6" s="248">
        <v>15</v>
      </c>
      <c r="AG6" s="248">
        <v>16</v>
      </c>
      <c r="AH6" s="249"/>
      <c r="AI6" s="249"/>
      <c r="AJ6" s="249"/>
      <c r="AK6" s="249"/>
      <c r="AL6" s="249"/>
      <c r="AM6" s="249"/>
      <c r="AN6" s="249"/>
      <c r="AO6" s="249"/>
      <c r="AP6" s="249"/>
      <c r="AQ6" s="249"/>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row>
    <row r="7" spans="1:111" s="16" customFormat="1" x14ac:dyDescent="0.3">
      <c r="E7" s="16" t="s">
        <v>103</v>
      </c>
      <c r="G7" s="16" t="s">
        <v>85</v>
      </c>
      <c r="I7" s="256" t="s">
        <v>104</v>
      </c>
      <c r="J7" s="188" t="s">
        <v>105</v>
      </c>
      <c r="K7" s="188" t="s">
        <v>106</v>
      </c>
      <c r="L7" s="188" t="s">
        <v>107</v>
      </c>
      <c r="M7" s="188" t="s">
        <v>108</v>
      </c>
      <c r="N7" s="188" t="s">
        <v>109</v>
      </c>
      <c r="O7" s="188" t="s">
        <v>110</v>
      </c>
      <c r="P7" s="188" t="s">
        <v>111</v>
      </c>
      <c r="Q7" s="188" t="s">
        <v>112</v>
      </c>
      <c r="R7" s="188" t="s">
        <v>113</v>
      </c>
      <c r="S7" s="188" t="s">
        <v>114</v>
      </c>
      <c r="T7" s="188" t="s">
        <v>115</v>
      </c>
      <c r="U7" s="188" t="s">
        <v>116</v>
      </c>
      <c r="V7" s="188" t="s">
        <v>117</v>
      </c>
      <c r="W7" s="188" t="s">
        <v>118</v>
      </c>
      <c r="X7" s="188" t="s">
        <v>119</v>
      </c>
      <c r="Y7" s="188" t="s">
        <v>120</v>
      </c>
      <c r="Z7" s="188" t="s">
        <v>121</v>
      </c>
      <c r="AA7" s="188" t="s">
        <v>122</v>
      </c>
      <c r="AB7" s="188" t="s">
        <v>123</v>
      </c>
      <c r="AC7" s="188" t="s">
        <v>124</v>
      </c>
      <c r="AD7" s="188" t="s">
        <v>125</v>
      </c>
      <c r="AE7" s="188" t="s">
        <v>126</v>
      </c>
      <c r="AF7" s="188" t="s">
        <v>127</v>
      </c>
      <c r="AG7" s="188" t="s">
        <v>128</v>
      </c>
      <c r="AH7" s="188" t="s">
        <v>129</v>
      </c>
      <c r="AI7" s="188" t="s">
        <v>130</v>
      </c>
      <c r="AJ7" s="188" t="s">
        <v>131</v>
      </c>
      <c r="AK7" s="188" t="s">
        <v>132</v>
      </c>
      <c r="AL7" s="188" t="s">
        <v>133</v>
      </c>
      <c r="AM7" s="188" t="s">
        <v>134</v>
      </c>
      <c r="AN7" s="188" t="s">
        <v>135</v>
      </c>
      <c r="AO7" s="188" t="s">
        <v>136</v>
      </c>
      <c r="AP7" s="188" t="s">
        <v>137</v>
      </c>
      <c r="AQ7" s="188" t="s">
        <v>138</v>
      </c>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row>
    <row r="8" spans="1:111" s="16" customFormat="1" x14ac:dyDescent="0.25">
      <c r="I8" s="251"/>
      <c r="J8" s="189"/>
      <c r="K8" s="234"/>
      <c r="L8" s="189"/>
      <c r="M8" s="189"/>
      <c r="N8" s="189"/>
      <c r="O8" s="189"/>
      <c r="P8" s="234"/>
      <c r="Q8" s="189"/>
      <c r="R8" s="189"/>
      <c r="S8" s="189"/>
      <c r="T8" s="189"/>
      <c r="U8" s="234"/>
      <c r="V8" s="234"/>
      <c r="W8" s="234"/>
      <c r="X8" s="189"/>
      <c r="Y8" s="234"/>
      <c r="Z8" s="234"/>
      <c r="AA8" s="189"/>
      <c r="AB8" s="189"/>
      <c r="AC8" s="234"/>
      <c r="AD8" s="189"/>
      <c r="AE8" s="189"/>
      <c r="AF8" s="189"/>
      <c r="AG8" s="189"/>
      <c r="AH8" s="234"/>
      <c r="AI8" s="234"/>
      <c r="AJ8" s="234"/>
      <c r="AK8" s="234"/>
      <c r="AL8" s="234"/>
      <c r="AM8" s="234"/>
      <c r="AN8" s="234"/>
      <c r="AO8" s="234"/>
      <c r="AP8" s="234"/>
      <c r="AQ8" s="234"/>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row>
    <row r="9" spans="1:111" s="39" customFormat="1" ht="99" customHeight="1" x14ac:dyDescent="0.25">
      <c r="E9" s="39" t="s">
        <v>139</v>
      </c>
      <c r="G9" s="39" t="s">
        <v>85</v>
      </c>
      <c r="I9" s="256" t="s">
        <v>140</v>
      </c>
      <c r="J9" s="203" t="s">
        <v>141</v>
      </c>
      <c r="K9" s="203" t="s">
        <v>142</v>
      </c>
      <c r="L9" s="203" t="s">
        <v>143</v>
      </c>
      <c r="M9" s="203" t="s">
        <v>144</v>
      </c>
      <c r="N9" s="203" t="s">
        <v>145</v>
      </c>
      <c r="O9" s="203" t="s">
        <v>146</v>
      </c>
      <c r="P9" s="203" t="s">
        <v>147</v>
      </c>
      <c r="Q9" s="203" t="s">
        <v>148</v>
      </c>
      <c r="R9" s="203" t="s">
        <v>149</v>
      </c>
      <c r="S9" s="203" t="s">
        <v>150</v>
      </c>
      <c r="T9" s="203" t="s">
        <v>151</v>
      </c>
      <c r="U9" s="203" t="s">
        <v>152</v>
      </c>
      <c r="V9" s="203" t="s">
        <v>153</v>
      </c>
      <c r="W9" s="203" t="s">
        <v>154</v>
      </c>
      <c r="X9" s="203" t="s">
        <v>155</v>
      </c>
      <c r="Y9" s="203" t="s">
        <v>156</v>
      </c>
      <c r="Z9" s="203" t="s">
        <v>157</v>
      </c>
      <c r="AA9" s="203" t="s">
        <v>158</v>
      </c>
      <c r="AB9" s="203" t="s">
        <v>159</v>
      </c>
      <c r="AC9" s="203" t="s">
        <v>160</v>
      </c>
      <c r="AD9" s="203" t="s">
        <v>161</v>
      </c>
      <c r="AE9" s="203" t="s">
        <v>162</v>
      </c>
      <c r="AF9" s="203" t="s">
        <v>163</v>
      </c>
      <c r="AG9" s="203" t="s">
        <v>164</v>
      </c>
      <c r="AH9" s="203" t="s">
        <v>165</v>
      </c>
      <c r="AI9" s="203" t="s">
        <v>166</v>
      </c>
      <c r="AJ9" s="203" t="s">
        <v>167</v>
      </c>
      <c r="AK9" s="203" t="s">
        <v>168</v>
      </c>
      <c r="AL9" s="203" t="s">
        <v>169</v>
      </c>
      <c r="AM9" s="203" t="s">
        <v>170</v>
      </c>
      <c r="AN9" s="203" t="s">
        <v>171</v>
      </c>
      <c r="AO9" s="203" t="s">
        <v>172</v>
      </c>
      <c r="AP9" s="203" t="s">
        <v>173</v>
      </c>
      <c r="AQ9" s="203" t="s">
        <v>174</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row>
    <row r="10" spans="1:111" s="16" customFormat="1" x14ac:dyDescent="0.3">
      <c r="I10" s="256"/>
      <c r="J10" s="190"/>
      <c r="K10" s="235"/>
      <c r="L10" s="190"/>
      <c r="M10" s="190"/>
      <c r="N10" s="190"/>
      <c r="O10" s="190"/>
      <c r="P10" s="235"/>
      <c r="Q10" s="190"/>
      <c r="R10" s="190"/>
      <c r="S10" s="190"/>
      <c r="T10" s="190"/>
      <c r="U10" s="235"/>
      <c r="V10" s="235"/>
      <c r="W10" s="235"/>
      <c r="X10" s="190"/>
      <c r="Y10" s="235"/>
      <c r="Z10" s="235"/>
      <c r="AA10" s="190"/>
      <c r="AB10" s="190"/>
      <c r="AC10" s="235"/>
      <c r="AD10" s="190"/>
      <c r="AE10" s="190"/>
      <c r="AF10" s="190"/>
      <c r="AG10" s="190"/>
      <c r="AH10" s="235"/>
      <c r="AI10" s="235"/>
      <c r="AJ10" s="235"/>
      <c r="AK10" s="235"/>
      <c r="AL10" s="235"/>
      <c r="AM10" s="235"/>
      <c r="AN10" s="235"/>
      <c r="AO10" s="235"/>
      <c r="AP10" s="235"/>
      <c r="AQ10" s="235"/>
    </row>
    <row r="11" spans="1:111" s="16" customFormat="1" x14ac:dyDescent="0.3">
      <c r="E11" s="16" t="s">
        <v>175</v>
      </c>
      <c r="G11" s="16" t="s">
        <v>176</v>
      </c>
      <c r="I11" s="256" t="s">
        <v>177</v>
      </c>
      <c r="J11" s="44">
        <f>'[2]3A'!$I$5</f>
        <v>99.948999999999998</v>
      </c>
      <c r="K11" s="270">
        <f>'[2]3A'!$I$6</f>
        <v>1</v>
      </c>
      <c r="L11" s="270">
        <f>'[2]3A'!$I$7</f>
        <v>6368</v>
      </c>
      <c r="M11" s="44" t="str">
        <f>'[2]3A'!$I$8</f>
        <v>Stable</v>
      </c>
      <c r="N11" s="271">
        <f>'[2]3A'!$I$9</f>
        <v>270.8</v>
      </c>
      <c r="O11" s="272">
        <f>'[2]3A'!$I$10</f>
        <v>7.56</v>
      </c>
      <c r="P11" s="271">
        <f>'[2]3A'!$I$11</f>
        <v>135</v>
      </c>
      <c r="Q11" s="44" t="str">
        <f>'[2]3A'!$I$12</f>
        <v>Stable</v>
      </c>
      <c r="R11" s="270">
        <f>'[2]3A'!$I$13</f>
        <v>107</v>
      </c>
      <c r="S11" s="270">
        <f>'[2]3A'!$I$14</f>
        <v>11</v>
      </c>
      <c r="T11" s="270">
        <f>'[2]3A'!$I$15</f>
        <v>11806</v>
      </c>
      <c r="U11" s="44" t="str">
        <f>'[2]3A'!$I$16</f>
        <v>Published</v>
      </c>
      <c r="V11" s="273">
        <f>'[2]3A'!$I$17</f>
        <v>15</v>
      </c>
      <c r="W11" s="273">
        <f>'[2]3A'!$I$18</f>
        <v>100</v>
      </c>
      <c r="X11" s="270">
        <f>'[2]3A'!$I$19</f>
        <v>1602</v>
      </c>
      <c r="Y11" s="270">
        <f>'[2]3A'!$I$20</f>
        <v>9139</v>
      </c>
      <c r="Z11" s="270">
        <f>'[2]3A'!$I$21</f>
        <v>7</v>
      </c>
      <c r="AA11" s="270">
        <f>'[2]3A'!$I$22</f>
        <v>159</v>
      </c>
      <c r="AB11" s="44" t="str">
        <f>'[2]3A'!$I$23</f>
        <v>Stable</v>
      </c>
      <c r="AC11" s="270">
        <f>'[2]3A'!$I$24</f>
        <v>16</v>
      </c>
      <c r="AD11" s="44" t="str">
        <f>'[2]3A'!$I$25</f>
        <v>Stable</v>
      </c>
      <c r="AE11" s="270">
        <f>'[2]3A'!$I$26</f>
        <v>11</v>
      </c>
      <c r="AF11" s="270">
        <f>'[2]3A'!$I$27</f>
        <v>352</v>
      </c>
      <c r="AG11" s="270">
        <f>'[2]3A'!$I$28</f>
        <v>11806</v>
      </c>
      <c r="AH11" s="273">
        <f>'[2]3A'!$I$29</f>
        <v>15</v>
      </c>
      <c r="AI11" s="273">
        <f>'[2]3A'!$I$30</f>
        <v>100</v>
      </c>
      <c r="AJ11" s="271">
        <f>'[2]3A'!$I$31</f>
        <v>83.2</v>
      </c>
      <c r="AK11" s="270">
        <f>'[2]3A'!$I$32</f>
        <v>15140</v>
      </c>
      <c r="AL11" s="273">
        <f>AVERAGE(95,88)</f>
        <v>91.5</v>
      </c>
      <c r="AM11" s="274">
        <f>'[2]3A'!$I$34</f>
        <v>3.06</v>
      </c>
      <c r="AN11" s="270">
        <f>'[2]3A'!$I$35</f>
        <v>35939</v>
      </c>
      <c r="AO11" s="273">
        <f>AVERAGE(77,79)</f>
        <v>78</v>
      </c>
      <c r="AP11" s="273">
        <f>'[2]3A'!$I$37</f>
        <v>15</v>
      </c>
      <c r="AQ11" s="273">
        <f>'[2]3A'!$I$38</f>
        <v>100</v>
      </c>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row>
    <row r="12" spans="1:111" s="16" customFormat="1" x14ac:dyDescent="0.3">
      <c r="I12" s="256"/>
      <c r="J12" s="191"/>
      <c r="K12" s="236"/>
      <c r="L12" s="191"/>
      <c r="M12" s="191"/>
      <c r="N12" s="191"/>
      <c r="O12" s="191"/>
      <c r="P12" s="236"/>
      <c r="Q12" s="191"/>
      <c r="R12" s="191"/>
      <c r="S12" s="191"/>
      <c r="T12" s="191"/>
      <c r="U12" s="236"/>
      <c r="V12" s="236"/>
      <c r="W12" s="236"/>
      <c r="X12" s="191"/>
      <c r="Y12" s="236"/>
      <c r="Z12" s="236"/>
      <c r="AA12" s="191"/>
      <c r="AB12" s="191"/>
      <c r="AC12" s="236"/>
      <c r="AD12" s="191"/>
      <c r="AE12" s="191"/>
      <c r="AF12" s="191"/>
      <c r="AG12" s="191"/>
      <c r="AH12" s="236"/>
      <c r="AI12" s="236"/>
      <c r="AJ12" s="236"/>
      <c r="AK12" s="236"/>
      <c r="AL12" s="236"/>
      <c r="AM12" s="236"/>
      <c r="AN12" s="236"/>
      <c r="AO12" s="236"/>
      <c r="AP12" s="236"/>
      <c r="AQ12" s="236"/>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row>
    <row r="13" spans="1:111" s="16" customFormat="1" x14ac:dyDescent="0.3">
      <c r="D13" s="31" t="s">
        <v>179</v>
      </c>
      <c r="I13" s="256"/>
      <c r="J13" s="192"/>
      <c r="K13" s="237"/>
      <c r="L13" s="192"/>
      <c r="M13" s="192"/>
      <c r="N13" s="192"/>
      <c r="O13" s="192"/>
      <c r="P13" s="237"/>
      <c r="Q13" s="192"/>
      <c r="R13" s="192"/>
      <c r="S13" s="192"/>
      <c r="T13" s="192"/>
      <c r="U13" s="237"/>
      <c r="V13" s="237"/>
      <c r="W13" s="237"/>
      <c r="X13" s="192"/>
      <c r="Y13" s="237"/>
      <c r="Z13" s="237"/>
      <c r="AA13" s="192"/>
      <c r="AB13" s="192"/>
      <c r="AC13" s="237"/>
      <c r="AD13" s="192"/>
      <c r="AE13" s="192"/>
      <c r="AF13" s="192"/>
      <c r="AG13" s="192"/>
      <c r="AH13" s="237"/>
      <c r="AI13" s="237"/>
      <c r="AJ13" s="237"/>
      <c r="AK13" s="237"/>
      <c r="AL13" s="237"/>
      <c r="AM13" s="237"/>
      <c r="AN13" s="237"/>
      <c r="AO13" s="237"/>
      <c r="AP13" s="237"/>
      <c r="AQ13" s="237"/>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row>
    <row r="14" spans="1:111" s="16" customFormat="1" x14ac:dyDescent="0.3">
      <c r="E14" s="16" t="s">
        <v>180</v>
      </c>
      <c r="G14" s="16" t="str">
        <f>InpCompany!$F$11</f>
        <v>£m (2012-13 prices)</v>
      </c>
      <c r="I14" s="256" t="s">
        <v>181</v>
      </c>
      <c r="J14" s="205"/>
      <c r="K14" s="205"/>
      <c r="L14" s="205"/>
      <c r="M14" s="205"/>
      <c r="N14" s="205"/>
      <c r="O14" s="205"/>
      <c r="P14" s="205"/>
      <c r="Q14" s="205"/>
      <c r="R14" s="205"/>
      <c r="S14" s="44">
        <f>'[3]APR 3A - 2020'!$N$14</f>
        <v>7.2510168181818185E-2</v>
      </c>
      <c r="T14" s="205"/>
      <c r="U14" s="205"/>
      <c r="V14" s="205"/>
      <c r="W14" s="205"/>
      <c r="X14" s="205"/>
      <c r="Y14" s="205"/>
      <c r="Z14" s="205"/>
      <c r="AA14" s="205"/>
      <c r="AB14" s="205"/>
      <c r="AC14" s="205"/>
      <c r="AD14" s="205"/>
      <c r="AE14" s="205"/>
      <c r="AF14" s="205">
        <v>1.0000000000000001E-9</v>
      </c>
      <c r="AG14" s="205"/>
      <c r="AH14" s="205"/>
      <c r="AI14" s="205"/>
      <c r="AJ14" s="205"/>
      <c r="AK14" s="205"/>
      <c r="AL14" s="205"/>
      <c r="AM14" s="205"/>
      <c r="AN14" s="205"/>
      <c r="AO14" s="205"/>
      <c r="AP14" s="205"/>
      <c r="AQ14" s="205"/>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row>
    <row r="15" spans="1:111" s="16" customFormat="1" x14ac:dyDescent="0.3">
      <c r="E15" s="16" t="s">
        <v>182</v>
      </c>
      <c r="G15" s="16" t="str">
        <f>InpCompany!$F$11</f>
        <v>£m (2012-13 prices)</v>
      </c>
      <c r="I15" s="256" t="s">
        <v>21</v>
      </c>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row>
    <row r="16" spans="1:111" s="16" customFormat="1" x14ac:dyDescent="0.3">
      <c r="E16" s="16" t="s">
        <v>183</v>
      </c>
      <c r="G16" s="16" t="str">
        <f>InpCompany!$F$11</f>
        <v>£m (2012-13 prices)</v>
      </c>
      <c r="I16" s="256" t="s">
        <v>21</v>
      </c>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row>
    <row r="17" spans="2:69" s="16" customFormat="1" x14ac:dyDescent="0.3">
      <c r="I17" s="256"/>
      <c r="J17" s="192"/>
      <c r="K17" s="237"/>
      <c r="L17" s="192"/>
      <c r="M17" s="192"/>
      <c r="N17" s="192"/>
      <c r="O17" s="192"/>
      <c r="P17" s="237"/>
      <c r="Q17" s="192"/>
      <c r="R17" s="192"/>
      <c r="S17" s="192"/>
      <c r="T17" s="192"/>
      <c r="U17" s="237"/>
      <c r="V17" s="237"/>
      <c r="W17" s="237"/>
      <c r="X17" s="192"/>
      <c r="Y17" s="237"/>
      <c r="Z17" s="237"/>
      <c r="AA17" s="192"/>
      <c r="AB17" s="192"/>
      <c r="AC17" s="237"/>
      <c r="AD17" s="192"/>
      <c r="AE17" s="192"/>
      <c r="AF17" s="192"/>
      <c r="AG17" s="192"/>
      <c r="AH17" s="237"/>
      <c r="AI17" s="237"/>
      <c r="AJ17" s="237"/>
      <c r="AK17" s="237"/>
      <c r="AL17" s="237"/>
      <c r="AM17" s="237"/>
      <c r="AN17" s="237"/>
      <c r="AO17" s="237"/>
      <c r="AP17" s="237"/>
      <c r="AQ17" s="237"/>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row>
    <row r="18" spans="2:69" s="16" customFormat="1" x14ac:dyDescent="0.3">
      <c r="E18" s="16" t="s">
        <v>184</v>
      </c>
      <c r="G18" s="16" t="str">
        <f>InpCompany!$F$11</f>
        <v>£m (2012-13 prices)</v>
      </c>
      <c r="I18" s="256" t="s">
        <v>21</v>
      </c>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row>
    <row r="19" spans="2:69" s="16" customFormat="1" x14ac:dyDescent="0.3">
      <c r="E19" s="16" t="s">
        <v>185</v>
      </c>
      <c r="G19" s="16" t="str">
        <f>InpCompany!$F$11</f>
        <v>£m (2012-13 prices)</v>
      </c>
      <c r="I19" s="256" t="s">
        <v>21</v>
      </c>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row>
    <row r="20" spans="2:69" s="16" customFormat="1" x14ac:dyDescent="0.3">
      <c r="E20" s="16" t="s">
        <v>186</v>
      </c>
      <c r="G20" s="16" t="str">
        <f>InpCompany!$F$11</f>
        <v>£m (2012-13 prices)</v>
      </c>
      <c r="I20" s="256" t="s">
        <v>21</v>
      </c>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row>
    <row r="21" spans="2:69" s="16" customFormat="1" x14ac:dyDescent="0.3">
      <c r="I21" s="256"/>
      <c r="J21" s="193"/>
      <c r="K21" s="238"/>
      <c r="L21" s="193"/>
      <c r="M21" s="193"/>
      <c r="N21" s="193"/>
      <c r="O21" s="193"/>
      <c r="P21" s="238"/>
      <c r="Q21" s="193"/>
      <c r="R21" s="193"/>
      <c r="S21" s="193"/>
      <c r="T21" s="193"/>
      <c r="U21" s="238"/>
      <c r="V21" s="238"/>
      <c r="W21" s="238"/>
      <c r="X21" s="193"/>
      <c r="Y21" s="238"/>
      <c r="Z21" s="238"/>
      <c r="AA21" s="193"/>
      <c r="AB21" s="193"/>
      <c r="AC21" s="238"/>
      <c r="AD21" s="193"/>
      <c r="AE21" s="193"/>
      <c r="AF21" s="193"/>
      <c r="AG21" s="193"/>
      <c r="AH21" s="238"/>
      <c r="AI21" s="238"/>
      <c r="AJ21" s="238"/>
      <c r="AK21" s="238"/>
      <c r="AL21" s="238"/>
      <c r="AM21" s="238"/>
      <c r="AN21" s="238"/>
      <c r="AO21" s="238"/>
      <c r="AP21" s="238"/>
      <c r="AQ21" s="238"/>
    </row>
    <row r="22" spans="2:69" s="16" customFormat="1" ht="13" x14ac:dyDescent="0.3">
      <c r="B22" s="47" t="s">
        <v>41</v>
      </c>
      <c r="I22" s="256"/>
      <c r="J22" s="193"/>
      <c r="K22" s="238"/>
      <c r="L22" s="193"/>
      <c r="M22" s="193"/>
      <c r="N22" s="193"/>
      <c r="O22" s="193"/>
      <c r="P22" s="238"/>
      <c r="Q22" s="193"/>
      <c r="R22" s="193"/>
      <c r="S22" s="193"/>
      <c r="T22" s="193"/>
      <c r="U22" s="238"/>
      <c r="V22" s="238"/>
      <c r="W22" s="238"/>
      <c r="X22" s="193"/>
      <c r="Y22" s="238"/>
      <c r="Z22" s="238"/>
      <c r="AA22" s="193"/>
      <c r="AB22" s="193"/>
      <c r="AC22" s="238"/>
      <c r="AD22" s="193"/>
      <c r="AE22" s="193"/>
      <c r="AF22" s="193"/>
      <c r="AG22" s="193"/>
      <c r="AH22" s="238"/>
      <c r="AI22" s="238"/>
      <c r="AJ22" s="238"/>
      <c r="AK22" s="238"/>
      <c r="AL22" s="238"/>
      <c r="AM22" s="238"/>
      <c r="AN22" s="238"/>
      <c r="AO22" s="238"/>
      <c r="AP22" s="238"/>
      <c r="AQ22" s="238"/>
    </row>
    <row r="23" spans="2:69" s="16" customFormat="1" x14ac:dyDescent="0.3">
      <c r="I23" s="256"/>
      <c r="J23" s="193"/>
      <c r="K23" s="238"/>
      <c r="L23" s="193"/>
      <c r="M23" s="193"/>
      <c r="N23" s="193"/>
      <c r="O23" s="193"/>
      <c r="P23" s="238"/>
      <c r="Q23" s="193"/>
      <c r="R23" s="193"/>
      <c r="S23" s="193"/>
      <c r="T23" s="193"/>
      <c r="U23" s="238"/>
      <c r="V23" s="238"/>
      <c r="W23" s="238"/>
      <c r="X23" s="193"/>
      <c r="Y23" s="238"/>
      <c r="Z23" s="238"/>
      <c r="AA23" s="193"/>
      <c r="AB23" s="193"/>
      <c r="AC23" s="238"/>
      <c r="AD23" s="193"/>
      <c r="AE23" s="193"/>
      <c r="AF23" s="193"/>
      <c r="AG23" s="193"/>
      <c r="AH23" s="238"/>
      <c r="AI23" s="238"/>
      <c r="AJ23" s="238"/>
      <c r="AK23" s="238"/>
      <c r="AL23" s="238"/>
      <c r="AM23" s="238"/>
      <c r="AN23" s="238"/>
      <c r="AO23" s="238"/>
      <c r="AP23" s="238"/>
      <c r="AQ23" s="238"/>
    </row>
    <row r="24" spans="2:69" s="16" customFormat="1" x14ac:dyDescent="0.3">
      <c r="E24" s="16" t="s">
        <v>176</v>
      </c>
      <c r="G24" s="16" t="s">
        <v>74</v>
      </c>
      <c r="I24" s="256" t="s">
        <v>187</v>
      </c>
      <c r="J24" s="194" t="s">
        <v>188</v>
      </c>
      <c r="K24" s="194" t="s">
        <v>189</v>
      </c>
      <c r="L24" s="194" t="s">
        <v>189</v>
      </c>
      <c r="M24" s="194" t="s">
        <v>190</v>
      </c>
      <c r="N24" s="194" t="s">
        <v>189</v>
      </c>
      <c r="O24" s="194" t="s">
        <v>191</v>
      </c>
      <c r="P24" s="194" t="s">
        <v>189</v>
      </c>
      <c r="Q24" s="194" t="s">
        <v>190</v>
      </c>
      <c r="R24" s="194" t="s">
        <v>189</v>
      </c>
      <c r="S24" s="194" t="s">
        <v>189</v>
      </c>
      <c r="T24" s="194" t="s">
        <v>189</v>
      </c>
      <c r="U24" s="194" t="s">
        <v>192</v>
      </c>
      <c r="V24" s="194" t="s">
        <v>188</v>
      </c>
      <c r="W24" s="194" t="s">
        <v>188</v>
      </c>
      <c r="X24" s="194" t="s">
        <v>189</v>
      </c>
      <c r="Y24" s="194" t="s">
        <v>189</v>
      </c>
      <c r="Z24" s="194" t="s">
        <v>189</v>
      </c>
      <c r="AA24" s="194" t="s">
        <v>189</v>
      </c>
      <c r="AB24" s="194" t="s">
        <v>190</v>
      </c>
      <c r="AC24" s="194" t="s">
        <v>189</v>
      </c>
      <c r="AD24" s="194" t="s">
        <v>190</v>
      </c>
      <c r="AE24" s="194" t="s">
        <v>189</v>
      </c>
      <c r="AF24" s="194" t="s">
        <v>189</v>
      </c>
      <c r="AG24" s="194" t="s">
        <v>189</v>
      </c>
      <c r="AH24" s="194" t="s">
        <v>188</v>
      </c>
      <c r="AI24" s="194" t="s">
        <v>188</v>
      </c>
      <c r="AJ24" s="194" t="s">
        <v>193</v>
      </c>
      <c r="AK24" s="194" t="s">
        <v>189</v>
      </c>
      <c r="AL24" s="194" t="s">
        <v>188</v>
      </c>
      <c r="AM24" s="194" t="s">
        <v>188</v>
      </c>
      <c r="AN24" s="194" t="s">
        <v>189</v>
      </c>
      <c r="AO24" s="194" t="s">
        <v>188</v>
      </c>
      <c r="AP24" s="194" t="s">
        <v>188</v>
      </c>
      <c r="AQ24" s="194" t="s">
        <v>188</v>
      </c>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row>
    <row r="25" spans="2:69" s="15" customFormat="1" x14ac:dyDescent="0.3">
      <c r="I25" s="256"/>
      <c r="J25" s="195"/>
      <c r="K25" s="236"/>
      <c r="L25" s="195"/>
      <c r="M25" s="195"/>
      <c r="N25" s="195"/>
      <c r="O25" s="195"/>
      <c r="P25" s="236"/>
      <c r="Q25" s="195"/>
      <c r="R25" s="195"/>
      <c r="S25" s="195"/>
      <c r="T25" s="195"/>
      <c r="U25" s="236"/>
      <c r="V25" s="236"/>
      <c r="W25" s="236"/>
      <c r="X25" s="195"/>
      <c r="Y25" s="236"/>
      <c r="Z25" s="236"/>
      <c r="AA25" s="195"/>
      <c r="AB25" s="195"/>
      <c r="AC25" s="236"/>
      <c r="AD25" s="195"/>
      <c r="AE25" s="195"/>
      <c r="AF25" s="195"/>
      <c r="AG25" s="195"/>
      <c r="AH25" s="236"/>
      <c r="AI25" s="236"/>
      <c r="AJ25" s="236"/>
      <c r="AK25" s="236"/>
      <c r="AL25" s="236"/>
      <c r="AM25" s="236"/>
      <c r="AN25" s="236"/>
      <c r="AO25" s="236"/>
      <c r="AP25" s="236"/>
      <c r="AQ25" s="236"/>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row>
    <row r="26" spans="2:69" s="16" customFormat="1" x14ac:dyDescent="0.3">
      <c r="E26" s="16" t="s">
        <v>194</v>
      </c>
      <c r="G26" s="16" t="s">
        <v>85</v>
      </c>
      <c r="I26" s="256" t="s">
        <v>195</v>
      </c>
      <c r="J26" s="194" t="s">
        <v>196</v>
      </c>
      <c r="K26" s="194"/>
      <c r="L26" s="194" t="s">
        <v>196</v>
      </c>
      <c r="M26" s="194" t="s">
        <v>196</v>
      </c>
      <c r="N26" s="194" t="s">
        <v>197</v>
      </c>
      <c r="O26" s="194" t="s">
        <v>197</v>
      </c>
      <c r="P26" s="194"/>
      <c r="Q26" s="194" t="s">
        <v>196</v>
      </c>
      <c r="R26" s="194" t="s">
        <v>197</v>
      </c>
      <c r="S26" s="194" t="s">
        <v>197</v>
      </c>
      <c r="T26" s="194" t="s">
        <v>197</v>
      </c>
      <c r="U26" s="194"/>
      <c r="V26" s="194"/>
      <c r="W26" s="194"/>
      <c r="X26" s="194" t="s">
        <v>197</v>
      </c>
      <c r="Y26" s="194"/>
      <c r="Z26" s="194"/>
      <c r="AA26" s="194" t="s">
        <v>197</v>
      </c>
      <c r="AB26" s="194" t="s">
        <v>196</v>
      </c>
      <c r="AC26" s="194"/>
      <c r="AD26" s="194" t="s">
        <v>196</v>
      </c>
      <c r="AE26" s="194" t="s">
        <v>197</v>
      </c>
      <c r="AF26" s="194" t="s">
        <v>197</v>
      </c>
      <c r="AG26" s="194" t="s">
        <v>197</v>
      </c>
      <c r="AH26" s="194"/>
      <c r="AI26" s="194"/>
      <c r="AJ26" s="194" t="s">
        <v>197</v>
      </c>
      <c r="AK26" s="194"/>
      <c r="AL26" s="194"/>
      <c r="AM26" s="194"/>
      <c r="AN26" s="194"/>
      <c r="AO26" s="194"/>
      <c r="AP26" s="194"/>
      <c r="AQ26" s="194"/>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row>
    <row r="27" spans="2:69" s="16" customFormat="1" x14ac:dyDescent="0.3">
      <c r="E27" s="16" t="s">
        <v>198</v>
      </c>
      <c r="G27" s="16" t="s">
        <v>85</v>
      </c>
      <c r="I27" s="256" t="s">
        <v>199</v>
      </c>
      <c r="J27" s="194" t="s">
        <v>200</v>
      </c>
      <c r="K27" s="194"/>
      <c r="L27" s="194" t="s">
        <v>200</v>
      </c>
      <c r="M27" s="194" t="s">
        <v>200</v>
      </c>
      <c r="N27" s="194" t="s">
        <v>200</v>
      </c>
      <c r="O27" s="194" t="s">
        <v>200</v>
      </c>
      <c r="P27" s="194"/>
      <c r="Q27" s="194" t="s">
        <v>200</v>
      </c>
      <c r="R27" s="194" t="s">
        <v>200</v>
      </c>
      <c r="S27" s="194" t="s">
        <v>200</v>
      </c>
      <c r="T27" s="194" t="s">
        <v>200</v>
      </c>
      <c r="U27" s="194"/>
      <c r="V27" s="194"/>
      <c r="W27" s="194"/>
      <c r="X27" s="194" t="s">
        <v>200</v>
      </c>
      <c r="Y27" s="194"/>
      <c r="Z27" s="194"/>
      <c r="AA27" s="194" t="s">
        <v>200</v>
      </c>
      <c r="AB27" s="194" t="s">
        <v>200</v>
      </c>
      <c r="AC27" s="194"/>
      <c r="AD27" s="194" t="s">
        <v>200</v>
      </c>
      <c r="AE27" s="194" t="s">
        <v>200</v>
      </c>
      <c r="AF27" s="194" t="s">
        <v>200</v>
      </c>
      <c r="AG27" s="194" t="s">
        <v>200</v>
      </c>
      <c r="AH27" s="194"/>
      <c r="AI27" s="194"/>
      <c r="AJ27" s="194" t="s">
        <v>200</v>
      </c>
      <c r="AK27" s="194"/>
      <c r="AL27" s="194"/>
      <c r="AM27" s="194"/>
      <c r="AN27" s="194"/>
      <c r="AO27" s="194"/>
      <c r="AP27" s="194"/>
      <c r="AQ27" s="194"/>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row>
    <row r="28" spans="2:69" s="16" customFormat="1" x14ac:dyDescent="0.3">
      <c r="I28" s="256"/>
      <c r="J28" s="192"/>
      <c r="K28" s="237"/>
      <c r="L28" s="192"/>
      <c r="M28" s="192"/>
      <c r="N28" s="192"/>
      <c r="O28" s="192"/>
      <c r="P28" s="237"/>
      <c r="Q28" s="192"/>
      <c r="R28" s="192"/>
      <c r="S28" s="192"/>
      <c r="T28" s="192"/>
      <c r="U28" s="237"/>
      <c r="V28" s="237"/>
      <c r="W28" s="237"/>
      <c r="X28" s="192"/>
      <c r="Y28" s="237"/>
      <c r="Z28" s="237"/>
      <c r="AA28" s="192"/>
      <c r="AB28" s="192"/>
      <c r="AC28" s="237"/>
      <c r="AD28" s="192"/>
      <c r="AE28" s="192"/>
      <c r="AF28" s="192"/>
      <c r="AG28" s="192"/>
      <c r="AH28" s="237"/>
      <c r="AI28" s="237"/>
      <c r="AJ28" s="237"/>
      <c r="AK28" s="237"/>
      <c r="AL28" s="237"/>
      <c r="AM28" s="237"/>
      <c r="AN28" s="237"/>
      <c r="AO28" s="237"/>
      <c r="AP28" s="237"/>
      <c r="AQ28" s="237"/>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2:69" s="16" customFormat="1" x14ac:dyDescent="0.3">
      <c r="E29" s="16" t="s">
        <v>201</v>
      </c>
      <c r="G29" s="16" t="s">
        <v>202</v>
      </c>
      <c r="I29" s="256" t="s">
        <v>203</v>
      </c>
      <c r="J29" s="194" t="b">
        <v>1</v>
      </c>
      <c r="K29" s="194" t="b">
        <v>0</v>
      </c>
      <c r="L29" s="194" t="b">
        <v>1</v>
      </c>
      <c r="M29" s="194" t="b">
        <v>1</v>
      </c>
      <c r="N29" s="194" t="b">
        <v>1</v>
      </c>
      <c r="O29" s="194" t="b">
        <v>1</v>
      </c>
      <c r="P29" s="194" t="b">
        <v>0</v>
      </c>
      <c r="Q29" s="194" t="b">
        <v>1</v>
      </c>
      <c r="R29" s="194" t="b">
        <v>1</v>
      </c>
      <c r="S29" s="194" t="b">
        <v>1</v>
      </c>
      <c r="T29" s="194" t="b">
        <v>1</v>
      </c>
      <c r="U29" s="194" t="b">
        <v>0</v>
      </c>
      <c r="V29" s="194" t="b">
        <v>0</v>
      </c>
      <c r="W29" s="194" t="b">
        <v>0</v>
      </c>
      <c r="X29" s="194" t="b">
        <v>1</v>
      </c>
      <c r="Y29" s="194" t="b">
        <v>0</v>
      </c>
      <c r="Z29" s="194" t="b">
        <v>0</v>
      </c>
      <c r="AA29" s="194" t="b">
        <v>1</v>
      </c>
      <c r="AB29" s="194" t="b">
        <v>1</v>
      </c>
      <c r="AC29" s="194" t="b">
        <v>0</v>
      </c>
      <c r="AD29" s="194" t="b">
        <v>1</v>
      </c>
      <c r="AE29" s="194" t="b">
        <v>1</v>
      </c>
      <c r="AF29" s="194" t="b">
        <v>1</v>
      </c>
      <c r="AG29" s="194" t="b">
        <v>1</v>
      </c>
      <c r="AH29" s="194" t="b">
        <v>0</v>
      </c>
      <c r="AI29" s="194" t="b">
        <v>0</v>
      </c>
      <c r="AJ29" s="194" t="b">
        <v>1</v>
      </c>
      <c r="AK29" s="194" t="b">
        <v>0</v>
      </c>
      <c r="AL29" s="194" t="b">
        <v>0</v>
      </c>
      <c r="AM29" s="194" t="b">
        <v>0</v>
      </c>
      <c r="AN29" s="194" t="b">
        <v>0</v>
      </c>
      <c r="AO29" s="194" t="b">
        <v>0</v>
      </c>
      <c r="AP29" s="194" t="b">
        <v>0</v>
      </c>
      <c r="AQ29" s="194" t="b">
        <v>0</v>
      </c>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row>
    <row r="30" spans="2:69" s="16" customFormat="1" x14ac:dyDescent="0.3">
      <c r="I30" s="256"/>
      <c r="J30" s="192"/>
      <c r="K30" s="237"/>
      <c r="L30" s="192"/>
      <c r="M30" s="192"/>
      <c r="N30" s="192"/>
      <c r="O30" s="192"/>
      <c r="P30" s="237"/>
      <c r="Q30" s="192"/>
      <c r="R30" s="192"/>
      <c r="S30" s="192"/>
      <c r="T30" s="192"/>
      <c r="U30" s="237"/>
      <c r="V30" s="237"/>
      <c r="W30" s="237"/>
      <c r="X30" s="192"/>
      <c r="Y30" s="237"/>
      <c r="Z30" s="237"/>
      <c r="AA30" s="192"/>
      <c r="AB30" s="192"/>
      <c r="AC30" s="237"/>
      <c r="AD30" s="192"/>
      <c r="AE30" s="192"/>
      <c r="AF30" s="192"/>
      <c r="AG30" s="192"/>
      <c r="AH30" s="237"/>
      <c r="AI30" s="237"/>
      <c r="AJ30" s="237"/>
      <c r="AK30" s="237"/>
      <c r="AL30" s="237"/>
      <c r="AM30" s="237"/>
      <c r="AN30" s="237"/>
      <c r="AO30" s="237"/>
      <c r="AP30" s="237"/>
      <c r="AQ30" s="237"/>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row>
    <row r="31" spans="2:69" s="16" customFormat="1" x14ac:dyDescent="0.3">
      <c r="E31" s="16" t="s">
        <v>204</v>
      </c>
      <c r="G31" s="16" t="s">
        <v>205</v>
      </c>
      <c r="I31" s="256" t="s">
        <v>206</v>
      </c>
      <c r="J31" s="194" t="s">
        <v>207</v>
      </c>
      <c r="K31" s="194" t="s">
        <v>208</v>
      </c>
      <c r="L31" s="194" t="s">
        <v>208</v>
      </c>
      <c r="M31" s="194"/>
      <c r="N31" s="194" t="s">
        <v>208</v>
      </c>
      <c r="O31" s="194" t="s">
        <v>208</v>
      </c>
      <c r="P31" s="194" t="s">
        <v>208</v>
      </c>
      <c r="Q31" s="194"/>
      <c r="R31" s="194" t="s">
        <v>207</v>
      </c>
      <c r="S31" s="194" t="s">
        <v>207</v>
      </c>
      <c r="T31" s="194" t="s">
        <v>207</v>
      </c>
      <c r="U31" s="194"/>
      <c r="V31" s="194" t="s">
        <v>207</v>
      </c>
      <c r="W31" s="194" t="s">
        <v>207</v>
      </c>
      <c r="X31" s="194" t="s">
        <v>208</v>
      </c>
      <c r="Y31" s="194" t="s">
        <v>208</v>
      </c>
      <c r="Z31" s="194" t="s">
        <v>208</v>
      </c>
      <c r="AA31" s="194" t="s">
        <v>208</v>
      </c>
      <c r="AB31" s="194"/>
      <c r="AC31" s="194" t="s">
        <v>207</v>
      </c>
      <c r="AD31" s="194"/>
      <c r="AE31" s="194" t="s">
        <v>207</v>
      </c>
      <c r="AF31" s="194" t="s">
        <v>207</v>
      </c>
      <c r="AG31" s="194" t="s">
        <v>207</v>
      </c>
      <c r="AH31" s="194" t="s">
        <v>207</v>
      </c>
      <c r="AI31" s="194" t="s">
        <v>207</v>
      </c>
      <c r="AJ31" s="194" t="s">
        <v>207</v>
      </c>
      <c r="AK31" s="194" t="s">
        <v>208</v>
      </c>
      <c r="AL31" s="194" t="s">
        <v>207</v>
      </c>
      <c r="AM31" s="194" t="s">
        <v>208</v>
      </c>
      <c r="AN31" s="194" t="s">
        <v>207</v>
      </c>
      <c r="AO31" s="194" t="s">
        <v>207</v>
      </c>
      <c r="AP31" s="194" t="s">
        <v>207</v>
      </c>
      <c r="AQ31" s="194" t="s">
        <v>207</v>
      </c>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row>
    <row r="32" spans="2:69" s="16" customFormat="1" x14ac:dyDescent="0.3">
      <c r="I32" s="256"/>
      <c r="J32" s="192"/>
      <c r="K32" s="237"/>
      <c r="L32" s="192"/>
      <c r="M32" s="192"/>
      <c r="N32" s="192"/>
      <c r="O32" s="192"/>
      <c r="P32" s="237"/>
      <c r="Q32" s="192"/>
      <c r="R32" s="192"/>
      <c r="S32" s="192"/>
      <c r="T32" s="192"/>
      <c r="U32" s="237"/>
      <c r="V32" s="237"/>
      <c r="W32" s="237"/>
      <c r="X32" s="192"/>
      <c r="Y32" s="237"/>
      <c r="Z32" s="237"/>
      <c r="AA32" s="192"/>
      <c r="AB32" s="192"/>
      <c r="AC32" s="237"/>
      <c r="AD32" s="192"/>
      <c r="AE32" s="192"/>
      <c r="AF32" s="192"/>
      <c r="AG32" s="192"/>
      <c r="AH32" s="237"/>
      <c r="AI32" s="237"/>
      <c r="AJ32" s="237"/>
      <c r="AK32" s="237"/>
      <c r="AL32" s="237"/>
      <c r="AM32" s="237"/>
      <c r="AN32" s="237"/>
      <c r="AO32" s="237"/>
      <c r="AP32" s="237"/>
      <c r="AQ32" s="237"/>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row>
    <row r="33" spans="4:69" s="16" customFormat="1" x14ac:dyDescent="0.3">
      <c r="E33" s="16" t="s">
        <v>209</v>
      </c>
      <c r="G33" s="16" t="s">
        <v>210</v>
      </c>
      <c r="I33" s="256" t="s">
        <v>211</v>
      </c>
      <c r="J33" s="194">
        <v>3</v>
      </c>
      <c r="K33" s="194">
        <v>0</v>
      </c>
      <c r="L33" s="194">
        <v>0</v>
      </c>
      <c r="M33" s="194" t="s">
        <v>212</v>
      </c>
      <c r="N33" s="194">
        <v>1</v>
      </c>
      <c r="O33" s="194">
        <v>2</v>
      </c>
      <c r="P33" s="194">
        <v>1</v>
      </c>
      <c r="Q33" s="194" t="s">
        <v>212</v>
      </c>
      <c r="R33" s="194">
        <v>2</v>
      </c>
      <c r="S33" s="194">
        <v>0</v>
      </c>
      <c r="T33" s="194">
        <v>0</v>
      </c>
      <c r="U33" s="194" t="s">
        <v>212</v>
      </c>
      <c r="V33" s="194">
        <v>0</v>
      </c>
      <c r="W33" s="194">
        <v>0</v>
      </c>
      <c r="X33" s="194">
        <v>0</v>
      </c>
      <c r="Y33" s="194">
        <v>0</v>
      </c>
      <c r="Z33" s="194">
        <v>0</v>
      </c>
      <c r="AA33" s="194">
        <v>0</v>
      </c>
      <c r="AB33" s="194" t="s">
        <v>212</v>
      </c>
      <c r="AC33" s="194">
        <v>0</v>
      </c>
      <c r="AD33" s="194" t="s">
        <v>212</v>
      </c>
      <c r="AE33" s="194">
        <v>0</v>
      </c>
      <c r="AF33" s="194">
        <v>0</v>
      </c>
      <c r="AG33" s="194">
        <v>0</v>
      </c>
      <c r="AH33" s="194">
        <v>0</v>
      </c>
      <c r="AI33" s="194">
        <v>0</v>
      </c>
      <c r="AJ33" s="194">
        <v>1</v>
      </c>
      <c r="AK33" s="194">
        <v>0</v>
      </c>
      <c r="AL33" s="194">
        <v>0</v>
      </c>
      <c r="AM33" s="194">
        <v>2</v>
      </c>
      <c r="AN33" s="194">
        <v>0</v>
      </c>
      <c r="AO33" s="194">
        <v>0</v>
      </c>
      <c r="AP33" s="194">
        <v>0</v>
      </c>
      <c r="AQ33" s="194">
        <v>0</v>
      </c>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row>
    <row r="34" spans="4:69" s="16" customFormat="1" x14ac:dyDescent="0.3">
      <c r="I34" s="256"/>
      <c r="J34" s="191"/>
      <c r="K34" s="236"/>
      <c r="L34" s="191"/>
      <c r="M34" s="191"/>
      <c r="N34" s="191"/>
      <c r="O34" s="191"/>
      <c r="P34" s="236"/>
      <c r="Q34" s="191"/>
      <c r="R34" s="191"/>
      <c r="S34" s="191"/>
      <c r="T34" s="191"/>
      <c r="U34" s="236"/>
      <c r="V34" s="236"/>
      <c r="W34" s="236"/>
      <c r="X34" s="191"/>
      <c r="Y34" s="236"/>
      <c r="Z34" s="236"/>
      <c r="AA34" s="191"/>
      <c r="AB34" s="191"/>
      <c r="AC34" s="236"/>
      <c r="AD34" s="191"/>
      <c r="AE34" s="191"/>
      <c r="AF34" s="191"/>
      <c r="AG34" s="191"/>
      <c r="AH34" s="236"/>
      <c r="AI34" s="236"/>
      <c r="AJ34" s="236"/>
      <c r="AK34" s="236"/>
      <c r="AL34" s="236"/>
      <c r="AM34" s="236"/>
      <c r="AN34" s="236"/>
      <c r="AO34" s="236"/>
      <c r="AP34" s="236"/>
      <c r="AQ34" s="236"/>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row>
    <row r="35" spans="4:69" s="16" customFormat="1" x14ac:dyDescent="0.3">
      <c r="D35" s="31" t="s">
        <v>213</v>
      </c>
      <c r="I35" s="256"/>
      <c r="J35" s="192"/>
      <c r="K35" s="237"/>
      <c r="L35" s="192"/>
      <c r="M35" s="192"/>
      <c r="N35" s="192"/>
      <c r="O35" s="192"/>
      <c r="P35" s="237"/>
      <c r="Q35" s="192"/>
      <c r="R35" s="192"/>
      <c r="S35" s="192"/>
      <c r="T35" s="192"/>
      <c r="U35" s="237"/>
      <c r="V35" s="237"/>
      <c r="W35" s="237"/>
      <c r="X35" s="192"/>
      <c r="Y35" s="237"/>
      <c r="Z35" s="237"/>
      <c r="AA35" s="192"/>
      <c r="AB35" s="192"/>
      <c r="AC35" s="237"/>
      <c r="AD35" s="192"/>
      <c r="AE35" s="192"/>
      <c r="AF35" s="192"/>
      <c r="AG35" s="192"/>
      <c r="AH35" s="237"/>
      <c r="AI35" s="237"/>
      <c r="AJ35" s="237"/>
      <c r="AK35" s="237"/>
      <c r="AL35" s="237"/>
      <c r="AM35" s="237"/>
      <c r="AN35" s="237"/>
      <c r="AO35" s="237"/>
      <c r="AP35" s="237"/>
      <c r="AQ35" s="237"/>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row>
    <row r="36" spans="4:69" s="16" customFormat="1" x14ac:dyDescent="0.3">
      <c r="E36" s="16" t="s">
        <v>214</v>
      </c>
      <c r="G36" s="16" t="s">
        <v>176</v>
      </c>
      <c r="I36" s="256" t="s">
        <v>215</v>
      </c>
      <c r="J36" s="243"/>
      <c r="K36" s="241"/>
      <c r="L36" s="241">
        <v>2775</v>
      </c>
      <c r="M36" s="241"/>
      <c r="N36" s="244">
        <v>0</v>
      </c>
      <c r="O36" s="245">
        <v>8.08</v>
      </c>
      <c r="P36" s="244"/>
      <c r="Q36" s="241"/>
      <c r="R36" s="245">
        <v>999999.99</v>
      </c>
      <c r="S36" s="241">
        <v>999999</v>
      </c>
      <c r="T36" s="241">
        <v>12049</v>
      </c>
      <c r="U36" s="241"/>
      <c r="V36" s="242"/>
      <c r="W36" s="242"/>
      <c r="X36" s="241">
        <v>1651</v>
      </c>
      <c r="Y36" s="241"/>
      <c r="Z36" s="241"/>
      <c r="AA36" s="241">
        <v>147</v>
      </c>
      <c r="AB36" s="241"/>
      <c r="AC36" s="241"/>
      <c r="AD36" s="241"/>
      <c r="AE36" s="241">
        <v>999999</v>
      </c>
      <c r="AF36" s="241">
        <v>999999</v>
      </c>
      <c r="AG36" s="241">
        <v>12049</v>
      </c>
      <c r="AH36" s="242"/>
      <c r="AI36" s="242"/>
      <c r="AJ36" s="244"/>
      <c r="AK36" s="241"/>
      <c r="AL36" s="241"/>
      <c r="AM36" s="246"/>
      <c r="AN36" s="241"/>
      <c r="AO36" s="242"/>
      <c r="AP36" s="242"/>
      <c r="AQ36" s="242"/>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row>
    <row r="37" spans="4:69" s="16" customFormat="1" x14ac:dyDescent="0.3">
      <c r="E37" s="16" t="s">
        <v>216</v>
      </c>
      <c r="G37" s="16" t="s">
        <v>176</v>
      </c>
      <c r="I37" s="256" t="s">
        <v>217</v>
      </c>
      <c r="J37" s="243"/>
      <c r="K37" s="241"/>
      <c r="L37" s="241">
        <v>6108</v>
      </c>
      <c r="M37" s="241"/>
      <c r="N37" s="244">
        <v>274</v>
      </c>
      <c r="O37" s="245">
        <v>12</v>
      </c>
      <c r="P37" s="244"/>
      <c r="Q37" s="241"/>
      <c r="R37" s="245">
        <v>103</v>
      </c>
      <c r="S37" s="241">
        <v>16</v>
      </c>
      <c r="T37" s="241">
        <v>11971</v>
      </c>
      <c r="U37" s="241"/>
      <c r="V37" s="242"/>
      <c r="W37" s="242"/>
      <c r="X37" s="241">
        <v>1808</v>
      </c>
      <c r="Y37" s="241"/>
      <c r="Z37" s="241"/>
      <c r="AA37" s="241">
        <v>211</v>
      </c>
      <c r="AB37" s="241"/>
      <c r="AC37" s="241"/>
      <c r="AD37" s="241"/>
      <c r="AE37" s="241">
        <v>16</v>
      </c>
      <c r="AF37" s="241">
        <v>343</v>
      </c>
      <c r="AG37" s="241">
        <v>11971</v>
      </c>
      <c r="AH37" s="242"/>
      <c r="AI37" s="242"/>
      <c r="AJ37" s="244"/>
      <c r="AK37" s="241"/>
      <c r="AL37" s="241"/>
      <c r="AM37" s="246"/>
      <c r="AN37" s="241"/>
      <c r="AO37" s="242"/>
      <c r="AP37" s="242"/>
      <c r="AQ37" s="242"/>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row>
    <row r="38" spans="4:69" s="16" customFormat="1" ht="15" customHeight="1" x14ac:dyDescent="0.3">
      <c r="E38" s="16" t="s">
        <v>218</v>
      </c>
      <c r="G38" s="16" t="s">
        <v>176</v>
      </c>
      <c r="I38" s="256" t="s">
        <v>219</v>
      </c>
      <c r="J38" s="243">
        <v>100</v>
      </c>
      <c r="K38" s="241">
        <v>6</v>
      </c>
      <c r="L38" s="241">
        <v>6108</v>
      </c>
      <c r="M38" s="241" t="s">
        <v>178</v>
      </c>
      <c r="N38" s="244">
        <v>287.10000000000002</v>
      </c>
      <c r="O38" s="245">
        <v>12</v>
      </c>
      <c r="P38" s="244">
        <v>138.30000000000001</v>
      </c>
      <c r="Q38" s="241" t="s">
        <v>178</v>
      </c>
      <c r="R38" s="245">
        <v>100</v>
      </c>
      <c r="S38" s="241">
        <v>4</v>
      </c>
      <c r="T38" s="241">
        <v>11736</v>
      </c>
      <c r="U38" s="241" t="s">
        <v>220</v>
      </c>
      <c r="V38" s="242">
        <v>12</v>
      </c>
      <c r="W38" s="242">
        <v>95</v>
      </c>
      <c r="X38" s="241">
        <v>1919</v>
      </c>
      <c r="Y38" s="241">
        <v>10487</v>
      </c>
      <c r="Z38" s="241">
        <v>0</v>
      </c>
      <c r="AA38" s="241">
        <v>211</v>
      </c>
      <c r="AB38" s="241" t="s">
        <v>178</v>
      </c>
      <c r="AC38" s="241">
        <v>15</v>
      </c>
      <c r="AD38" s="241" t="s">
        <v>178</v>
      </c>
      <c r="AE38" s="241">
        <v>4</v>
      </c>
      <c r="AF38" s="241">
        <v>340</v>
      </c>
      <c r="AG38" s="241">
        <v>11736</v>
      </c>
      <c r="AH38" s="242">
        <v>12</v>
      </c>
      <c r="AI38" s="242">
        <v>95</v>
      </c>
      <c r="AJ38" s="244" t="s">
        <v>221</v>
      </c>
      <c r="AK38" s="241">
        <v>12522</v>
      </c>
      <c r="AL38" s="242">
        <v>92</v>
      </c>
      <c r="AM38" s="246">
        <v>3.16</v>
      </c>
      <c r="AN38" s="247" t="s">
        <v>222</v>
      </c>
      <c r="AO38" s="242">
        <v>75</v>
      </c>
      <c r="AP38" s="242">
        <v>12</v>
      </c>
      <c r="AQ38" s="242">
        <v>95</v>
      </c>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row>
    <row r="39" spans="4:69" s="16" customFormat="1" x14ac:dyDescent="0.25">
      <c r="E39" s="16" t="s">
        <v>223</v>
      </c>
      <c r="G39" s="16" t="s">
        <v>176</v>
      </c>
      <c r="I39" s="257" t="s">
        <v>224</v>
      </c>
      <c r="J39" s="243">
        <v>99.95</v>
      </c>
      <c r="K39" s="241"/>
      <c r="L39" s="241">
        <v>6108</v>
      </c>
      <c r="M39" s="241" t="s">
        <v>225</v>
      </c>
      <c r="N39" s="244">
        <v>292.10000000000002</v>
      </c>
      <c r="O39" s="245">
        <v>12</v>
      </c>
      <c r="P39" s="244"/>
      <c r="Q39" s="241" t="s">
        <v>225</v>
      </c>
      <c r="R39" s="245">
        <v>97</v>
      </c>
      <c r="S39" s="241"/>
      <c r="T39" s="241">
        <v>11501</v>
      </c>
      <c r="U39" s="241"/>
      <c r="V39" s="242"/>
      <c r="W39" s="242"/>
      <c r="X39" s="241">
        <v>1988</v>
      </c>
      <c r="Y39" s="241"/>
      <c r="Z39" s="241"/>
      <c r="AA39" s="241">
        <v>211</v>
      </c>
      <c r="AB39" s="241" t="s">
        <v>225</v>
      </c>
      <c r="AC39" s="241"/>
      <c r="AD39" s="241" t="s">
        <v>225</v>
      </c>
      <c r="AE39" s="241"/>
      <c r="AF39" s="241">
        <v>337</v>
      </c>
      <c r="AG39" s="241">
        <v>11501</v>
      </c>
      <c r="AH39" s="242"/>
      <c r="AI39" s="242"/>
      <c r="AJ39" s="244"/>
      <c r="AK39" s="241"/>
      <c r="AL39" s="241"/>
      <c r="AM39" s="246"/>
      <c r="AN39" s="241"/>
      <c r="AO39" s="242"/>
      <c r="AP39" s="242"/>
      <c r="AQ39" s="242"/>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row>
    <row r="40" spans="4:69" s="16" customFormat="1" x14ac:dyDescent="0.25">
      <c r="E40" s="16" t="s">
        <v>226</v>
      </c>
      <c r="G40" s="16" t="s">
        <v>176</v>
      </c>
      <c r="I40" s="257" t="s">
        <v>227</v>
      </c>
      <c r="J40" s="243">
        <v>99.938999999999993</v>
      </c>
      <c r="K40" s="241"/>
      <c r="L40" s="241">
        <v>8965</v>
      </c>
      <c r="M40" s="241"/>
      <c r="N40" s="244">
        <v>999999.9</v>
      </c>
      <c r="O40" s="245">
        <v>16</v>
      </c>
      <c r="P40" s="244"/>
      <c r="Q40" s="241"/>
      <c r="R40" s="245">
        <v>0</v>
      </c>
      <c r="S40" s="241"/>
      <c r="T40" s="241">
        <v>10998</v>
      </c>
      <c r="U40" s="241"/>
      <c r="V40" s="242"/>
      <c r="W40" s="242"/>
      <c r="X40" s="241">
        <v>2029</v>
      </c>
      <c r="Y40" s="241"/>
      <c r="Z40" s="241"/>
      <c r="AA40" s="241">
        <v>264</v>
      </c>
      <c r="AB40" s="241"/>
      <c r="AC40" s="241"/>
      <c r="AD40" s="241"/>
      <c r="AE40" s="241"/>
      <c r="AF40" s="241">
        <v>0</v>
      </c>
      <c r="AG40" s="241">
        <v>10998</v>
      </c>
      <c r="AH40" s="242"/>
      <c r="AI40" s="242"/>
      <c r="AJ40" s="244"/>
      <c r="AK40" s="241"/>
      <c r="AL40" s="241"/>
      <c r="AM40" s="246"/>
      <c r="AN40" s="241"/>
      <c r="AO40" s="242"/>
      <c r="AP40" s="242"/>
      <c r="AQ40" s="242"/>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row>
    <row r="41" spans="4:69" s="16" customFormat="1" x14ac:dyDescent="0.25">
      <c r="I41" s="257"/>
      <c r="J41" s="192"/>
      <c r="K41" s="237"/>
      <c r="L41" s="192"/>
      <c r="M41" s="192"/>
      <c r="N41" s="192"/>
      <c r="O41" s="192"/>
      <c r="P41" s="237"/>
      <c r="Q41" s="192"/>
      <c r="R41" s="192"/>
      <c r="S41" s="192"/>
      <c r="T41" s="192"/>
      <c r="U41" s="237"/>
      <c r="V41" s="237"/>
      <c r="W41" s="237"/>
      <c r="X41" s="192"/>
      <c r="Y41" s="237"/>
      <c r="Z41" s="237"/>
      <c r="AA41" s="192"/>
      <c r="AB41" s="192"/>
      <c r="AC41" s="237"/>
      <c r="AD41" s="192"/>
      <c r="AE41" s="192"/>
      <c r="AF41" s="192"/>
      <c r="AG41" s="192"/>
      <c r="AH41" s="237"/>
      <c r="AI41" s="237"/>
      <c r="AJ41" s="237"/>
      <c r="AK41" s="237"/>
      <c r="AL41" s="237"/>
      <c r="AM41" s="237"/>
      <c r="AN41" s="237"/>
      <c r="AO41" s="237"/>
      <c r="AP41" s="237"/>
      <c r="AQ41" s="237"/>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4:69" s="16" customFormat="1" x14ac:dyDescent="0.25">
      <c r="E42" s="16" t="s">
        <v>228</v>
      </c>
      <c r="G42" s="16" t="str">
        <f>"£m/unit ("&amp;InpCompany!$F$10&amp;" prices)"</f>
        <v>£m/unit (2012-13 prices)</v>
      </c>
      <c r="I42" s="257" t="s">
        <v>229</v>
      </c>
      <c r="J42" s="206"/>
      <c r="K42" s="206"/>
      <c r="L42" s="206">
        <v>2.6649999999999998E-3</v>
      </c>
      <c r="M42" s="206"/>
      <c r="N42" s="206">
        <v>5.0507000000000003E-2</v>
      </c>
      <c r="O42" s="206">
        <v>2.6088819999999999</v>
      </c>
      <c r="P42" s="206"/>
      <c r="Q42" s="206"/>
      <c r="R42" s="206">
        <v>7.6696E-2</v>
      </c>
      <c r="S42" s="206">
        <v>0.05</v>
      </c>
      <c r="T42" s="206">
        <v>1.3171E-2</v>
      </c>
      <c r="U42" s="206"/>
      <c r="V42" s="206"/>
      <c r="W42" s="206"/>
      <c r="X42" s="206">
        <v>5.7496999999999999E-2</v>
      </c>
      <c r="Y42" s="206"/>
      <c r="Z42" s="206"/>
      <c r="AA42" s="206">
        <v>0.18513299999999999</v>
      </c>
      <c r="AB42" s="206"/>
      <c r="AC42" s="206"/>
      <c r="AD42" s="206"/>
      <c r="AE42" s="206">
        <v>0.05</v>
      </c>
      <c r="AF42" s="206">
        <v>7.6696E-2</v>
      </c>
      <c r="AG42" s="206">
        <v>1.3171E-2</v>
      </c>
      <c r="AH42" s="206"/>
      <c r="AI42" s="206"/>
      <c r="AJ42" s="206"/>
      <c r="AK42" s="206"/>
      <c r="AL42" s="206"/>
      <c r="AM42" s="206"/>
      <c r="AN42" s="206"/>
      <c r="AO42" s="206"/>
      <c r="AP42" s="206"/>
      <c r="AQ42" s="20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row>
    <row r="43" spans="4:69" s="16" customFormat="1" x14ac:dyDescent="0.25">
      <c r="E43" s="16" t="s">
        <v>230</v>
      </c>
      <c r="G43" s="16" t="str">
        <f>"£m/unit ("&amp;InpCompany!$F$10&amp;" prices)"</f>
        <v>£m/unit (2012-13 prices)</v>
      </c>
      <c r="I43" s="257" t="s">
        <v>231</v>
      </c>
      <c r="J43" s="206">
        <v>-892.01160000000004</v>
      </c>
      <c r="K43" s="206"/>
      <c r="L43" s="206">
        <v>-3.3E-3</v>
      </c>
      <c r="M43" s="206"/>
      <c r="N43" s="206">
        <v>-0.100948</v>
      </c>
      <c r="O43" s="206">
        <v>-2.6088819999999999</v>
      </c>
      <c r="P43" s="206"/>
      <c r="Q43" s="206"/>
      <c r="R43" s="206">
        <v>-0.14623800000000001</v>
      </c>
      <c r="S43" s="206"/>
      <c r="T43" s="206">
        <v>-2.0263E-2</v>
      </c>
      <c r="U43" s="206"/>
      <c r="V43" s="206"/>
      <c r="W43" s="206"/>
      <c r="X43" s="206">
        <v>-0.22024199999999999</v>
      </c>
      <c r="Y43" s="206"/>
      <c r="Z43" s="206"/>
      <c r="AA43" s="206">
        <v>-0.18513299999999999</v>
      </c>
      <c r="AB43" s="206"/>
      <c r="AC43" s="206"/>
      <c r="AD43" s="206"/>
      <c r="AE43" s="206"/>
      <c r="AF43" s="206">
        <v>-0.14623800000000001</v>
      </c>
      <c r="AG43" s="206">
        <v>-2.0263E-2</v>
      </c>
      <c r="AH43" s="206"/>
      <c r="AI43" s="206"/>
      <c r="AJ43" s="206"/>
      <c r="AK43" s="206"/>
      <c r="AL43" s="206"/>
      <c r="AM43" s="206"/>
      <c r="AN43" s="206"/>
      <c r="AO43" s="206"/>
      <c r="AP43" s="206"/>
      <c r="AQ43" s="20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row>
    <row r="44" spans="4:69" s="16" customFormat="1" x14ac:dyDescent="0.25">
      <c r="I44" s="257"/>
      <c r="J44" s="199"/>
      <c r="K44" s="239"/>
      <c r="L44" s="199"/>
      <c r="M44" s="199"/>
      <c r="N44" s="199"/>
      <c r="O44" s="199"/>
      <c r="P44" s="239"/>
      <c r="Q44" s="199"/>
      <c r="R44" s="199"/>
      <c r="S44" s="199"/>
      <c r="T44" s="199"/>
      <c r="U44" s="239"/>
      <c r="V44" s="239"/>
      <c r="W44" s="239"/>
      <c r="X44" s="199"/>
      <c r="Y44" s="239"/>
      <c r="Z44" s="239"/>
      <c r="AA44" s="199"/>
      <c r="AB44" s="199"/>
      <c r="AC44" s="239"/>
      <c r="AD44" s="199"/>
      <c r="AE44" s="199"/>
      <c r="AF44" s="199"/>
      <c r="AG44" s="199"/>
      <c r="AH44" s="239"/>
      <c r="AI44" s="239"/>
      <c r="AJ44" s="239"/>
      <c r="AK44" s="239"/>
      <c r="AL44" s="239"/>
      <c r="AM44" s="239"/>
      <c r="AN44" s="239"/>
      <c r="AO44" s="239"/>
      <c r="AP44" s="239"/>
      <c r="AQ44" s="239"/>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row>
    <row r="45" spans="4:69" s="16" customFormat="1" x14ac:dyDescent="0.25">
      <c r="D45" s="31" t="s">
        <v>93</v>
      </c>
      <c r="I45" s="257"/>
      <c r="J45" s="192"/>
      <c r="K45" s="237"/>
      <c r="L45" s="192"/>
      <c r="M45" s="192"/>
      <c r="N45" s="192"/>
      <c r="O45" s="192"/>
      <c r="P45" s="237"/>
      <c r="Q45" s="192"/>
      <c r="R45" s="192"/>
      <c r="S45" s="192"/>
      <c r="T45" s="192"/>
      <c r="U45" s="237"/>
      <c r="V45" s="237"/>
      <c r="W45" s="237"/>
      <c r="X45" s="192"/>
      <c r="Y45" s="237"/>
      <c r="Z45" s="237"/>
      <c r="AA45" s="192"/>
      <c r="AB45" s="192"/>
      <c r="AC45" s="237"/>
      <c r="AD45" s="192"/>
      <c r="AE45" s="192"/>
      <c r="AF45" s="192"/>
      <c r="AG45" s="192"/>
      <c r="AH45" s="237"/>
      <c r="AI45" s="237"/>
      <c r="AJ45" s="237"/>
      <c r="AK45" s="237"/>
      <c r="AL45" s="237"/>
      <c r="AM45" s="237"/>
      <c r="AN45" s="237"/>
      <c r="AO45" s="237"/>
      <c r="AP45" s="237"/>
      <c r="AQ45" s="237"/>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4:69" s="16" customFormat="1" x14ac:dyDescent="0.25">
      <c r="E46" s="16" t="s">
        <v>232</v>
      </c>
      <c r="G46" s="16" t="s">
        <v>202</v>
      </c>
      <c r="I46" s="257" t="s">
        <v>21</v>
      </c>
      <c r="J46" s="194" t="b">
        <v>0</v>
      </c>
      <c r="K46" s="194" t="b">
        <v>0</v>
      </c>
      <c r="L46" s="194" t="b">
        <v>0</v>
      </c>
      <c r="M46" s="194" t="b">
        <v>0</v>
      </c>
      <c r="N46" s="194" t="b">
        <v>0</v>
      </c>
      <c r="O46" s="194" t="b">
        <v>0</v>
      </c>
      <c r="P46" s="194" t="b">
        <v>0</v>
      </c>
      <c r="Q46" s="194" t="b">
        <v>0</v>
      </c>
      <c r="R46" s="194" t="b">
        <v>0</v>
      </c>
      <c r="S46" s="194" t="b">
        <v>0</v>
      </c>
      <c r="T46" s="194" t="b">
        <v>0</v>
      </c>
      <c r="U46" s="194" t="b">
        <v>0</v>
      </c>
      <c r="V46" s="194" t="b">
        <v>0</v>
      </c>
      <c r="W46" s="194" t="b">
        <v>0</v>
      </c>
      <c r="X46" s="194" t="b">
        <v>0</v>
      </c>
      <c r="Y46" s="194" t="b">
        <v>0</v>
      </c>
      <c r="Z46" s="194" t="b">
        <v>0</v>
      </c>
      <c r="AA46" s="194" t="b">
        <v>0</v>
      </c>
      <c r="AB46" s="194" t="b">
        <v>0</v>
      </c>
      <c r="AC46" s="194" t="b">
        <v>0</v>
      </c>
      <c r="AD46" s="194" t="b">
        <v>0</v>
      </c>
      <c r="AE46" s="194" t="b">
        <v>0</v>
      </c>
      <c r="AF46" s="194" t="b">
        <v>0</v>
      </c>
      <c r="AG46" s="194" t="b">
        <v>0</v>
      </c>
      <c r="AH46" s="194" t="b">
        <v>0</v>
      </c>
      <c r="AI46" s="194" t="b">
        <v>0</v>
      </c>
      <c r="AJ46" s="194" t="b">
        <v>0</v>
      </c>
      <c r="AK46" s="194" t="b">
        <v>0</v>
      </c>
      <c r="AL46" s="194" t="b">
        <v>0</v>
      </c>
      <c r="AM46" s="194" t="b">
        <v>0</v>
      </c>
      <c r="AN46" s="194" t="b">
        <v>0</v>
      </c>
      <c r="AO46" s="194" t="b">
        <v>0</v>
      </c>
      <c r="AP46" s="194" t="b">
        <v>0</v>
      </c>
      <c r="AQ46" s="194" t="b">
        <v>0</v>
      </c>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row>
    <row r="47" spans="4:69" s="16" customFormat="1" x14ac:dyDescent="0.25">
      <c r="E47" s="16" t="s">
        <v>233</v>
      </c>
      <c r="G47" s="16" t="s">
        <v>234</v>
      </c>
      <c r="I47" s="257" t="s">
        <v>21</v>
      </c>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row>
    <row r="48" spans="4:69" s="16" customFormat="1" x14ac:dyDescent="0.25">
      <c r="I48" s="257"/>
      <c r="J48" s="192"/>
      <c r="K48" s="237"/>
      <c r="L48" s="192"/>
      <c r="M48" s="192"/>
      <c r="N48" s="192"/>
      <c r="O48" s="192"/>
      <c r="P48" s="237"/>
      <c r="Q48" s="192"/>
      <c r="R48" s="192"/>
      <c r="S48" s="192"/>
      <c r="T48" s="192"/>
      <c r="U48" s="237"/>
      <c r="V48" s="237"/>
      <c r="W48" s="237"/>
      <c r="X48" s="192"/>
      <c r="Y48" s="237"/>
      <c r="Z48" s="237"/>
      <c r="AA48" s="192"/>
      <c r="AB48" s="192"/>
      <c r="AC48" s="237"/>
      <c r="AD48" s="192"/>
      <c r="AE48" s="192"/>
      <c r="AF48" s="192"/>
      <c r="AG48" s="192"/>
      <c r="AH48" s="237"/>
      <c r="AI48" s="237"/>
      <c r="AJ48" s="237"/>
      <c r="AK48" s="237"/>
      <c r="AL48" s="237"/>
      <c r="AM48" s="237"/>
      <c r="AN48" s="237"/>
      <c r="AO48" s="237"/>
      <c r="AP48" s="237"/>
      <c r="AQ48" s="237"/>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2:69" s="16" customFormat="1" x14ac:dyDescent="0.25">
      <c r="E49" s="16" t="s">
        <v>235</v>
      </c>
      <c r="G49" s="16" t="s">
        <v>176</v>
      </c>
      <c r="I49" s="257" t="s">
        <v>21</v>
      </c>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row>
    <row r="50" spans="2:69" s="16" customFormat="1" x14ac:dyDescent="0.25">
      <c r="E50" s="16" t="s">
        <v>236</v>
      </c>
      <c r="G50" s="16" t="s">
        <v>176</v>
      </c>
      <c r="I50" s="257" t="s">
        <v>21</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row>
    <row r="51" spans="2:69" s="16" customFormat="1" x14ac:dyDescent="0.25">
      <c r="E51" s="16" t="s">
        <v>237</v>
      </c>
      <c r="G51" s="16" t="s">
        <v>176</v>
      </c>
      <c r="I51" s="257" t="s">
        <v>21</v>
      </c>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row>
    <row r="52" spans="2:69" s="16" customFormat="1" x14ac:dyDescent="0.25">
      <c r="I52" s="257"/>
      <c r="J52" s="200"/>
      <c r="K52" s="240"/>
      <c r="L52" s="200"/>
      <c r="M52" s="200"/>
      <c r="N52" s="200"/>
      <c r="O52" s="200"/>
      <c r="P52" s="240"/>
      <c r="Q52" s="200"/>
      <c r="R52" s="200"/>
      <c r="S52" s="200"/>
      <c r="T52" s="200"/>
      <c r="U52" s="240"/>
      <c r="V52" s="240"/>
      <c r="W52" s="240"/>
      <c r="X52" s="200"/>
      <c r="Y52" s="240"/>
      <c r="Z52" s="240"/>
      <c r="AA52" s="200"/>
      <c r="AB52" s="200"/>
      <c r="AC52" s="240"/>
      <c r="AD52" s="200"/>
      <c r="AE52" s="200"/>
      <c r="AF52" s="200"/>
      <c r="AG52" s="200"/>
      <c r="AH52" s="240"/>
      <c r="AI52" s="240"/>
      <c r="AJ52" s="240"/>
      <c r="AK52" s="240"/>
      <c r="AL52" s="240"/>
      <c r="AM52" s="240"/>
      <c r="AN52" s="240"/>
      <c r="AO52" s="240"/>
      <c r="AP52" s="240"/>
      <c r="AQ52" s="240"/>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row>
    <row r="53" spans="2:69" s="16" customFormat="1" x14ac:dyDescent="0.25">
      <c r="E53" s="16" t="s">
        <v>238</v>
      </c>
      <c r="G53" s="16" t="str">
        <f>"£m/unit ("&amp;InpCompany!$F$10&amp;" prices)"</f>
        <v>£m/unit (2012-13 prices)</v>
      </c>
      <c r="I53" s="257" t="s">
        <v>21</v>
      </c>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row>
    <row r="54" spans="2:69" s="16" customFormat="1" x14ac:dyDescent="0.25">
      <c r="E54" s="16" t="s">
        <v>239</v>
      </c>
      <c r="G54" s="16" t="str">
        <f>"£m/unit ("&amp;InpCompany!$F$10&amp;" prices)"</f>
        <v>£m/unit (2012-13 prices)</v>
      </c>
      <c r="I54" s="257" t="s">
        <v>21</v>
      </c>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row>
    <row r="55" spans="2:69" s="16" customFormat="1" x14ac:dyDescent="0.25">
      <c r="I55" s="257"/>
      <c r="J55" s="200"/>
      <c r="K55" s="240"/>
      <c r="L55" s="200"/>
      <c r="M55" s="200"/>
      <c r="N55" s="200"/>
      <c r="O55" s="200"/>
      <c r="P55" s="240"/>
      <c r="Q55" s="200"/>
      <c r="R55" s="200"/>
      <c r="S55" s="200"/>
      <c r="T55" s="200"/>
      <c r="U55" s="240"/>
      <c r="V55" s="240"/>
      <c r="W55" s="240"/>
      <c r="X55" s="200"/>
      <c r="Y55" s="240"/>
      <c r="Z55" s="240"/>
      <c r="AA55" s="200"/>
      <c r="AB55" s="200"/>
      <c r="AC55" s="240"/>
      <c r="AD55" s="200"/>
      <c r="AE55" s="200"/>
      <c r="AF55" s="200"/>
      <c r="AG55" s="200"/>
      <c r="AH55" s="240"/>
      <c r="AI55" s="240"/>
      <c r="AJ55" s="240"/>
      <c r="AK55" s="240"/>
      <c r="AL55" s="240"/>
      <c r="AM55" s="240"/>
      <c r="AN55" s="240"/>
      <c r="AO55" s="240"/>
      <c r="AP55" s="240"/>
      <c r="AQ55" s="240"/>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row>
    <row r="56" spans="2:69" s="16" customFormat="1" x14ac:dyDescent="0.25">
      <c r="D56" s="31" t="s">
        <v>240</v>
      </c>
      <c r="I56" s="257"/>
      <c r="J56" s="200"/>
      <c r="K56" s="240"/>
      <c r="L56" s="200"/>
      <c r="M56" s="200"/>
      <c r="N56" s="200"/>
      <c r="O56" s="200"/>
      <c r="P56" s="240"/>
      <c r="Q56" s="200"/>
      <c r="R56" s="200"/>
      <c r="S56" s="200"/>
      <c r="T56" s="200"/>
      <c r="U56" s="240"/>
      <c r="V56" s="240"/>
      <c r="W56" s="240"/>
      <c r="X56" s="200"/>
      <c r="Y56" s="240"/>
      <c r="Z56" s="240"/>
      <c r="AA56" s="200"/>
      <c r="AB56" s="200"/>
      <c r="AC56" s="240"/>
      <c r="AD56" s="200"/>
      <c r="AE56" s="200"/>
      <c r="AF56" s="200"/>
      <c r="AG56" s="200"/>
      <c r="AH56" s="240"/>
      <c r="AI56" s="240"/>
      <c r="AJ56" s="240"/>
      <c r="AK56" s="240"/>
      <c r="AL56" s="240"/>
      <c r="AM56" s="240"/>
      <c r="AN56" s="240"/>
      <c r="AO56" s="240"/>
      <c r="AP56" s="240"/>
      <c r="AQ56" s="240"/>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row>
    <row r="57" spans="2:69" s="16" customFormat="1" x14ac:dyDescent="0.25">
      <c r="E57" s="16" t="s">
        <v>241</v>
      </c>
      <c r="G57" s="16" t="str">
        <f>"£m/unit ("&amp;InpCompany!$F$10&amp;" prices)"</f>
        <v>£m/unit (2012-13 prices)</v>
      </c>
      <c r="I57" s="257" t="s">
        <v>21</v>
      </c>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row>
    <row r="58" spans="2:69" s="16" customFormat="1" x14ac:dyDescent="0.25">
      <c r="E58" s="16" t="s">
        <v>242</v>
      </c>
      <c r="G58" s="16" t="str">
        <f>"£m/unit ("&amp;InpCompany!$F$10&amp;" prices)"</f>
        <v>£m/unit (2012-13 prices)</v>
      </c>
      <c r="I58" s="257" t="s">
        <v>21</v>
      </c>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row>
    <row r="59" spans="2:69" s="16" customFormat="1" x14ac:dyDescent="0.25">
      <c r="I59" s="257"/>
      <c r="J59" s="199"/>
      <c r="K59" s="239"/>
      <c r="L59" s="199"/>
      <c r="M59" s="199"/>
      <c r="N59" s="199"/>
      <c r="O59" s="199"/>
      <c r="P59" s="239"/>
      <c r="Q59" s="199"/>
      <c r="R59" s="199"/>
      <c r="S59" s="199"/>
      <c r="T59" s="199"/>
      <c r="U59" s="239"/>
      <c r="V59" s="239"/>
      <c r="W59" s="239"/>
      <c r="X59" s="199"/>
      <c r="Y59" s="239"/>
      <c r="Z59" s="239"/>
      <c r="AA59" s="199"/>
      <c r="AB59" s="199"/>
      <c r="AC59" s="239"/>
      <c r="AD59" s="199"/>
      <c r="AE59" s="199"/>
      <c r="AF59" s="199"/>
      <c r="AG59" s="199"/>
      <c r="AH59" s="239"/>
      <c r="AI59" s="239"/>
      <c r="AJ59" s="239"/>
      <c r="AK59" s="239"/>
      <c r="AL59" s="239"/>
      <c r="AM59" s="239"/>
      <c r="AN59" s="239"/>
      <c r="AO59" s="239"/>
      <c r="AP59" s="239"/>
      <c r="AQ59" s="239"/>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row>
    <row r="60" spans="2:69" s="16" customFormat="1" x14ac:dyDescent="0.25">
      <c r="E60" s="16" t="s">
        <v>243</v>
      </c>
      <c r="G60" s="16" t="s">
        <v>202</v>
      </c>
      <c r="I60" s="257" t="s">
        <v>21</v>
      </c>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row>
    <row r="61" spans="2:69" s="16" customFormat="1" x14ac:dyDescent="0.25">
      <c r="I61" s="257"/>
      <c r="J61" s="199"/>
      <c r="K61" s="239"/>
      <c r="L61" s="199"/>
      <c r="M61" s="199"/>
      <c r="N61" s="199"/>
      <c r="O61" s="199"/>
      <c r="P61" s="239"/>
      <c r="Q61" s="199"/>
      <c r="R61" s="199"/>
      <c r="S61" s="199"/>
      <c r="T61" s="199"/>
      <c r="U61" s="239"/>
      <c r="V61" s="239"/>
      <c r="W61" s="239"/>
      <c r="X61" s="199"/>
      <c r="Y61" s="239"/>
      <c r="Z61" s="239"/>
      <c r="AA61" s="199"/>
      <c r="AB61" s="199"/>
      <c r="AC61" s="239"/>
      <c r="AD61" s="199"/>
      <c r="AE61" s="199"/>
      <c r="AF61" s="199"/>
      <c r="AG61" s="199"/>
      <c r="AH61" s="239"/>
      <c r="AI61" s="239"/>
      <c r="AJ61" s="239"/>
      <c r="AK61" s="239"/>
      <c r="AL61" s="239"/>
      <c r="AM61" s="239"/>
      <c r="AN61" s="239"/>
      <c r="AO61" s="239"/>
      <c r="AP61" s="239"/>
      <c r="AQ61" s="239"/>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row>
    <row r="62" spans="2:69" s="16" customFormat="1" ht="13" x14ac:dyDescent="0.25">
      <c r="B62" s="47"/>
      <c r="D62" s="31" t="s">
        <v>244</v>
      </c>
      <c r="I62" s="257"/>
      <c r="J62" s="191"/>
      <c r="K62" s="236"/>
      <c r="L62" s="191"/>
      <c r="M62" s="191"/>
      <c r="N62" s="191"/>
      <c r="O62" s="191"/>
      <c r="P62" s="236"/>
      <c r="Q62" s="191"/>
      <c r="R62" s="191"/>
      <c r="S62" s="191"/>
      <c r="T62" s="191"/>
      <c r="U62" s="236"/>
      <c r="V62" s="236"/>
      <c r="W62" s="236"/>
      <c r="X62" s="191"/>
      <c r="Y62" s="236"/>
      <c r="Z62" s="236"/>
      <c r="AA62" s="191"/>
      <c r="AB62" s="191"/>
      <c r="AC62" s="236"/>
      <c r="AD62" s="191"/>
      <c r="AE62" s="191"/>
      <c r="AF62" s="191"/>
      <c r="AG62" s="191"/>
      <c r="AH62" s="236"/>
      <c r="AI62" s="236"/>
      <c r="AJ62" s="236"/>
      <c r="AK62" s="236"/>
      <c r="AL62" s="236"/>
      <c r="AM62" s="236"/>
      <c r="AN62" s="236"/>
      <c r="AO62" s="236"/>
      <c r="AP62" s="236"/>
      <c r="AQ62" s="236"/>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row>
    <row r="63" spans="2:69" s="16" customFormat="1" x14ac:dyDescent="0.25">
      <c r="E63" s="16" t="s">
        <v>245</v>
      </c>
      <c r="G63" s="16" t="s">
        <v>95</v>
      </c>
      <c r="I63" s="257" t="s">
        <v>246</v>
      </c>
      <c r="J63" s="201"/>
      <c r="K63" s="201"/>
      <c r="L63" s="201"/>
      <c r="M63" s="201"/>
      <c r="N63" s="201"/>
      <c r="O63" s="201"/>
      <c r="P63" s="201"/>
      <c r="Q63" s="201"/>
      <c r="R63" s="201">
        <v>1</v>
      </c>
      <c r="S63" s="201">
        <v>1</v>
      </c>
      <c r="T63" s="201">
        <v>1</v>
      </c>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row>
    <row r="64" spans="2:69" s="16" customFormat="1" x14ac:dyDescent="0.25">
      <c r="E64" s="16" t="s">
        <v>247</v>
      </c>
      <c r="G64" s="16" t="s">
        <v>95</v>
      </c>
      <c r="I64" s="257" t="s">
        <v>248</v>
      </c>
      <c r="J64" s="201">
        <v>1</v>
      </c>
      <c r="K64" s="201"/>
      <c r="L64" s="201">
        <v>1</v>
      </c>
      <c r="M64" s="201">
        <v>1</v>
      </c>
      <c r="N64" s="201">
        <v>1</v>
      </c>
      <c r="O64" s="201">
        <v>1</v>
      </c>
      <c r="P64" s="201"/>
      <c r="Q64" s="201">
        <v>1</v>
      </c>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row>
    <row r="65" spans="1:69" s="16" customFormat="1" x14ac:dyDescent="0.25">
      <c r="E65" s="16" t="s">
        <v>249</v>
      </c>
      <c r="G65" s="16" t="s">
        <v>95</v>
      </c>
      <c r="I65" s="257" t="s">
        <v>250</v>
      </c>
      <c r="J65" s="201"/>
      <c r="K65" s="201"/>
      <c r="L65" s="201"/>
      <c r="M65" s="201"/>
      <c r="N65" s="201"/>
      <c r="O65" s="201"/>
      <c r="P65" s="201"/>
      <c r="Q65" s="201"/>
      <c r="R65" s="201"/>
      <c r="S65" s="201"/>
      <c r="T65" s="201"/>
      <c r="U65" s="201"/>
      <c r="V65" s="201"/>
      <c r="W65" s="201"/>
      <c r="X65" s="201">
        <v>1</v>
      </c>
      <c r="Y65" s="201"/>
      <c r="Z65" s="201"/>
      <c r="AA65" s="201">
        <v>1</v>
      </c>
      <c r="AB65" s="201">
        <v>1</v>
      </c>
      <c r="AC65" s="201"/>
      <c r="AD65" s="201">
        <v>1</v>
      </c>
      <c r="AE65" s="201">
        <v>1</v>
      </c>
      <c r="AF65" s="201">
        <v>1</v>
      </c>
      <c r="AG65" s="201">
        <v>1</v>
      </c>
      <c r="AH65" s="201"/>
      <c r="AI65" s="201"/>
      <c r="AJ65" s="201"/>
      <c r="AK65" s="201"/>
      <c r="AL65" s="201"/>
      <c r="AM65" s="201"/>
      <c r="AN65" s="201"/>
      <c r="AO65" s="201"/>
      <c r="AP65" s="201"/>
      <c r="AQ65" s="201"/>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row>
    <row r="66" spans="1:69" s="16" customFormat="1" x14ac:dyDescent="0.25">
      <c r="E66" s="16" t="s">
        <v>251</v>
      </c>
      <c r="G66" s="16" t="s">
        <v>95</v>
      </c>
      <c r="I66" s="257" t="s">
        <v>252</v>
      </c>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row>
    <row r="67" spans="1:69" s="16" customFormat="1" x14ac:dyDescent="0.25">
      <c r="E67" s="16" t="s">
        <v>253</v>
      </c>
      <c r="G67" s="16" t="s">
        <v>95</v>
      </c>
      <c r="I67" s="257" t="s">
        <v>254</v>
      </c>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v>1</v>
      </c>
      <c r="AK67" s="201"/>
      <c r="AL67" s="201"/>
      <c r="AM67" s="201"/>
      <c r="AN67" s="201"/>
      <c r="AO67" s="201"/>
      <c r="AP67" s="201"/>
      <c r="AQ67" s="201"/>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row>
    <row r="68" spans="1:69" s="16" customFormat="1" x14ac:dyDescent="0.25">
      <c r="E68" s="16" t="s">
        <v>255</v>
      </c>
      <c r="G68" s="16" t="s">
        <v>95</v>
      </c>
      <c r="I68" s="257" t="s">
        <v>256</v>
      </c>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row>
    <row r="69" spans="1:69" s="16" customFormat="1" x14ac:dyDescent="0.25">
      <c r="E69" s="16" t="s">
        <v>257</v>
      </c>
      <c r="G69" s="16" t="s">
        <v>95</v>
      </c>
      <c r="I69" s="257" t="s">
        <v>258</v>
      </c>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row>
    <row r="70" spans="1:69" s="16" customFormat="1" x14ac:dyDescent="0.3">
      <c r="I70" s="252"/>
    </row>
    <row r="71" spans="1:69" s="16" customFormat="1" ht="13" x14ac:dyDescent="0.3">
      <c r="A71" s="139" t="s">
        <v>72</v>
      </c>
      <c r="B71" s="140"/>
      <c r="C71" s="141"/>
      <c r="D71" s="142"/>
      <c r="E71" s="143"/>
      <c r="F71" s="143"/>
      <c r="G71" s="143"/>
      <c r="H71" s="143"/>
      <c r="I71" s="255"/>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row>
    <row r="72" spans="1:69" s="16" customFormat="1" x14ac:dyDescent="0.3">
      <c r="I72" s="252"/>
    </row>
    <row r="73" spans="1:69" s="16" customFormat="1" x14ac:dyDescent="0.3">
      <c r="I73" s="252"/>
    </row>
    <row r="74" spans="1:69" s="16" customFormat="1" x14ac:dyDescent="0.3">
      <c r="I74" s="252"/>
    </row>
    <row r="75" spans="1:69" s="16" customFormat="1" x14ac:dyDescent="0.3">
      <c r="I75" s="252"/>
    </row>
    <row r="76" spans="1:69" s="16" customFormat="1" x14ac:dyDescent="0.3">
      <c r="I76" s="252"/>
    </row>
    <row r="77" spans="1:69" s="16" customFormat="1" x14ac:dyDescent="0.3">
      <c r="I77" s="252"/>
    </row>
    <row r="78" spans="1:69" s="16" customFormat="1" x14ac:dyDescent="0.3">
      <c r="I78" s="252"/>
    </row>
    <row r="79" spans="1:69" s="16" customFormat="1" x14ac:dyDescent="0.3">
      <c r="I79" s="252"/>
    </row>
    <row r="80" spans="1:69" s="16" customFormat="1" x14ac:dyDescent="0.3">
      <c r="I80" s="252"/>
    </row>
    <row r="81" spans="9:9" s="16" customFormat="1" x14ac:dyDescent="0.3">
      <c r="I81" s="252"/>
    </row>
    <row r="82" spans="9:9" s="16" customFormat="1" x14ac:dyDescent="0.3">
      <c r="I82" s="252"/>
    </row>
    <row r="83" spans="9:9" s="16" customFormat="1" x14ac:dyDescent="0.3">
      <c r="I83" s="252"/>
    </row>
    <row r="84" spans="9:9" s="16" customFormat="1" x14ac:dyDescent="0.3">
      <c r="I84" s="252"/>
    </row>
    <row r="85" spans="9:9" s="16" customFormat="1" x14ac:dyDescent="0.3">
      <c r="I85" s="252"/>
    </row>
    <row r="86" spans="9:9" s="16" customFormat="1" x14ac:dyDescent="0.3">
      <c r="I86" s="252"/>
    </row>
    <row r="87" spans="9:9" s="16" customFormat="1" x14ac:dyDescent="0.3">
      <c r="I87" s="252"/>
    </row>
    <row r="88" spans="9:9" s="16" customFormat="1" x14ac:dyDescent="0.3">
      <c r="I88" s="252"/>
    </row>
    <row r="89" spans="9:9" s="16" customFormat="1" x14ac:dyDescent="0.3">
      <c r="I89" s="252"/>
    </row>
    <row r="90" spans="9:9" s="16" customFormat="1" x14ac:dyDescent="0.3">
      <c r="I90" s="252"/>
    </row>
    <row r="91" spans="9:9" s="16" customFormat="1" x14ac:dyDescent="0.3">
      <c r="I91" s="252"/>
    </row>
    <row r="92" spans="9:9" s="16" customFormat="1" x14ac:dyDescent="0.3">
      <c r="I92" s="252"/>
    </row>
    <row r="93" spans="9:9" s="16" customFormat="1" x14ac:dyDescent="0.3">
      <c r="I93" s="252"/>
    </row>
    <row r="94" spans="9:9" s="16" customFormat="1" x14ac:dyDescent="0.3">
      <c r="I94" s="252"/>
    </row>
    <row r="95" spans="9:9" s="16" customFormat="1" x14ac:dyDescent="0.3">
      <c r="I95" s="252"/>
    </row>
    <row r="96" spans="9:9" s="16" customFormat="1" x14ac:dyDescent="0.3">
      <c r="I96" s="252"/>
    </row>
    <row r="97" spans="9:9" s="16" customFormat="1" x14ac:dyDescent="0.3">
      <c r="I97" s="252"/>
    </row>
    <row r="98" spans="9:9" s="16" customFormat="1" x14ac:dyDescent="0.3">
      <c r="I98" s="252"/>
    </row>
    <row r="99" spans="9:9" s="16" customFormat="1" x14ac:dyDescent="0.3">
      <c r="I99" s="252"/>
    </row>
    <row r="100" spans="9:9" s="16" customFormat="1" x14ac:dyDescent="0.3">
      <c r="I100" s="252"/>
    </row>
    <row r="101" spans="9:9" s="16" customFormat="1" x14ac:dyDescent="0.3">
      <c r="I101" s="252"/>
    </row>
    <row r="102" spans="9:9" s="16" customFormat="1" x14ac:dyDescent="0.3">
      <c r="I102" s="252"/>
    </row>
    <row r="103" spans="9:9" s="16" customFormat="1" x14ac:dyDescent="0.3">
      <c r="I103" s="252"/>
    </row>
    <row r="104" spans="9:9" s="16" customFormat="1" x14ac:dyDescent="0.3">
      <c r="I104" s="252"/>
    </row>
    <row r="105" spans="9:9" s="16" customFormat="1" x14ac:dyDescent="0.3">
      <c r="I105" s="252"/>
    </row>
    <row r="106" spans="9:9" s="16" customFormat="1" x14ac:dyDescent="0.3">
      <c r="I106" s="252"/>
    </row>
    <row r="107" spans="9:9" s="16" customFormat="1" x14ac:dyDescent="0.3">
      <c r="I107" s="252"/>
    </row>
    <row r="108" spans="9:9" s="16" customFormat="1" x14ac:dyDescent="0.3">
      <c r="I108" s="252"/>
    </row>
    <row r="109" spans="9:9" s="16" customFormat="1" x14ac:dyDescent="0.3">
      <c r="I109" s="252"/>
    </row>
  </sheetData>
  <conditionalFormatting sqref="AR63:BQ69">
    <cfRule type="cellIs" dxfId="37" priority="7" operator="equal">
      <formula>0</formula>
    </cfRule>
  </conditionalFormatting>
  <conditionalFormatting sqref="H71 AR71:BQ71">
    <cfRule type="cellIs" dxfId="36" priority="6" operator="equal">
      <formula>0</formula>
    </cfRule>
  </conditionalFormatting>
  <conditionalFormatting sqref="J63:AQ69">
    <cfRule type="cellIs" dxfId="35" priority="5" operator="equal">
      <formula>0</formula>
    </cfRule>
  </conditionalFormatting>
  <conditionalFormatting sqref="J71:AQ71">
    <cfRule type="cellIs" dxfId="34" priority="4" operator="equal">
      <formula>0</formula>
    </cfRule>
  </conditionalFormatting>
  <conditionalFormatting sqref="I71">
    <cfRule type="cellIs" dxfId="33" priority="3" operator="equal">
      <formula>0</formula>
    </cfRule>
  </conditionalFormatting>
  <conditionalFormatting sqref="J15:AQ16 J14:R14 T14:AQ14">
    <cfRule type="cellIs" dxfId="32" priority="2" operator="lessThan">
      <formula>0.0000001</formula>
    </cfRule>
  </conditionalFormatting>
  <conditionalFormatting sqref="J18:AQ20">
    <cfRule type="cellIs" dxfId="31" priority="1" operator="lessThan">
      <formula>0.0000001</formula>
    </cfRule>
  </conditionalFormatting>
  <dataValidations disablePrompts="1" count="1">
    <dataValidation type="list" allowBlank="1" showInputMessage="1" showErrorMessage="1" sqref="J60:BQ60" xr:uid="{00000000-0002-0000-0400-000000000000}">
      <formula1>$K$5:$K$8</formula1>
    </dataValidation>
  </dataValidations>
  <printOptions headings="1"/>
  <pageMargins left="0.7" right="0.7" top="0.75" bottom="0.75" header="0.3" footer="0.3"/>
  <pageSetup paperSize="9" scale="16" fitToHeight="0" orientation="landscape" r:id="rId1"/>
  <headerFooter>
    <oddHeader>&amp;L&amp;F&amp;CSheet: &amp;A&amp;ROFFICIAL</oddHeader>
    <oddFooter>&amp;LPrinted on &amp;D at &amp;T&amp;CPage &amp;P of &amp;N&amp;ROfwat</oddFooter>
  </headerFooter>
  <legacyDrawing r:id="rId2"/>
  <legacyDrawingHF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400-000001000000}">
          <x14:formula1>
            <xm:f>Validation!$L$4:$L$7</xm:f>
          </x14:formula1>
          <xm:sqref>J31:BQ31</xm:sqref>
        </x14:dataValidation>
        <x14:dataValidation type="list" allowBlank="1" showInputMessage="1" showErrorMessage="1" xr:uid="{00000000-0002-0000-0400-000002000000}">
          <x14:formula1>
            <xm:f>Validation!$K$4:$K$7</xm:f>
          </x14:formula1>
          <xm:sqref>J46:AQ46 J29:BQ29</xm:sqref>
        </x14:dataValidation>
        <x14:dataValidation type="list" allowBlank="1" showInputMessage="1" showErrorMessage="1" xr:uid="{00000000-0002-0000-0400-000003000000}">
          <x14:formula1>
            <xm:f>Validation!$E$4:$E$14</xm:f>
          </x14:formula1>
          <xm:sqref>J24:BQ24</xm:sqref>
        </x14:dataValidation>
        <x14:dataValidation type="list" allowBlank="1" showInputMessage="1" showErrorMessage="1" xr:uid="{00000000-0002-0000-0400-000004000000}">
          <x14:formula1>
            <xm:f>Validation!$I$4:$I$7</xm:f>
          </x14:formula1>
          <xm:sqref>J27:BQ27</xm:sqref>
        </x14:dataValidation>
        <x14:dataValidation type="list" allowBlank="1" showInputMessage="1" showErrorMessage="1" xr:uid="{00000000-0002-0000-0400-000005000000}">
          <x14:formula1>
            <xm:f>Validation!$H$4:$H$7</xm:f>
          </x14:formula1>
          <xm:sqref>J26:BQ26</xm:sqref>
        </x14:dataValidation>
        <x14:dataValidation type="list" allowBlank="1" showInputMessage="1" showErrorMessage="1" xr:uid="{00000000-0002-0000-0400-00000B000000}">
          <x14:formula1>
            <xm:f>Validation!$F$4:$F$14</xm:f>
          </x14:formula1>
          <xm:sqref>J33:AQ33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pageSetUpPr fitToPage="1"/>
  </sheetPr>
  <dimension ref="A1:DG412"/>
  <sheetViews>
    <sheetView showGridLines="0" zoomScale="80" zoomScaleNormal="80" workbookViewId="0">
      <pane xSplit="9" ySplit="10" topLeftCell="N29" activePane="bottomRight" state="frozen"/>
      <selection pane="topRight" activeCell="J1" sqref="J1"/>
      <selection pane="bottomLeft" activeCell="A11" sqref="A11"/>
      <selection pane="bottomRight" activeCell="E9" sqref="E9"/>
    </sheetView>
  </sheetViews>
  <sheetFormatPr defaultColWidth="0" defaultRowHeight="12.5" x14ac:dyDescent="0.25"/>
  <cols>
    <col min="1" max="4" width="1.58203125" style="29" customWidth="1"/>
    <col min="5" max="5" width="45.58203125" style="29" customWidth="1"/>
    <col min="6" max="8" width="15.58203125" style="29" customWidth="1"/>
    <col min="9" max="9" width="2.58203125" style="29" customWidth="1"/>
    <col min="10" max="43" width="17.5" style="29" customWidth="1"/>
    <col min="44" max="69" width="9.75" style="29" hidden="1" customWidth="1"/>
    <col min="70" max="72" width="8.58203125" style="29" customWidth="1"/>
    <col min="73" max="111" width="0" style="29" hidden="1" customWidth="1"/>
    <col min="112" max="16384" width="8.58203125" style="29" hidden="1"/>
  </cols>
  <sheetData>
    <row r="1" spans="1:111" s="145" customFormat="1" ht="27.5" x14ac:dyDescent="0.3">
      <c r="A1" s="19" t="str">
        <f ca="1" xml:space="preserve"> RIGHT(CELL("filename", $A$1), LEN(CELL("filename", $A$1)) - SEARCH("]", CELL("filename", $A$1)))</f>
        <v>Performance</v>
      </c>
      <c r="B1" s="19"/>
      <c r="C1" s="19"/>
      <c r="D1" s="19"/>
      <c r="E1" s="19"/>
      <c r="F1" s="19"/>
      <c r="G1" s="19"/>
      <c r="H1" s="19"/>
      <c r="I1" s="19"/>
      <c r="J1" s="19" t="str">
        <f>InpCompany!F5</f>
        <v>Yorkshire Water</v>
      </c>
      <c r="K1" s="19"/>
      <c r="L1" s="19"/>
      <c r="M1" s="19"/>
      <c r="N1" s="19"/>
      <c r="O1" s="19"/>
      <c r="P1" s="19"/>
      <c r="Q1" s="19"/>
      <c r="R1" s="19"/>
      <c r="S1" s="19"/>
      <c r="T1" s="19" t="str">
        <f>InpCompany!F5</f>
        <v>Yorkshire Water</v>
      </c>
      <c r="U1" s="19"/>
      <c r="V1" s="19"/>
      <c r="W1" s="19"/>
      <c r="X1" s="19"/>
      <c r="Y1" s="19"/>
      <c r="Z1" s="19"/>
      <c r="AA1" s="19"/>
      <c r="AB1" s="19"/>
      <c r="AC1" s="19"/>
      <c r="AD1" s="19" t="str">
        <f>InpCompany!F5</f>
        <v>Yorkshire Water</v>
      </c>
      <c r="AE1" s="19"/>
      <c r="AF1" s="19"/>
      <c r="AG1" s="19"/>
      <c r="AH1" s="19"/>
      <c r="AI1" s="19"/>
      <c r="AJ1" s="19"/>
      <c r="AK1" s="19"/>
      <c r="AL1" s="19"/>
      <c r="AM1" s="19"/>
      <c r="AN1" s="19"/>
      <c r="AO1" s="19"/>
      <c r="AP1" s="19"/>
      <c r="AQ1" s="225" t="str">
        <f>InpCompany!F5</f>
        <v>Yorkshire Water</v>
      </c>
      <c r="AR1" s="19"/>
      <c r="AS1" s="19"/>
      <c r="AT1" s="19"/>
      <c r="AU1" s="19"/>
      <c r="AV1" s="19"/>
      <c r="AW1" s="19"/>
      <c r="AX1" s="19" t="str">
        <f>InpCompany!F5</f>
        <v>Yorkshire Water</v>
      </c>
      <c r="AY1" s="19"/>
      <c r="AZ1" s="19"/>
      <c r="BA1" s="19"/>
      <c r="BB1" s="19"/>
      <c r="BC1" s="19"/>
      <c r="BD1" s="19"/>
      <c r="BE1" s="19"/>
      <c r="BF1" s="19"/>
      <c r="BG1" s="19"/>
      <c r="BH1" s="19" t="str">
        <f>InpCompany!F5</f>
        <v>Yorkshire Water</v>
      </c>
      <c r="BI1" s="19"/>
      <c r="BJ1" s="19"/>
      <c r="BK1" s="19"/>
      <c r="BL1" s="19"/>
      <c r="BM1" s="19"/>
      <c r="BN1" s="19"/>
      <c r="BO1" s="19"/>
      <c r="BP1" s="19"/>
      <c r="BQ1" s="19"/>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row>
    <row r="2" spans="1:111" s="16" customFormat="1" ht="13" x14ac:dyDescent="0.3">
      <c r="F2" s="30" t="s">
        <v>73</v>
      </c>
      <c r="G2" s="30" t="s">
        <v>74</v>
      </c>
      <c r="H2" s="30" t="s">
        <v>75</v>
      </c>
      <c r="I2" s="31"/>
      <c r="N2" s="32"/>
      <c r="O2" s="32"/>
      <c r="P2" s="32"/>
      <c r="Q2" s="32"/>
      <c r="R2" s="32"/>
    </row>
    <row r="3" spans="1:111" s="50" customFormat="1" ht="13" x14ac:dyDescent="0.3">
      <c r="A3" s="8" t="s">
        <v>97</v>
      </c>
      <c r="B3" s="33"/>
      <c r="C3" s="34"/>
      <c r="D3" s="35"/>
      <c r="E3" s="35"/>
      <c r="F3" s="35"/>
      <c r="G3" s="36"/>
      <c r="H3" s="36"/>
      <c r="I3" s="36"/>
      <c r="J3" s="36"/>
      <c r="K3" s="36"/>
      <c r="L3" s="36"/>
      <c r="M3" s="36"/>
      <c r="N3" s="37"/>
      <c r="O3" s="37"/>
      <c r="P3" s="37"/>
      <c r="Q3" s="37"/>
      <c r="R3" s="37"/>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row>
    <row r="4" spans="1:111" s="16" customFormat="1" x14ac:dyDescent="0.3">
      <c r="N4" s="32"/>
      <c r="O4" s="32"/>
      <c r="P4" s="32"/>
      <c r="Q4" s="32"/>
      <c r="R4" s="32"/>
    </row>
    <row r="5" spans="1:111" s="16" customFormat="1" ht="13" x14ac:dyDescent="0.3">
      <c r="B5" s="47" t="s">
        <v>98</v>
      </c>
      <c r="N5" s="32"/>
      <c r="O5" s="32"/>
      <c r="P5" s="32"/>
      <c r="Q5" s="32"/>
      <c r="R5" s="32"/>
    </row>
    <row r="6" spans="1:111" s="16" customFormat="1" x14ac:dyDescent="0.3">
      <c r="N6" s="32"/>
      <c r="O6" s="32"/>
      <c r="P6" s="32"/>
      <c r="Q6" s="32"/>
      <c r="R6" s="32"/>
    </row>
    <row r="7" spans="1:111" s="48" customFormat="1" ht="18" customHeight="1" x14ac:dyDescent="0.25">
      <c r="E7" s="48" t="str">
        <f>InpPerformance!E7</f>
        <v>Performance commitment reference</v>
      </c>
      <c r="G7" s="48" t="str">
        <f>InpPerformance!G7</f>
        <v>Text</v>
      </c>
      <c r="J7" s="226" t="str">
        <f>IF(InpPerformance!J7&lt;&gt;"",InpPerformance!J7,"")</f>
        <v>PR14YKYWSW_WA1</v>
      </c>
      <c r="K7" s="226" t="str">
        <f>IF(InpPerformance!K7&lt;&gt;"",InpPerformance!K7,"")</f>
        <v>PR14YKYWSW_WA2</v>
      </c>
      <c r="L7" s="226" t="str">
        <f>IF(InpPerformance!L7&lt;&gt;"",InpPerformance!L7,"")</f>
        <v>PR14YKYWSW_WA3</v>
      </c>
      <c r="M7" s="226" t="str">
        <f>IF(InpPerformance!M7&lt;&gt;"",InpPerformance!M7,"")</f>
        <v>PR14YKYWSW_WA4</v>
      </c>
      <c r="N7" s="226" t="str">
        <f>IF(InpPerformance!N7&lt;&gt;"",InpPerformance!N7,"")</f>
        <v>PR14YKYWSW_WB1</v>
      </c>
      <c r="O7" s="226" t="str">
        <f>IF(InpPerformance!O7&lt;&gt;"",InpPerformance!O7,"")</f>
        <v>PR14YKYWSW_WB2</v>
      </c>
      <c r="P7" s="226" t="str">
        <f>IF(InpPerformance!P7&lt;&gt;"",InpPerformance!P7,"")</f>
        <v>PR14YKYWSW_WB3</v>
      </c>
      <c r="Q7" s="226" t="str">
        <f>IF(InpPerformance!Q7&lt;&gt;"",InpPerformance!Q7,"")</f>
        <v>PR14YKYWSW_WB4</v>
      </c>
      <c r="R7" s="226" t="str">
        <f>IF(InpPerformance!R7&lt;&gt;"",InpPerformance!R7,"")</f>
        <v>PR14YKYWSW_WC1</v>
      </c>
      <c r="S7" s="226" t="str">
        <f>IF(InpPerformance!S7&lt;&gt;"",InpPerformance!S7,"")</f>
        <v>PR14YKYWSW_WC2</v>
      </c>
      <c r="T7" s="226" t="str">
        <f>IF(InpPerformance!T7&lt;&gt;"",InpPerformance!T7,"")</f>
        <v>PR14YKYWSW_WC3</v>
      </c>
      <c r="U7" s="226" t="str">
        <f>IF(InpPerformance!U7&lt;&gt;"",InpPerformance!U7,"")</f>
        <v>PR14YKYWSW_WC4</v>
      </c>
      <c r="V7" s="226" t="str">
        <f>IF(InpPerformance!V7&lt;&gt;"",InpPerformance!V7,"")</f>
        <v>PR14YKYWSW_WD1</v>
      </c>
      <c r="W7" s="226" t="str">
        <f>IF(InpPerformance!W7&lt;&gt;"",InpPerformance!W7,"")</f>
        <v>PR14YKYWSW_WD2</v>
      </c>
      <c r="X7" s="226" t="str">
        <f>IF(InpPerformance!X7&lt;&gt;"",InpPerformance!X7,"")</f>
        <v>PR14YKYWSWW_SA1</v>
      </c>
      <c r="Y7" s="226" t="str">
        <f>IF(InpPerformance!Y7&lt;&gt;"",InpPerformance!Y7,"")</f>
        <v>PR14YKYWSWW_SA2</v>
      </c>
      <c r="Z7" s="226" t="str">
        <f>IF(InpPerformance!Z7&lt;&gt;"",InpPerformance!Z7,"")</f>
        <v>PR14YKYWSWW_SA3a</v>
      </c>
      <c r="AA7" s="226" t="str">
        <f>IF(InpPerformance!AA7&lt;&gt;"",InpPerformance!AA7,"")</f>
        <v>PR14YKYWSWW_SA3b</v>
      </c>
      <c r="AB7" s="226" t="str">
        <f>IF(InpPerformance!AB7&lt;&gt;"",InpPerformance!AB7,"")</f>
        <v>PR14YKYWSWW_SA4</v>
      </c>
      <c r="AC7" s="226" t="str">
        <f>IF(InpPerformance!AC7&lt;&gt;"",InpPerformance!AC7,"")</f>
        <v>PR14YKYWSWW_SB1</v>
      </c>
      <c r="AD7" s="226" t="str">
        <f>IF(InpPerformance!AD7&lt;&gt;"",InpPerformance!AD7,"")</f>
        <v>PR14YKYWSWW_SB2</v>
      </c>
      <c r="AE7" s="226" t="str">
        <f>IF(InpPerformance!AE7&lt;&gt;"",InpPerformance!AE7,"")</f>
        <v>PR14YKYWSWW_SB3</v>
      </c>
      <c r="AF7" s="226" t="str">
        <f>IF(InpPerformance!AF7&lt;&gt;"",InpPerformance!AF7,"")</f>
        <v>PR14YKYWSWW_SB4</v>
      </c>
      <c r="AG7" s="226" t="str">
        <f>IF(InpPerformance!AG7&lt;&gt;"",InpPerformance!AG7,"")</f>
        <v>PR14YKYWSWW_SB5</v>
      </c>
      <c r="AH7" s="226" t="str">
        <f>IF(InpPerformance!AH7&lt;&gt;"",InpPerformance!AH7,"")</f>
        <v>PR14YKYWSWW_SC1</v>
      </c>
      <c r="AI7" s="226" t="str">
        <f>IF(InpPerformance!AI7&lt;&gt;"",InpPerformance!AI7,"")</f>
        <v>PR14YKYWSWW_SC2</v>
      </c>
      <c r="AJ7" s="226" t="str">
        <f>IF(InpPerformance!AJ7&lt;&gt;"",InpPerformance!AJ7,"")</f>
        <v>PR14YKYHHR_RA1</v>
      </c>
      <c r="AK7" s="226" t="str">
        <f>IF(InpPerformance!AK7&lt;&gt;"",InpPerformance!AK7,"")</f>
        <v>PR14YKYHHR_RA2</v>
      </c>
      <c r="AL7" s="226" t="str">
        <f>IF(InpPerformance!AL7&lt;&gt;"",InpPerformance!AL7,"")</f>
        <v>PR14YKYHHR_RA3</v>
      </c>
      <c r="AM7" s="226" t="str">
        <f>IF(InpPerformance!AM7&lt;&gt;"",InpPerformance!AM7,"")</f>
        <v>PR14YKYHHR_RB1</v>
      </c>
      <c r="AN7" s="226" t="str">
        <f>IF(InpPerformance!AN7&lt;&gt;"",InpPerformance!AN7,"")</f>
        <v>PR14YKYHHR_RB2</v>
      </c>
      <c r="AO7" s="226" t="str">
        <f>IF(InpPerformance!AO7&lt;&gt;"",InpPerformance!AO7,"")</f>
        <v>PR14YKYHHR_RB3</v>
      </c>
      <c r="AP7" s="226" t="str">
        <f>IF(InpPerformance!AP7&lt;&gt;"",InpPerformance!AP7,"")</f>
        <v>PR14YKYHHR_RC1</v>
      </c>
      <c r="AQ7" s="226" t="str">
        <f>IF(InpPerformance!AQ7&lt;&gt;"",InpPerformance!AQ7,"")</f>
        <v>PR14YKYHHR_RC2</v>
      </c>
      <c r="AR7" s="92" t="str">
        <f>IF(InpPerformance!AR7&lt;&gt;"",InpPerformance!AR7,"")</f>
        <v/>
      </c>
      <c r="AS7" s="92" t="str">
        <f>IF(InpPerformance!AS7&lt;&gt;"",InpPerformance!AS7,"")</f>
        <v/>
      </c>
      <c r="AT7" s="92" t="str">
        <f>IF(InpPerformance!AT7&lt;&gt;"",InpPerformance!AT7,"")</f>
        <v/>
      </c>
      <c r="AU7" s="92" t="str">
        <f>IF(InpPerformance!AU7&lt;&gt;"",InpPerformance!AU7,"")</f>
        <v/>
      </c>
      <c r="AV7" s="92" t="str">
        <f>IF(InpPerformance!AV7&lt;&gt;"",InpPerformance!AV7,"")</f>
        <v/>
      </c>
      <c r="AW7" s="92" t="str">
        <f>IF(InpPerformance!AW7&lt;&gt;"",InpPerformance!AW7,"")</f>
        <v/>
      </c>
      <c r="AX7" s="92" t="str">
        <f>IF(InpPerformance!AX7&lt;&gt;"",InpPerformance!AX7,"")</f>
        <v/>
      </c>
      <c r="AY7" s="92" t="str">
        <f>IF(InpPerformance!AY7&lt;&gt;"",InpPerformance!AY7,"")</f>
        <v/>
      </c>
      <c r="AZ7" s="92" t="str">
        <f>IF(InpPerformance!AZ7&lt;&gt;"",InpPerformance!AZ7,"")</f>
        <v/>
      </c>
      <c r="BA7" s="92" t="str">
        <f>IF(InpPerformance!BA7&lt;&gt;"",InpPerformance!BA7,"")</f>
        <v/>
      </c>
      <c r="BB7" s="92" t="str">
        <f>IF(InpPerformance!BB7&lt;&gt;"",InpPerformance!BB7,"")</f>
        <v/>
      </c>
      <c r="BC7" s="92" t="str">
        <f>IF(InpPerformance!BC7&lt;&gt;"",InpPerformance!BC7,"")</f>
        <v/>
      </c>
      <c r="BD7" s="92" t="str">
        <f>IF(InpPerformance!BD7&lt;&gt;"",InpPerformance!BD7,"")</f>
        <v/>
      </c>
      <c r="BE7" s="92" t="str">
        <f>IF(InpPerformance!BE7&lt;&gt;"",InpPerformance!BE7,"")</f>
        <v/>
      </c>
      <c r="BF7" s="92" t="str">
        <f>IF(InpPerformance!BF7&lt;&gt;"",InpPerformance!BF7,"")</f>
        <v/>
      </c>
      <c r="BG7" s="92" t="str">
        <f>IF(InpPerformance!BG7&lt;&gt;"",InpPerformance!BG7,"")</f>
        <v/>
      </c>
      <c r="BH7" s="92" t="str">
        <f>IF(InpPerformance!BH7&lt;&gt;"",InpPerformance!BH7,"")</f>
        <v/>
      </c>
      <c r="BI7" s="92" t="str">
        <f>IF(InpPerformance!BI7&lt;&gt;"",InpPerformance!BI7,"")</f>
        <v/>
      </c>
      <c r="BJ7" s="92" t="str">
        <f>IF(InpPerformance!BJ7&lt;&gt;"",InpPerformance!BJ7,"")</f>
        <v/>
      </c>
      <c r="BK7" s="92" t="str">
        <f>IF(InpPerformance!BK7&lt;&gt;"",InpPerformance!BK7,"")</f>
        <v/>
      </c>
      <c r="BL7" s="92" t="str">
        <f>IF(InpPerformance!BL7&lt;&gt;"",InpPerformance!BL7,"")</f>
        <v/>
      </c>
      <c r="BM7" s="92" t="str">
        <f>IF(InpPerformance!BM7&lt;&gt;"",InpPerformance!BM7,"")</f>
        <v/>
      </c>
      <c r="BN7" s="92" t="str">
        <f>IF(InpPerformance!BN7&lt;&gt;"",InpPerformance!BN7,"")</f>
        <v/>
      </c>
      <c r="BO7" s="92" t="str">
        <f>IF(InpPerformance!BO7&lt;&gt;"",InpPerformance!BO7,"")</f>
        <v/>
      </c>
      <c r="BP7" s="92" t="str">
        <f>IF(InpPerformance!BP7&lt;&gt;"",InpPerformance!BP7,"")</f>
        <v/>
      </c>
      <c r="BQ7" s="92" t="str">
        <f>IF(InpPerformance!BQ7&lt;&gt;"",InpPerformance!BQ7,"")</f>
        <v/>
      </c>
    </row>
    <row r="8" spans="1:111" s="16" customFormat="1" ht="6.65" customHeight="1" x14ac:dyDescent="0.3">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row>
    <row r="9" spans="1:111" s="45" customFormat="1" ht="111.65" customHeight="1" x14ac:dyDescent="0.25">
      <c r="E9" s="45" t="str">
        <f>InpPerformance!E9</f>
        <v>Performance commitment name</v>
      </c>
      <c r="G9" s="45" t="str">
        <f>InpPerformance!G9</f>
        <v>Text</v>
      </c>
      <c r="I9" s="207"/>
      <c r="J9" s="223" t="str">
        <f>IF(InpPerformance!J9&lt;&gt;"",InpPerformance!J9,"")</f>
        <v>Drinking water quality</v>
      </c>
      <c r="K9" s="223" t="str">
        <f>IF(InpPerformance!K9&lt;&gt;"",InpPerformance!K9,"")</f>
        <v>Significant drinking water events which require corrective action</v>
      </c>
      <c r="L9" s="223" t="str">
        <f>IF(InpPerformance!L9&lt;&gt;"",InpPerformance!L9,"")</f>
        <v>Drinking water contacts</v>
      </c>
      <c r="M9" s="223" t="str">
        <f>IF(InpPerformance!M9&lt;&gt;"",InpPerformance!M9,"")</f>
        <v>Water quality stability
and reliability factor</v>
      </c>
      <c r="N9" s="223" t="str">
        <f>IF(InpPerformance!N9&lt;&gt;"",InpPerformance!N9,"")</f>
        <v>Leakage</v>
      </c>
      <c r="O9" s="223" t="str">
        <f>IF(InpPerformance!O9&lt;&gt;"",InpPerformance!O9,"")</f>
        <v>Water supply interruptions</v>
      </c>
      <c r="P9" s="223" t="str">
        <f>IF(InpPerformance!P9&lt;&gt;"",InpPerformance!P9,"")</f>
        <v>Water use</v>
      </c>
      <c r="Q9" s="223" t="str">
        <f>IF(InpPerformance!Q9&lt;&gt;"",InpPerformance!Q9,"")</f>
        <v>Water network stability and reliability factor</v>
      </c>
      <c r="R9" s="223" t="str">
        <f>IF(InpPerformance!R9&lt;&gt;"",InpPerformance!R9,"")</f>
        <v>Length of river improved
(note: PC is part of a total commitment at Appointee level - see also SB4)</v>
      </c>
      <c r="S9" s="223" t="str">
        <f>IF(InpPerformance!S9&lt;&gt;"",InpPerformance!S9,"")</f>
        <v>Solutions delivered by working with others
(note: PC is part of a total commitment at Appointee level - see also SB3)</v>
      </c>
      <c r="T9" s="223" t="str">
        <f>IF(InpPerformance!T9&lt;&gt;"",InpPerformance!T9,"")</f>
        <v>Amount of land
conserved and enhanced
(total cumulative area)
(note: PC is part of a total commitment at Appointee level - see also SB5)</v>
      </c>
      <c r="U9" s="223" t="str">
        <f>IF(InpPerformance!U9&lt;&gt;"",InpPerformance!U9,"")</f>
        <v>Recreational visitor satisfaction</v>
      </c>
      <c r="V9" s="223" t="str">
        <f>IF(InpPerformance!V9&lt;&gt;"",InpPerformance!V9,"")</f>
        <v>Proportion of energy use generated by renewable technology
(note: PC is part of a total commitment at Appointee level - see also SC1 and RC1)</v>
      </c>
      <c r="W9" s="223" t="str">
        <f>IF(InpPerformance!W9&lt;&gt;"",InpPerformance!W9,"")</f>
        <v>Proportion of waste diverted from landfill
(re-used and recycled)
(note: PC is part of a total commitment at Appointee level - see also SC2 and RC2)</v>
      </c>
      <c r="X9" s="223" t="str">
        <f>IF(InpPerformance!X9&lt;&gt;"",InpPerformance!X9,"")</f>
        <v>Internal sewer flooding incidents</v>
      </c>
      <c r="Y9" s="223" t="str">
        <f>IF(InpPerformance!Y9&lt;&gt;"",InpPerformance!Y9,"")</f>
        <v>External sewer flooding incidents</v>
      </c>
      <c r="Z9" s="223" t="str">
        <f>IF(InpPerformance!Z9&lt;&gt;"",InpPerformance!Z9,"")</f>
        <v>Pollution incidents - category 1 and 2</v>
      </c>
      <c r="AA9" s="223" t="str">
        <f>IF(InpPerformance!AA9&lt;&gt;"",InpPerformance!AA9,"")</f>
        <v>Pollution incidents - category 3</v>
      </c>
      <c r="AB9" s="223" t="str">
        <f>IF(InpPerformance!AB9&lt;&gt;"",InpPerformance!AB9,"")</f>
        <v>Sewer network stability and reliability factor</v>
      </c>
      <c r="AC9" s="223" t="str">
        <f>IF(InpPerformance!AC9&lt;&gt;"",InpPerformance!AC9,"")</f>
        <v>Number of Yorkshire's designated bathing waters that exceed the required quality standard</v>
      </c>
      <c r="AD9" s="223" t="str">
        <f>IF(InpPerformance!AD9&lt;&gt;"",InpPerformance!AD9,"")</f>
        <v>Wastewater quality stability and reliability factor</v>
      </c>
      <c r="AE9" s="223" t="str">
        <f>IF(InpPerformance!AE9&lt;&gt;"",InpPerformance!AE9,"")</f>
        <v>Solutions delivered by working with others
(note: PC is part of a total commitment at Appointee level - see also WC2)</v>
      </c>
      <c r="AF9" s="223" t="str">
        <f>IF(InpPerformance!AF9&lt;&gt;"",InpPerformance!AF9,"")</f>
        <v>Length of river improved (against WFD component measures)
(note: PC is part of a total commitment at Appointee level - see also WC1)</v>
      </c>
      <c r="AG9" s="223" t="str">
        <f>IF(InpPerformance!AG9&lt;&gt;"",InpPerformance!AG9,"")</f>
        <v>Amount of land
conserved and enhanced
(total cumulative area)
(note: PC is part of a total commitment at Appointee level - see also WC3)</v>
      </c>
      <c r="AH9" s="223" t="str">
        <f>IF(InpPerformance!AH9&lt;&gt;"",InpPerformance!AH9,"")</f>
        <v>Proportion of energy use generated by renewable technology
(note: PC is part of a total commitment at Appointee level - see also WD1 and RC1)</v>
      </c>
      <c r="AI9" s="223" t="str">
        <f>IF(InpPerformance!AI9&lt;&gt;"",InpPerformance!AI9,"")</f>
        <v>Proportion of waste diverted from landfill
(re-used and recycled)
(note: PC is part of a total commitment at Appointee level - see also WD2 and RC2)</v>
      </c>
      <c r="AJ9" s="223" t="str">
        <f>IF(InpPerformance!AJ9&lt;&gt;"",InpPerformance!AJ9,"")</f>
        <v>Service incentive mechanism (SIM)</v>
      </c>
      <c r="AK9" s="223" t="str">
        <f>IF(InpPerformance!AK9&lt;&gt;"",InpPerformance!AK9,"")</f>
        <v>Service commitment failures</v>
      </c>
      <c r="AL9" s="223" t="str">
        <f>IF(InpPerformance!AL9&lt;&gt;"",InpPerformance!AL9,"")</f>
        <v>Overall customer satisfaction (CCWater annual tracking survey)</v>
      </c>
      <c r="AM9" s="223" t="str">
        <f>IF(InpPerformance!AM9&lt;&gt;"",InpPerformance!AM9,"")</f>
        <v>Cost of bad debt to customers (expressed as proportion of bill)</v>
      </c>
      <c r="AN9" s="223" t="str">
        <f>IF(InpPerformance!AN9&lt;&gt;"",InpPerformance!AN9,"")</f>
        <v>Number of people who we help to pay their bill</v>
      </c>
      <c r="AO9" s="223" t="str">
        <f>IF(InpPerformance!AO9&lt;&gt;"",InpPerformance!AO9,"")</f>
        <v>Value for money (CCWater annual tracking survey)</v>
      </c>
      <c r="AP9" s="223" t="str">
        <f>IF(InpPerformance!AP9&lt;&gt;"",InpPerformance!AP9,"")</f>
        <v>Proportion of energy use generated by renewable technology
(note: PC is part of a total commitment at Appointee level - see also WD1 and SC1)</v>
      </c>
      <c r="AQ9" s="223" t="str">
        <f>IF(InpPerformance!AQ9&lt;&gt;"",InpPerformance!AQ9,"")</f>
        <v>Proportion of waste diverted from landfill
(re-used and recycled)
(note: PC is part of a total commitment at Appointee level - see also WD2 and SC2)</v>
      </c>
      <c r="AR9" s="224" t="str">
        <f>IF(InpPerformance!AR9&lt;&gt;"",InpPerformance!AR9,"")</f>
        <v/>
      </c>
      <c r="AS9" s="46" t="str">
        <f>IF(InpPerformance!AS9&lt;&gt;"",InpPerformance!AS9,"")</f>
        <v/>
      </c>
      <c r="AT9" s="46" t="str">
        <f>IF(InpPerformance!AT9&lt;&gt;"",InpPerformance!AT9,"")</f>
        <v/>
      </c>
      <c r="AU9" s="46" t="str">
        <f>IF(InpPerformance!AU9&lt;&gt;"",InpPerformance!AU9,"")</f>
        <v/>
      </c>
      <c r="AV9" s="46" t="str">
        <f>IF(InpPerformance!AV9&lt;&gt;"",InpPerformance!AV9,"")</f>
        <v/>
      </c>
      <c r="AW9" s="46" t="str">
        <f>IF(InpPerformance!AW9&lt;&gt;"",InpPerformance!AW9,"")</f>
        <v/>
      </c>
      <c r="AX9" s="46" t="str">
        <f>IF(InpPerformance!AX9&lt;&gt;"",InpPerformance!AX9,"")</f>
        <v/>
      </c>
      <c r="AY9" s="46" t="str">
        <f>IF(InpPerformance!AY9&lt;&gt;"",InpPerformance!AY9,"")</f>
        <v/>
      </c>
      <c r="AZ9" s="46" t="str">
        <f>IF(InpPerformance!AZ9&lt;&gt;"",InpPerformance!AZ9,"")</f>
        <v/>
      </c>
      <c r="BA9" s="46" t="str">
        <f>IF(InpPerformance!BA9&lt;&gt;"",InpPerformance!BA9,"")</f>
        <v/>
      </c>
      <c r="BB9" s="46" t="str">
        <f>IF(InpPerformance!BB9&lt;&gt;"",InpPerformance!BB9,"")</f>
        <v/>
      </c>
      <c r="BC9" s="46" t="str">
        <f>IF(InpPerformance!BC9&lt;&gt;"",InpPerformance!BC9,"")</f>
        <v/>
      </c>
      <c r="BD9" s="46" t="str">
        <f>IF(InpPerformance!BD9&lt;&gt;"",InpPerformance!BD9,"")</f>
        <v/>
      </c>
      <c r="BE9" s="46" t="str">
        <f>IF(InpPerformance!BE9&lt;&gt;"",InpPerformance!BE9,"")</f>
        <v/>
      </c>
      <c r="BF9" s="46" t="str">
        <f>IF(InpPerformance!BF9&lt;&gt;"",InpPerformance!BF9,"")</f>
        <v/>
      </c>
      <c r="BG9" s="46" t="str">
        <f>IF(InpPerformance!BG9&lt;&gt;"",InpPerformance!BG9,"")</f>
        <v/>
      </c>
      <c r="BH9" s="46" t="str">
        <f>IF(InpPerformance!BH9&lt;&gt;"",InpPerformance!BH9,"")</f>
        <v/>
      </c>
      <c r="BI9" s="46" t="str">
        <f>IF(InpPerformance!BI9&lt;&gt;"",InpPerformance!BI9,"")</f>
        <v/>
      </c>
      <c r="BJ9" s="46" t="str">
        <f>IF(InpPerformance!BJ9&lt;&gt;"",InpPerformance!BJ9,"")</f>
        <v/>
      </c>
      <c r="BK9" s="46" t="str">
        <f>IF(InpPerformance!BK9&lt;&gt;"",InpPerformance!BK9,"")</f>
        <v/>
      </c>
      <c r="BL9" s="46" t="str">
        <f>IF(InpPerformance!BL9&lt;&gt;"",InpPerformance!BL9,"")</f>
        <v/>
      </c>
      <c r="BM9" s="46" t="str">
        <f>IF(InpPerformance!BM9&lt;&gt;"",InpPerformance!BM9,"")</f>
        <v/>
      </c>
      <c r="BN9" s="46" t="str">
        <f>IF(InpPerformance!BN9&lt;&gt;"",InpPerformance!BN9,"")</f>
        <v/>
      </c>
      <c r="BO9" s="46" t="str">
        <f>IF(InpPerformance!BO9&lt;&gt;"",InpPerformance!BO9,"")</f>
        <v/>
      </c>
      <c r="BP9" s="46" t="str">
        <f>IF(InpPerformance!BP9&lt;&gt;"",InpPerformance!BP9,"")</f>
        <v/>
      </c>
      <c r="BQ9" s="46" t="str">
        <f>IF(InpPerformance!BQ9&lt;&gt;"",InpPerformance!BQ9,"")</f>
        <v/>
      </c>
    </row>
    <row r="10" spans="1:111" s="16" customFormat="1" x14ac:dyDescent="0.3">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row>
    <row r="11" spans="1:111" s="48" customFormat="1" x14ac:dyDescent="0.3">
      <c r="E11" s="48" t="str">
        <f>InpPerformance!E11</f>
        <v>Actual performance</v>
      </c>
      <c r="G11" s="48" t="str">
        <f>InpPerformance!G11</f>
        <v>Performance commitment unit</v>
      </c>
      <c r="J11" s="209">
        <f>IF(InpPerformance!J11&lt;&gt;"",InpPerformance!J11,"")</f>
        <v>99.948999999999998</v>
      </c>
      <c r="K11" s="209">
        <f>IF(InpPerformance!K11&lt;&gt;"",InpPerformance!K11,"")</f>
        <v>1</v>
      </c>
      <c r="L11" s="209">
        <f>IF(InpPerformance!L11&lt;&gt;"",InpPerformance!L11,"")</f>
        <v>6368</v>
      </c>
      <c r="M11" s="209" t="str">
        <f>IF(InpPerformance!M11&lt;&gt;"",InpPerformance!M11,"")</f>
        <v>Stable</v>
      </c>
      <c r="N11" s="209">
        <f>IF(InpPerformance!N11&lt;&gt;"",InpPerformance!N11,"")</f>
        <v>270.8</v>
      </c>
      <c r="O11" s="209">
        <f>IF(InpPerformance!O11&lt;&gt;"",InpPerformance!O11,"")</f>
        <v>7.56</v>
      </c>
      <c r="P11" s="209">
        <f>IF(InpPerformance!P11&lt;&gt;"",InpPerformance!P11,"")</f>
        <v>135</v>
      </c>
      <c r="Q11" s="209" t="str">
        <f>IF(InpPerformance!Q11&lt;&gt;"",InpPerformance!Q11,"")</f>
        <v>Stable</v>
      </c>
      <c r="R11" s="209">
        <f>IF(InpPerformance!R11&lt;&gt;"",InpPerformance!R11,"")</f>
        <v>107</v>
      </c>
      <c r="S11" s="209">
        <f>IF(InpPerformance!S11&lt;&gt;"",InpPerformance!S11,"")</f>
        <v>11</v>
      </c>
      <c r="T11" s="209">
        <f>IF(InpPerformance!T11&lt;&gt;"",InpPerformance!T11,"")</f>
        <v>11806</v>
      </c>
      <c r="U11" s="209" t="str">
        <f>IF(InpPerformance!U11&lt;&gt;"",InpPerformance!U11,"")</f>
        <v>Published</v>
      </c>
      <c r="V11" s="209">
        <f>IF(InpPerformance!V11&lt;&gt;"",InpPerformance!V11,"")</f>
        <v>15</v>
      </c>
      <c r="W11" s="209">
        <f>IF(InpPerformance!W11&lt;&gt;"",InpPerformance!W11,"")</f>
        <v>100</v>
      </c>
      <c r="X11" s="209">
        <f>IF(InpPerformance!X11&lt;&gt;"",InpPerformance!X11,"")</f>
        <v>1602</v>
      </c>
      <c r="Y11" s="209">
        <f>IF(InpPerformance!Y11&lt;&gt;"",InpPerformance!Y11,"")</f>
        <v>9139</v>
      </c>
      <c r="Z11" s="209">
        <f>IF(InpPerformance!Z11&lt;&gt;"",InpPerformance!Z11,"")</f>
        <v>7</v>
      </c>
      <c r="AA11" s="209">
        <f>IF(InpPerformance!AA11&lt;&gt;"",InpPerformance!AA11,"")</f>
        <v>159</v>
      </c>
      <c r="AB11" s="209" t="str">
        <f>IF(InpPerformance!AB11&lt;&gt;"",InpPerformance!AB11,"")</f>
        <v>Stable</v>
      </c>
      <c r="AC11" s="209">
        <f>IF(InpPerformance!AC11&lt;&gt;"",InpPerformance!AC11,"")</f>
        <v>16</v>
      </c>
      <c r="AD11" s="209" t="str">
        <f>IF(InpPerformance!AD11&lt;&gt;"",InpPerformance!AD11,"")</f>
        <v>Stable</v>
      </c>
      <c r="AE11" s="209">
        <f>IF(InpPerformance!AE11&lt;&gt;"",InpPerformance!AE11,"")</f>
        <v>11</v>
      </c>
      <c r="AF11" s="209">
        <f>IF(InpPerformance!AF11&lt;&gt;"",InpPerformance!AF11,"")</f>
        <v>352</v>
      </c>
      <c r="AG11" s="209">
        <f>IF(InpPerformance!AG11&lt;&gt;"",InpPerformance!AG11,"")</f>
        <v>11806</v>
      </c>
      <c r="AH11" s="209">
        <f>IF(InpPerformance!AH11&lt;&gt;"",InpPerformance!AH11,"")</f>
        <v>15</v>
      </c>
      <c r="AI11" s="209">
        <f>IF(InpPerformance!AI11&lt;&gt;"",InpPerformance!AI11,"")</f>
        <v>100</v>
      </c>
      <c r="AJ11" s="209">
        <f>IF(InpPerformance!AJ11&lt;&gt;"",InpPerformance!AJ11,"")</f>
        <v>83.2</v>
      </c>
      <c r="AK11" s="209">
        <f>IF(InpPerformance!AK11&lt;&gt;"",InpPerformance!AK11,"")</f>
        <v>15140</v>
      </c>
      <c r="AL11" s="209">
        <f>IF(InpPerformance!AL11&lt;&gt;"",InpPerformance!AL11,"")</f>
        <v>91.5</v>
      </c>
      <c r="AM11" s="209">
        <f>IF(InpPerformance!AM11&lt;&gt;"",InpPerformance!AM11,"")</f>
        <v>3.06</v>
      </c>
      <c r="AN11" s="209">
        <f>IF(InpPerformance!AN11&lt;&gt;"",InpPerformance!AN11,"")</f>
        <v>35939</v>
      </c>
      <c r="AO11" s="209">
        <f>IF(InpPerformance!AO11&lt;&gt;"",InpPerformance!AO11,"")</f>
        <v>78</v>
      </c>
      <c r="AP11" s="209">
        <f>IF(InpPerformance!AP11&lt;&gt;"",InpPerformance!AP11,"")</f>
        <v>15</v>
      </c>
      <c r="AQ11" s="209">
        <f>IF(InpPerformance!AQ11&lt;&gt;"",InpPerformance!AQ11,"")</f>
        <v>100</v>
      </c>
      <c r="AR11" s="49" t="str">
        <f>IF(InpPerformance!AR11&lt;&gt;"",InpPerformance!AR11,"")</f>
        <v/>
      </c>
      <c r="AS11" s="49" t="str">
        <f>IF(InpPerformance!AS11&lt;&gt;"",InpPerformance!AS11,"")</f>
        <v/>
      </c>
      <c r="AT11" s="49" t="str">
        <f>IF(InpPerformance!AT11&lt;&gt;"",InpPerformance!AT11,"")</f>
        <v/>
      </c>
      <c r="AU11" s="49" t="str">
        <f>IF(InpPerformance!AU11&lt;&gt;"",InpPerformance!AU11,"")</f>
        <v/>
      </c>
      <c r="AV11" s="49" t="str">
        <f>IF(InpPerformance!AV11&lt;&gt;"",InpPerformance!AV11,"")</f>
        <v/>
      </c>
      <c r="AW11" s="49" t="str">
        <f>IF(InpPerformance!AW11&lt;&gt;"",InpPerformance!AW11,"")</f>
        <v/>
      </c>
      <c r="AX11" s="49" t="str">
        <f>IF(InpPerformance!AX11&lt;&gt;"",InpPerformance!AX11,"")</f>
        <v/>
      </c>
      <c r="AY11" s="49" t="str">
        <f>IF(InpPerformance!AY11&lt;&gt;"",InpPerformance!AY11,"")</f>
        <v/>
      </c>
      <c r="AZ11" s="49" t="str">
        <f>IF(InpPerformance!AZ11&lt;&gt;"",InpPerformance!AZ11,"")</f>
        <v/>
      </c>
      <c r="BA11" s="49" t="str">
        <f>IF(InpPerformance!BA11&lt;&gt;"",InpPerformance!BA11,"")</f>
        <v/>
      </c>
      <c r="BB11" s="49" t="str">
        <f>IF(InpPerformance!BB11&lt;&gt;"",InpPerformance!BB11,"")</f>
        <v/>
      </c>
      <c r="BC11" s="49" t="str">
        <f>IF(InpPerformance!BC11&lt;&gt;"",InpPerformance!BC11,"")</f>
        <v/>
      </c>
      <c r="BD11" s="49" t="str">
        <f>IF(InpPerformance!BD11&lt;&gt;"",InpPerformance!BD11,"")</f>
        <v/>
      </c>
      <c r="BE11" s="49" t="str">
        <f>IF(InpPerformance!BE11&lt;&gt;"",InpPerformance!BE11,"")</f>
        <v/>
      </c>
      <c r="BF11" s="49" t="str">
        <f>IF(InpPerformance!BF11&lt;&gt;"",InpPerformance!BF11,"")</f>
        <v/>
      </c>
      <c r="BG11" s="49" t="str">
        <f>IF(InpPerformance!BG11&lt;&gt;"",InpPerformance!BG11,"")</f>
        <v/>
      </c>
      <c r="BH11" s="49" t="str">
        <f>IF(InpPerformance!BH11&lt;&gt;"",InpPerformance!BH11,"")</f>
        <v/>
      </c>
      <c r="BI11" s="49" t="str">
        <f>IF(InpPerformance!BI11&lt;&gt;"",InpPerformance!BI11,"")</f>
        <v/>
      </c>
      <c r="BJ11" s="49" t="str">
        <f>IF(InpPerformance!BJ11&lt;&gt;"",InpPerformance!BJ11,"")</f>
        <v/>
      </c>
      <c r="BK11" s="49" t="str">
        <f>IF(InpPerformance!BK11&lt;&gt;"",InpPerformance!BK11,"")</f>
        <v/>
      </c>
      <c r="BL11" s="49" t="str">
        <f>IF(InpPerformance!BL11&lt;&gt;"",InpPerformance!BL11,"")</f>
        <v/>
      </c>
      <c r="BM11" s="49" t="str">
        <f>IF(InpPerformance!BM11&lt;&gt;"",InpPerformance!BM11,"")</f>
        <v/>
      </c>
      <c r="BN11" s="49" t="str">
        <f>IF(InpPerformance!BN11&lt;&gt;"",InpPerformance!BN11,"")</f>
        <v/>
      </c>
      <c r="BO11" s="49" t="str">
        <f>IF(InpPerformance!BO11&lt;&gt;"",InpPerformance!BO11,"")</f>
        <v/>
      </c>
      <c r="BP11" s="49" t="str">
        <f>IF(InpPerformance!BP11&lt;&gt;"",InpPerformance!BP11,"")</f>
        <v/>
      </c>
      <c r="BQ11" s="49" t="str">
        <f>IF(InpPerformance!BQ11&lt;&gt;"",InpPerformance!BQ11,"")</f>
        <v/>
      </c>
    </row>
    <row r="12" spans="1:111" s="16" customFormat="1" x14ac:dyDescent="0.3">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row>
    <row r="13" spans="1:111" s="16" customFormat="1" x14ac:dyDescent="0.3">
      <c r="D13" s="31" t="s">
        <v>179</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row>
    <row r="14" spans="1:111" s="48" customFormat="1" x14ac:dyDescent="0.3">
      <c r="E14" s="48" t="str">
        <f>InpPerformance!E14</f>
        <v>Standard outperformance payments - override</v>
      </c>
      <c r="G14" s="48" t="str">
        <f>InpPerformance!G14</f>
        <v>£m (2012-13 prices)</v>
      </c>
      <c r="J14" s="209" t="str">
        <f>IF(InpPerformance!J14&lt;&gt;"",InpPerformance!J14,"")</f>
        <v/>
      </c>
      <c r="K14" s="209" t="str">
        <f>IF(InpPerformance!K14&lt;&gt;"",InpPerformance!K14,"")</f>
        <v/>
      </c>
      <c r="L14" s="209" t="str">
        <f>IF(InpPerformance!L14&lt;&gt;"",InpPerformance!L14,"")</f>
        <v/>
      </c>
      <c r="M14" s="209" t="str">
        <f>IF(InpPerformance!M14&lt;&gt;"",InpPerformance!M14,"")</f>
        <v/>
      </c>
      <c r="N14" s="209" t="str">
        <f>IF(InpPerformance!N14&lt;&gt;"",InpPerformance!N14,"")</f>
        <v/>
      </c>
      <c r="O14" s="209" t="str">
        <f>IF(InpPerformance!O14&lt;&gt;"",InpPerformance!O14,"")</f>
        <v/>
      </c>
      <c r="P14" s="209" t="str">
        <f>IF(InpPerformance!P14&lt;&gt;"",InpPerformance!P14,"")</f>
        <v/>
      </c>
      <c r="Q14" s="209" t="str">
        <f>IF(InpPerformance!Q14&lt;&gt;"",InpPerformance!Q14,"")</f>
        <v/>
      </c>
      <c r="R14" s="209" t="str">
        <f>IF(InpPerformance!R14&lt;&gt;"",InpPerformance!R14,"")</f>
        <v/>
      </c>
      <c r="S14" s="209">
        <f>IF(InpPerformance!S14&lt;&gt;"",InpPerformance!S14,"")</f>
        <v>7.2510168181818185E-2</v>
      </c>
      <c r="T14" s="209" t="str">
        <f>IF(InpPerformance!T14&lt;&gt;"",InpPerformance!T14,"")</f>
        <v/>
      </c>
      <c r="U14" s="209" t="str">
        <f>IF(InpPerformance!U14&lt;&gt;"",InpPerformance!U14,"")</f>
        <v/>
      </c>
      <c r="V14" s="209" t="str">
        <f>IF(InpPerformance!V14&lt;&gt;"",InpPerformance!V14,"")</f>
        <v/>
      </c>
      <c r="W14" s="209" t="str">
        <f>IF(InpPerformance!W14&lt;&gt;"",InpPerformance!W14,"")</f>
        <v/>
      </c>
      <c r="X14" s="209" t="str">
        <f>IF(InpPerformance!X14&lt;&gt;"",InpPerformance!X14,"")</f>
        <v/>
      </c>
      <c r="Y14" s="209" t="str">
        <f>IF(InpPerformance!Y14&lt;&gt;"",InpPerformance!Y14,"")</f>
        <v/>
      </c>
      <c r="Z14" s="209" t="str">
        <f>IF(InpPerformance!Z14&lt;&gt;"",InpPerformance!Z14,"")</f>
        <v/>
      </c>
      <c r="AA14" s="209" t="str">
        <f>IF(InpPerformance!AA14&lt;&gt;"",InpPerformance!AA14,"")</f>
        <v/>
      </c>
      <c r="AB14" s="209" t="str">
        <f>IF(InpPerformance!AB14&lt;&gt;"",InpPerformance!AB14,"")</f>
        <v/>
      </c>
      <c r="AC14" s="209" t="str">
        <f>IF(InpPerformance!AC14&lt;&gt;"",InpPerformance!AC14,"")</f>
        <v/>
      </c>
      <c r="AD14" s="209" t="str">
        <f>IF(InpPerformance!AD14&lt;&gt;"",InpPerformance!AD14,"")</f>
        <v/>
      </c>
      <c r="AE14" s="209" t="str">
        <f>IF(InpPerformance!AE14&lt;&gt;"",InpPerformance!AE14,"")</f>
        <v/>
      </c>
      <c r="AF14" s="209">
        <f>IF(InpPerformance!AF14&lt;&gt;"",InpPerformance!AF14,"")</f>
        <v>1.0000000000000001E-9</v>
      </c>
      <c r="AG14" s="209" t="str">
        <f>IF(InpPerformance!AG14&lt;&gt;"",InpPerformance!AG14,"")</f>
        <v/>
      </c>
      <c r="AH14" s="209" t="str">
        <f>IF(InpPerformance!AH14&lt;&gt;"",InpPerformance!AH14,"")</f>
        <v/>
      </c>
      <c r="AI14" s="209" t="str">
        <f>IF(InpPerformance!AI14&lt;&gt;"",InpPerformance!AI14,"")</f>
        <v/>
      </c>
      <c r="AJ14" s="209" t="str">
        <f>IF(InpPerformance!AJ14&lt;&gt;"",InpPerformance!AJ14,"")</f>
        <v/>
      </c>
      <c r="AK14" s="209" t="str">
        <f>IF(InpPerformance!AK14&lt;&gt;"",InpPerformance!AK14,"")</f>
        <v/>
      </c>
      <c r="AL14" s="209" t="str">
        <f>IF(InpPerformance!AL14&lt;&gt;"",InpPerformance!AL14,"")</f>
        <v/>
      </c>
      <c r="AM14" s="209" t="str">
        <f>IF(InpPerformance!AM14&lt;&gt;"",InpPerformance!AM14,"")</f>
        <v/>
      </c>
      <c r="AN14" s="209" t="str">
        <f>IF(InpPerformance!AN14&lt;&gt;"",InpPerformance!AN14,"")</f>
        <v/>
      </c>
      <c r="AO14" s="209" t="str">
        <f>IF(InpPerformance!AO14&lt;&gt;"",InpPerformance!AO14,"")</f>
        <v/>
      </c>
      <c r="AP14" s="209" t="str">
        <f>IF(InpPerformance!AP14&lt;&gt;"",InpPerformance!AP14,"")</f>
        <v/>
      </c>
      <c r="AQ14" s="209" t="str">
        <f>IF(InpPerformance!AQ14&lt;&gt;"",InpPerformance!AQ14,"")</f>
        <v/>
      </c>
      <c r="AR14" s="49" t="str">
        <f>IF(InpPerformance!AR14&lt;&gt;"",InpPerformance!AR14,"")</f>
        <v/>
      </c>
      <c r="AS14" s="49" t="str">
        <f>IF(InpPerformance!AS14&lt;&gt;"",InpPerformance!AS14,"")</f>
        <v/>
      </c>
      <c r="AT14" s="49" t="str">
        <f>IF(InpPerformance!AT14&lt;&gt;"",InpPerformance!AT14,"")</f>
        <v/>
      </c>
      <c r="AU14" s="49" t="str">
        <f>IF(InpPerformance!AU14&lt;&gt;"",InpPerformance!AU14,"")</f>
        <v/>
      </c>
      <c r="AV14" s="49" t="str">
        <f>IF(InpPerformance!AV14&lt;&gt;"",InpPerformance!AV14,"")</f>
        <v/>
      </c>
      <c r="AW14" s="49" t="str">
        <f>IF(InpPerformance!AW14&lt;&gt;"",InpPerformance!AW14,"")</f>
        <v/>
      </c>
      <c r="AX14" s="49" t="str">
        <f>IF(InpPerformance!AX14&lt;&gt;"",InpPerformance!AX14,"")</f>
        <v/>
      </c>
      <c r="AY14" s="49" t="str">
        <f>IF(InpPerformance!AY14&lt;&gt;"",InpPerformance!AY14,"")</f>
        <v/>
      </c>
      <c r="AZ14" s="49" t="str">
        <f>IF(InpPerformance!AZ14&lt;&gt;"",InpPerformance!AZ14,"")</f>
        <v/>
      </c>
      <c r="BA14" s="49" t="str">
        <f>IF(InpPerformance!BA14&lt;&gt;"",InpPerformance!BA14,"")</f>
        <v/>
      </c>
      <c r="BB14" s="49" t="str">
        <f>IF(InpPerformance!BB14&lt;&gt;"",InpPerformance!BB14,"")</f>
        <v/>
      </c>
      <c r="BC14" s="49" t="str">
        <f>IF(InpPerformance!BC14&lt;&gt;"",InpPerformance!BC14,"")</f>
        <v/>
      </c>
      <c r="BD14" s="49" t="str">
        <f>IF(InpPerformance!BD14&lt;&gt;"",InpPerformance!BD14,"")</f>
        <v/>
      </c>
      <c r="BE14" s="49" t="str">
        <f>IF(InpPerformance!BE14&lt;&gt;"",InpPerformance!BE14,"")</f>
        <v/>
      </c>
      <c r="BF14" s="49" t="str">
        <f>IF(InpPerformance!BF14&lt;&gt;"",InpPerformance!BF14,"")</f>
        <v/>
      </c>
      <c r="BG14" s="49" t="str">
        <f>IF(InpPerformance!BG14&lt;&gt;"",InpPerformance!BG14,"")</f>
        <v/>
      </c>
      <c r="BH14" s="49" t="str">
        <f>IF(InpPerformance!BH14&lt;&gt;"",InpPerformance!BH14,"")</f>
        <v/>
      </c>
      <c r="BI14" s="49" t="str">
        <f>IF(InpPerformance!BI14&lt;&gt;"",InpPerformance!BI14,"")</f>
        <v/>
      </c>
      <c r="BJ14" s="49" t="str">
        <f>IF(InpPerformance!BJ14&lt;&gt;"",InpPerformance!BJ14,"")</f>
        <v/>
      </c>
      <c r="BK14" s="49" t="str">
        <f>IF(InpPerformance!BK14&lt;&gt;"",InpPerformance!BK14,"")</f>
        <v/>
      </c>
      <c r="BL14" s="49" t="str">
        <f>IF(InpPerformance!BL14&lt;&gt;"",InpPerformance!BL14,"")</f>
        <v/>
      </c>
      <c r="BM14" s="49" t="str">
        <f>IF(InpPerformance!BM14&lt;&gt;"",InpPerformance!BM14,"")</f>
        <v/>
      </c>
      <c r="BN14" s="49" t="str">
        <f>IF(InpPerformance!BN14&lt;&gt;"",InpPerformance!BN14,"")</f>
        <v/>
      </c>
      <c r="BO14" s="49" t="str">
        <f>IF(InpPerformance!BO14&lt;&gt;"",InpPerformance!BO14,"")</f>
        <v/>
      </c>
      <c r="BP14" s="49" t="str">
        <f>IF(InpPerformance!BP14&lt;&gt;"",InpPerformance!BP14,"")</f>
        <v/>
      </c>
      <c r="BQ14" s="49" t="str">
        <f>IF(InpPerformance!BQ14&lt;&gt;"",InpPerformance!BQ14,"")</f>
        <v/>
      </c>
    </row>
    <row r="15" spans="1:111" s="48" customFormat="1" x14ac:dyDescent="0.3">
      <c r="E15" s="48" t="str">
        <f>InpPerformance!E15</f>
        <v>Enhanced outperformance payments - override</v>
      </c>
      <c r="G15" s="48" t="str">
        <f>InpPerformance!G15</f>
        <v>£m (2012-13 prices)</v>
      </c>
      <c r="J15" s="209" t="str">
        <f>IF(InpPerformance!J15&lt;&gt;"",InpPerformance!J15,"")</f>
        <v/>
      </c>
      <c r="K15" s="209" t="str">
        <f>IF(InpPerformance!K15&lt;&gt;"",InpPerformance!K15,"")</f>
        <v/>
      </c>
      <c r="L15" s="209" t="str">
        <f>IF(InpPerformance!L15&lt;&gt;"",InpPerformance!L15,"")</f>
        <v/>
      </c>
      <c r="M15" s="209" t="str">
        <f>IF(InpPerformance!M15&lt;&gt;"",InpPerformance!M15,"")</f>
        <v/>
      </c>
      <c r="N15" s="209" t="str">
        <f>IF(InpPerformance!N15&lt;&gt;"",InpPerformance!N15,"")</f>
        <v/>
      </c>
      <c r="O15" s="209" t="str">
        <f>IF(InpPerformance!O15&lt;&gt;"",InpPerformance!O15,"")</f>
        <v/>
      </c>
      <c r="P15" s="209" t="str">
        <f>IF(InpPerformance!P15&lt;&gt;"",InpPerformance!P15,"")</f>
        <v/>
      </c>
      <c r="Q15" s="209" t="str">
        <f>IF(InpPerformance!Q15&lt;&gt;"",InpPerformance!Q15,"")</f>
        <v/>
      </c>
      <c r="R15" s="209" t="str">
        <f>IF(InpPerformance!R15&lt;&gt;"",InpPerformance!R15,"")</f>
        <v/>
      </c>
      <c r="S15" s="209" t="str">
        <f>IF(InpPerformance!S15&lt;&gt;"",InpPerformance!S15,"")</f>
        <v/>
      </c>
      <c r="T15" s="209" t="str">
        <f>IF(InpPerformance!T15&lt;&gt;"",InpPerformance!T15,"")</f>
        <v/>
      </c>
      <c r="U15" s="209" t="str">
        <f>IF(InpPerformance!U15&lt;&gt;"",InpPerformance!U15,"")</f>
        <v/>
      </c>
      <c r="V15" s="209" t="str">
        <f>IF(InpPerformance!V15&lt;&gt;"",InpPerformance!V15,"")</f>
        <v/>
      </c>
      <c r="W15" s="209" t="str">
        <f>IF(InpPerformance!W15&lt;&gt;"",InpPerformance!W15,"")</f>
        <v/>
      </c>
      <c r="X15" s="209" t="str">
        <f>IF(InpPerformance!X15&lt;&gt;"",InpPerformance!X15,"")</f>
        <v/>
      </c>
      <c r="Y15" s="209" t="str">
        <f>IF(InpPerformance!Y15&lt;&gt;"",InpPerformance!Y15,"")</f>
        <v/>
      </c>
      <c r="Z15" s="209" t="str">
        <f>IF(InpPerformance!Z15&lt;&gt;"",InpPerformance!Z15,"")</f>
        <v/>
      </c>
      <c r="AA15" s="209" t="str">
        <f>IF(InpPerformance!AA15&lt;&gt;"",InpPerformance!AA15,"")</f>
        <v/>
      </c>
      <c r="AB15" s="209" t="str">
        <f>IF(InpPerformance!AB15&lt;&gt;"",InpPerformance!AB15,"")</f>
        <v/>
      </c>
      <c r="AC15" s="209" t="str">
        <f>IF(InpPerformance!AC15&lt;&gt;"",InpPerformance!AC15,"")</f>
        <v/>
      </c>
      <c r="AD15" s="209" t="str">
        <f>IF(InpPerformance!AD15&lt;&gt;"",InpPerformance!AD15,"")</f>
        <v/>
      </c>
      <c r="AE15" s="209" t="str">
        <f>IF(InpPerformance!AE15&lt;&gt;"",InpPerformance!AE15,"")</f>
        <v/>
      </c>
      <c r="AF15" s="209" t="str">
        <f>IF(InpPerformance!AF15&lt;&gt;"",InpPerformance!AF15,"")</f>
        <v/>
      </c>
      <c r="AG15" s="209" t="str">
        <f>IF(InpPerformance!AG15&lt;&gt;"",InpPerformance!AG15,"")</f>
        <v/>
      </c>
      <c r="AH15" s="209" t="str">
        <f>IF(InpPerformance!AH15&lt;&gt;"",InpPerformance!AH15,"")</f>
        <v/>
      </c>
      <c r="AI15" s="209" t="str">
        <f>IF(InpPerformance!AI15&lt;&gt;"",InpPerformance!AI15,"")</f>
        <v/>
      </c>
      <c r="AJ15" s="209" t="str">
        <f>IF(InpPerformance!AJ15&lt;&gt;"",InpPerformance!AJ15,"")</f>
        <v/>
      </c>
      <c r="AK15" s="209" t="str">
        <f>IF(InpPerformance!AK15&lt;&gt;"",InpPerformance!AK15,"")</f>
        <v/>
      </c>
      <c r="AL15" s="209" t="str">
        <f>IF(InpPerformance!AL15&lt;&gt;"",InpPerformance!AL15,"")</f>
        <v/>
      </c>
      <c r="AM15" s="209" t="str">
        <f>IF(InpPerformance!AM15&lt;&gt;"",InpPerformance!AM15,"")</f>
        <v/>
      </c>
      <c r="AN15" s="209" t="str">
        <f>IF(InpPerformance!AN15&lt;&gt;"",InpPerformance!AN15,"")</f>
        <v/>
      </c>
      <c r="AO15" s="209" t="str">
        <f>IF(InpPerformance!AO15&lt;&gt;"",InpPerformance!AO15,"")</f>
        <v/>
      </c>
      <c r="AP15" s="209" t="str">
        <f>IF(InpPerformance!AP15&lt;&gt;"",InpPerformance!AP15,"")</f>
        <v/>
      </c>
      <c r="AQ15" s="209" t="str">
        <f>IF(InpPerformance!AQ15&lt;&gt;"",InpPerformance!AQ15,"")</f>
        <v/>
      </c>
      <c r="AR15" s="49" t="str">
        <f>IF(InpPerformance!AR15&lt;&gt;"",InpPerformance!AR15,"")</f>
        <v/>
      </c>
      <c r="AS15" s="49" t="str">
        <f>IF(InpPerformance!AS15&lt;&gt;"",InpPerformance!AS15,"")</f>
        <v/>
      </c>
      <c r="AT15" s="49" t="str">
        <f>IF(InpPerformance!AT15&lt;&gt;"",InpPerformance!AT15,"")</f>
        <v/>
      </c>
      <c r="AU15" s="49" t="str">
        <f>IF(InpPerformance!AU15&lt;&gt;"",InpPerformance!AU15,"")</f>
        <v/>
      </c>
      <c r="AV15" s="49" t="str">
        <f>IF(InpPerformance!AV15&lt;&gt;"",InpPerformance!AV15,"")</f>
        <v/>
      </c>
      <c r="AW15" s="49" t="str">
        <f>IF(InpPerformance!AW15&lt;&gt;"",InpPerformance!AW15,"")</f>
        <v/>
      </c>
      <c r="AX15" s="49" t="str">
        <f>IF(InpPerformance!AX15&lt;&gt;"",InpPerformance!AX15,"")</f>
        <v/>
      </c>
      <c r="AY15" s="49" t="str">
        <f>IF(InpPerformance!AY15&lt;&gt;"",InpPerformance!AY15,"")</f>
        <v/>
      </c>
      <c r="AZ15" s="49" t="str">
        <f>IF(InpPerformance!AZ15&lt;&gt;"",InpPerformance!AZ15,"")</f>
        <v/>
      </c>
      <c r="BA15" s="49" t="str">
        <f>IF(InpPerformance!BA15&lt;&gt;"",InpPerformance!BA15,"")</f>
        <v/>
      </c>
      <c r="BB15" s="49" t="str">
        <f>IF(InpPerformance!BB15&lt;&gt;"",InpPerformance!BB15,"")</f>
        <v/>
      </c>
      <c r="BC15" s="49" t="str">
        <f>IF(InpPerformance!BC15&lt;&gt;"",InpPerformance!BC15,"")</f>
        <v/>
      </c>
      <c r="BD15" s="49" t="str">
        <f>IF(InpPerformance!BD15&lt;&gt;"",InpPerformance!BD15,"")</f>
        <v/>
      </c>
      <c r="BE15" s="49" t="str">
        <f>IF(InpPerformance!BE15&lt;&gt;"",InpPerformance!BE15,"")</f>
        <v/>
      </c>
      <c r="BF15" s="49" t="str">
        <f>IF(InpPerformance!BF15&lt;&gt;"",InpPerformance!BF15,"")</f>
        <v/>
      </c>
      <c r="BG15" s="49" t="str">
        <f>IF(InpPerformance!BG15&lt;&gt;"",InpPerformance!BG15,"")</f>
        <v/>
      </c>
      <c r="BH15" s="49" t="str">
        <f>IF(InpPerformance!BH15&lt;&gt;"",InpPerformance!BH15,"")</f>
        <v/>
      </c>
      <c r="BI15" s="49" t="str">
        <f>IF(InpPerformance!BI15&lt;&gt;"",InpPerformance!BI15,"")</f>
        <v/>
      </c>
      <c r="BJ15" s="49" t="str">
        <f>IF(InpPerformance!BJ15&lt;&gt;"",InpPerformance!BJ15,"")</f>
        <v/>
      </c>
      <c r="BK15" s="49" t="str">
        <f>IF(InpPerformance!BK15&lt;&gt;"",InpPerformance!BK15,"")</f>
        <v/>
      </c>
      <c r="BL15" s="49" t="str">
        <f>IF(InpPerformance!BL15&lt;&gt;"",InpPerformance!BL15,"")</f>
        <v/>
      </c>
      <c r="BM15" s="49" t="str">
        <f>IF(InpPerformance!BM15&lt;&gt;"",InpPerformance!BM15,"")</f>
        <v/>
      </c>
      <c r="BN15" s="49" t="str">
        <f>IF(InpPerformance!BN15&lt;&gt;"",InpPerformance!BN15,"")</f>
        <v/>
      </c>
      <c r="BO15" s="49" t="str">
        <f>IF(InpPerformance!BO15&lt;&gt;"",InpPerformance!BO15,"")</f>
        <v/>
      </c>
      <c r="BP15" s="49" t="str">
        <f>IF(InpPerformance!BP15&lt;&gt;"",InpPerformance!BP15,"")</f>
        <v/>
      </c>
      <c r="BQ15" s="49" t="str">
        <f>IF(InpPerformance!BQ15&lt;&gt;"",InpPerformance!BQ15,"")</f>
        <v/>
      </c>
    </row>
    <row r="16" spans="1:111" s="48" customFormat="1" x14ac:dyDescent="0.3">
      <c r="E16" s="48" t="str">
        <f>InpPerformance!E16</f>
        <v>Additional outperformance payments - override</v>
      </c>
      <c r="G16" s="48" t="str">
        <f>InpPerformance!G16</f>
        <v>£m (2012-13 prices)</v>
      </c>
      <c r="J16" s="209" t="str">
        <f>IF(InpPerformance!J16&lt;&gt;"",InpPerformance!J16,"")</f>
        <v/>
      </c>
      <c r="K16" s="209" t="str">
        <f>IF(InpPerformance!K16&lt;&gt;"",InpPerformance!K16,"")</f>
        <v/>
      </c>
      <c r="L16" s="209" t="str">
        <f>IF(InpPerformance!L16&lt;&gt;"",InpPerformance!L16,"")</f>
        <v/>
      </c>
      <c r="M16" s="209" t="str">
        <f>IF(InpPerformance!M16&lt;&gt;"",InpPerformance!M16,"")</f>
        <v/>
      </c>
      <c r="N16" s="209" t="str">
        <f>IF(InpPerformance!N16&lt;&gt;"",InpPerformance!N16,"")</f>
        <v/>
      </c>
      <c r="O16" s="209" t="str">
        <f>IF(InpPerformance!O16&lt;&gt;"",InpPerformance!O16,"")</f>
        <v/>
      </c>
      <c r="P16" s="209" t="str">
        <f>IF(InpPerformance!P16&lt;&gt;"",InpPerformance!P16,"")</f>
        <v/>
      </c>
      <c r="Q16" s="209" t="str">
        <f>IF(InpPerformance!Q16&lt;&gt;"",InpPerformance!Q16,"")</f>
        <v/>
      </c>
      <c r="R16" s="209" t="str">
        <f>IF(InpPerformance!R16&lt;&gt;"",InpPerformance!R16,"")</f>
        <v/>
      </c>
      <c r="S16" s="209" t="str">
        <f>IF(InpPerformance!S16&lt;&gt;"",InpPerformance!S16,"")</f>
        <v/>
      </c>
      <c r="T16" s="209" t="str">
        <f>IF(InpPerformance!T16&lt;&gt;"",InpPerformance!T16,"")</f>
        <v/>
      </c>
      <c r="U16" s="209" t="str">
        <f>IF(InpPerformance!U16&lt;&gt;"",InpPerformance!U16,"")</f>
        <v/>
      </c>
      <c r="V16" s="209" t="str">
        <f>IF(InpPerformance!V16&lt;&gt;"",InpPerformance!V16,"")</f>
        <v/>
      </c>
      <c r="W16" s="209" t="str">
        <f>IF(InpPerformance!W16&lt;&gt;"",InpPerformance!W16,"")</f>
        <v/>
      </c>
      <c r="X16" s="209" t="str">
        <f>IF(InpPerformance!X16&lt;&gt;"",InpPerformance!X16,"")</f>
        <v/>
      </c>
      <c r="Y16" s="209" t="str">
        <f>IF(InpPerformance!Y16&lt;&gt;"",InpPerformance!Y16,"")</f>
        <v/>
      </c>
      <c r="Z16" s="209" t="str">
        <f>IF(InpPerformance!Z16&lt;&gt;"",InpPerformance!Z16,"")</f>
        <v/>
      </c>
      <c r="AA16" s="209" t="str">
        <f>IF(InpPerformance!AA16&lt;&gt;"",InpPerformance!AA16,"")</f>
        <v/>
      </c>
      <c r="AB16" s="209" t="str">
        <f>IF(InpPerformance!AB16&lt;&gt;"",InpPerformance!AB16,"")</f>
        <v/>
      </c>
      <c r="AC16" s="209" t="str">
        <f>IF(InpPerformance!AC16&lt;&gt;"",InpPerformance!AC16,"")</f>
        <v/>
      </c>
      <c r="AD16" s="209" t="str">
        <f>IF(InpPerformance!AD16&lt;&gt;"",InpPerformance!AD16,"")</f>
        <v/>
      </c>
      <c r="AE16" s="209" t="str">
        <f>IF(InpPerformance!AE16&lt;&gt;"",InpPerformance!AE16,"")</f>
        <v/>
      </c>
      <c r="AF16" s="209" t="str">
        <f>IF(InpPerformance!AF16&lt;&gt;"",InpPerformance!AF16,"")</f>
        <v/>
      </c>
      <c r="AG16" s="209" t="str">
        <f>IF(InpPerformance!AG16&lt;&gt;"",InpPerformance!AG16,"")</f>
        <v/>
      </c>
      <c r="AH16" s="209" t="str">
        <f>IF(InpPerformance!AH16&lt;&gt;"",InpPerformance!AH16,"")</f>
        <v/>
      </c>
      <c r="AI16" s="209" t="str">
        <f>IF(InpPerformance!AI16&lt;&gt;"",InpPerformance!AI16,"")</f>
        <v/>
      </c>
      <c r="AJ16" s="209" t="str">
        <f>IF(InpPerformance!AJ16&lt;&gt;"",InpPerformance!AJ16,"")</f>
        <v/>
      </c>
      <c r="AK16" s="209" t="str">
        <f>IF(InpPerformance!AK16&lt;&gt;"",InpPerformance!AK16,"")</f>
        <v/>
      </c>
      <c r="AL16" s="209" t="str">
        <f>IF(InpPerformance!AL16&lt;&gt;"",InpPerformance!AL16,"")</f>
        <v/>
      </c>
      <c r="AM16" s="209" t="str">
        <f>IF(InpPerformance!AM16&lt;&gt;"",InpPerformance!AM16,"")</f>
        <v/>
      </c>
      <c r="AN16" s="209" t="str">
        <f>IF(InpPerformance!AN16&lt;&gt;"",InpPerformance!AN16,"")</f>
        <v/>
      </c>
      <c r="AO16" s="209" t="str">
        <f>IF(InpPerformance!AO16&lt;&gt;"",InpPerformance!AO16,"")</f>
        <v/>
      </c>
      <c r="AP16" s="209" t="str">
        <f>IF(InpPerformance!AP16&lt;&gt;"",InpPerformance!AP16,"")</f>
        <v/>
      </c>
      <c r="AQ16" s="209" t="str">
        <f>IF(InpPerformance!AQ16&lt;&gt;"",InpPerformance!AQ16,"")</f>
        <v/>
      </c>
      <c r="AR16" s="49" t="str">
        <f>IF(InpPerformance!AR16&lt;&gt;"",InpPerformance!AR16,"")</f>
        <v/>
      </c>
      <c r="AS16" s="49" t="str">
        <f>IF(InpPerformance!AS16&lt;&gt;"",InpPerformance!AS16,"")</f>
        <v/>
      </c>
      <c r="AT16" s="49" t="str">
        <f>IF(InpPerformance!AT16&lt;&gt;"",InpPerformance!AT16,"")</f>
        <v/>
      </c>
      <c r="AU16" s="49" t="str">
        <f>IF(InpPerformance!AU16&lt;&gt;"",InpPerformance!AU16,"")</f>
        <v/>
      </c>
      <c r="AV16" s="49" t="str">
        <f>IF(InpPerformance!AV16&lt;&gt;"",InpPerformance!AV16,"")</f>
        <v/>
      </c>
      <c r="AW16" s="49" t="str">
        <f>IF(InpPerformance!AW16&lt;&gt;"",InpPerformance!AW16,"")</f>
        <v/>
      </c>
      <c r="AX16" s="49" t="str">
        <f>IF(InpPerformance!AX16&lt;&gt;"",InpPerformance!AX16,"")</f>
        <v/>
      </c>
      <c r="AY16" s="49" t="str">
        <f>IF(InpPerformance!AY16&lt;&gt;"",InpPerformance!AY16,"")</f>
        <v/>
      </c>
      <c r="AZ16" s="49" t="str">
        <f>IF(InpPerformance!AZ16&lt;&gt;"",InpPerformance!AZ16,"")</f>
        <v/>
      </c>
      <c r="BA16" s="49" t="str">
        <f>IF(InpPerformance!BA16&lt;&gt;"",InpPerformance!BA16,"")</f>
        <v/>
      </c>
      <c r="BB16" s="49" t="str">
        <f>IF(InpPerformance!BB16&lt;&gt;"",InpPerformance!BB16,"")</f>
        <v/>
      </c>
      <c r="BC16" s="49" t="str">
        <f>IF(InpPerformance!BC16&lt;&gt;"",InpPerformance!BC16,"")</f>
        <v/>
      </c>
      <c r="BD16" s="49" t="str">
        <f>IF(InpPerformance!BD16&lt;&gt;"",InpPerformance!BD16,"")</f>
        <v/>
      </c>
      <c r="BE16" s="49" t="str">
        <f>IF(InpPerformance!BE16&lt;&gt;"",InpPerformance!BE16,"")</f>
        <v/>
      </c>
      <c r="BF16" s="49" t="str">
        <f>IF(InpPerformance!BF16&lt;&gt;"",InpPerformance!BF16,"")</f>
        <v/>
      </c>
      <c r="BG16" s="49" t="str">
        <f>IF(InpPerformance!BG16&lt;&gt;"",InpPerformance!BG16,"")</f>
        <v/>
      </c>
      <c r="BH16" s="49" t="str">
        <f>IF(InpPerformance!BH16&lt;&gt;"",InpPerformance!BH16,"")</f>
        <v/>
      </c>
      <c r="BI16" s="49" t="str">
        <f>IF(InpPerformance!BI16&lt;&gt;"",InpPerformance!BI16,"")</f>
        <v/>
      </c>
      <c r="BJ16" s="49" t="str">
        <f>IF(InpPerformance!BJ16&lt;&gt;"",InpPerformance!BJ16,"")</f>
        <v/>
      </c>
      <c r="BK16" s="49" t="str">
        <f>IF(InpPerformance!BK16&lt;&gt;"",InpPerformance!BK16,"")</f>
        <v/>
      </c>
      <c r="BL16" s="49" t="str">
        <f>IF(InpPerformance!BL16&lt;&gt;"",InpPerformance!BL16,"")</f>
        <v/>
      </c>
      <c r="BM16" s="49" t="str">
        <f>IF(InpPerformance!BM16&lt;&gt;"",InpPerformance!BM16,"")</f>
        <v/>
      </c>
      <c r="BN16" s="49" t="str">
        <f>IF(InpPerformance!BN16&lt;&gt;"",InpPerformance!BN16,"")</f>
        <v/>
      </c>
      <c r="BO16" s="49" t="str">
        <f>IF(InpPerformance!BO16&lt;&gt;"",InpPerformance!BO16,"")</f>
        <v/>
      </c>
      <c r="BP16" s="49" t="str">
        <f>IF(InpPerformance!BP16&lt;&gt;"",InpPerformance!BP16,"")</f>
        <v/>
      </c>
      <c r="BQ16" s="49" t="str">
        <f>IF(InpPerformance!BQ16&lt;&gt;"",InpPerformance!BQ16,"")</f>
        <v/>
      </c>
    </row>
    <row r="17" spans="1:69" s="50" customFormat="1" x14ac:dyDescent="0.3">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row>
    <row r="18" spans="1:69" s="48" customFormat="1" x14ac:dyDescent="0.3">
      <c r="E18" s="48" t="str">
        <f>InpPerformance!E18</f>
        <v>Standard underperformance payments - override</v>
      </c>
      <c r="G18" s="48" t="str">
        <f>InpPerformance!G18</f>
        <v>£m (2012-13 prices)</v>
      </c>
      <c r="J18" s="209" t="str">
        <f>IF(InpPerformance!J18&lt;&gt;"",InpPerformance!J18,"")</f>
        <v/>
      </c>
      <c r="K18" s="209" t="str">
        <f>IF(InpPerformance!K18&lt;&gt;"",InpPerformance!K18,"")</f>
        <v/>
      </c>
      <c r="L18" s="209" t="str">
        <f>IF(InpPerformance!L18&lt;&gt;"",InpPerformance!L18,"")</f>
        <v/>
      </c>
      <c r="M18" s="209" t="str">
        <f>IF(InpPerformance!M18&lt;&gt;"",InpPerformance!M18,"")</f>
        <v/>
      </c>
      <c r="N18" s="209" t="str">
        <f>IF(InpPerformance!N18&lt;&gt;"",InpPerformance!N18,"")</f>
        <v/>
      </c>
      <c r="O18" s="209" t="str">
        <f>IF(InpPerformance!O18&lt;&gt;"",InpPerformance!O18,"")</f>
        <v/>
      </c>
      <c r="P18" s="209" t="str">
        <f>IF(InpPerformance!P18&lt;&gt;"",InpPerformance!P18,"")</f>
        <v/>
      </c>
      <c r="Q18" s="209" t="str">
        <f>IF(InpPerformance!Q18&lt;&gt;"",InpPerformance!Q18,"")</f>
        <v/>
      </c>
      <c r="R18" s="209" t="str">
        <f>IF(InpPerformance!R18&lt;&gt;"",InpPerformance!R18,"")</f>
        <v/>
      </c>
      <c r="S18" s="209" t="str">
        <f>IF(InpPerformance!S18&lt;&gt;"",InpPerformance!S18,"")</f>
        <v/>
      </c>
      <c r="T18" s="209" t="str">
        <f>IF(InpPerformance!T18&lt;&gt;"",InpPerformance!T18,"")</f>
        <v/>
      </c>
      <c r="U18" s="209" t="str">
        <f>IF(InpPerformance!U18&lt;&gt;"",InpPerformance!U18,"")</f>
        <v/>
      </c>
      <c r="V18" s="209" t="str">
        <f>IF(InpPerformance!V18&lt;&gt;"",InpPerformance!V18,"")</f>
        <v/>
      </c>
      <c r="W18" s="209" t="str">
        <f>IF(InpPerformance!W18&lt;&gt;"",InpPerformance!W18,"")</f>
        <v/>
      </c>
      <c r="X18" s="209" t="str">
        <f>IF(InpPerformance!X18&lt;&gt;"",InpPerformance!X18,"")</f>
        <v/>
      </c>
      <c r="Y18" s="209" t="str">
        <f>IF(InpPerformance!Y18&lt;&gt;"",InpPerformance!Y18,"")</f>
        <v/>
      </c>
      <c r="Z18" s="209" t="str">
        <f>IF(InpPerformance!Z18&lt;&gt;"",InpPerformance!Z18,"")</f>
        <v/>
      </c>
      <c r="AA18" s="209" t="str">
        <f>IF(InpPerformance!AA18&lt;&gt;"",InpPerformance!AA18,"")</f>
        <v/>
      </c>
      <c r="AB18" s="209" t="str">
        <f>IF(InpPerformance!AB18&lt;&gt;"",InpPerformance!AB18,"")</f>
        <v/>
      </c>
      <c r="AC18" s="209" t="str">
        <f>IF(InpPerformance!AC18&lt;&gt;"",InpPerformance!AC18,"")</f>
        <v/>
      </c>
      <c r="AD18" s="209" t="str">
        <f>IF(InpPerformance!AD18&lt;&gt;"",InpPerformance!AD18,"")</f>
        <v/>
      </c>
      <c r="AE18" s="209" t="str">
        <f>IF(InpPerformance!AE18&lt;&gt;"",InpPerformance!AE18,"")</f>
        <v/>
      </c>
      <c r="AF18" s="209" t="str">
        <f>IF(InpPerformance!AF18&lt;&gt;"",InpPerformance!AF18,"")</f>
        <v/>
      </c>
      <c r="AG18" s="209" t="str">
        <f>IF(InpPerformance!AG18&lt;&gt;"",InpPerformance!AG18,"")</f>
        <v/>
      </c>
      <c r="AH18" s="209" t="str">
        <f>IF(InpPerformance!AH18&lt;&gt;"",InpPerformance!AH18,"")</f>
        <v/>
      </c>
      <c r="AI18" s="209" t="str">
        <f>IF(InpPerformance!AI18&lt;&gt;"",InpPerformance!AI18,"")</f>
        <v/>
      </c>
      <c r="AJ18" s="209" t="str">
        <f>IF(InpPerformance!AJ18&lt;&gt;"",InpPerformance!AJ18,"")</f>
        <v/>
      </c>
      <c r="AK18" s="209" t="str">
        <f>IF(InpPerformance!AK18&lt;&gt;"",InpPerformance!AK18,"")</f>
        <v/>
      </c>
      <c r="AL18" s="209" t="str">
        <f>IF(InpPerformance!AL18&lt;&gt;"",InpPerformance!AL18,"")</f>
        <v/>
      </c>
      <c r="AM18" s="209" t="str">
        <f>IF(InpPerformance!AM18&lt;&gt;"",InpPerformance!AM18,"")</f>
        <v/>
      </c>
      <c r="AN18" s="209" t="str">
        <f>IF(InpPerformance!AN18&lt;&gt;"",InpPerformance!AN18,"")</f>
        <v/>
      </c>
      <c r="AO18" s="209" t="str">
        <f>IF(InpPerformance!AO18&lt;&gt;"",InpPerformance!AO18,"")</f>
        <v/>
      </c>
      <c r="AP18" s="209" t="str">
        <f>IF(InpPerformance!AP18&lt;&gt;"",InpPerformance!AP18,"")</f>
        <v/>
      </c>
      <c r="AQ18" s="209" t="str">
        <f>IF(InpPerformance!AQ18&lt;&gt;"",InpPerformance!AQ18,"")</f>
        <v/>
      </c>
      <c r="AR18" s="49" t="str">
        <f>IF(InpPerformance!AR18&lt;&gt;"",InpPerformance!AR18,"")</f>
        <v/>
      </c>
      <c r="AS18" s="49" t="str">
        <f>IF(InpPerformance!AS18&lt;&gt;"",InpPerformance!AS18,"")</f>
        <v/>
      </c>
      <c r="AT18" s="49" t="str">
        <f>IF(InpPerformance!AT18&lt;&gt;"",InpPerformance!AT18,"")</f>
        <v/>
      </c>
      <c r="AU18" s="49" t="str">
        <f>IF(InpPerformance!AU18&lt;&gt;"",InpPerformance!AU18,"")</f>
        <v/>
      </c>
      <c r="AV18" s="49" t="str">
        <f>IF(InpPerformance!AV18&lt;&gt;"",InpPerformance!AV18,"")</f>
        <v/>
      </c>
      <c r="AW18" s="49" t="str">
        <f>IF(InpPerformance!AW18&lt;&gt;"",InpPerformance!AW18,"")</f>
        <v/>
      </c>
      <c r="AX18" s="49" t="str">
        <f>IF(InpPerformance!AX18&lt;&gt;"",InpPerformance!AX18,"")</f>
        <v/>
      </c>
      <c r="AY18" s="49" t="str">
        <f>IF(InpPerformance!AY18&lt;&gt;"",InpPerformance!AY18,"")</f>
        <v/>
      </c>
      <c r="AZ18" s="49" t="str">
        <f>IF(InpPerformance!AZ18&lt;&gt;"",InpPerformance!AZ18,"")</f>
        <v/>
      </c>
      <c r="BA18" s="49" t="str">
        <f>IF(InpPerformance!BA18&lt;&gt;"",InpPerformance!BA18,"")</f>
        <v/>
      </c>
      <c r="BB18" s="49" t="str">
        <f>IF(InpPerformance!BB18&lt;&gt;"",InpPerformance!BB18,"")</f>
        <v/>
      </c>
      <c r="BC18" s="49" t="str">
        <f>IF(InpPerformance!BC18&lt;&gt;"",InpPerformance!BC18,"")</f>
        <v/>
      </c>
      <c r="BD18" s="49" t="str">
        <f>IF(InpPerformance!BD18&lt;&gt;"",InpPerformance!BD18,"")</f>
        <v/>
      </c>
      <c r="BE18" s="49" t="str">
        <f>IF(InpPerformance!BE18&lt;&gt;"",InpPerformance!BE18,"")</f>
        <v/>
      </c>
      <c r="BF18" s="49" t="str">
        <f>IF(InpPerformance!BF18&lt;&gt;"",InpPerformance!BF18,"")</f>
        <v/>
      </c>
      <c r="BG18" s="49" t="str">
        <f>IF(InpPerformance!BG18&lt;&gt;"",InpPerformance!BG18,"")</f>
        <v/>
      </c>
      <c r="BH18" s="49" t="str">
        <f>IF(InpPerformance!BH18&lt;&gt;"",InpPerformance!BH18,"")</f>
        <v/>
      </c>
      <c r="BI18" s="49" t="str">
        <f>IF(InpPerformance!BI18&lt;&gt;"",InpPerformance!BI18,"")</f>
        <v/>
      </c>
      <c r="BJ18" s="49" t="str">
        <f>IF(InpPerformance!BJ18&lt;&gt;"",InpPerformance!BJ18,"")</f>
        <v/>
      </c>
      <c r="BK18" s="49" t="str">
        <f>IF(InpPerformance!BK18&lt;&gt;"",InpPerformance!BK18,"")</f>
        <v/>
      </c>
      <c r="BL18" s="49" t="str">
        <f>IF(InpPerformance!BL18&lt;&gt;"",InpPerformance!BL18,"")</f>
        <v/>
      </c>
      <c r="BM18" s="49" t="str">
        <f>IF(InpPerformance!BM18&lt;&gt;"",InpPerformance!BM18,"")</f>
        <v/>
      </c>
      <c r="BN18" s="49" t="str">
        <f>IF(InpPerformance!BN18&lt;&gt;"",InpPerformance!BN18,"")</f>
        <v/>
      </c>
      <c r="BO18" s="49" t="str">
        <f>IF(InpPerformance!BO18&lt;&gt;"",InpPerformance!BO18,"")</f>
        <v/>
      </c>
      <c r="BP18" s="49" t="str">
        <f>IF(InpPerformance!BP18&lt;&gt;"",InpPerformance!BP18,"")</f>
        <v/>
      </c>
      <c r="BQ18" s="49" t="str">
        <f>IF(InpPerformance!BQ18&lt;&gt;"",InpPerformance!BQ18,"")</f>
        <v/>
      </c>
    </row>
    <row r="19" spans="1:69" s="48" customFormat="1" x14ac:dyDescent="0.3">
      <c r="E19" s="48" t="str">
        <f>InpPerformance!E19</f>
        <v>Enhanced underperformance payments - override</v>
      </c>
      <c r="G19" s="48" t="str">
        <f>InpPerformance!G19</f>
        <v>£m (2012-13 prices)</v>
      </c>
      <c r="J19" s="209" t="str">
        <f>IF(InpPerformance!J19&lt;&gt;"",InpPerformance!J19,"")</f>
        <v/>
      </c>
      <c r="K19" s="209" t="str">
        <f>IF(InpPerformance!K19&lt;&gt;"",InpPerformance!K19,"")</f>
        <v/>
      </c>
      <c r="L19" s="209" t="str">
        <f>IF(InpPerformance!L19&lt;&gt;"",InpPerformance!L19,"")</f>
        <v/>
      </c>
      <c r="M19" s="209" t="str">
        <f>IF(InpPerformance!M19&lt;&gt;"",InpPerformance!M19,"")</f>
        <v/>
      </c>
      <c r="N19" s="209" t="str">
        <f>IF(InpPerformance!N19&lt;&gt;"",InpPerformance!N19,"")</f>
        <v/>
      </c>
      <c r="O19" s="209" t="str">
        <f>IF(InpPerformance!O19&lt;&gt;"",InpPerformance!O19,"")</f>
        <v/>
      </c>
      <c r="P19" s="209" t="str">
        <f>IF(InpPerformance!P19&lt;&gt;"",InpPerformance!P19,"")</f>
        <v/>
      </c>
      <c r="Q19" s="209" t="str">
        <f>IF(InpPerformance!Q19&lt;&gt;"",InpPerformance!Q19,"")</f>
        <v/>
      </c>
      <c r="R19" s="209" t="str">
        <f>IF(InpPerformance!R19&lt;&gt;"",InpPerformance!R19,"")</f>
        <v/>
      </c>
      <c r="S19" s="209" t="str">
        <f>IF(InpPerformance!S19&lt;&gt;"",InpPerformance!S19,"")</f>
        <v/>
      </c>
      <c r="T19" s="209" t="str">
        <f>IF(InpPerformance!T19&lt;&gt;"",InpPerformance!T19,"")</f>
        <v/>
      </c>
      <c r="U19" s="209" t="str">
        <f>IF(InpPerformance!U19&lt;&gt;"",InpPerformance!U19,"")</f>
        <v/>
      </c>
      <c r="V19" s="209" t="str">
        <f>IF(InpPerformance!V19&lt;&gt;"",InpPerformance!V19,"")</f>
        <v/>
      </c>
      <c r="W19" s="209" t="str">
        <f>IF(InpPerformance!W19&lt;&gt;"",InpPerformance!W19,"")</f>
        <v/>
      </c>
      <c r="X19" s="209" t="str">
        <f>IF(InpPerformance!X19&lt;&gt;"",InpPerformance!X19,"")</f>
        <v/>
      </c>
      <c r="Y19" s="209" t="str">
        <f>IF(InpPerformance!Y19&lt;&gt;"",InpPerformance!Y19,"")</f>
        <v/>
      </c>
      <c r="Z19" s="209" t="str">
        <f>IF(InpPerformance!Z19&lt;&gt;"",InpPerformance!Z19,"")</f>
        <v/>
      </c>
      <c r="AA19" s="209" t="str">
        <f>IF(InpPerformance!AA19&lt;&gt;"",InpPerformance!AA19,"")</f>
        <v/>
      </c>
      <c r="AB19" s="209" t="str">
        <f>IF(InpPerformance!AB19&lt;&gt;"",InpPerformance!AB19,"")</f>
        <v/>
      </c>
      <c r="AC19" s="209" t="str">
        <f>IF(InpPerformance!AC19&lt;&gt;"",InpPerformance!AC19,"")</f>
        <v/>
      </c>
      <c r="AD19" s="209" t="str">
        <f>IF(InpPerformance!AD19&lt;&gt;"",InpPerformance!AD19,"")</f>
        <v/>
      </c>
      <c r="AE19" s="209" t="str">
        <f>IF(InpPerformance!AE19&lt;&gt;"",InpPerformance!AE19,"")</f>
        <v/>
      </c>
      <c r="AF19" s="209" t="str">
        <f>IF(InpPerformance!AF19&lt;&gt;"",InpPerformance!AF19,"")</f>
        <v/>
      </c>
      <c r="AG19" s="209" t="str">
        <f>IF(InpPerformance!AG19&lt;&gt;"",InpPerformance!AG19,"")</f>
        <v/>
      </c>
      <c r="AH19" s="209" t="str">
        <f>IF(InpPerformance!AH19&lt;&gt;"",InpPerformance!AH19,"")</f>
        <v/>
      </c>
      <c r="AI19" s="209" t="str">
        <f>IF(InpPerformance!AI19&lt;&gt;"",InpPerformance!AI19,"")</f>
        <v/>
      </c>
      <c r="AJ19" s="209" t="str">
        <f>IF(InpPerformance!AJ19&lt;&gt;"",InpPerformance!AJ19,"")</f>
        <v/>
      </c>
      <c r="AK19" s="209" t="str">
        <f>IF(InpPerformance!AK19&lt;&gt;"",InpPerformance!AK19,"")</f>
        <v/>
      </c>
      <c r="AL19" s="209" t="str">
        <f>IF(InpPerformance!AL19&lt;&gt;"",InpPerformance!AL19,"")</f>
        <v/>
      </c>
      <c r="AM19" s="209" t="str">
        <f>IF(InpPerformance!AM19&lt;&gt;"",InpPerformance!AM19,"")</f>
        <v/>
      </c>
      <c r="AN19" s="209" t="str">
        <f>IF(InpPerformance!AN19&lt;&gt;"",InpPerformance!AN19,"")</f>
        <v/>
      </c>
      <c r="AO19" s="209" t="str">
        <f>IF(InpPerformance!AO19&lt;&gt;"",InpPerformance!AO19,"")</f>
        <v/>
      </c>
      <c r="AP19" s="209" t="str">
        <f>IF(InpPerformance!AP19&lt;&gt;"",InpPerformance!AP19,"")</f>
        <v/>
      </c>
      <c r="AQ19" s="209" t="str">
        <f>IF(InpPerformance!AQ19&lt;&gt;"",InpPerformance!AQ19,"")</f>
        <v/>
      </c>
      <c r="AR19" s="49" t="str">
        <f>IF(InpPerformance!AR19&lt;&gt;"",InpPerformance!AR19,"")</f>
        <v/>
      </c>
      <c r="AS19" s="49" t="str">
        <f>IF(InpPerformance!AS19&lt;&gt;"",InpPerformance!AS19,"")</f>
        <v/>
      </c>
      <c r="AT19" s="49" t="str">
        <f>IF(InpPerformance!AT19&lt;&gt;"",InpPerformance!AT19,"")</f>
        <v/>
      </c>
      <c r="AU19" s="49" t="str">
        <f>IF(InpPerformance!AU19&lt;&gt;"",InpPerformance!AU19,"")</f>
        <v/>
      </c>
      <c r="AV19" s="49" t="str">
        <f>IF(InpPerformance!AV19&lt;&gt;"",InpPerformance!AV19,"")</f>
        <v/>
      </c>
      <c r="AW19" s="49" t="str">
        <f>IF(InpPerformance!AW19&lt;&gt;"",InpPerformance!AW19,"")</f>
        <v/>
      </c>
      <c r="AX19" s="49" t="str">
        <f>IF(InpPerformance!AX19&lt;&gt;"",InpPerformance!AX19,"")</f>
        <v/>
      </c>
      <c r="AY19" s="49" t="str">
        <f>IF(InpPerformance!AY19&lt;&gt;"",InpPerformance!AY19,"")</f>
        <v/>
      </c>
      <c r="AZ19" s="49" t="str">
        <f>IF(InpPerformance!AZ19&lt;&gt;"",InpPerformance!AZ19,"")</f>
        <v/>
      </c>
      <c r="BA19" s="49" t="str">
        <f>IF(InpPerformance!BA19&lt;&gt;"",InpPerformance!BA19,"")</f>
        <v/>
      </c>
      <c r="BB19" s="49" t="str">
        <f>IF(InpPerformance!BB19&lt;&gt;"",InpPerformance!BB19,"")</f>
        <v/>
      </c>
      <c r="BC19" s="49" t="str">
        <f>IF(InpPerformance!BC19&lt;&gt;"",InpPerformance!BC19,"")</f>
        <v/>
      </c>
      <c r="BD19" s="49" t="str">
        <f>IF(InpPerformance!BD19&lt;&gt;"",InpPerformance!BD19,"")</f>
        <v/>
      </c>
      <c r="BE19" s="49" t="str">
        <f>IF(InpPerformance!BE19&lt;&gt;"",InpPerformance!BE19,"")</f>
        <v/>
      </c>
      <c r="BF19" s="49" t="str">
        <f>IF(InpPerformance!BF19&lt;&gt;"",InpPerformance!BF19,"")</f>
        <v/>
      </c>
      <c r="BG19" s="49" t="str">
        <f>IF(InpPerformance!BG19&lt;&gt;"",InpPerformance!BG19,"")</f>
        <v/>
      </c>
      <c r="BH19" s="49" t="str">
        <f>IF(InpPerformance!BH19&lt;&gt;"",InpPerformance!BH19,"")</f>
        <v/>
      </c>
      <c r="BI19" s="49" t="str">
        <f>IF(InpPerformance!BI19&lt;&gt;"",InpPerformance!BI19,"")</f>
        <v/>
      </c>
      <c r="BJ19" s="49" t="str">
        <f>IF(InpPerformance!BJ19&lt;&gt;"",InpPerformance!BJ19,"")</f>
        <v/>
      </c>
      <c r="BK19" s="49" t="str">
        <f>IF(InpPerformance!BK19&lt;&gt;"",InpPerformance!BK19,"")</f>
        <v/>
      </c>
      <c r="BL19" s="49" t="str">
        <f>IF(InpPerformance!BL19&lt;&gt;"",InpPerformance!BL19,"")</f>
        <v/>
      </c>
      <c r="BM19" s="49" t="str">
        <f>IF(InpPerformance!BM19&lt;&gt;"",InpPerformance!BM19,"")</f>
        <v/>
      </c>
      <c r="BN19" s="49" t="str">
        <f>IF(InpPerformance!BN19&lt;&gt;"",InpPerformance!BN19,"")</f>
        <v/>
      </c>
      <c r="BO19" s="49" t="str">
        <f>IF(InpPerformance!BO19&lt;&gt;"",InpPerformance!BO19,"")</f>
        <v/>
      </c>
      <c r="BP19" s="49" t="str">
        <f>IF(InpPerformance!BP19&lt;&gt;"",InpPerformance!BP19,"")</f>
        <v/>
      </c>
      <c r="BQ19" s="49" t="str">
        <f>IF(InpPerformance!BQ19&lt;&gt;"",InpPerformance!BQ19,"")</f>
        <v/>
      </c>
    </row>
    <row r="20" spans="1:69" s="48" customFormat="1" x14ac:dyDescent="0.3">
      <c r="E20" s="48" t="str">
        <f>InpPerformance!E20</f>
        <v>Additional underperformance payments - override</v>
      </c>
      <c r="G20" s="48" t="str">
        <f>InpPerformance!G20</f>
        <v>£m (2012-13 prices)</v>
      </c>
      <c r="J20" s="209" t="str">
        <f>IF(InpPerformance!J20&lt;&gt;"",InpPerformance!J20,"")</f>
        <v/>
      </c>
      <c r="K20" s="209" t="str">
        <f>IF(InpPerformance!K20&lt;&gt;"",InpPerformance!K20,"")</f>
        <v/>
      </c>
      <c r="L20" s="209" t="str">
        <f>IF(InpPerformance!L20&lt;&gt;"",InpPerformance!L20,"")</f>
        <v/>
      </c>
      <c r="M20" s="209" t="str">
        <f>IF(InpPerformance!M20&lt;&gt;"",InpPerformance!M20,"")</f>
        <v/>
      </c>
      <c r="N20" s="209" t="str">
        <f>IF(InpPerformance!N20&lt;&gt;"",InpPerformance!N20,"")</f>
        <v/>
      </c>
      <c r="O20" s="209" t="str">
        <f>IF(InpPerformance!O20&lt;&gt;"",InpPerformance!O20,"")</f>
        <v/>
      </c>
      <c r="P20" s="209" t="str">
        <f>IF(InpPerformance!P20&lt;&gt;"",InpPerformance!P20,"")</f>
        <v/>
      </c>
      <c r="Q20" s="209" t="str">
        <f>IF(InpPerformance!Q20&lt;&gt;"",InpPerformance!Q20,"")</f>
        <v/>
      </c>
      <c r="R20" s="209" t="str">
        <f>IF(InpPerformance!R20&lt;&gt;"",InpPerformance!R20,"")</f>
        <v/>
      </c>
      <c r="S20" s="209" t="str">
        <f>IF(InpPerformance!S20&lt;&gt;"",InpPerformance!S20,"")</f>
        <v/>
      </c>
      <c r="T20" s="209" t="str">
        <f>IF(InpPerformance!T20&lt;&gt;"",InpPerformance!T20,"")</f>
        <v/>
      </c>
      <c r="U20" s="209" t="str">
        <f>IF(InpPerformance!U20&lt;&gt;"",InpPerformance!U20,"")</f>
        <v/>
      </c>
      <c r="V20" s="209" t="str">
        <f>IF(InpPerformance!V20&lt;&gt;"",InpPerformance!V20,"")</f>
        <v/>
      </c>
      <c r="W20" s="209" t="str">
        <f>IF(InpPerformance!W20&lt;&gt;"",InpPerformance!W20,"")</f>
        <v/>
      </c>
      <c r="X20" s="209" t="str">
        <f>IF(InpPerformance!X20&lt;&gt;"",InpPerformance!X20,"")</f>
        <v/>
      </c>
      <c r="Y20" s="209" t="str">
        <f>IF(InpPerformance!Y20&lt;&gt;"",InpPerformance!Y20,"")</f>
        <v/>
      </c>
      <c r="Z20" s="209" t="str">
        <f>IF(InpPerformance!Z20&lt;&gt;"",InpPerformance!Z20,"")</f>
        <v/>
      </c>
      <c r="AA20" s="209" t="str">
        <f>IF(InpPerformance!AA20&lt;&gt;"",InpPerformance!AA20,"")</f>
        <v/>
      </c>
      <c r="AB20" s="209" t="str">
        <f>IF(InpPerformance!AB20&lt;&gt;"",InpPerformance!AB20,"")</f>
        <v/>
      </c>
      <c r="AC20" s="209" t="str">
        <f>IF(InpPerformance!AC20&lt;&gt;"",InpPerformance!AC20,"")</f>
        <v/>
      </c>
      <c r="AD20" s="209" t="str">
        <f>IF(InpPerformance!AD20&lt;&gt;"",InpPerformance!AD20,"")</f>
        <v/>
      </c>
      <c r="AE20" s="209" t="str">
        <f>IF(InpPerformance!AE20&lt;&gt;"",InpPerformance!AE20,"")</f>
        <v/>
      </c>
      <c r="AF20" s="209" t="str">
        <f>IF(InpPerformance!AF20&lt;&gt;"",InpPerformance!AF20,"")</f>
        <v/>
      </c>
      <c r="AG20" s="209" t="str">
        <f>IF(InpPerformance!AG20&lt;&gt;"",InpPerformance!AG20,"")</f>
        <v/>
      </c>
      <c r="AH20" s="209" t="str">
        <f>IF(InpPerformance!AH20&lt;&gt;"",InpPerformance!AH20,"")</f>
        <v/>
      </c>
      <c r="AI20" s="209" t="str">
        <f>IF(InpPerformance!AI20&lt;&gt;"",InpPerformance!AI20,"")</f>
        <v/>
      </c>
      <c r="AJ20" s="209" t="str">
        <f>IF(InpPerformance!AJ20&lt;&gt;"",InpPerformance!AJ20,"")</f>
        <v/>
      </c>
      <c r="AK20" s="209" t="str">
        <f>IF(InpPerformance!AK20&lt;&gt;"",InpPerformance!AK20,"")</f>
        <v/>
      </c>
      <c r="AL20" s="209" t="str">
        <f>IF(InpPerformance!AL20&lt;&gt;"",InpPerformance!AL20,"")</f>
        <v/>
      </c>
      <c r="AM20" s="209" t="str">
        <f>IF(InpPerformance!AM20&lt;&gt;"",InpPerformance!AM20,"")</f>
        <v/>
      </c>
      <c r="AN20" s="209" t="str">
        <f>IF(InpPerformance!AN20&lt;&gt;"",InpPerformance!AN20,"")</f>
        <v/>
      </c>
      <c r="AO20" s="209" t="str">
        <f>IF(InpPerformance!AO20&lt;&gt;"",InpPerformance!AO20,"")</f>
        <v/>
      </c>
      <c r="AP20" s="209" t="str">
        <f>IF(InpPerformance!AP20&lt;&gt;"",InpPerformance!AP20,"")</f>
        <v/>
      </c>
      <c r="AQ20" s="209" t="str">
        <f>IF(InpPerformance!AQ20&lt;&gt;"",InpPerformance!AQ20,"")</f>
        <v/>
      </c>
      <c r="AR20" s="49" t="str">
        <f>IF(InpPerformance!AR20&lt;&gt;"",InpPerformance!AR20,"")</f>
        <v/>
      </c>
      <c r="AS20" s="49" t="str">
        <f>IF(InpPerformance!AS20&lt;&gt;"",InpPerformance!AS20,"")</f>
        <v/>
      </c>
      <c r="AT20" s="49" t="str">
        <f>IF(InpPerformance!AT20&lt;&gt;"",InpPerformance!AT20,"")</f>
        <v/>
      </c>
      <c r="AU20" s="49" t="str">
        <f>IF(InpPerformance!AU20&lt;&gt;"",InpPerformance!AU20,"")</f>
        <v/>
      </c>
      <c r="AV20" s="49" t="str">
        <f>IF(InpPerformance!AV20&lt;&gt;"",InpPerformance!AV20,"")</f>
        <v/>
      </c>
      <c r="AW20" s="49" t="str">
        <f>IF(InpPerformance!AW20&lt;&gt;"",InpPerformance!AW20,"")</f>
        <v/>
      </c>
      <c r="AX20" s="49" t="str">
        <f>IF(InpPerformance!AX20&lt;&gt;"",InpPerformance!AX20,"")</f>
        <v/>
      </c>
      <c r="AY20" s="49" t="str">
        <f>IF(InpPerformance!AY20&lt;&gt;"",InpPerformance!AY20,"")</f>
        <v/>
      </c>
      <c r="AZ20" s="49" t="str">
        <f>IF(InpPerformance!AZ20&lt;&gt;"",InpPerformance!AZ20,"")</f>
        <v/>
      </c>
      <c r="BA20" s="49" t="str">
        <f>IF(InpPerformance!BA20&lt;&gt;"",InpPerformance!BA20,"")</f>
        <v/>
      </c>
      <c r="BB20" s="49" t="str">
        <f>IF(InpPerformance!BB20&lt;&gt;"",InpPerformance!BB20,"")</f>
        <v/>
      </c>
      <c r="BC20" s="49" t="str">
        <f>IF(InpPerformance!BC20&lt;&gt;"",InpPerformance!BC20,"")</f>
        <v/>
      </c>
      <c r="BD20" s="49" t="str">
        <f>IF(InpPerformance!BD20&lt;&gt;"",InpPerformance!BD20,"")</f>
        <v/>
      </c>
      <c r="BE20" s="49" t="str">
        <f>IF(InpPerformance!BE20&lt;&gt;"",InpPerformance!BE20,"")</f>
        <v/>
      </c>
      <c r="BF20" s="49" t="str">
        <f>IF(InpPerformance!BF20&lt;&gt;"",InpPerformance!BF20,"")</f>
        <v/>
      </c>
      <c r="BG20" s="49" t="str">
        <f>IF(InpPerformance!BG20&lt;&gt;"",InpPerformance!BG20,"")</f>
        <v/>
      </c>
      <c r="BH20" s="49" t="str">
        <f>IF(InpPerformance!BH20&lt;&gt;"",InpPerformance!BH20,"")</f>
        <v/>
      </c>
      <c r="BI20" s="49" t="str">
        <f>IF(InpPerformance!BI20&lt;&gt;"",InpPerformance!BI20,"")</f>
        <v/>
      </c>
      <c r="BJ20" s="49" t="str">
        <f>IF(InpPerformance!BJ20&lt;&gt;"",InpPerformance!BJ20,"")</f>
        <v/>
      </c>
      <c r="BK20" s="49" t="str">
        <f>IF(InpPerformance!BK20&lt;&gt;"",InpPerformance!BK20,"")</f>
        <v/>
      </c>
      <c r="BL20" s="49" t="str">
        <f>IF(InpPerformance!BL20&lt;&gt;"",InpPerformance!BL20,"")</f>
        <v/>
      </c>
      <c r="BM20" s="49" t="str">
        <f>IF(InpPerformance!BM20&lt;&gt;"",InpPerformance!BM20,"")</f>
        <v/>
      </c>
      <c r="BN20" s="49" t="str">
        <f>IF(InpPerformance!BN20&lt;&gt;"",InpPerformance!BN20,"")</f>
        <v/>
      </c>
      <c r="BO20" s="49" t="str">
        <f>IF(InpPerformance!BO20&lt;&gt;"",InpPerformance!BO20,"")</f>
        <v/>
      </c>
      <c r="BP20" s="49" t="str">
        <f>IF(InpPerformance!BP20&lt;&gt;"",InpPerformance!BP20,"")</f>
        <v/>
      </c>
      <c r="BQ20" s="49" t="str">
        <f>IF(InpPerformance!BQ20&lt;&gt;"",InpPerformance!BQ20,"")</f>
        <v/>
      </c>
    </row>
    <row r="21" spans="1:69" s="16" customFormat="1" x14ac:dyDescent="0.3">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row>
    <row r="22" spans="1:69" s="16" customFormat="1" ht="13" x14ac:dyDescent="0.3">
      <c r="B22" s="47" t="s">
        <v>259</v>
      </c>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row>
    <row r="23" spans="1:69" s="16" customFormat="1" x14ac:dyDescent="0.3">
      <c r="A23" s="15"/>
      <c r="B23" s="15"/>
      <c r="C23" s="15"/>
      <c r="D23" s="15"/>
      <c r="E23" s="15"/>
      <c r="F23" s="15"/>
      <c r="G23" s="15"/>
      <c r="H23" s="15"/>
      <c r="I23" s="15"/>
      <c r="J23" s="208"/>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211"/>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row>
    <row r="24" spans="1:69" s="48" customFormat="1" x14ac:dyDescent="0.3">
      <c r="E24" s="48" t="str">
        <f>InpPerformance!E24</f>
        <v>Performance commitment unit</v>
      </c>
      <c r="G24" s="48" t="str">
        <f>InpPerformance!G24</f>
        <v>Unit</v>
      </c>
      <c r="J24" s="212" t="str">
        <f>IF(InpPerformance!J24&lt;&gt;"",InpPerformance!J24,"")</f>
        <v>%</v>
      </c>
      <c r="K24" s="212" t="str">
        <f>IF(InpPerformance!K24&lt;&gt;"",InpPerformance!K24,"")</f>
        <v>nr</v>
      </c>
      <c r="L24" s="212" t="str">
        <f>IF(InpPerformance!L24&lt;&gt;"",InpPerformance!L24,"")</f>
        <v>nr</v>
      </c>
      <c r="M24" s="212" t="str">
        <f>IF(InpPerformance!M24&lt;&gt;"",InpPerformance!M24,"")</f>
        <v>category</v>
      </c>
      <c r="N24" s="212" t="str">
        <f>IF(InpPerformance!N24&lt;&gt;"",InpPerformance!N24,"")</f>
        <v>nr</v>
      </c>
      <c r="O24" s="212" t="str">
        <f>IF(InpPerformance!O24&lt;&gt;"",InpPerformance!O24,"")</f>
        <v>time</v>
      </c>
      <c r="P24" s="212" t="str">
        <f>IF(InpPerformance!P24&lt;&gt;"",InpPerformance!P24,"")</f>
        <v>nr</v>
      </c>
      <c r="Q24" s="212" t="str">
        <f>IF(InpPerformance!Q24&lt;&gt;"",InpPerformance!Q24,"")</f>
        <v>category</v>
      </c>
      <c r="R24" s="212" t="str">
        <f>IF(InpPerformance!R24&lt;&gt;"",InpPerformance!R24,"")</f>
        <v>nr</v>
      </c>
      <c r="S24" s="212" t="str">
        <f>IF(InpPerformance!S24&lt;&gt;"",InpPerformance!S24,"")</f>
        <v>nr</v>
      </c>
      <c r="T24" s="212" t="str">
        <f>IF(InpPerformance!T24&lt;&gt;"",InpPerformance!T24,"")</f>
        <v>nr</v>
      </c>
      <c r="U24" s="212" t="str">
        <f>IF(InpPerformance!U24&lt;&gt;"",InpPerformance!U24,"")</f>
        <v>text</v>
      </c>
      <c r="V24" s="212" t="str">
        <f>IF(InpPerformance!V24&lt;&gt;"",InpPerformance!V24,"")</f>
        <v>%</v>
      </c>
      <c r="W24" s="212" t="str">
        <f>IF(InpPerformance!W24&lt;&gt;"",InpPerformance!W24,"")</f>
        <v>%</v>
      </c>
      <c r="X24" s="212" t="str">
        <f>IF(InpPerformance!X24&lt;&gt;"",InpPerformance!X24,"")</f>
        <v>nr</v>
      </c>
      <c r="Y24" s="212" t="str">
        <f>IF(InpPerformance!Y24&lt;&gt;"",InpPerformance!Y24,"")</f>
        <v>nr</v>
      </c>
      <c r="Z24" s="212" t="str">
        <f>IF(InpPerformance!Z24&lt;&gt;"",InpPerformance!Z24,"")</f>
        <v>nr</v>
      </c>
      <c r="AA24" s="212" t="str">
        <f>IF(InpPerformance!AA24&lt;&gt;"",InpPerformance!AA24,"")</f>
        <v>nr</v>
      </c>
      <c r="AB24" s="212" t="str">
        <f>IF(InpPerformance!AB24&lt;&gt;"",InpPerformance!AB24,"")</f>
        <v>category</v>
      </c>
      <c r="AC24" s="212" t="str">
        <f>IF(InpPerformance!AC24&lt;&gt;"",InpPerformance!AC24,"")</f>
        <v>nr</v>
      </c>
      <c r="AD24" s="212" t="str">
        <f>IF(InpPerformance!AD24&lt;&gt;"",InpPerformance!AD24,"")</f>
        <v>category</v>
      </c>
      <c r="AE24" s="212" t="str">
        <f>IF(InpPerformance!AE24&lt;&gt;"",InpPerformance!AE24,"")</f>
        <v>nr</v>
      </c>
      <c r="AF24" s="212" t="str">
        <f>IF(InpPerformance!AF24&lt;&gt;"",InpPerformance!AF24,"")</f>
        <v>nr</v>
      </c>
      <c r="AG24" s="212" t="str">
        <f>IF(InpPerformance!AG24&lt;&gt;"",InpPerformance!AG24,"")</f>
        <v>nr</v>
      </c>
      <c r="AH24" s="212" t="str">
        <f>IF(InpPerformance!AH24&lt;&gt;"",InpPerformance!AH24,"")</f>
        <v>%</v>
      </c>
      <c r="AI24" s="212" t="str">
        <f>IF(InpPerformance!AI24&lt;&gt;"",InpPerformance!AI24,"")</f>
        <v>%</v>
      </c>
      <c r="AJ24" s="212" t="str">
        <f>IF(InpPerformance!AJ24&lt;&gt;"",InpPerformance!AJ24,"")</f>
        <v>score</v>
      </c>
      <c r="AK24" s="212" t="str">
        <f>IF(InpPerformance!AK24&lt;&gt;"",InpPerformance!AK24,"")</f>
        <v>nr</v>
      </c>
      <c r="AL24" s="212" t="str">
        <f>IF(InpPerformance!AL24&lt;&gt;"",InpPerformance!AL24,"")</f>
        <v>%</v>
      </c>
      <c r="AM24" s="212" t="str">
        <f>IF(InpPerformance!AM24&lt;&gt;"",InpPerformance!AM24,"")</f>
        <v>%</v>
      </c>
      <c r="AN24" s="212" t="str">
        <f>IF(InpPerformance!AN24&lt;&gt;"",InpPerformance!AN24,"")</f>
        <v>nr</v>
      </c>
      <c r="AO24" s="212" t="str">
        <f>IF(InpPerformance!AO24&lt;&gt;"",InpPerformance!AO24,"")</f>
        <v>%</v>
      </c>
      <c r="AP24" s="212" t="str">
        <f>IF(InpPerformance!AP24&lt;&gt;"",InpPerformance!AP24,"")</f>
        <v>%</v>
      </c>
      <c r="AQ24" s="212" t="str">
        <f>IF(InpPerformance!AQ24&lt;&gt;"",InpPerformance!AQ24,"")</f>
        <v>%</v>
      </c>
      <c r="AR24" s="92" t="str">
        <f>IF(InpPerformance!AR24&lt;&gt;"",InpPerformance!AR24,"")</f>
        <v/>
      </c>
      <c r="AS24" s="92" t="str">
        <f>IF(InpPerformance!AS24&lt;&gt;"",InpPerformance!AS24,"")</f>
        <v/>
      </c>
      <c r="AT24" s="92" t="str">
        <f>IF(InpPerformance!AT24&lt;&gt;"",InpPerformance!AT24,"")</f>
        <v/>
      </c>
      <c r="AU24" s="92" t="str">
        <f>IF(InpPerformance!AU24&lt;&gt;"",InpPerformance!AU24,"")</f>
        <v/>
      </c>
      <c r="AV24" s="92" t="str">
        <f>IF(InpPerformance!AV24&lt;&gt;"",InpPerformance!AV24,"")</f>
        <v/>
      </c>
      <c r="AW24" s="92" t="str">
        <f>IF(InpPerformance!AW24&lt;&gt;"",InpPerformance!AW24,"")</f>
        <v/>
      </c>
      <c r="AX24" s="92" t="str">
        <f>IF(InpPerformance!AX24&lt;&gt;"",InpPerformance!AX24,"")</f>
        <v/>
      </c>
      <c r="AY24" s="92" t="str">
        <f>IF(InpPerformance!AY24&lt;&gt;"",InpPerformance!AY24,"")</f>
        <v/>
      </c>
      <c r="AZ24" s="92" t="str">
        <f>IF(InpPerformance!AZ24&lt;&gt;"",InpPerformance!AZ24,"")</f>
        <v/>
      </c>
      <c r="BA24" s="92" t="str">
        <f>IF(InpPerformance!BA24&lt;&gt;"",InpPerformance!BA24,"")</f>
        <v/>
      </c>
      <c r="BB24" s="92" t="str">
        <f>IF(InpPerformance!BB24&lt;&gt;"",InpPerformance!BB24,"")</f>
        <v/>
      </c>
      <c r="BC24" s="92" t="str">
        <f>IF(InpPerformance!BC24&lt;&gt;"",InpPerformance!BC24,"")</f>
        <v/>
      </c>
      <c r="BD24" s="92" t="str">
        <f>IF(InpPerformance!BD24&lt;&gt;"",InpPerformance!BD24,"")</f>
        <v/>
      </c>
      <c r="BE24" s="92" t="str">
        <f>IF(InpPerformance!BE24&lt;&gt;"",InpPerformance!BE24,"")</f>
        <v/>
      </c>
      <c r="BF24" s="92" t="str">
        <f>IF(InpPerformance!BF24&lt;&gt;"",InpPerformance!BF24,"")</f>
        <v/>
      </c>
      <c r="BG24" s="92" t="str">
        <f>IF(InpPerformance!BG24&lt;&gt;"",InpPerformance!BG24,"")</f>
        <v/>
      </c>
      <c r="BH24" s="92" t="str">
        <f>IF(InpPerformance!BH24&lt;&gt;"",InpPerformance!BH24,"")</f>
        <v/>
      </c>
      <c r="BI24" s="92" t="str">
        <f>IF(InpPerformance!BI24&lt;&gt;"",InpPerformance!BI24,"")</f>
        <v/>
      </c>
      <c r="BJ24" s="92" t="str">
        <f>IF(InpPerformance!BJ24&lt;&gt;"",InpPerformance!BJ24,"")</f>
        <v/>
      </c>
      <c r="BK24" s="92" t="str">
        <f>IF(InpPerformance!BK24&lt;&gt;"",InpPerformance!BK24,"")</f>
        <v/>
      </c>
      <c r="BL24" s="92" t="str">
        <f>IF(InpPerformance!BL24&lt;&gt;"",InpPerformance!BL24,"")</f>
        <v/>
      </c>
      <c r="BM24" s="92" t="str">
        <f>IF(InpPerformance!BM24&lt;&gt;"",InpPerformance!BM24,"")</f>
        <v/>
      </c>
      <c r="BN24" s="92" t="str">
        <f>IF(InpPerformance!BN24&lt;&gt;"",InpPerformance!BN24,"")</f>
        <v/>
      </c>
      <c r="BO24" s="92" t="str">
        <f>IF(InpPerformance!BO24&lt;&gt;"",InpPerformance!BO24,"")</f>
        <v/>
      </c>
      <c r="BP24" s="92" t="str">
        <f>IF(InpPerformance!BP24&lt;&gt;"",InpPerformance!BP24,"")</f>
        <v/>
      </c>
      <c r="BQ24" s="92" t="str">
        <f>IF(InpPerformance!BQ24&lt;&gt;"",InpPerformance!BQ24,"")</f>
        <v/>
      </c>
    </row>
    <row r="25" spans="1:69" s="16" customFormat="1" x14ac:dyDescent="0.3">
      <c r="A25" s="15"/>
      <c r="B25" s="15"/>
      <c r="C25" s="15"/>
      <c r="D25" s="15"/>
      <c r="E25" s="15"/>
      <c r="F25" s="15"/>
      <c r="G25" s="15"/>
      <c r="H25" s="15"/>
      <c r="I25" s="15"/>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row>
    <row r="26" spans="1:69" s="48" customFormat="1" x14ac:dyDescent="0.3">
      <c r="E26" s="48" t="str">
        <f>InpPerformance!E26</f>
        <v>ODI form</v>
      </c>
      <c r="G26" s="48" t="str">
        <f>InpPerformance!G26</f>
        <v>Text</v>
      </c>
      <c r="J26" s="212" t="str">
        <f>IF(InpPerformance!J26&lt;&gt;"",InpPerformance!J26,"")</f>
        <v>RCV</v>
      </c>
      <c r="K26" s="212" t="str">
        <f>IF(InpPerformance!K26&lt;&gt;"",InpPerformance!K26,"")</f>
        <v/>
      </c>
      <c r="L26" s="212" t="str">
        <f>IF(InpPerformance!L26&lt;&gt;"",InpPerformance!L26,"")</f>
        <v>RCV</v>
      </c>
      <c r="M26" s="212" t="str">
        <f>IF(InpPerformance!M26&lt;&gt;"",InpPerformance!M26,"")</f>
        <v>RCV</v>
      </c>
      <c r="N26" s="212" t="str">
        <f>IF(InpPerformance!N26&lt;&gt;"",InpPerformance!N26,"")</f>
        <v>Revenue</v>
      </c>
      <c r="O26" s="212" t="str">
        <f>IF(InpPerformance!O26&lt;&gt;"",InpPerformance!O26,"")</f>
        <v>Revenue</v>
      </c>
      <c r="P26" s="212" t="str">
        <f>IF(InpPerformance!P26&lt;&gt;"",InpPerformance!P26,"")</f>
        <v/>
      </c>
      <c r="Q26" s="212" t="str">
        <f>IF(InpPerformance!Q26&lt;&gt;"",InpPerformance!Q26,"")</f>
        <v>RCV</v>
      </c>
      <c r="R26" s="212" t="str">
        <f>IF(InpPerformance!R26&lt;&gt;"",InpPerformance!R26,"")</f>
        <v>Revenue</v>
      </c>
      <c r="S26" s="212" t="str">
        <f>IF(InpPerformance!S26&lt;&gt;"",InpPerformance!S26,"")</f>
        <v>Revenue</v>
      </c>
      <c r="T26" s="212" t="str">
        <f>IF(InpPerformance!T26&lt;&gt;"",InpPerformance!T26,"")</f>
        <v>Revenue</v>
      </c>
      <c r="U26" s="212" t="str">
        <f>IF(InpPerformance!U26&lt;&gt;"",InpPerformance!U26,"")</f>
        <v/>
      </c>
      <c r="V26" s="212" t="str">
        <f>IF(InpPerformance!V26&lt;&gt;"",InpPerformance!V26,"")</f>
        <v/>
      </c>
      <c r="W26" s="212" t="str">
        <f>IF(InpPerformance!W26&lt;&gt;"",InpPerformance!W26,"")</f>
        <v/>
      </c>
      <c r="X26" s="212" t="str">
        <f>IF(InpPerformance!X26&lt;&gt;"",InpPerformance!X26,"")</f>
        <v>Revenue</v>
      </c>
      <c r="Y26" s="212" t="str">
        <f>IF(InpPerformance!Y26&lt;&gt;"",InpPerformance!Y26,"")</f>
        <v/>
      </c>
      <c r="Z26" s="212" t="str">
        <f>IF(InpPerformance!Z26&lt;&gt;"",InpPerformance!Z26,"")</f>
        <v/>
      </c>
      <c r="AA26" s="212" t="str">
        <f>IF(InpPerformance!AA26&lt;&gt;"",InpPerformance!AA26,"")</f>
        <v>Revenue</v>
      </c>
      <c r="AB26" s="212" t="str">
        <f>IF(InpPerformance!AB26&lt;&gt;"",InpPerformance!AB26,"")</f>
        <v>RCV</v>
      </c>
      <c r="AC26" s="212" t="str">
        <f>IF(InpPerformance!AC26&lt;&gt;"",InpPerformance!AC26,"")</f>
        <v/>
      </c>
      <c r="AD26" s="212" t="str">
        <f>IF(InpPerformance!AD26&lt;&gt;"",InpPerformance!AD26,"")</f>
        <v>RCV</v>
      </c>
      <c r="AE26" s="212" t="str">
        <f>IF(InpPerformance!AE26&lt;&gt;"",InpPerformance!AE26,"")</f>
        <v>Revenue</v>
      </c>
      <c r="AF26" s="212" t="str">
        <f>IF(InpPerformance!AF26&lt;&gt;"",InpPerformance!AF26,"")</f>
        <v>Revenue</v>
      </c>
      <c r="AG26" s="212" t="str">
        <f>IF(InpPerformance!AG26&lt;&gt;"",InpPerformance!AG26,"")</f>
        <v>Revenue</v>
      </c>
      <c r="AH26" s="212" t="str">
        <f>IF(InpPerformance!AH26&lt;&gt;"",InpPerformance!AH26,"")</f>
        <v/>
      </c>
      <c r="AI26" s="212" t="str">
        <f>IF(InpPerformance!AI26&lt;&gt;"",InpPerformance!AI26,"")</f>
        <v/>
      </c>
      <c r="AJ26" s="212" t="str">
        <f>IF(InpPerformance!AJ26&lt;&gt;"",InpPerformance!AJ26,"")</f>
        <v>Revenue</v>
      </c>
      <c r="AK26" s="212" t="str">
        <f>IF(InpPerformance!AK26&lt;&gt;"",InpPerformance!AK26,"")</f>
        <v/>
      </c>
      <c r="AL26" s="212" t="str">
        <f>IF(InpPerformance!AL26&lt;&gt;"",InpPerformance!AL26,"")</f>
        <v/>
      </c>
      <c r="AM26" s="212" t="str">
        <f>IF(InpPerformance!AM26&lt;&gt;"",InpPerformance!AM26,"")</f>
        <v/>
      </c>
      <c r="AN26" s="212" t="str">
        <f>IF(InpPerformance!AN26&lt;&gt;"",InpPerformance!AN26,"")</f>
        <v/>
      </c>
      <c r="AO26" s="212" t="str">
        <f>IF(InpPerformance!AO26&lt;&gt;"",InpPerformance!AO26,"")</f>
        <v/>
      </c>
      <c r="AP26" s="212" t="str">
        <f>IF(InpPerformance!AP26&lt;&gt;"",InpPerformance!AP26,"")</f>
        <v/>
      </c>
      <c r="AQ26" s="212" t="str">
        <f>IF(InpPerformance!AQ26&lt;&gt;"",InpPerformance!AQ26,"")</f>
        <v/>
      </c>
      <c r="AR26" s="92" t="str">
        <f>IF(InpPerformance!AR26&lt;&gt;"",InpPerformance!AR26,"")</f>
        <v/>
      </c>
      <c r="AS26" s="92" t="str">
        <f>IF(InpPerformance!AS26&lt;&gt;"",InpPerformance!AS26,"")</f>
        <v/>
      </c>
      <c r="AT26" s="92" t="str">
        <f>IF(InpPerformance!AT26&lt;&gt;"",InpPerformance!AT26,"")</f>
        <v/>
      </c>
      <c r="AU26" s="92" t="str">
        <f>IF(InpPerformance!AU26&lt;&gt;"",InpPerformance!AU26,"")</f>
        <v/>
      </c>
      <c r="AV26" s="92" t="str">
        <f>IF(InpPerformance!AV26&lt;&gt;"",InpPerformance!AV26,"")</f>
        <v/>
      </c>
      <c r="AW26" s="92" t="str">
        <f>IF(InpPerformance!AW26&lt;&gt;"",InpPerformance!AW26,"")</f>
        <v/>
      </c>
      <c r="AX26" s="92" t="str">
        <f>IF(InpPerformance!AX26&lt;&gt;"",InpPerformance!AX26,"")</f>
        <v/>
      </c>
      <c r="AY26" s="92" t="str">
        <f>IF(InpPerformance!AY26&lt;&gt;"",InpPerformance!AY26,"")</f>
        <v/>
      </c>
      <c r="AZ26" s="92" t="str">
        <f>IF(InpPerformance!AZ26&lt;&gt;"",InpPerformance!AZ26,"")</f>
        <v/>
      </c>
      <c r="BA26" s="92" t="str">
        <f>IF(InpPerformance!BA26&lt;&gt;"",InpPerformance!BA26,"")</f>
        <v/>
      </c>
      <c r="BB26" s="92" t="str">
        <f>IF(InpPerformance!BB26&lt;&gt;"",InpPerformance!BB26,"")</f>
        <v/>
      </c>
      <c r="BC26" s="92" t="str">
        <f>IF(InpPerformance!BC26&lt;&gt;"",InpPerformance!BC26,"")</f>
        <v/>
      </c>
      <c r="BD26" s="92" t="str">
        <f>IF(InpPerformance!BD26&lt;&gt;"",InpPerformance!BD26,"")</f>
        <v/>
      </c>
      <c r="BE26" s="92" t="str">
        <f>IF(InpPerformance!BE26&lt;&gt;"",InpPerformance!BE26,"")</f>
        <v/>
      </c>
      <c r="BF26" s="92" t="str">
        <f>IF(InpPerformance!BF26&lt;&gt;"",InpPerformance!BF26,"")</f>
        <v/>
      </c>
      <c r="BG26" s="92" t="str">
        <f>IF(InpPerformance!BG26&lt;&gt;"",InpPerformance!BG26,"")</f>
        <v/>
      </c>
      <c r="BH26" s="92" t="str">
        <f>IF(InpPerformance!BH26&lt;&gt;"",InpPerformance!BH26,"")</f>
        <v/>
      </c>
      <c r="BI26" s="92" t="str">
        <f>IF(InpPerformance!BI26&lt;&gt;"",InpPerformance!BI26,"")</f>
        <v/>
      </c>
      <c r="BJ26" s="92" t="str">
        <f>IF(InpPerformance!BJ26&lt;&gt;"",InpPerformance!BJ26,"")</f>
        <v/>
      </c>
      <c r="BK26" s="92" t="str">
        <f>IF(InpPerformance!BK26&lt;&gt;"",InpPerformance!BK26,"")</f>
        <v/>
      </c>
      <c r="BL26" s="92" t="str">
        <f>IF(InpPerformance!BL26&lt;&gt;"",InpPerformance!BL26,"")</f>
        <v/>
      </c>
      <c r="BM26" s="92" t="str">
        <f>IF(InpPerformance!BM26&lt;&gt;"",InpPerformance!BM26,"")</f>
        <v/>
      </c>
      <c r="BN26" s="92" t="str">
        <f>IF(InpPerformance!BN26&lt;&gt;"",InpPerformance!BN26,"")</f>
        <v/>
      </c>
      <c r="BO26" s="92" t="str">
        <f>IF(InpPerformance!BO26&lt;&gt;"",InpPerformance!BO26,"")</f>
        <v/>
      </c>
      <c r="BP26" s="92" t="str">
        <f>IF(InpPerformance!BP26&lt;&gt;"",InpPerformance!BP26,"")</f>
        <v/>
      </c>
      <c r="BQ26" s="92" t="str">
        <f>IF(InpPerformance!BQ26&lt;&gt;"",InpPerformance!BQ26,"")</f>
        <v/>
      </c>
    </row>
    <row r="27" spans="1:69" s="48" customFormat="1" x14ac:dyDescent="0.3">
      <c r="E27" s="48" t="str">
        <f>InpPerformance!E27</f>
        <v>ODI timing</v>
      </c>
      <c r="G27" s="48" t="str">
        <f>InpPerformance!G27</f>
        <v>Text</v>
      </c>
      <c r="J27" s="212" t="str">
        <f>IF(InpPerformance!J27&lt;&gt;"",InpPerformance!J27,"")</f>
        <v>End of period</v>
      </c>
      <c r="K27" s="212" t="str">
        <f>IF(InpPerformance!K27&lt;&gt;"",InpPerformance!K27,"")</f>
        <v/>
      </c>
      <c r="L27" s="212" t="str">
        <f>IF(InpPerformance!L27&lt;&gt;"",InpPerformance!L27,"")</f>
        <v>End of period</v>
      </c>
      <c r="M27" s="212" t="str">
        <f>IF(InpPerformance!M27&lt;&gt;"",InpPerformance!M27,"")</f>
        <v>End of period</v>
      </c>
      <c r="N27" s="212" t="str">
        <f>IF(InpPerformance!N27&lt;&gt;"",InpPerformance!N27,"")</f>
        <v>End of period</v>
      </c>
      <c r="O27" s="212" t="str">
        <f>IF(InpPerformance!O27&lt;&gt;"",InpPerformance!O27,"")</f>
        <v>End of period</v>
      </c>
      <c r="P27" s="212" t="str">
        <f>IF(InpPerformance!P27&lt;&gt;"",InpPerformance!P27,"")</f>
        <v/>
      </c>
      <c r="Q27" s="212" t="str">
        <f>IF(InpPerformance!Q27&lt;&gt;"",InpPerformance!Q27,"")</f>
        <v>End of period</v>
      </c>
      <c r="R27" s="212" t="str">
        <f>IF(InpPerformance!R27&lt;&gt;"",InpPerformance!R27,"")</f>
        <v>End of period</v>
      </c>
      <c r="S27" s="212" t="str">
        <f>IF(InpPerformance!S27&lt;&gt;"",InpPerformance!S27,"")</f>
        <v>End of period</v>
      </c>
      <c r="T27" s="212" t="str">
        <f>IF(InpPerformance!T27&lt;&gt;"",InpPerformance!T27,"")</f>
        <v>End of period</v>
      </c>
      <c r="U27" s="212" t="str">
        <f>IF(InpPerformance!U27&lt;&gt;"",InpPerformance!U27,"")</f>
        <v/>
      </c>
      <c r="V27" s="212" t="str">
        <f>IF(InpPerformance!V27&lt;&gt;"",InpPerformance!V27,"")</f>
        <v/>
      </c>
      <c r="W27" s="212" t="str">
        <f>IF(InpPerformance!W27&lt;&gt;"",InpPerformance!W27,"")</f>
        <v/>
      </c>
      <c r="X27" s="212" t="str">
        <f>IF(InpPerformance!X27&lt;&gt;"",InpPerformance!X27,"")</f>
        <v>End of period</v>
      </c>
      <c r="Y27" s="212" t="str">
        <f>IF(InpPerformance!Y27&lt;&gt;"",InpPerformance!Y27,"")</f>
        <v/>
      </c>
      <c r="Z27" s="212" t="str">
        <f>IF(InpPerformance!Z27&lt;&gt;"",InpPerformance!Z27,"")</f>
        <v/>
      </c>
      <c r="AA27" s="212" t="str">
        <f>IF(InpPerformance!AA27&lt;&gt;"",InpPerformance!AA27,"")</f>
        <v>End of period</v>
      </c>
      <c r="AB27" s="212" t="str">
        <f>IF(InpPerformance!AB27&lt;&gt;"",InpPerformance!AB27,"")</f>
        <v>End of period</v>
      </c>
      <c r="AC27" s="212" t="str">
        <f>IF(InpPerformance!AC27&lt;&gt;"",InpPerformance!AC27,"")</f>
        <v/>
      </c>
      <c r="AD27" s="212" t="str">
        <f>IF(InpPerformance!AD27&lt;&gt;"",InpPerformance!AD27,"")</f>
        <v>End of period</v>
      </c>
      <c r="AE27" s="212" t="str">
        <f>IF(InpPerformance!AE27&lt;&gt;"",InpPerformance!AE27,"")</f>
        <v>End of period</v>
      </c>
      <c r="AF27" s="212" t="str">
        <f>IF(InpPerformance!AF27&lt;&gt;"",InpPerformance!AF27,"")</f>
        <v>End of period</v>
      </c>
      <c r="AG27" s="212" t="str">
        <f>IF(InpPerformance!AG27&lt;&gt;"",InpPerformance!AG27,"")</f>
        <v>End of period</v>
      </c>
      <c r="AH27" s="212" t="str">
        <f>IF(InpPerformance!AH27&lt;&gt;"",InpPerformance!AH27,"")</f>
        <v/>
      </c>
      <c r="AI27" s="212" t="str">
        <f>IF(InpPerformance!AI27&lt;&gt;"",InpPerformance!AI27,"")</f>
        <v/>
      </c>
      <c r="AJ27" s="212" t="str">
        <f>IF(InpPerformance!AJ27&lt;&gt;"",InpPerformance!AJ27,"")</f>
        <v>End of period</v>
      </c>
      <c r="AK27" s="212" t="str">
        <f>IF(InpPerformance!AK27&lt;&gt;"",InpPerformance!AK27,"")</f>
        <v/>
      </c>
      <c r="AL27" s="212" t="str">
        <f>IF(InpPerformance!AL27&lt;&gt;"",InpPerformance!AL27,"")</f>
        <v/>
      </c>
      <c r="AM27" s="212" t="str">
        <f>IF(InpPerformance!AM27&lt;&gt;"",InpPerformance!AM27,"")</f>
        <v/>
      </c>
      <c r="AN27" s="212" t="str">
        <f>IF(InpPerformance!AN27&lt;&gt;"",InpPerformance!AN27,"")</f>
        <v/>
      </c>
      <c r="AO27" s="212" t="str">
        <f>IF(InpPerformance!AO27&lt;&gt;"",InpPerformance!AO27,"")</f>
        <v/>
      </c>
      <c r="AP27" s="212" t="str">
        <f>IF(InpPerformance!AP27&lt;&gt;"",InpPerformance!AP27,"")</f>
        <v/>
      </c>
      <c r="AQ27" s="212" t="str">
        <f>IF(InpPerformance!AQ27&lt;&gt;"",InpPerformance!AQ27,"")</f>
        <v/>
      </c>
      <c r="AR27" s="92" t="str">
        <f>IF(InpPerformance!AR27&lt;&gt;"",InpPerformance!AR27,"")</f>
        <v/>
      </c>
      <c r="AS27" s="92" t="str">
        <f>IF(InpPerformance!AS27&lt;&gt;"",InpPerformance!AS27,"")</f>
        <v/>
      </c>
      <c r="AT27" s="92" t="str">
        <f>IF(InpPerformance!AT27&lt;&gt;"",InpPerformance!AT27,"")</f>
        <v/>
      </c>
      <c r="AU27" s="92" t="str">
        <f>IF(InpPerformance!AU27&lt;&gt;"",InpPerformance!AU27,"")</f>
        <v/>
      </c>
      <c r="AV27" s="92" t="str">
        <f>IF(InpPerformance!AV27&lt;&gt;"",InpPerformance!AV27,"")</f>
        <v/>
      </c>
      <c r="AW27" s="92" t="str">
        <f>IF(InpPerformance!AW27&lt;&gt;"",InpPerformance!AW27,"")</f>
        <v/>
      </c>
      <c r="AX27" s="92" t="str">
        <f>IF(InpPerformance!AX27&lt;&gt;"",InpPerformance!AX27,"")</f>
        <v/>
      </c>
      <c r="AY27" s="92" t="str">
        <f>IF(InpPerformance!AY27&lt;&gt;"",InpPerformance!AY27,"")</f>
        <v/>
      </c>
      <c r="AZ27" s="92" t="str">
        <f>IF(InpPerformance!AZ27&lt;&gt;"",InpPerformance!AZ27,"")</f>
        <v/>
      </c>
      <c r="BA27" s="92" t="str">
        <f>IF(InpPerformance!BA27&lt;&gt;"",InpPerformance!BA27,"")</f>
        <v/>
      </c>
      <c r="BB27" s="92" t="str">
        <f>IF(InpPerformance!BB27&lt;&gt;"",InpPerformance!BB27,"")</f>
        <v/>
      </c>
      <c r="BC27" s="92" t="str">
        <f>IF(InpPerformance!BC27&lt;&gt;"",InpPerformance!BC27,"")</f>
        <v/>
      </c>
      <c r="BD27" s="92" t="str">
        <f>IF(InpPerformance!BD27&lt;&gt;"",InpPerformance!BD27,"")</f>
        <v/>
      </c>
      <c r="BE27" s="92" t="str">
        <f>IF(InpPerformance!BE27&lt;&gt;"",InpPerformance!BE27,"")</f>
        <v/>
      </c>
      <c r="BF27" s="92" t="str">
        <f>IF(InpPerformance!BF27&lt;&gt;"",InpPerformance!BF27,"")</f>
        <v/>
      </c>
      <c r="BG27" s="92" t="str">
        <f>IF(InpPerformance!BG27&lt;&gt;"",InpPerformance!BG27,"")</f>
        <v/>
      </c>
      <c r="BH27" s="92" t="str">
        <f>IF(InpPerformance!BH27&lt;&gt;"",InpPerformance!BH27,"")</f>
        <v/>
      </c>
      <c r="BI27" s="92" t="str">
        <f>IF(InpPerformance!BI27&lt;&gt;"",InpPerformance!BI27,"")</f>
        <v/>
      </c>
      <c r="BJ27" s="92" t="str">
        <f>IF(InpPerformance!BJ27&lt;&gt;"",InpPerformance!BJ27,"")</f>
        <v/>
      </c>
      <c r="BK27" s="92" t="str">
        <f>IF(InpPerformance!BK27&lt;&gt;"",InpPerformance!BK27,"")</f>
        <v/>
      </c>
      <c r="BL27" s="92" t="str">
        <f>IF(InpPerformance!BL27&lt;&gt;"",InpPerformance!BL27,"")</f>
        <v/>
      </c>
      <c r="BM27" s="92" t="str">
        <f>IF(InpPerformance!BM27&lt;&gt;"",InpPerformance!BM27,"")</f>
        <v/>
      </c>
      <c r="BN27" s="92" t="str">
        <f>IF(InpPerformance!BN27&lt;&gt;"",InpPerformance!BN27,"")</f>
        <v/>
      </c>
      <c r="BO27" s="92" t="str">
        <f>IF(InpPerformance!BO27&lt;&gt;"",InpPerformance!BO27,"")</f>
        <v/>
      </c>
      <c r="BP27" s="92" t="str">
        <f>IF(InpPerformance!BP27&lt;&gt;"",InpPerformance!BP27,"")</f>
        <v/>
      </c>
      <c r="BQ27" s="92" t="str">
        <f>IF(InpPerformance!BQ27&lt;&gt;"",InpPerformance!BQ27,"")</f>
        <v/>
      </c>
    </row>
    <row r="28" spans="1:69" s="16" customFormat="1" x14ac:dyDescent="0.3">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1:69" s="48" customFormat="1" x14ac:dyDescent="0.3">
      <c r="E29" s="48" t="str">
        <f>InpPerformance!E29</f>
        <v>Financial incentives apply this year?</v>
      </c>
      <c r="G29" s="48" t="str">
        <f>InpPerformance!G29</f>
        <v>TRUE or FALSE</v>
      </c>
      <c r="J29" s="212" t="b">
        <f>IF(InpPerformance!J29&lt;&gt;"",InpPerformance!J29,"")</f>
        <v>1</v>
      </c>
      <c r="K29" s="212" t="b">
        <f>IF(InpPerformance!K29&lt;&gt;"",InpPerformance!K29,"")</f>
        <v>0</v>
      </c>
      <c r="L29" s="212" t="b">
        <f>IF(InpPerformance!L29&lt;&gt;"",InpPerformance!L29,"")</f>
        <v>1</v>
      </c>
      <c r="M29" s="212" t="b">
        <f>IF(InpPerformance!M29&lt;&gt;"",InpPerformance!M29,"")</f>
        <v>1</v>
      </c>
      <c r="N29" s="212" t="b">
        <f>IF(InpPerformance!N29&lt;&gt;"",InpPerformance!N29,"")</f>
        <v>1</v>
      </c>
      <c r="O29" s="212" t="b">
        <f>IF(InpPerformance!O29&lt;&gt;"",InpPerformance!O29,"")</f>
        <v>1</v>
      </c>
      <c r="P29" s="212" t="b">
        <f>IF(InpPerformance!P29&lt;&gt;"",InpPerformance!P29,"")</f>
        <v>0</v>
      </c>
      <c r="Q29" s="212" t="b">
        <f>IF(InpPerformance!Q29&lt;&gt;"",InpPerformance!Q29,"")</f>
        <v>1</v>
      </c>
      <c r="R29" s="212" t="b">
        <f>IF(InpPerformance!R29&lt;&gt;"",InpPerformance!R29,"")</f>
        <v>1</v>
      </c>
      <c r="S29" s="212" t="b">
        <f>IF(InpPerformance!S29&lt;&gt;"",InpPerformance!S29,"")</f>
        <v>1</v>
      </c>
      <c r="T29" s="212" t="b">
        <f>IF(InpPerformance!T29&lt;&gt;"",InpPerformance!T29,"")</f>
        <v>1</v>
      </c>
      <c r="U29" s="212" t="b">
        <f>IF(InpPerformance!U29&lt;&gt;"",InpPerformance!U29,"")</f>
        <v>0</v>
      </c>
      <c r="V29" s="212" t="b">
        <f>IF(InpPerformance!V29&lt;&gt;"",InpPerformance!V29,"")</f>
        <v>0</v>
      </c>
      <c r="W29" s="212" t="b">
        <f>IF(InpPerformance!W29&lt;&gt;"",InpPerformance!W29,"")</f>
        <v>0</v>
      </c>
      <c r="X29" s="212" t="b">
        <f>IF(InpPerformance!X29&lt;&gt;"",InpPerformance!X29,"")</f>
        <v>1</v>
      </c>
      <c r="Y29" s="212" t="b">
        <f>IF(InpPerformance!Y29&lt;&gt;"",InpPerformance!Y29,"")</f>
        <v>0</v>
      </c>
      <c r="Z29" s="212" t="b">
        <f>IF(InpPerformance!Z29&lt;&gt;"",InpPerformance!Z29,"")</f>
        <v>0</v>
      </c>
      <c r="AA29" s="212" t="b">
        <f>IF(InpPerformance!AA29&lt;&gt;"",InpPerformance!AA29,"")</f>
        <v>1</v>
      </c>
      <c r="AB29" s="212" t="b">
        <f>IF(InpPerformance!AB29&lt;&gt;"",InpPerformance!AB29,"")</f>
        <v>1</v>
      </c>
      <c r="AC29" s="212" t="b">
        <f>IF(InpPerformance!AC29&lt;&gt;"",InpPerformance!AC29,"")</f>
        <v>0</v>
      </c>
      <c r="AD29" s="212" t="b">
        <f>IF(InpPerformance!AD29&lt;&gt;"",InpPerformance!AD29,"")</f>
        <v>1</v>
      </c>
      <c r="AE29" s="212" t="b">
        <f>IF(InpPerformance!AE29&lt;&gt;"",InpPerformance!AE29,"")</f>
        <v>1</v>
      </c>
      <c r="AF29" s="212" t="b">
        <f>IF(InpPerformance!AF29&lt;&gt;"",InpPerformance!AF29,"")</f>
        <v>1</v>
      </c>
      <c r="AG29" s="212" t="b">
        <f>IF(InpPerformance!AG29&lt;&gt;"",InpPerformance!AG29,"")</f>
        <v>1</v>
      </c>
      <c r="AH29" s="212" t="b">
        <f>IF(InpPerformance!AH29&lt;&gt;"",InpPerformance!AH29,"")</f>
        <v>0</v>
      </c>
      <c r="AI29" s="212" t="b">
        <f>IF(InpPerformance!AI29&lt;&gt;"",InpPerformance!AI29,"")</f>
        <v>0</v>
      </c>
      <c r="AJ29" s="212" t="b">
        <f>IF(InpPerformance!AJ29&lt;&gt;"",InpPerformance!AJ29,"")</f>
        <v>1</v>
      </c>
      <c r="AK29" s="212" t="b">
        <f>IF(InpPerformance!AK29&lt;&gt;"",InpPerformance!AK29,"")</f>
        <v>0</v>
      </c>
      <c r="AL29" s="212" t="b">
        <f>IF(InpPerformance!AL29&lt;&gt;"",InpPerformance!AL29,"")</f>
        <v>0</v>
      </c>
      <c r="AM29" s="212" t="b">
        <f>IF(InpPerformance!AM29&lt;&gt;"",InpPerformance!AM29,"")</f>
        <v>0</v>
      </c>
      <c r="AN29" s="212" t="b">
        <f>IF(InpPerformance!AN29&lt;&gt;"",InpPerformance!AN29,"")</f>
        <v>0</v>
      </c>
      <c r="AO29" s="212" t="b">
        <f>IF(InpPerformance!AO29&lt;&gt;"",InpPerformance!AO29,"")</f>
        <v>0</v>
      </c>
      <c r="AP29" s="212" t="b">
        <f>IF(InpPerformance!AP29&lt;&gt;"",InpPerformance!AP29,"")</f>
        <v>0</v>
      </c>
      <c r="AQ29" s="212" t="b">
        <f>IF(InpPerformance!AQ29&lt;&gt;"",InpPerformance!AQ29,"")</f>
        <v>0</v>
      </c>
      <c r="AR29" s="92" t="str">
        <f>IF(InpPerformance!AR29&lt;&gt;"",InpPerformance!AR29,"")</f>
        <v/>
      </c>
      <c r="AS29" s="92" t="str">
        <f>IF(InpPerformance!AS29&lt;&gt;"",InpPerformance!AS29,"")</f>
        <v/>
      </c>
      <c r="AT29" s="92" t="str">
        <f>IF(InpPerformance!AT29&lt;&gt;"",InpPerformance!AT29,"")</f>
        <v/>
      </c>
      <c r="AU29" s="92" t="str">
        <f>IF(InpPerformance!AU29&lt;&gt;"",InpPerformance!AU29,"")</f>
        <v/>
      </c>
      <c r="AV29" s="92" t="str">
        <f>IF(InpPerformance!AV29&lt;&gt;"",InpPerformance!AV29,"")</f>
        <v/>
      </c>
      <c r="AW29" s="92" t="str">
        <f>IF(InpPerformance!AW29&lt;&gt;"",InpPerformance!AW29,"")</f>
        <v/>
      </c>
      <c r="AX29" s="92" t="str">
        <f>IF(InpPerformance!AX29&lt;&gt;"",InpPerformance!AX29,"")</f>
        <v/>
      </c>
      <c r="AY29" s="92" t="str">
        <f>IF(InpPerformance!AY29&lt;&gt;"",InpPerformance!AY29,"")</f>
        <v/>
      </c>
      <c r="AZ29" s="92" t="str">
        <f>IF(InpPerformance!AZ29&lt;&gt;"",InpPerformance!AZ29,"")</f>
        <v/>
      </c>
      <c r="BA29" s="92" t="str">
        <f>IF(InpPerformance!BA29&lt;&gt;"",InpPerformance!BA29,"")</f>
        <v/>
      </c>
      <c r="BB29" s="92" t="str">
        <f>IF(InpPerformance!BB29&lt;&gt;"",InpPerformance!BB29,"")</f>
        <v/>
      </c>
      <c r="BC29" s="92" t="str">
        <f>IF(InpPerformance!BC29&lt;&gt;"",InpPerformance!BC29,"")</f>
        <v/>
      </c>
      <c r="BD29" s="92" t="str">
        <f>IF(InpPerformance!BD29&lt;&gt;"",InpPerformance!BD29,"")</f>
        <v/>
      </c>
      <c r="BE29" s="92" t="str">
        <f>IF(InpPerformance!BE29&lt;&gt;"",InpPerformance!BE29,"")</f>
        <v/>
      </c>
      <c r="BF29" s="92" t="str">
        <f>IF(InpPerformance!BF29&lt;&gt;"",InpPerformance!BF29,"")</f>
        <v/>
      </c>
      <c r="BG29" s="92" t="str">
        <f>IF(InpPerformance!BG29&lt;&gt;"",InpPerformance!BG29,"")</f>
        <v/>
      </c>
      <c r="BH29" s="92" t="str">
        <f>IF(InpPerformance!BH29&lt;&gt;"",InpPerformance!BH29,"")</f>
        <v/>
      </c>
      <c r="BI29" s="92" t="str">
        <f>IF(InpPerformance!BI29&lt;&gt;"",InpPerformance!BI29,"")</f>
        <v/>
      </c>
      <c r="BJ29" s="92" t="str">
        <f>IF(InpPerformance!BJ29&lt;&gt;"",InpPerformance!BJ29,"")</f>
        <v/>
      </c>
      <c r="BK29" s="92" t="str">
        <f>IF(InpPerformance!BK29&lt;&gt;"",InpPerformance!BK29,"")</f>
        <v/>
      </c>
      <c r="BL29" s="92" t="str">
        <f>IF(InpPerformance!BL29&lt;&gt;"",InpPerformance!BL29,"")</f>
        <v/>
      </c>
      <c r="BM29" s="92" t="str">
        <f>IF(InpPerformance!BM29&lt;&gt;"",InpPerformance!BM29,"")</f>
        <v/>
      </c>
      <c r="BN29" s="92" t="str">
        <f>IF(InpPerformance!BN29&lt;&gt;"",InpPerformance!BN29,"")</f>
        <v/>
      </c>
      <c r="BO29" s="92" t="str">
        <f>IF(InpPerformance!BO29&lt;&gt;"",InpPerformance!BO29,"")</f>
        <v/>
      </c>
      <c r="BP29" s="92" t="str">
        <f>IF(InpPerformance!BP29&lt;&gt;"",InpPerformance!BP29,"")</f>
        <v/>
      </c>
      <c r="BQ29" s="92" t="str">
        <f>IF(InpPerformance!BQ29&lt;&gt;"",InpPerformance!BQ29,"")</f>
        <v/>
      </c>
    </row>
    <row r="30" spans="1:69" s="16" customFormat="1" x14ac:dyDescent="0.3">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row>
    <row r="31" spans="1:69" s="48" customFormat="1" x14ac:dyDescent="0.3">
      <c r="E31" s="48" t="str">
        <f>InpPerformance!E31</f>
        <v>Direction of improving performance</v>
      </c>
      <c r="G31" s="48" t="str">
        <f>InpPerformance!G31</f>
        <v>Up or Down</v>
      </c>
      <c r="J31" s="212" t="str">
        <f>IF(InpPerformance!J31&lt;&gt;"",InpPerformance!J31,"")</f>
        <v>Up</v>
      </c>
      <c r="K31" s="212" t="str">
        <f>IF(InpPerformance!K31&lt;&gt;"",InpPerformance!K31,"")</f>
        <v>Down</v>
      </c>
      <c r="L31" s="212" t="str">
        <f>IF(InpPerformance!L31&lt;&gt;"",InpPerformance!L31,"")</f>
        <v>Down</v>
      </c>
      <c r="M31" s="212" t="str">
        <f>IF(InpPerformance!M31&lt;&gt;"",InpPerformance!M31,"")</f>
        <v/>
      </c>
      <c r="N31" s="212" t="str">
        <f>IF(InpPerformance!N31&lt;&gt;"",InpPerformance!N31,"")</f>
        <v>Down</v>
      </c>
      <c r="O31" s="212" t="str">
        <f>IF(InpPerformance!O31&lt;&gt;"",InpPerformance!O31,"")</f>
        <v>Down</v>
      </c>
      <c r="P31" s="212" t="str">
        <f>IF(InpPerformance!P31&lt;&gt;"",InpPerformance!P31,"")</f>
        <v>Down</v>
      </c>
      <c r="Q31" s="212" t="str">
        <f>IF(InpPerformance!Q31&lt;&gt;"",InpPerformance!Q31,"")</f>
        <v/>
      </c>
      <c r="R31" s="212" t="str">
        <f>IF(InpPerformance!R31&lt;&gt;"",InpPerformance!R31,"")</f>
        <v>Up</v>
      </c>
      <c r="S31" s="212" t="str">
        <f>IF(InpPerformance!S31&lt;&gt;"",InpPerformance!S31,"")</f>
        <v>Up</v>
      </c>
      <c r="T31" s="212" t="str">
        <f>IF(InpPerformance!T31&lt;&gt;"",InpPerformance!T31,"")</f>
        <v>Up</v>
      </c>
      <c r="U31" s="212" t="str">
        <f>IF(InpPerformance!U31&lt;&gt;"",InpPerformance!U31,"")</f>
        <v/>
      </c>
      <c r="V31" s="212" t="str">
        <f>IF(InpPerformance!V31&lt;&gt;"",InpPerformance!V31,"")</f>
        <v>Up</v>
      </c>
      <c r="W31" s="212" t="str">
        <f>IF(InpPerformance!W31&lt;&gt;"",InpPerformance!W31,"")</f>
        <v>Up</v>
      </c>
      <c r="X31" s="212" t="str">
        <f>IF(InpPerformance!X31&lt;&gt;"",InpPerformance!X31,"")</f>
        <v>Down</v>
      </c>
      <c r="Y31" s="212" t="str">
        <f>IF(InpPerformance!Y31&lt;&gt;"",InpPerformance!Y31,"")</f>
        <v>Down</v>
      </c>
      <c r="Z31" s="212" t="str">
        <f>IF(InpPerformance!Z31&lt;&gt;"",InpPerformance!Z31,"")</f>
        <v>Down</v>
      </c>
      <c r="AA31" s="212" t="str">
        <f>IF(InpPerformance!AA31&lt;&gt;"",InpPerformance!AA31,"")</f>
        <v>Down</v>
      </c>
      <c r="AB31" s="212" t="str">
        <f>IF(InpPerformance!AB31&lt;&gt;"",InpPerformance!AB31,"")</f>
        <v/>
      </c>
      <c r="AC31" s="212" t="str">
        <f>IF(InpPerformance!AC31&lt;&gt;"",InpPerformance!AC31,"")</f>
        <v>Up</v>
      </c>
      <c r="AD31" s="212" t="str">
        <f>IF(InpPerformance!AD31&lt;&gt;"",InpPerformance!AD31,"")</f>
        <v/>
      </c>
      <c r="AE31" s="212" t="str">
        <f>IF(InpPerformance!AE31&lt;&gt;"",InpPerformance!AE31,"")</f>
        <v>Up</v>
      </c>
      <c r="AF31" s="212" t="str">
        <f>IF(InpPerformance!AF31&lt;&gt;"",InpPerformance!AF31,"")</f>
        <v>Up</v>
      </c>
      <c r="AG31" s="212" t="str">
        <f>IF(InpPerformance!AG31&lt;&gt;"",InpPerformance!AG31,"")</f>
        <v>Up</v>
      </c>
      <c r="AH31" s="212" t="str">
        <f>IF(InpPerformance!AH31&lt;&gt;"",InpPerformance!AH31,"")</f>
        <v>Up</v>
      </c>
      <c r="AI31" s="212" t="str">
        <f>IF(InpPerformance!AI31&lt;&gt;"",InpPerformance!AI31,"")</f>
        <v>Up</v>
      </c>
      <c r="AJ31" s="212" t="str">
        <f>IF(InpPerformance!AJ31&lt;&gt;"",InpPerformance!AJ31,"")</f>
        <v>Up</v>
      </c>
      <c r="AK31" s="212" t="str">
        <f>IF(InpPerformance!AK31&lt;&gt;"",InpPerformance!AK31,"")</f>
        <v>Down</v>
      </c>
      <c r="AL31" s="212" t="str">
        <f>IF(InpPerformance!AL31&lt;&gt;"",InpPerformance!AL31,"")</f>
        <v>Up</v>
      </c>
      <c r="AM31" s="212" t="str">
        <f>IF(InpPerformance!AM31&lt;&gt;"",InpPerformance!AM31,"")</f>
        <v>Down</v>
      </c>
      <c r="AN31" s="212" t="str">
        <f>IF(InpPerformance!AN31&lt;&gt;"",InpPerformance!AN31,"")</f>
        <v>Up</v>
      </c>
      <c r="AO31" s="212" t="str">
        <f>IF(InpPerformance!AO31&lt;&gt;"",InpPerformance!AO31,"")</f>
        <v>Up</v>
      </c>
      <c r="AP31" s="212" t="str">
        <f>IF(InpPerformance!AP31&lt;&gt;"",InpPerformance!AP31,"")</f>
        <v>Up</v>
      </c>
      <c r="AQ31" s="212" t="str">
        <f>IF(InpPerformance!AQ31&lt;&gt;"",InpPerformance!AQ31,"")</f>
        <v>Up</v>
      </c>
      <c r="AR31" s="92" t="str">
        <f>IF(InpPerformance!AR31&lt;&gt;"",InpPerformance!AR31,"")</f>
        <v/>
      </c>
      <c r="AS31" s="92" t="str">
        <f>IF(InpPerformance!AS31&lt;&gt;"",InpPerformance!AS31,"")</f>
        <v/>
      </c>
      <c r="AT31" s="92" t="str">
        <f>IF(InpPerformance!AT31&lt;&gt;"",InpPerformance!AT31,"")</f>
        <v/>
      </c>
      <c r="AU31" s="92" t="str">
        <f>IF(InpPerformance!AU31&lt;&gt;"",InpPerformance!AU31,"")</f>
        <v/>
      </c>
      <c r="AV31" s="92" t="str">
        <f>IF(InpPerformance!AV31&lt;&gt;"",InpPerformance!AV31,"")</f>
        <v/>
      </c>
      <c r="AW31" s="92" t="str">
        <f>IF(InpPerformance!AW31&lt;&gt;"",InpPerformance!AW31,"")</f>
        <v/>
      </c>
      <c r="AX31" s="92" t="str">
        <f>IF(InpPerformance!AX31&lt;&gt;"",InpPerformance!AX31,"")</f>
        <v/>
      </c>
      <c r="AY31" s="92" t="str">
        <f>IF(InpPerformance!AY31&lt;&gt;"",InpPerformance!AY31,"")</f>
        <v/>
      </c>
      <c r="AZ31" s="92" t="str">
        <f>IF(InpPerformance!AZ31&lt;&gt;"",InpPerformance!AZ31,"")</f>
        <v/>
      </c>
      <c r="BA31" s="92" t="str">
        <f>IF(InpPerformance!BA31&lt;&gt;"",InpPerformance!BA31,"")</f>
        <v/>
      </c>
      <c r="BB31" s="92" t="str">
        <f>IF(InpPerformance!BB31&lt;&gt;"",InpPerformance!BB31,"")</f>
        <v/>
      </c>
      <c r="BC31" s="92" t="str">
        <f>IF(InpPerformance!BC31&lt;&gt;"",InpPerformance!BC31,"")</f>
        <v/>
      </c>
      <c r="BD31" s="92" t="str">
        <f>IF(InpPerformance!BD31&lt;&gt;"",InpPerformance!BD31,"")</f>
        <v/>
      </c>
      <c r="BE31" s="92" t="str">
        <f>IF(InpPerformance!BE31&lt;&gt;"",InpPerformance!BE31,"")</f>
        <v/>
      </c>
      <c r="BF31" s="92" t="str">
        <f>IF(InpPerformance!BF31&lt;&gt;"",InpPerformance!BF31,"")</f>
        <v/>
      </c>
      <c r="BG31" s="92" t="str">
        <f>IF(InpPerformance!BG31&lt;&gt;"",InpPerformance!BG31,"")</f>
        <v/>
      </c>
      <c r="BH31" s="92" t="str">
        <f>IF(InpPerformance!BH31&lt;&gt;"",InpPerformance!BH31,"")</f>
        <v/>
      </c>
      <c r="BI31" s="92" t="str">
        <f>IF(InpPerformance!BI31&lt;&gt;"",InpPerformance!BI31,"")</f>
        <v/>
      </c>
      <c r="BJ31" s="92" t="str">
        <f>IF(InpPerformance!BJ31&lt;&gt;"",InpPerformance!BJ31,"")</f>
        <v/>
      </c>
      <c r="BK31" s="92" t="str">
        <f>IF(InpPerformance!BK31&lt;&gt;"",InpPerformance!BK31,"")</f>
        <v/>
      </c>
      <c r="BL31" s="92" t="str">
        <f>IF(InpPerformance!BL31&lt;&gt;"",InpPerformance!BL31,"")</f>
        <v/>
      </c>
      <c r="BM31" s="92" t="str">
        <f>IF(InpPerformance!BM31&lt;&gt;"",InpPerformance!BM31,"")</f>
        <v/>
      </c>
      <c r="BN31" s="92" t="str">
        <f>IF(InpPerformance!BN31&lt;&gt;"",InpPerformance!BN31,"")</f>
        <v/>
      </c>
      <c r="BO31" s="92" t="str">
        <f>IF(InpPerformance!BO31&lt;&gt;"",InpPerformance!BO31,"")</f>
        <v/>
      </c>
      <c r="BP31" s="92" t="str">
        <f>IF(InpPerformance!BP31&lt;&gt;"",InpPerformance!BP31,"")</f>
        <v/>
      </c>
      <c r="BQ31" s="92" t="str">
        <f>IF(InpPerformance!BQ31&lt;&gt;"",InpPerformance!BQ31,"")</f>
        <v/>
      </c>
    </row>
    <row r="32" spans="1:69" s="16" customFormat="1" x14ac:dyDescent="0.3">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row>
    <row r="33" spans="4:69" s="48" customFormat="1" x14ac:dyDescent="0.3">
      <c r="E33" s="48" t="str">
        <f>InpPerformance!E33</f>
        <v>Decimal places</v>
      </c>
      <c r="G33" s="48" t="str">
        <f>InpPerformance!G33</f>
        <v>Number</v>
      </c>
      <c r="J33" s="212">
        <f>IF(InpPerformance!J33&lt;&gt;"",InpPerformance!J33,"")</f>
        <v>3</v>
      </c>
      <c r="K33" s="212">
        <f>IF(InpPerformance!K33&lt;&gt;"",InpPerformance!K33,"")</f>
        <v>0</v>
      </c>
      <c r="L33" s="212">
        <f>IF(InpPerformance!L33&lt;&gt;"",InpPerformance!L33,"")</f>
        <v>0</v>
      </c>
      <c r="M33" s="212" t="str">
        <f>IF(InpPerformance!M33&lt;&gt;"",InpPerformance!M33,"")</f>
        <v>na</v>
      </c>
      <c r="N33" s="212">
        <f>IF(InpPerformance!N33&lt;&gt;"",InpPerformance!N33,"")</f>
        <v>1</v>
      </c>
      <c r="O33" s="212">
        <f>IF(InpPerformance!O33&lt;&gt;"",InpPerformance!O33,"")</f>
        <v>2</v>
      </c>
      <c r="P33" s="212">
        <f>IF(InpPerformance!P33&lt;&gt;"",InpPerformance!P33,"")</f>
        <v>1</v>
      </c>
      <c r="Q33" s="212" t="str">
        <f>IF(InpPerformance!Q33&lt;&gt;"",InpPerformance!Q33,"")</f>
        <v>na</v>
      </c>
      <c r="R33" s="212">
        <f>IF(InpPerformance!R33&lt;&gt;"",InpPerformance!R33,"")</f>
        <v>2</v>
      </c>
      <c r="S33" s="212">
        <f>IF(InpPerformance!S33&lt;&gt;"",InpPerformance!S33,"")</f>
        <v>0</v>
      </c>
      <c r="T33" s="212">
        <f>IF(InpPerformance!T33&lt;&gt;"",InpPerformance!T33,"")</f>
        <v>0</v>
      </c>
      <c r="U33" s="212" t="str">
        <f>IF(InpPerformance!U33&lt;&gt;"",InpPerformance!U33,"")</f>
        <v>na</v>
      </c>
      <c r="V33" s="212">
        <f>IF(InpPerformance!V33&lt;&gt;"",InpPerformance!V33,"")</f>
        <v>0</v>
      </c>
      <c r="W33" s="212">
        <f>IF(InpPerformance!W33&lt;&gt;"",InpPerformance!W33,"")</f>
        <v>0</v>
      </c>
      <c r="X33" s="212">
        <f>IF(InpPerformance!X33&lt;&gt;"",InpPerformance!X33,"")</f>
        <v>0</v>
      </c>
      <c r="Y33" s="212">
        <f>IF(InpPerformance!Y33&lt;&gt;"",InpPerformance!Y33,"")</f>
        <v>0</v>
      </c>
      <c r="Z33" s="212">
        <f>IF(InpPerformance!Z33&lt;&gt;"",InpPerformance!Z33,"")</f>
        <v>0</v>
      </c>
      <c r="AA33" s="212">
        <f>IF(InpPerformance!AA33&lt;&gt;"",InpPerformance!AA33,"")</f>
        <v>0</v>
      </c>
      <c r="AB33" s="212" t="str">
        <f>IF(InpPerformance!AB33&lt;&gt;"",InpPerformance!AB33,"")</f>
        <v>na</v>
      </c>
      <c r="AC33" s="212">
        <f>IF(InpPerformance!AC33&lt;&gt;"",InpPerformance!AC33,"")</f>
        <v>0</v>
      </c>
      <c r="AD33" s="212" t="str">
        <f>IF(InpPerformance!AD33&lt;&gt;"",InpPerformance!AD33,"")</f>
        <v>na</v>
      </c>
      <c r="AE33" s="212">
        <f>IF(InpPerformance!AE33&lt;&gt;"",InpPerformance!AE33,"")</f>
        <v>0</v>
      </c>
      <c r="AF33" s="212">
        <f>IF(InpPerformance!AF33&lt;&gt;"",InpPerformance!AF33,"")</f>
        <v>0</v>
      </c>
      <c r="AG33" s="212">
        <f>IF(InpPerformance!AG33&lt;&gt;"",InpPerformance!AG33,"")</f>
        <v>0</v>
      </c>
      <c r="AH33" s="212">
        <f>IF(InpPerformance!AH33&lt;&gt;"",InpPerformance!AH33,"")</f>
        <v>0</v>
      </c>
      <c r="AI33" s="212">
        <f>IF(InpPerformance!AI33&lt;&gt;"",InpPerformance!AI33,"")</f>
        <v>0</v>
      </c>
      <c r="AJ33" s="212">
        <f>IF(InpPerformance!AJ33&lt;&gt;"",InpPerformance!AJ33,"")</f>
        <v>1</v>
      </c>
      <c r="AK33" s="212">
        <f>IF(InpPerformance!AK33&lt;&gt;"",InpPerformance!AK33,"")</f>
        <v>0</v>
      </c>
      <c r="AL33" s="212">
        <f>IF(InpPerformance!AL33&lt;&gt;"",InpPerformance!AL33,"")</f>
        <v>0</v>
      </c>
      <c r="AM33" s="212">
        <f>IF(InpPerformance!AM33&lt;&gt;"",InpPerformance!AM33,"")</f>
        <v>2</v>
      </c>
      <c r="AN33" s="212">
        <f>IF(InpPerformance!AN33&lt;&gt;"",InpPerformance!AN33,"")</f>
        <v>0</v>
      </c>
      <c r="AO33" s="212">
        <f>IF(InpPerformance!AO33&lt;&gt;"",InpPerformance!AO33,"")</f>
        <v>0</v>
      </c>
      <c r="AP33" s="212">
        <f>IF(InpPerformance!AP33&lt;&gt;"",InpPerformance!AP33,"")</f>
        <v>0</v>
      </c>
      <c r="AQ33" s="212">
        <f>IF(InpPerformance!AQ33&lt;&gt;"",InpPerformance!AQ33,"")</f>
        <v>0</v>
      </c>
      <c r="AR33" s="92" t="str">
        <f>IF(InpPerformance!AR33&lt;&gt;"",InpPerformance!AR33,"")</f>
        <v/>
      </c>
      <c r="AS33" s="92" t="str">
        <f>IF(InpPerformance!AS33&lt;&gt;"",InpPerformance!AS33,"")</f>
        <v/>
      </c>
      <c r="AT33" s="92" t="str">
        <f>IF(InpPerformance!AT33&lt;&gt;"",InpPerformance!AT33,"")</f>
        <v/>
      </c>
      <c r="AU33" s="92" t="str">
        <f>IF(InpPerformance!AU33&lt;&gt;"",InpPerformance!AU33,"")</f>
        <v/>
      </c>
      <c r="AV33" s="92" t="str">
        <f>IF(InpPerformance!AV33&lt;&gt;"",InpPerformance!AV33,"")</f>
        <v/>
      </c>
      <c r="AW33" s="92" t="str">
        <f>IF(InpPerformance!AW33&lt;&gt;"",InpPerformance!AW33,"")</f>
        <v/>
      </c>
      <c r="AX33" s="92" t="str">
        <f>IF(InpPerformance!AX33&lt;&gt;"",InpPerformance!AX33,"")</f>
        <v/>
      </c>
      <c r="AY33" s="92" t="str">
        <f>IF(InpPerformance!AY33&lt;&gt;"",InpPerformance!AY33,"")</f>
        <v/>
      </c>
      <c r="AZ33" s="92" t="str">
        <f>IF(InpPerformance!AZ33&lt;&gt;"",InpPerformance!AZ33,"")</f>
        <v/>
      </c>
      <c r="BA33" s="92" t="str">
        <f>IF(InpPerformance!BA33&lt;&gt;"",InpPerformance!BA33,"")</f>
        <v/>
      </c>
      <c r="BB33" s="92" t="str">
        <f>IF(InpPerformance!BB33&lt;&gt;"",InpPerformance!BB33,"")</f>
        <v/>
      </c>
      <c r="BC33" s="92" t="str">
        <f>IF(InpPerformance!BC33&lt;&gt;"",InpPerformance!BC33,"")</f>
        <v/>
      </c>
      <c r="BD33" s="92" t="str">
        <f>IF(InpPerformance!BD33&lt;&gt;"",InpPerformance!BD33,"")</f>
        <v/>
      </c>
      <c r="BE33" s="92" t="str">
        <f>IF(InpPerformance!BE33&lt;&gt;"",InpPerformance!BE33,"")</f>
        <v/>
      </c>
      <c r="BF33" s="92" t="str">
        <f>IF(InpPerformance!BF33&lt;&gt;"",InpPerformance!BF33,"")</f>
        <v/>
      </c>
      <c r="BG33" s="92" t="str">
        <f>IF(InpPerformance!BG33&lt;&gt;"",InpPerformance!BG33,"")</f>
        <v/>
      </c>
      <c r="BH33" s="92" t="str">
        <f>IF(InpPerformance!BH33&lt;&gt;"",InpPerformance!BH33,"")</f>
        <v/>
      </c>
      <c r="BI33" s="92" t="str">
        <f>IF(InpPerformance!BI33&lt;&gt;"",InpPerformance!BI33,"")</f>
        <v/>
      </c>
      <c r="BJ33" s="92" t="str">
        <f>IF(InpPerformance!BJ33&lt;&gt;"",InpPerformance!BJ33,"")</f>
        <v/>
      </c>
      <c r="BK33" s="92" t="str">
        <f>IF(InpPerformance!BK33&lt;&gt;"",InpPerformance!BK33,"")</f>
        <v/>
      </c>
      <c r="BL33" s="92" t="str">
        <f>IF(InpPerformance!BL33&lt;&gt;"",InpPerformance!BL33,"")</f>
        <v/>
      </c>
      <c r="BM33" s="92" t="str">
        <f>IF(InpPerformance!BM33&lt;&gt;"",InpPerformance!BM33,"")</f>
        <v/>
      </c>
      <c r="BN33" s="92" t="str">
        <f>IF(InpPerformance!BN33&lt;&gt;"",InpPerformance!BN33,"")</f>
        <v/>
      </c>
      <c r="BO33" s="92" t="str">
        <f>IF(InpPerformance!BO33&lt;&gt;"",InpPerformance!BO33,"")</f>
        <v/>
      </c>
      <c r="BP33" s="92" t="str">
        <f>IF(InpPerformance!BP33&lt;&gt;"",InpPerformance!BP33,"")</f>
        <v/>
      </c>
      <c r="BQ33" s="92" t="str">
        <f>IF(InpPerformance!BQ33&lt;&gt;"",InpPerformance!BQ33,"")</f>
        <v/>
      </c>
    </row>
    <row r="34" spans="4:69" s="16" customFormat="1" x14ac:dyDescent="0.3">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row>
    <row r="35" spans="4:69" s="16" customFormat="1" x14ac:dyDescent="0.3">
      <c r="D35" s="31" t="s">
        <v>213</v>
      </c>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row>
    <row r="36" spans="4:69" s="48" customFormat="1" x14ac:dyDescent="0.3">
      <c r="E36" s="48" t="str">
        <f>InpPerformance!E36</f>
        <v>Standard outperformance cap</v>
      </c>
      <c r="G36" s="48" t="str">
        <f>InpPerformance!G36</f>
        <v>Performance commitment unit</v>
      </c>
      <c r="J36" s="213" t="str">
        <f>IF(InpPerformance!J36&lt;&gt;"",InpPerformance!J36,"")</f>
        <v/>
      </c>
      <c r="K36" s="213" t="str">
        <f>IF(InpPerformance!K36&lt;&gt;"",InpPerformance!K36,"")</f>
        <v/>
      </c>
      <c r="L36" s="213">
        <f>IF(InpPerformance!L36&lt;&gt;"",InpPerformance!L36,"")</f>
        <v>2775</v>
      </c>
      <c r="M36" s="213" t="str">
        <f>IF(InpPerformance!M36&lt;&gt;"",InpPerformance!M36,"")</f>
        <v/>
      </c>
      <c r="N36" s="213">
        <f>IF(InpPerformance!N36&lt;&gt;"",InpPerformance!N36,"")</f>
        <v>0</v>
      </c>
      <c r="O36" s="213">
        <f>IF(InpPerformance!O36&lt;&gt;"",InpPerformance!O36,"")</f>
        <v>8.08</v>
      </c>
      <c r="P36" s="213" t="str">
        <f>IF(InpPerformance!P36&lt;&gt;"",InpPerformance!P36,"")</f>
        <v/>
      </c>
      <c r="Q36" s="213" t="str">
        <f>IF(InpPerformance!Q36&lt;&gt;"",InpPerformance!Q36,"")</f>
        <v/>
      </c>
      <c r="R36" s="213">
        <f>IF(InpPerformance!R36&lt;&gt;"",InpPerformance!R36,"")</f>
        <v>999999.99</v>
      </c>
      <c r="S36" s="213">
        <f>IF(InpPerformance!S36&lt;&gt;"",InpPerformance!S36,"")</f>
        <v>999999</v>
      </c>
      <c r="T36" s="213">
        <f>IF(InpPerformance!T36&lt;&gt;"",InpPerformance!T36,"")</f>
        <v>12049</v>
      </c>
      <c r="U36" s="213" t="str">
        <f>IF(InpPerformance!U36&lt;&gt;"",InpPerformance!U36,"")</f>
        <v/>
      </c>
      <c r="V36" s="213" t="str">
        <f>IF(InpPerformance!V36&lt;&gt;"",InpPerformance!V36,"")</f>
        <v/>
      </c>
      <c r="W36" s="213" t="str">
        <f>IF(InpPerformance!W36&lt;&gt;"",InpPerformance!W36,"")</f>
        <v/>
      </c>
      <c r="X36" s="213">
        <f>IF(InpPerformance!X36&lt;&gt;"",InpPerformance!X36,"")</f>
        <v>1651</v>
      </c>
      <c r="Y36" s="213" t="str">
        <f>IF(InpPerformance!Y36&lt;&gt;"",InpPerformance!Y36,"")</f>
        <v/>
      </c>
      <c r="Z36" s="213" t="str">
        <f>IF(InpPerformance!Z36&lt;&gt;"",InpPerformance!Z36,"")</f>
        <v/>
      </c>
      <c r="AA36" s="213">
        <f>IF(InpPerformance!AA36&lt;&gt;"",InpPerformance!AA36,"")</f>
        <v>147</v>
      </c>
      <c r="AB36" s="213" t="str">
        <f>IF(InpPerformance!AB36&lt;&gt;"",InpPerformance!AB36,"")</f>
        <v/>
      </c>
      <c r="AC36" s="213" t="str">
        <f>IF(InpPerformance!AC36&lt;&gt;"",InpPerformance!AC36,"")</f>
        <v/>
      </c>
      <c r="AD36" s="213" t="str">
        <f>IF(InpPerformance!AD36&lt;&gt;"",InpPerformance!AD36,"")</f>
        <v/>
      </c>
      <c r="AE36" s="213">
        <f>IF(InpPerformance!AE36&lt;&gt;"",InpPerformance!AE36,"")</f>
        <v>999999</v>
      </c>
      <c r="AF36" s="213">
        <f>IF(InpPerformance!AF36&lt;&gt;"",InpPerformance!AF36,"")</f>
        <v>999999</v>
      </c>
      <c r="AG36" s="213">
        <f>IF(InpPerformance!AG36&lt;&gt;"",InpPerformance!AG36,"")</f>
        <v>12049</v>
      </c>
      <c r="AH36" s="213" t="str">
        <f>IF(InpPerformance!AH36&lt;&gt;"",InpPerformance!AH36,"")</f>
        <v/>
      </c>
      <c r="AI36" s="213" t="str">
        <f>IF(InpPerformance!AI36&lt;&gt;"",InpPerformance!AI36,"")</f>
        <v/>
      </c>
      <c r="AJ36" s="213" t="str">
        <f>IF(InpPerformance!AJ36&lt;&gt;"",InpPerformance!AJ36,"")</f>
        <v/>
      </c>
      <c r="AK36" s="213" t="str">
        <f>IF(InpPerformance!AK36&lt;&gt;"",InpPerformance!AK36,"")</f>
        <v/>
      </c>
      <c r="AL36" s="213" t="str">
        <f>IF(InpPerformance!AL36&lt;&gt;"",InpPerformance!AL36,"")</f>
        <v/>
      </c>
      <c r="AM36" s="213" t="str">
        <f>IF(InpPerformance!AM36&lt;&gt;"",InpPerformance!AM36,"")</f>
        <v/>
      </c>
      <c r="AN36" s="213" t="str">
        <f>IF(InpPerformance!AN36&lt;&gt;"",InpPerformance!AN36,"")</f>
        <v/>
      </c>
      <c r="AO36" s="213" t="str">
        <f>IF(InpPerformance!AO36&lt;&gt;"",InpPerformance!AO36,"")</f>
        <v/>
      </c>
      <c r="AP36" s="213" t="str">
        <f>IF(InpPerformance!AP36&lt;&gt;"",InpPerformance!AP36,"")</f>
        <v/>
      </c>
      <c r="AQ36" s="213" t="str">
        <f>IF(InpPerformance!AQ36&lt;&gt;"",InpPerformance!AQ36,"")</f>
        <v/>
      </c>
      <c r="AR36" s="115" t="str">
        <f>IF(InpPerformance!AR36&lt;&gt;"",InpPerformance!AR36,"")</f>
        <v/>
      </c>
      <c r="AS36" s="115" t="str">
        <f>IF(InpPerformance!AS36&lt;&gt;"",InpPerformance!AS36,"")</f>
        <v/>
      </c>
      <c r="AT36" s="115" t="str">
        <f>IF(InpPerformance!AT36&lt;&gt;"",InpPerformance!AT36,"")</f>
        <v/>
      </c>
      <c r="AU36" s="115" t="str">
        <f>IF(InpPerformance!AU36&lt;&gt;"",InpPerformance!AU36,"")</f>
        <v/>
      </c>
      <c r="AV36" s="115" t="str">
        <f>IF(InpPerformance!AV36&lt;&gt;"",InpPerformance!AV36,"")</f>
        <v/>
      </c>
      <c r="AW36" s="115" t="str">
        <f>IF(InpPerformance!AW36&lt;&gt;"",InpPerformance!AW36,"")</f>
        <v/>
      </c>
      <c r="AX36" s="115" t="str">
        <f>IF(InpPerformance!AX36&lt;&gt;"",InpPerformance!AX36,"")</f>
        <v/>
      </c>
      <c r="AY36" s="115" t="str">
        <f>IF(InpPerformance!AY36&lt;&gt;"",InpPerformance!AY36,"")</f>
        <v/>
      </c>
      <c r="AZ36" s="115" t="str">
        <f>IF(InpPerformance!AZ36&lt;&gt;"",InpPerformance!AZ36,"")</f>
        <v/>
      </c>
      <c r="BA36" s="115" t="str">
        <f>IF(InpPerformance!BA36&lt;&gt;"",InpPerformance!BA36,"")</f>
        <v/>
      </c>
      <c r="BB36" s="115" t="str">
        <f>IF(InpPerformance!BB36&lt;&gt;"",InpPerformance!BB36,"")</f>
        <v/>
      </c>
      <c r="BC36" s="115" t="str">
        <f>IF(InpPerformance!BC36&lt;&gt;"",InpPerformance!BC36,"")</f>
        <v/>
      </c>
      <c r="BD36" s="115" t="str">
        <f>IF(InpPerformance!BD36&lt;&gt;"",InpPerformance!BD36,"")</f>
        <v/>
      </c>
      <c r="BE36" s="115" t="str">
        <f>IF(InpPerformance!BE36&lt;&gt;"",InpPerformance!BE36,"")</f>
        <v/>
      </c>
      <c r="BF36" s="115" t="str">
        <f>IF(InpPerformance!BF36&lt;&gt;"",InpPerformance!BF36,"")</f>
        <v/>
      </c>
      <c r="BG36" s="115" t="str">
        <f>IF(InpPerformance!BG36&lt;&gt;"",InpPerformance!BG36,"")</f>
        <v/>
      </c>
      <c r="BH36" s="115" t="str">
        <f>IF(InpPerformance!BH36&lt;&gt;"",InpPerformance!BH36,"")</f>
        <v/>
      </c>
      <c r="BI36" s="115" t="str">
        <f>IF(InpPerformance!BI36&lt;&gt;"",InpPerformance!BI36,"")</f>
        <v/>
      </c>
      <c r="BJ36" s="115" t="str">
        <f>IF(InpPerformance!BJ36&lt;&gt;"",InpPerformance!BJ36,"")</f>
        <v/>
      </c>
      <c r="BK36" s="115" t="str">
        <f>IF(InpPerformance!BK36&lt;&gt;"",InpPerformance!BK36,"")</f>
        <v/>
      </c>
      <c r="BL36" s="115" t="str">
        <f>IF(InpPerformance!BL36&lt;&gt;"",InpPerformance!BL36,"")</f>
        <v/>
      </c>
      <c r="BM36" s="115" t="str">
        <f>IF(InpPerformance!BM36&lt;&gt;"",InpPerformance!BM36,"")</f>
        <v/>
      </c>
      <c r="BN36" s="115" t="str">
        <f>IF(InpPerformance!BN36&lt;&gt;"",InpPerformance!BN36,"")</f>
        <v/>
      </c>
      <c r="BO36" s="115" t="str">
        <f>IF(InpPerformance!BO36&lt;&gt;"",InpPerformance!BO36,"")</f>
        <v/>
      </c>
      <c r="BP36" s="115" t="str">
        <f>IF(InpPerformance!BP36&lt;&gt;"",InpPerformance!BP36,"")</f>
        <v/>
      </c>
      <c r="BQ36" s="115" t="str">
        <f>IF(InpPerformance!BQ36&lt;&gt;"",InpPerformance!BQ36,"")</f>
        <v/>
      </c>
    </row>
    <row r="37" spans="4:69" s="48" customFormat="1" x14ac:dyDescent="0.3">
      <c r="E37" s="48" t="str">
        <f>InpPerformance!E37</f>
        <v>Outperformance deadband</v>
      </c>
      <c r="G37" s="48" t="str">
        <f>InpPerformance!G37</f>
        <v>Performance commitment unit</v>
      </c>
      <c r="J37" s="213" t="str">
        <f>IF(InpPerformance!J37&lt;&gt;"",InpPerformance!J37,"")</f>
        <v/>
      </c>
      <c r="K37" s="213" t="str">
        <f>IF(InpPerformance!K37&lt;&gt;"",InpPerformance!K37,"")</f>
        <v/>
      </c>
      <c r="L37" s="213">
        <f>IF(InpPerformance!L37&lt;&gt;"",InpPerformance!L37,"")</f>
        <v>6108</v>
      </c>
      <c r="M37" s="213" t="str">
        <f>IF(InpPerformance!M37&lt;&gt;"",InpPerformance!M37,"")</f>
        <v/>
      </c>
      <c r="N37" s="213">
        <f>IF(InpPerformance!N37&lt;&gt;"",InpPerformance!N37,"")</f>
        <v>274</v>
      </c>
      <c r="O37" s="213">
        <f>IF(InpPerformance!O37&lt;&gt;"",InpPerformance!O37,"")</f>
        <v>12</v>
      </c>
      <c r="P37" s="213" t="str">
        <f>IF(InpPerformance!P37&lt;&gt;"",InpPerformance!P37,"")</f>
        <v/>
      </c>
      <c r="Q37" s="213" t="str">
        <f>IF(InpPerformance!Q37&lt;&gt;"",InpPerformance!Q37,"")</f>
        <v/>
      </c>
      <c r="R37" s="213">
        <f>IF(InpPerformance!R37&lt;&gt;"",InpPerformance!R37,"")</f>
        <v>103</v>
      </c>
      <c r="S37" s="213">
        <f>IF(InpPerformance!S37&lt;&gt;"",InpPerformance!S37,"")</f>
        <v>16</v>
      </c>
      <c r="T37" s="213">
        <f>IF(InpPerformance!T37&lt;&gt;"",InpPerformance!T37,"")</f>
        <v>11971</v>
      </c>
      <c r="U37" s="213" t="str">
        <f>IF(InpPerformance!U37&lt;&gt;"",InpPerformance!U37,"")</f>
        <v/>
      </c>
      <c r="V37" s="213" t="str">
        <f>IF(InpPerformance!V37&lt;&gt;"",InpPerformance!V37,"")</f>
        <v/>
      </c>
      <c r="W37" s="213" t="str">
        <f>IF(InpPerformance!W37&lt;&gt;"",InpPerformance!W37,"")</f>
        <v/>
      </c>
      <c r="X37" s="213">
        <f>IF(InpPerformance!X37&lt;&gt;"",InpPerformance!X37,"")</f>
        <v>1808</v>
      </c>
      <c r="Y37" s="213" t="str">
        <f>IF(InpPerformance!Y37&lt;&gt;"",InpPerformance!Y37,"")</f>
        <v/>
      </c>
      <c r="Z37" s="213" t="str">
        <f>IF(InpPerformance!Z37&lt;&gt;"",InpPerformance!Z37,"")</f>
        <v/>
      </c>
      <c r="AA37" s="213">
        <f>IF(InpPerformance!AA37&lt;&gt;"",InpPerformance!AA37,"")</f>
        <v>211</v>
      </c>
      <c r="AB37" s="213" t="str">
        <f>IF(InpPerformance!AB37&lt;&gt;"",InpPerformance!AB37,"")</f>
        <v/>
      </c>
      <c r="AC37" s="213" t="str">
        <f>IF(InpPerformance!AC37&lt;&gt;"",InpPerformance!AC37,"")</f>
        <v/>
      </c>
      <c r="AD37" s="213" t="str">
        <f>IF(InpPerformance!AD37&lt;&gt;"",InpPerformance!AD37,"")</f>
        <v/>
      </c>
      <c r="AE37" s="213">
        <f>IF(InpPerformance!AE37&lt;&gt;"",InpPerformance!AE37,"")</f>
        <v>16</v>
      </c>
      <c r="AF37" s="213">
        <f>IF(InpPerformance!AF37&lt;&gt;"",InpPerformance!AF37,"")</f>
        <v>343</v>
      </c>
      <c r="AG37" s="213">
        <f>IF(InpPerformance!AG37&lt;&gt;"",InpPerformance!AG37,"")</f>
        <v>11971</v>
      </c>
      <c r="AH37" s="213" t="str">
        <f>IF(InpPerformance!AH37&lt;&gt;"",InpPerformance!AH37,"")</f>
        <v/>
      </c>
      <c r="AI37" s="213" t="str">
        <f>IF(InpPerformance!AI37&lt;&gt;"",InpPerformance!AI37,"")</f>
        <v/>
      </c>
      <c r="AJ37" s="213" t="str">
        <f>IF(InpPerformance!AJ37&lt;&gt;"",InpPerformance!AJ37,"")</f>
        <v/>
      </c>
      <c r="AK37" s="213" t="str">
        <f>IF(InpPerformance!AK37&lt;&gt;"",InpPerformance!AK37,"")</f>
        <v/>
      </c>
      <c r="AL37" s="213" t="str">
        <f>IF(InpPerformance!AL37&lt;&gt;"",InpPerformance!AL37,"")</f>
        <v/>
      </c>
      <c r="AM37" s="213" t="str">
        <f>IF(InpPerformance!AM37&lt;&gt;"",InpPerformance!AM37,"")</f>
        <v/>
      </c>
      <c r="AN37" s="213" t="str">
        <f>IF(InpPerformance!AN37&lt;&gt;"",InpPerformance!AN37,"")</f>
        <v/>
      </c>
      <c r="AO37" s="213" t="str">
        <f>IF(InpPerformance!AO37&lt;&gt;"",InpPerformance!AO37,"")</f>
        <v/>
      </c>
      <c r="AP37" s="213" t="str">
        <f>IF(InpPerformance!AP37&lt;&gt;"",InpPerformance!AP37,"")</f>
        <v/>
      </c>
      <c r="AQ37" s="213" t="str">
        <f>IF(InpPerformance!AQ37&lt;&gt;"",InpPerformance!AQ37,"")</f>
        <v/>
      </c>
      <c r="AR37" s="115" t="str">
        <f>IF(InpPerformance!AR37&lt;&gt;"",InpPerformance!AR37,"")</f>
        <v/>
      </c>
      <c r="AS37" s="115" t="str">
        <f>IF(InpPerformance!AS37&lt;&gt;"",InpPerformance!AS37,"")</f>
        <v/>
      </c>
      <c r="AT37" s="115" t="str">
        <f>IF(InpPerformance!AT37&lt;&gt;"",InpPerformance!AT37,"")</f>
        <v/>
      </c>
      <c r="AU37" s="115" t="str">
        <f>IF(InpPerformance!AU37&lt;&gt;"",InpPerformance!AU37,"")</f>
        <v/>
      </c>
      <c r="AV37" s="115" t="str">
        <f>IF(InpPerformance!AV37&lt;&gt;"",InpPerformance!AV37,"")</f>
        <v/>
      </c>
      <c r="AW37" s="115" t="str">
        <f>IF(InpPerformance!AW37&lt;&gt;"",InpPerformance!AW37,"")</f>
        <v/>
      </c>
      <c r="AX37" s="115" t="str">
        <f>IF(InpPerformance!AX37&lt;&gt;"",InpPerformance!AX37,"")</f>
        <v/>
      </c>
      <c r="AY37" s="115" t="str">
        <f>IF(InpPerformance!AY37&lt;&gt;"",InpPerformance!AY37,"")</f>
        <v/>
      </c>
      <c r="AZ37" s="115" t="str">
        <f>IF(InpPerformance!AZ37&lt;&gt;"",InpPerformance!AZ37,"")</f>
        <v/>
      </c>
      <c r="BA37" s="115" t="str">
        <f>IF(InpPerformance!BA37&lt;&gt;"",InpPerformance!BA37,"")</f>
        <v/>
      </c>
      <c r="BB37" s="115" t="str">
        <f>IF(InpPerformance!BB37&lt;&gt;"",InpPerformance!BB37,"")</f>
        <v/>
      </c>
      <c r="BC37" s="115" t="str">
        <f>IF(InpPerformance!BC37&lt;&gt;"",InpPerformance!BC37,"")</f>
        <v/>
      </c>
      <c r="BD37" s="115" t="str">
        <f>IF(InpPerformance!BD37&lt;&gt;"",InpPerformance!BD37,"")</f>
        <v/>
      </c>
      <c r="BE37" s="115" t="str">
        <f>IF(InpPerformance!BE37&lt;&gt;"",InpPerformance!BE37,"")</f>
        <v/>
      </c>
      <c r="BF37" s="115" t="str">
        <f>IF(InpPerformance!BF37&lt;&gt;"",InpPerformance!BF37,"")</f>
        <v/>
      </c>
      <c r="BG37" s="115" t="str">
        <f>IF(InpPerformance!BG37&lt;&gt;"",InpPerformance!BG37,"")</f>
        <v/>
      </c>
      <c r="BH37" s="115" t="str">
        <f>IF(InpPerformance!BH37&lt;&gt;"",InpPerformance!BH37,"")</f>
        <v/>
      </c>
      <c r="BI37" s="115" t="str">
        <f>IF(InpPerformance!BI37&lt;&gt;"",InpPerformance!BI37,"")</f>
        <v/>
      </c>
      <c r="BJ37" s="115" t="str">
        <f>IF(InpPerformance!BJ37&lt;&gt;"",InpPerformance!BJ37,"")</f>
        <v/>
      </c>
      <c r="BK37" s="115" t="str">
        <f>IF(InpPerformance!BK37&lt;&gt;"",InpPerformance!BK37,"")</f>
        <v/>
      </c>
      <c r="BL37" s="115" t="str">
        <f>IF(InpPerformance!BL37&lt;&gt;"",InpPerformance!BL37,"")</f>
        <v/>
      </c>
      <c r="BM37" s="115" t="str">
        <f>IF(InpPerformance!BM37&lt;&gt;"",InpPerformance!BM37,"")</f>
        <v/>
      </c>
      <c r="BN37" s="115" t="str">
        <f>IF(InpPerformance!BN37&lt;&gt;"",InpPerformance!BN37,"")</f>
        <v/>
      </c>
      <c r="BO37" s="115" t="str">
        <f>IF(InpPerformance!BO37&lt;&gt;"",InpPerformance!BO37,"")</f>
        <v/>
      </c>
      <c r="BP37" s="115" t="str">
        <f>IF(InpPerformance!BP37&lt;&gt;"",InpPerformance!BP37,"")</f>
        <v/>
      </c>
      <c r="BQ37" s="115" t="str">
        <f>IF(InpPerformance!BQ37&lt;&gt;"",InpPerformance!BQ37,"")</f>
        <v/>
      </c>
    </row>
    <row r="38" spans="4:69" s="48" customFormat="1" x14ac:dyDescent="0.3">
      <c r="E38" s="48" t="str">
        <f>InpPerformance!E38</f>
        <v>Performance commitment level</v>
      </c>
      <c r="G38" s="48" t="str">
        <f>InpPerformance!G38</f>
        <v>Performance commitment unit</v>
      </c>
      <c r="J38" s="213">
        <f>IF(InpPerformance!J38&lt;&gt;"",InpPerformance!J38,"")</f>
        <v>100</v>
      </c>
      <c r="K38" s="213">
        <f>IF(InpPerformance!K38&lt;&gt;"",InpPerformance!K38,"")</f>
        <v>6</v>
      </c>
      <c r="L38" s="213">
        <f>IF(InpPerformance!L38&lt;&gt;"",InpPerformance!L38,"")</f>
        <v>6108</v>
      </c>
      <c r="M38" s="213" t="str">
        <f>IF(InpPerformance!M38&lt;&gt;"",InpPerformance!M38,"")</f>
        <v>Stable</v>
      </c>
      <c r="N38" s="213">
        <f>IF(InpPerformance!N38&lt;&gt;"",InpPerformance!N38,"")</f>
        <v>287.10000000000002</v>
      </c>
      <c r="O38" s="213">
        <f>IF(InpPerformance!O38&lt;&gt;"",InpPerformance!O38,"")</f>
        <v>12</v>
      </c>
      <c r="P38" s="213">
        <f>IF(InpPerformance!P38&lt;&gt;"",InpPerformance!P38,"")</f>
        <v>138.30000000000001</v>
      </c>
      <c r="Q38" s="213" t="str">
        <f>IF(InpPerformance!Q38&lt;&gt;"",InpPerformance!Q38,"")</f>
        <v>Stable</v>
      </c>
      <c r="R38" s="213">
        <f>IF(InpPerformance!R38&lt;&gt;"",InpPerformance!R38,"")</f>
        <v>100</v>
      </c>
      <c r="S38" s="213">
        <f>IF(InpPerformance!S38&lt;&gt;"",InpPerformance!S38,"")</f>
        <v>4</v>
      </c>
      <c r="T38" s="213">
        <f>IF(InpPerformance!T38&lt;&gt;"",InpPerformance!T38,"")</f>
        <v>11736</v>
      </c>
      <c r="U38" s="213" t="str">
        <f>IF(InpPerformance!U38&lt;&gt;"",InpPerformance!U38,"")</f>
        <v>Qual</v>
      </c>
      <c r="V38" s="213">
        <f>IF(InpPerformance!V38&lt;&gt;"",InpPerformance!V38,"")</f>
        <v>12</v>
      </c>
      <c r="W38" s="213">
        <f>IF(InpPerformance!W38&lt;&gt;"",InpPerformance!W38,"")</f>
        <v>95</v>
      </c>
      <c r="X38" s="213">
        <f>IF(InpPerformance!X38&lt;&gt;"",InpPerformance!X38,"")</f>
        <v>1919</v>
      </c>
      <c r="Y38" s="213">
        <f>IF(InpPerformance!Y38&lt;&gt;"",InpPerformance!Y38,"")</f>
        <v>10487</v>
      </c>
      <c r="Z38" s="213">
        <f>IF(InpPerformance!Z38&lt;&gt;"",InpPerformance!Z38,"")</f>
        <v>0</v>
      </c>
      <c r="AA38" s="213">
        <f>IF(InpPerformance!AA38&lt;&gt;"",InpPerformance!AA38,"")</f>
        <v>211</v>
      </c>
      <c r="AB38" s="213" t="str">
        <f>IF(InpPerformance!AB38&lt;&gt;"",InpPerformance!AB38,"")</f>
        <v>Stable</v>
      </c>
      <c r="AC38" s="213">
        <f>IF(InpPerformance!AC38&lt;&gt;"",InpPerformance!AC38,"")</f>
        <v>15</v>
      </c>
      <c r="AD38" s="213" t="str">
        <f>IF(InpPerformance!AD38&lt;&gt;"",InpPerformance!AD38,"")</f>
        <v>Stable</v>
      </c>
      <c r="AE38" s="213">
        <f>IF(InpPerformance!AE38&lt;&gt;"",InpPerformance!AE38,"")</f>
        <v>4</v>
      </c>
      <c r="AF38" s="213">
        <f>IF(InpPerformance!AF38&lt;&gt;"",InpPerformance!AF38,"")</f>
        <v>340</v>
      </c>
      <c r="AG38" s="213">
        <f>IF(InpPerformance!AG38&lt;&gt;"",InpPerformance!AG38,"")</f>
        <v>11736</v>
      </c>
      <c r="AH38" s="213">
        <f>IF(InpPerformance!AH38&lt;&gt;"",InpPerformance!AH38,"")</f>
        <v>12</v>
      </c>
      <c r="AI38" s="213">
        <f>IF(InpPerformance!AI38&lt;&gt;"",InpPerformance!AI38,"")</f>
        <v>95</v>
      </c>
      <c r="AJ38" s="213" t="str">
        <f>IF(InpPerformance!AJ38&lt;&gt;"",InpPerformance!AJ38,"")</f>
        <v>&gt;2018-19</v>
      </c>
      <c r="AK38" s="213">
        <f>IF(InpPerformance!AK38&lt;&gt;"",InpPerformance!AK38,"")</f>
        <v>12522</v>
      </c>
      <c r="AL38" s="213">
        <f>IF(InpPerformance!AL38&lt;&gt;"",InpPerformance!AL38,"")</f>
        <v>92</v>
      </c>
      <c r="AM38" s="213">
        <f>IF(InpPerformance!AM38&lt;&gt;"",InpPerformance!AM38,"")</f>
        <v>3.16</v>
      </c>
      <c r="AN38" s="213" t="str">
        <f>IF(InpPerformance!AN38&lt;&gt;"",InpPerformance!AN38,"")</f>
        <v>To publish data annually on the number of people who have been helped</v>
      </c>
      <c r="AO38" s="213">
        <f>IF(InpPerformance!AO38&lt;&gt;"",InpPerformance!AO38,"")</f>
        <v>75</v>
      </c>
      <c r="AP38" s="213">
        <f>IF(InpPerformance!AP38&lt;&gt;"",InpPerformance!AP38,"")</f>
        <v>12</v>
      </c>
      <c r="AQ38" s="213">
        <f>IF(InpPerformance!AQ38&lt;&gt;"",InpPerformance!AQ38,"")</f>
        <v>95</v>
      </c>
      <c r="AR38" s="115" t="str">
        <f>IF(InpPerformance!AR38&lt;&gt;"",InpPerformance!AR38,"")</f>
        <v/>
      </c>
      <c r="AS38" s="115" t="str">
        <f>IF(InpPerformance!AS38&lt;&gt;"",InpPerformance!AS38,"")</f>
        <v/>
      </c>
      <c r="AT38" s="115" t="str">
        <f>IF(InpPerformance!AT38&lt;&gt;"",InpPerformance!AT38,"")</f>
        <v/>
      </c>
      <c r="AU38" s="115" t="str">
        <f>IF(InpPerformance!AU38&lt;&gt;"",InpPerformance!AU38,"")</f>
        <v/>
      </c>
      <c r="AV38" s="115" t="str">
        <f>IF(InpPerformance!AV38&lt;&gt;"",InpPerformance!AV38,"")</f>
        <v/>
      </c>
      <c r="AW38" s="115" t="str">
        <f>IF(InpPerformance!AW38&lt;&gt;"",InpPerformance!AW38,"")</f>
        <v/>
      </c>
      <c r="AX38" s="115" t="str">
        <f>IF(InpPerformance!AX38&lt;&gt;"",InpPerformance!AX38,"")</f>
        <v/>
      </c>
      <c r="AY38" s="115" t="str">
        <f>IF(InpPerformance!AY38&lt;&gt;"",InpPerformance!AY38,"")</f>
        <v/>
      </c>
      <c r="AZ38" s="115" t="str">
        <f>IF(InpPerformance!AZ38&lt;&gt;"",InpPerformance!AZ38,"")</f>
        <v/>
      </c>
      <c r="BA38" s="115" t="str">
        <f>IF(InpPerformance!BA38&lt;&gt;"",InpPerformance!BA38,"")</f>
        <v/>
      </c>
      <c r="BB38" s="115" t="str">
        <f>IF(InpPerformance!BB38&lt;&gt;"",InpPerformance!BB38,"")</f>
        <v/>
      </c>
      <c r="BC38" s="115" t="str">
        <f>IF(InpPerformance!BC38&lt;&gt;"",InpPerformance!BC38,"")</f>
        <v/>
      </c>
      <c r="BD38" s="115" t="str">
        <f>IF(InpPerformance!BD38&lt;&gt;"",InpPerformance!BD38,"")</f>
        <v/>
      </c>
      <c r="BE38" s="115" t="str">
        <f>IF(InpPerformance!BE38&lt;&gt;"",InpPerformance!BE38,"")</f>
        <v/>
      </c>
      <c r="BF38" s="115" t="str">
        <f>IF(InpPerformance!BF38&lt;&gt;"",InpPerformance!BF38,"")</f>
        <v/>
      </c>
      <c r="BG38" s="115" t="str">
        <f>IF(InpPerformance!BG38&lt;&gt;"",InpPerformance!BG38,"")</f>
        <v/>
      </c>
      <c r="BH38" s="115" t="str">
        <f>IF(InpPerformance!BH38&lt;&gt;"",InpPerformance!BH38,"")</f>
        <v/>
      </c>
      <c r="BI38" s="115" t="str">
        <f>IF(InpPerformance!BI38&lt;&gt;"",InpPerformance!BI38,"")</f>
        <v/>
      </c>
      <c r="BJ38" s="115" t="str">
        <f>IF(InpPerformance!BJ38&lt;&gt;"",InpPerformance!BJ38,"")</f>
        <v/>
      </c>
      <c r="BK38" s="115" t="str">
        <f>IF(InpPerformance!BK38&lt;&gt;"",InpPerformance!BK38,"")</f>
        <v/>
      </c>
      <c r="BL38" s="115" t="str">
        <f>IF(InpPerformance!BL38&lt;&gt;"",InpPerformance!BL38,"")</f>
        <v/>
      </c>
      <c r="BM38" s="115" t="str">
        <f>IF(InpPerformance!BM38&lt;&gt;"",InpPerformance!BM38,"")</f>
        <v/>
      </c>
      <c r="BN38" s="115" t="str">
        <f>IF(InpPerformance!BN38&lt;&gt;"",InpPerformance!BN38,"")</f>
        <v/>
      </c>
      <c r="BO38" s="115" t="str">
        <f>IF(InpPerformance!BO38&lt;&gt;"",InpPerformance!BO38,"")</f>
        <v/>
      </c>
      <c r="BP38" s="115" t="str">
        <f>IF(InpPerformance!BP38&lt;&gt;"",InpPerformance!BP38,"")</f>
        <v/>
      </c>
      <c r="BQ38" s="115" t="str">
        <f>IF(InpPerformance!BQ38&lt;&gt;"",InpPerformance!BQ38,"")</f>
        <v/>
      </c>
    </row>
    <row r="39" spans="4:69" s="48" customFormat="1" x14ac:dyDescent="0.3">
      <c r="E39" s="48" t="str">
        <f>InpPerformance!E39</f>
        <v>Underperformance deadband</v>
      </c>
      <c r="G39" s="48" t="str">
        <f>InpPerformance!G39</f>
        <v>Performance commitment unit</v>
      </c>
      <c r="J39" s="213">
        <f>IF(InpPerformance!J39&lt;&gt;"",InpPerformance!J39,"")</f>
        <v>99.95</v>
      </c>
      <c r="K39" s="213" t="str">
        <f>IF(InpPerformance!K39&lt;&gt;"",InpPerformance!K39,"")</f>
        <v/>
      </c>
      <c r="L39" s="213">
        <f>IF(InpPerformance!L39&lt;&gt;"",InpPerformance!L39,"")</f>
        <v>6108</v>
      </c>
      <c r="M39" s="213" t="str">
        <f>IF(InpPerformance!M39&lt;&gt;"",InpPerformance!M39,"")</f>
        <v>Deteriorating</v>
      </c>
      <c r="N39" s="213">
        <f>IF(InpPerformance!N39&lt;&gt;"",InpPerformance!N39,"")</f>
        <v>292.10000000000002</v>
      </c>
      <c r="O39" s="213">
        <f>IF(InpPerformance!O39&lt;&gt;"",InpPerformance!O39,"")</f>
        <v>12</v>
      </c>
      <c r="P39" s="213" t="str">
        <f>IF(InpPerformance!P39&lt;&gt;"",InpPerformance!P39,"")</f>
        <v/>
      </c>
      <c r="Q39" s="213" t="str">
        <f>IF(InpPerformance!Q39&lt;&gt;"",InpPerformance!Q39,"")</f>
        <v>Deteriorating</v>
      </c>
      <c r="R39" s="213">
        <f>IF(InpPerformance!R39&lt;&gt;"",InpPerformance!R39,"")</f>
        <v>97</v>
      </c>
      <c r="S39" s="213" t="str">
        <f>IF(InpPerformance!S39&lt;&gt;"",InpPerformance!S39,"")</f>
        <v/>
      </c>
      <c r="T39" s="213">
        <f>IF(InpPerformance!T39&lt;&gt;"",InpPerformance!T39,"")</f>
        <v>11501</v>
      </c>
      <c r="U39" s="213" t="str">
        <f>IF(InpPerformance!U39&lt;&gt;"",InpPerformance!U39,"")</f>
        <v/>
      </c>
      <c r="V39" s="213" t="str">
        <f>IF(InpPerformance!V39&lt;&gt;"",InpPerformance!V39,"")</f>
        <v/>
      </c>
      <c r="W39" s="213" t="str">
        <f>IF(InpPerformance!W39&lt;&gt;"",InpPerformance!W39,"")</f>
        <v/>
      </c>
      <c r="X39" s="213">
        <f>IF(InpPerformance!X39&lt;&gt;"",InpPerformance!X39,"")</f>
        <v>1988</v>
      </c>
      <c r="Y39" s="213" t="str">
        <f>IF(InpPerformance!Y39&lt;&gt;"",InpPerformance!Y39,"")</f>
        <v/>
      </c>
      <c r="Z39" s="213" t="str">
        <f>IF(InpPerformance!Z39&lt;&gt;"",InpPerformance!Z39,"")</f>
        <v/>
      </c>
      <c r="AA39" s="213">
        <f>IF(InpPerformance!AA39&lt;&gt;"",InpPerformance!AA39,"")</f>
        <v>211</v>
      </c>
      <c r="AB39" s="213" t="str">
        <f>IF(InpPerformance!AB39&lt;&gt;"",InpPerformance!AB39,"")</f>
        <v>Deteriorating</v>
      </c>
      <c r="AC39" s="213" t="str">
        <f>IF(InpPerformance!AC39&lt;&gt;"",InpPerformance!AC39,"")</f>
        <v/>
      </c>
      <c r="AD39" s="213" t="str">
        <f>IF(InpPerformance!AD39&lt;&gt;"",InpPerformance!AD39,"")</f>
        <v>Deteriorating</v>
      </c>
      <c r="AE39" s="213" t="str">
        <f>IF(InpPerformance!AE39&lt;&gt;"",InpPerformance!AE39,"")</f>
        <v/>
      </c>
      <c r="AF39" s="213">
        <f>IF(InpPerformance!AF39&lt;&gt;"",InpPerformance!AF39,"")</f>
        <v>337</v>
      </c>
      <c r="AG39" s="213">
        <f>IF(InpPerformance!AG39&lt;&gt;"",InpPerformance!AG39,"")</f>
        <v>11501</v>
      </c>
      <c r="AH39" s="213" t="str">
        <f>IF(InpPerformance!AH39&lt;&gt;"",InpPerformance!AH39,"")</f>
        <v/>
      </c>
      <c r="AI39" s="213" t="str">
        <f>IF(InpPerformance!AI39&lt;&gt;"",InpPerformance!AI39,"")</f>
        <v/>
      </c>
      <c r="AJ39" s="213" t="str">
        <f>IF(InpPerformance!AJ39&lt;&gt;"",InpPerformance!AJ39,"")</f>
        <v/>
      </c>
      <c r="AK39" s="213" t="str">
        <f>IF(InpPerformance!AK39&lt;&gt;"",InpPerformance!AK39,"")</f>
        <v/>
      </c>
      <c r="AL39" s="213" t="str">
        <f>IF(InpPerformance!AL39&lt;&gt;"",InpPerformance!AL39,"")</f>
        <v/>
      </c>
      <c r="AM39" s="213" t="str">
        <f>IF(InpPerformance!AM39&lt;&gt;"",InpPerformance!AM39,"")</f>
        <v/>
      </c>
      <c r="AN39" s="213" t="str">
        <f>IF(InpPerformance!AN39&lt;&gt;"",InpPerformance!AN39,"")</f>
        <v/>
      </c>
      <c r="AO39" s="213" t="str">
        <f>IF(InpPerformance!AO39&lt;&gt;"",InpPerformance!AO39,"")</f>
        <v/>
      </c>
      <c r="AP39" s="213" t="str">
        <f>IF(InpPerformance!AP39&lt;&gt;"",InpPerformance!AP39,"")</f>
        <v/>
      </c>
      <c r="AQ39" s="213" t="str">
        <f>IF(InpPerformance!AQ39&lt;&gt;"",InpPerformance!AQ39,"")</f>
        <v/>
      </c>
      <c r="AR39" s="115" t="str">
        <f>IF(InpPerformance!AR39&lt;&gt;"",InpPerformance!AR39,"")</f>
        <v/>
      </c>
      <c r="AS39" s="115" t="str">
        <f>IF(InpPerformance!AS39&lt;&gt;"",InpPerformance!AS39,"")</f>
        <v/>
      </c>
      <c r="AT39" s="115" t="str">
        <f>IF(InpPerformance!AT39&lt;&gt;"",InpPerformance!AT39,"")</f>
        <v/>
      </c>
      <c r="AU39" s="115" t="str">
        <f>IF(InpPerformance!AU39&lt;&gt;"",InpPerformance!AU39,"")</f>
        <v/>
      </c>
      <c r="AV39" s="115" t="str">
        <f>IF(InpPerformance!AV39&lt;&gt;"",InpPerformance!AV39,"")</f>
        <v/>
      </c>
      <c r="AW39" s="115" t="str">
        <f>IF(InpPerformance!AW39&lt;&gt;"",InpPerformance!AW39,"")</f>
        <v/>
      </c>
      <c r="AX39" s="115" t="str">
        <f>IF(InpPerformance!AX39&lt;&gt;"",InpPerformance!AX39,"")</f>
        <v/>
      </c>
      <c r="AY39" s="115" t="str">
        <f>IF(InpPerformance!AY39&lt;&gt;"",InpPerformance!AY39,"")</f>
        <v/>
      </c>
      <c r="AZ39" s="115" t="str">
        <f>IF(InpPerformance!AZ39&lt;&gt;"",InpPerformance!AZ39,"")</f>
        <v/>
      </c>
      <c r="BA39" s="115" t="str">
        <f>IF(InpPerformance!BA39&lt;&gt;"",InpPerformance!BA39,"")</f>
        <v/>
      </c>
      <c r="BB39" s="115" t="str">
        <f>IF(InpPerformance!BB39&lt;&gt;"",InpPerformance!BB39,"")</f>
        <v/>
      </c>
      <c r="BC39" s="115" t="str">
        <f>IF(InpPerformance!BC39&lt;&gt;"",InpPerformance!BC39,"")</f>
        <v/>
      </c>
      <c r="BD39" s="115" t="str">
        <f>IF(InpPerformance!BD39&lt;&gt;"",InpPerformance!BD39,"")</f>
        <v/>
      </c>
      <c r="BE39" s="115" t="str">
        <f>IF(InpPerformance!BE39&lt;&gt;"",InpPerformance!BE39,"")</f>
        <v/>
      </c>
      <c r="BF39" s="115" t="str">
        <f>IF(InpPerformance!BF39&lt;&gt;"",InpPerformance!BF39,"")</f>
        <v/>
      </c>
      <c r="BG39" s="115" t="str">
        <f>IF(InpPerformance!BG39&lt;&gt;"",InpPerformance!BG39,"")</f>
        <v/>
      </c>
      <c r="BH39" s="115" t="str">
        <f>IF(InpPerformance!BH39&lt;&gt;"",InpPerformance!BH39,"")</f>
        <v/>
      </c>
      <c r="BI39" s="115" t="str">
        <f>IF(InpPerformance!BI39&lt;&gt;"",InpPerformance!BI39,"")</f>
        <v/>
      </c>
      <c r="BJ39" s="115" t="str">
        <f>IF(InpPerformance!BJ39&lt;&gt;"",InpPerformance!BJ39,"")</f>
        <v/>
      </c>
      <c r="BK39" s="115" t="str">
        <f>IF(InpPerformance!BK39&lt;&gt;"",InpPerformance!BK39,"")</f>
        <v/>
      </c>
      <c r="BL39" s="115" t="str">
        <f>IF(InpPerformance!BL39&lt;&gt;"",InpPerformance!BL39,"")</f>
        <v/>
      </c>
      <c r="BM39" s="115" t="str">
        <f>IF(InpPerformance!BM39&lt;&gt;"",InpPerformance!BM39,"")</f>
        <v/>
      </c>
      <c r="BN39" s="115" t="str">
        <f>IF(InpPerformance!BN39&lt;&gt;"",InpPerformance!BN39,"")</f>
        <v/>
      </c>
      <c r="BO39" s="115" t="str">
        <f>IF(InpPerformance!BO39&lt;&gt;"",InpPerformance!BO39,"")</f>
        <v/>
      </c>
      <c r="BP39" s="115" t="str">
        <f>IF(InpPerformance!BP39&lt;&gt;"",InpPerformance!BP39,"")</f>
        <v/>
      </c>
      <c r="BQ39" s="115" t="str">
        <f>IF(InpPerformance!BQ39&lt;&gt;"",InpPerformance!BQ39,"")</f>
        <v/>
      </c>
    </row>
    <row r="40" spans="4:69" s="48" customFormat="1" x14ac:dyDescent="0.3">
      <c r="E40" s="48" t="str">
        <f>InpPerformance!E40</f>
        <v>Standard underperformance collar</v>
      </c>
      <c r="G40" s="48" t="str">
        <f>InpPerformance!G40</f>
        <v>Performance commitment unit</v>
      </c>
      <c r="J40" s="213">
        <f>IF(InpPerformance!J40&lt;&gt;"",InpPerformance!J40,"")</f>
        <v>99.938999999999993</v>
      </c>
      <c r="K40" s="213" t="str">
        <f>IF(InpPerformance!K40&lt;&gt;"",InpPerformance!K40,"")</f>
        <v/>
      </c>
      <c r="L40" s="213">
        <f>IF(InpPerformance!L40&lt;&gt;"",InpPerformance!L40,"")</f>
        <v>8965</v>
      </c>
      <c r="M40" s="213" t="str">
        <f>IF(InpPerformance!M40&lt;&gt;"",InpPerformance!M40,"")</f>
        <v/>
      </c>
      <c r="N40" s="213">
        <f>IF(InpPerformance!N40&lt;&gt;"",InpPerformance!N40,"")</f>
        <v>999999.9</v>
      </c>
      <c r="O40" s="213">
        <f>IF(InpPerformance!O40&lt;&gt;"",InpPerformance!O40,"")</f>
        <v>16</v>
      </c>
      <c r="P40" s="213" t="str">
        <f>IF(InpPerformance!P40&lt;&gt;"",InpPerformance!P40,"")</f>
        <v/>
      </c>
      <c r="Q40" s="213" t="str">
        <f>IF(InpPerformance!Q40&lt;&gt;"",InpPerformance!Q40,"")</f>
        <v/>
      </c>
      <c r="R40" s="213">
        <f>IF(InpPerformance!R40&lt;&gt;"",InpPerformance!R40,"")</f>
        <v>0</v>
      </c>
      <c r="S40" s="213" t="str">
        <f>IF(InpPerformance!S40&lt;&gt;"",InpPerformance!S40,"")</f>
        <v/>
      </c>
      <c r="T40" s="213">
        <f>IF(InpPerformance!T40&lt;&gt;"",InpPerformance!T40,"")</f>
        <v>10998</v>
      </c>
      <c r="U40" s="213" t="str">
        <f>IF(InpPerformance!U40&lt;&gt;"",InpPerformance!U40,"")</f>
        <v/>
      </c>
      <c r="V40" s="213" t="str">
        <f>IF(InpPerformance!V40&lt;&gt;"",InpPerformance!V40,"")</f>
        <v/>
      </c>
      <c r="W40" s="213" t="str">
        <f>IF(InpPerformance!W40&lt;&gt;"",InpPerformance!W40,"")</f>
        <v/>
      </c>
      <c r="X40" s="213">
        <f>IF(InpPerformance!X40&lt;&gt;"",InpPerformance!X40,"")</f>
        <v>2029</v>
      </c>
      <c r="Y40" s="213" t="str">
        <f>IF(InpPerformance!Y40&lt;&gt;"",InpPerformance!Y40,"")</f>
        <v/>
      </c>
      <c r="Z40" s="213" t="str">
        <f>IF(InpPerformance!Z40&lt;&gt;"",InpPerformance!Z40,"")</f>
        <v/>
      </c>
      <c r="AA40" s="213">
        <f>IF(InpPerformance!AA40&lt;&gt;"",InpPerformance!AA40,"")</f>
        <v>264</v>
      </c>
      <c r="AB40" s="213" t="str">
        <f>IF(InpPerformance!AB40&lt;&gt;"",InpPerformance!AB40,"")</f>
        <v/>
      </c>
      <c r="AC40" s="213" t="str">
        <f>IF(InpPerformance!AC40&lt;&gt;"",InpPerformance!AC40,"")</f>
        <v/>
      </c>
      <c r="AD40" s="213" t="str">
        <f>IF(InpPerformance!AD40&lt;&gt;"",InpPerformance!AD40,"")</f>
        <v/>
      </c>
      <c r="AE40" s="213" t="str">
        <f>IF(InpPerformance!AE40&lt;&gt;"",InpPerformance!AE40,"")</f>
        <v/>
      </c>
      <c r="AF40" s="213">
        <f>IF(InpPerformance!AF40&lt;&gt;"",InpPerformance!AF40,"")</f>
        <v>0</v>
      </c>
      <c r="AG40" s="213">
        <f>IF(InpPerformance!AG40&lt;&gt;"",InpPerformance!AG40,"")</f>
        <v>10998</v>
      </c>
      <c r="AH40" s="213" t="str">
        <f>IF(InpPerformance!AH40&lt;&gt;"",InpPerformance!AH40,"")</f>
        <v/>
      </c>
      <c r="AI40" s="213" t="str">
        <f>IF(InpPerformance!AI40&lt;&gt;"",InpPerformance!AI40,"")</f>
        <v/>
      </c>
      <c r="AJ40" s="213" t="str">
        <f>IF(InpPerformance!AJ40&lt;&gt;"",InpPerformance!AJ40,"")</f>
        <v/>
      </c>
      <c r="AK40" s="213" t="str">
        <f>IF(InpPerformance!AK40&lt;&gt;"",InpPerformance!AK40,"")</f>
        <v/>
      </c>
      <c r="AL40" s="213" t="str">
        <f>IF(InpPerformance!AL40&lt;&gt;"",InpPerformance!AL40,"")</f>
        <v/>
      </c>
      <c r="AM40" s="213" t="str">
        <f>IF(InpPerformance!AM40&lt;&gt;"",InpPerformance!AM40,"")</f>
        <v/>
      </c>
      <c r="AN40" s="213" t="str">
        <f>IF(InpPerformance!AN40&lt;&gt;"",InpPerformance!AN40,"")</f>
        <v/>
      </c>
      <c r="AO40" s="213" t="str">
        <f>IF(InpPerformance!AO40&lt;&gt;"",InpPerformance!AO40,"")</f>
        <v/>
      </c>
      <c r="AP40" s="213" t="str">
        <f>IF(InpPerformance!AP40&lt;&gt;"",InpPerformance!AP40,"")</f>
        <v/>
      </c>
      <c r="AQ40" s="213" t="str">
        <f>IF(InpPerformance!AQ40&lt;&gt;"",InpPerformance!AQ40,"")</f>
        <v/>
      </c>
      <c r="AR40" s="115" t="str">
        <f>IF(InpPerformance!AR40&lt;&gt;"",InpPerformance!AR40,"")</f>
        <v/>
      </c>
      <c r="AS40" s="115" t="str">
        <f>IF(InpPerformance!AS40&lt;&gt;"",InpPerformance!AS40,"")</f>
        <v/>
      </c>
      <c r="AT40" s="115" t="str">
        <f>IF(InpPerformance!AT40&lt;&gt;"",InpPerformance!AT40,"")</f>
        <v/>
      </c>
      <c r="AU40" s="115" t="str">
        <f>IF(InpPerformance!AU40&lt;&gt;"",InpPerformance!AU40,"")</f>
        <v/>
      </c>
      <c r="AV40" s="115" t="str">
        <f>IF(InpPerformance!AV40&lt;&gt;"",InpPerformance!AV40,"")</f>
        <v/>
      </c>
      <c r="AW40" s="115" t="str">
        <f>IF(InpPerformance!AW40&lt;&gt;"",InpPerformance!AW40,"")</f>
        <v/>
      </c>
      <c r="AX40" s="115" t="str">
        <f>IF(InpPerformance!AX40&lt;&gt;"",InpPerformance!AX40,"")</f>
        <v/>
      </c>
      <c r="AY40" s="115" t="str">
        <f>IF(InpPerformance!AY40&lt;&gt;"",InpPerformance!AY40,"")</f>
        <v/>
      </c>
      <c r="AZ40" s="115" t="str">
        <f>IF(InpPerformance!AZ40&lt;&gt;"",InpPerformance!AZ40,"")</f>
        <v/>
      </c>
      <c r="BA40" s="115" t="str">
        <f>IF(InpPerformance!BA40&lt;&gt;"",InpPerformance!BA40,"")</f>
        <v/>
      </c>
      <c r="BB40" s="115" t="str">
        <f>IF(InpPerformance!BB40&lt;&gt;"",InpPerformance!BB40,"")</f>
        <v/>
      </c>
      <c r="BC40" s="115" t="str">
        <f>IF(InpPerformance!BC40&lt;&gt;"",InpPerformance!BC40,"")</f>
        <v/>
      </c>
      <c r="BD40" s="115" t="str">
        <f>IF(InpPerformance!BD40&lt;&gt;"",InpPerformance!BD40,"")</f>
        <v/>
      </c>
      <c r="BE40" s="115" t="str">
        <f>IF(InpPerformance!BE40&lt;&gt;"",InpPerformance!BE40,"")</f>
        <v/>
      </c>
      <c r="BF40" s="115" t="str">
        <f>IF(InpPerformance!BF40&lt;&gt;"",InpPerformance!BF40,"")</f>
        <v/>
      </c>
      <c r="BG40" s="115" t="str">
        <f>IF(InpPerformance!BG40&lt;&gt;"",InpPerformance!BG40,"")</f>
        <v/>
      </c>
      <c r="BH40" s="115" t="str">
        <f>IF(InpPerformance!BH40&lt;&gt;"",InpPerformance!BH40,"")</f>
        <v/>
      </c>
      <c r="BI40" s="115" t="str">
        <f>IF(InpPerformance!BI40&lt;&gt;"",InpPerformance!BI40,"")</f>
        <v/>
      </c>
      <c r="BJ40" s="115" t="str">
        <f>IF(InpPerformance!BJ40&lt;&gt;"",InpPerformance!BJ40,"")</f>
        <v/>
      </c>
      <c r="BK40" s="115" t="str">
        <f>IF(InpPerformance!BK40&lt;&gt;"",InpPerformance!BK40,"")</f>
        <v/>
      </c>
      <c r="BL40" s="115" t="str">
        <f>IF(InpPerformance!BL40&lt;&gt;"",InpPerformance!BL40,"")</f>
        <v/>
      </c>
      <c r="BM40" s="115" t="str">
        <f>IF(InpPerformance!BM40&lt;&gt;"",InpPerformance!BM40,"")</f>
        <v/>
      </c>
      <c r="BN40" s="115" t="str">
        <f>IF(InpPerformance!BN40&lt;&gt;"",InpPerformance!BN40,"")</f>
        <v/>
      </c>
      <c r="BO40" s="115" t="str">
        <f>IF(InpPerformance!BO40&lt;&gt;"",InpPerformance!BO40,"")</f>
        <v/>
      </c>
      <c r="BP40" s="115" t="str">
        <f>IF(InpPerformance!BP40&lt;&gt;"",InpPerformance!BP40,"")</f>
        <v/>
      </c>
      <c r="BQ40" s="115" t="str">
        <f>IF(InpPerformance!BQ40&lt;&gt;"",InpPerformance!BQ40,"")</f>
        <v/>
      </c>
    </row>
    <row r="41" spans="4:69" s="16" customFormat="1" x14ac:dyDescent="0.3">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4:69" s="48" customFormat="1" x14ac:dyDescent="0.3">
      <c r="E42" s="48" t="str">
        <f>InpPerformance!E42</f>
        <v>Standard outperformance rate</v>
      </c>
      <c r="G42" s="48" t="str">
        <f>InpPerformance!G42</f>
        <v>£m/unit (2012-13 prices)</v>
      </c>
      <c r="J42" s="214" t="str">
        <f>IF(InpPerformance!J42&lt;&gt;"",InpPerformance!J42,"")</f>
        <v/>
      </c>
      <c r="K42" s="214" t="str">
        <f>IF(InpPerformance!K42&lt;&gt;"",InpPerformance!K42,"")</f>
        <v/>
      </c>
      <c r="L42" s="214">
        <f>IF(InpPerformance!L42&lt;&gt;"",InpPerformance!L42,"")</f>
        <v>2.6649999999999998E-3</v>
      </c>
      <c r="M42" s="214" t="str">
        <f>IF(InpPerformance!M42&lt;&gt;"",InpPerformance!M42,"")</f>
        <v/>
      </c>
      <c r="N42" s="214">
        <f>IF(InpPerformance!N42&lt;&gt;"",InpPerformance!N42,"")</f>
        <v>5.0507000000000003E-2</v>
      </c>
      <c r="O42" s="214">
        <f>IF(InpPerformance!O42&lt;&gt;"",InpPerformance!O42,"")</f>
        <v>2.6088819999999999</v>
      </c>
      <c r="P42" s="214" t="str">
        <f>IF(InpPerformance!P42&lt;&gt;"",InpPerformance!P42,"")</f>
        <v/>
      </c>
      <c r="Q42" s="214" t="str">
        <f>IF(InpPerformance!Q42&lt;&gt;"",InpPerformance!Q42,"")</f>
        <v/>
      </c>
      <c r="R42" s="214">
        <f>IF(InpPerformance!R42&lt;&gt;"",InpPerformance!R42,"")</f>
        <v>7.6696E-2</v>
      </c>
      <c r="S42" s="214">
        <f>IF(InpPerformance!S42&lt;&gt;"",InpPerformance!S42,"")</f>
        <v>0.05</v>
      </c>
      <c r="T42" s="214">
        <f>IF(InpPerformance!T42&lt;&gt;"",InpPerformance!T42,"")</f>
        <v>1.3171E-2</v>
      </c>
      <c r="U42" s="214" t="str">
        <f>IF(InpPerformance!U42&lt;&gt;"",InpPerformance!U42,"")</f>
        <v/>
      </c>
      <c r="V42" s="214" t="str">
        <f>IF(InpPerformance!V42&lt;&gt;"",InpPerformance!V42,"")</f>
        <v/>
      </c>
      <c r="W42" s="214" t="str">
        <f>IF(InpPerformance!W42&lt;&gt;"",InpPerformance!W42,"")</f>
        <v/>
      </c>
      <c r="X42" s="214">
        <f>IF(InpPerformance!X42&lt;&gt;"",InpPerformance!X42,"")</f>
        <v>5.7496999999999999E-2</v>
      </c>
      <c r="Y42" s="214" t="str">
        <f>IF(InpPerformance!Y42&lt;&gt;"",InpPerformance!Y42,"")</f>
        <v/>
      </c>
      <c r="Z42" s="214" t="str">
        <f>IF(InpPerformance!Z42&lt;&gt;"",InpPerformance!Z42,"")</f>
        <v/>
      </c>
      <c r="AA42" s="214">
        <f>IF(InpPerformance!AA42&lt;&gt;"",InpPerformance!AA42,"")</f>
        <v>0.18513299999999999</v>
      </c>
      <c r="AB42" s="214" t="str">
        <f>IF(InpPerformance!AB42&lt;&gt;"",InpPerformance!AB42,"")</f>
        <v/>
      </c>
      <c r="AC42" s="214" t="str">
        <f>IF(InpPerformance!AC42&lt;&gt;"",InpPerformance!AC42,"")</f>
        <v/>
      </c>
      <c r="AD42" s="214" t="str">
        <f>IF(InpPerformance!AD42&lt;&gt;"",InpPerformance!AD42,"")</f>
        <v/>
      </c>
      <c r="AE42" s="214">
        <f>IF(InpPerformance!AE42&lt;&gt;"",InpPerformance!AE42,"")</f>
        <v>0.05</v>
      </c>
      <c r="AF42" s="214">
        <f>IF(InpPerformance!AF42&lt;&gt;"",InpPerformance!AF42,"")</f>
        <v>7.6696E-2</v>
      </c>
      <c r="AG42" s="214">
        <f>IF(InpPerformance!AG42&lt;&gt;"",InpPerformance!AG42,"")</f>
        <v>1.3171E-2</v>
      </c>
      <c r="AH42" s="214" t="str">
        <f>IF(InpPerformance!AH42&lt;&gt;"",InpPerformance!AH42,"")</f>
        <v/>
      </c>
      <c r="AI42" s="214" t="str">
        <f>IF(InpPerformance!AI42&lt;&gt;"",InpPerformance!AI42,"")</f>
        <v/>
      </c>
      <c r="AJ42" s="214" t="str">
        <f>IF(InpPerformance!AJ42&lt;&gt;"",InpPerformance!AJ42,"")</f>
        <v/>
      </c>
      <c r="AK42" s="214" t="str">
        <f>IF(InpPerformance!AK42&lt;&gt;"",InpPerformance!AK42,"")</f>
        <v/>
      </c>
      <c r="AL42" s="214" t="str">
        <f>IF(InpPerformance!AL42&lt;&gt;"",InpPerformance!AL42,"")</f>
        <v/>
      </c>
      <c r="AM42" s="214" t="str">
        <f>IF(InpPerformance!AM42&lt;&gt;"",InpPerformance!AM42,"")</f>
        <v/>
      </c>
      <c r="AN42" s="214" t="str">
        <f>IF(InpPerformance!AN42&lt;&gt;"",InpPerformance!AN42,"")</f>
        <v/>
      </c>
      <c r="AO42" s="214" t="str">
        <f>IF(InpPerformance!AO42&lt;&gt;"",InpPerformance!AO42,"")</f>
        <v/>
      </c>
      <c r="AP42" s="214" t="str">
        <f>IF(InpPerformance!AP42&lt;&gt;"",InpPerformance!AP42,"")</f>
        <v/>
      </c>
      <c r="AQ42" s="214" t="str">
        <f>IF(InpPerformance!AQ42&lt;&gt;"",InpPerformance!AQ42,"")</f>
        <v/>
      </c>
      <c r="AR42" s="114" t="str">
        <f>IF(InpPerformance!AR42&lt;&gt;"",InpPerformance!AR42,"")</f>
        <v/>
      </c>
      <c r="AS42" s="114" t="str">
        <f>IF(InpPerformance!AS42&lt;&gt;"",InpPerformance!AS42,"")</f>
        <v/>
      </c>
      <c r="AT42" s="114" t="str">
        <f>IF(InpPerformance!AT42&lt;&gt;"",InpPerformance!AT42,"")</f>
        <v/>
      </c>
      <c r="AU42" s="114" t="str">
        <f>IF(InpPerformance!AU42&lt;&gt;"",InpPerformance!AU42,"")</f>
        <v/>
      </c>
      <c r="AV42" s="114" t="str">
        <f>IF(InpPerformance!AV42&lt;&gt;"",InpPerformance!AV42,"")</f>
        <v/>
      </c>
      <c r="AW42" s="114" t="str">
        <f>IF(InpPerformance!AW42&lt;&gt;"",InpPerformance!AW42,"")</f>
        <v/>
      </c>
      <c r="AX42" s="114" t="str">
        <f>IF(InpPerformance!AX42&lt;&gt;"",InpPerformance!AX42,"")</f>
        <v/>
      </c>
      <c r="AY42" s="114" t="str">
        <f>IF(InpPerformance!AY42&lt;&gt;"",InpPerformance!AY42,"")</f>
        <v/>
      </c>
      <c r="AZ42" s="114" t="str">
        <f>IF(InpPerformance!AZ42&lt;&gt;"",InpPerformance!AZ42,"")</f>
        <v/>
      </c>
      <c r="BA42" s="114" t="str">
        <f>IF(InpPerformance!BA42&lt;&gt;"",InpPerformance!BA42,"")</f>
        <v/>
      </c>
      <c r="BB42" s="114" t="str">
        <f>IF(InpPerformance!BB42&lt;&gt;"",InpPerformance!BB42,"")</f>
        <v/>
      </c>
      <c r="BC42" s="114" t="str">
        <f>IF(InpPerformance!BC42&lt;&gt;"",InpPerformance!BC42,"")</f>
        <v/>
      </c>
      <c r="BD42" s="114" t="str">
        <f>IF(InpPerformance!BD42&lt;&gt;"",InpPerformance!BD42,"")</f>
        <v/>
      </c>
      <c r="BE42" s="114" t="str">
        <f>IF(InpPerformance!BE42&lt;&gt;"",InpPerformance!BE42,"")</f>
        <v/>
      </c>
      <c r="BF42" s="114" t="str">
        <f>IF(InpPerformance!BF42&lt;&gt;"",InpPerformance!BF42,"")</f>
        <v/>
      </c>
      <c r="BG42" s="114" t="str">
        <f>IF(InpPerformance!BG42&lt;&gt;"",InpPerformance!BG42,"")</f>
        <v/>
      </c>
      <c r="BH42" s="114" t="str">
        <f>IF(InpPerformance!BH42&lt;&gt;"",InpPerformance!BH42,"")</f>
        <v/>
      </c>
      <c r="BI42" s="114" t="str">
        <f>IF(InpPerformance!BI42&lt;&gt;"",InpPerformance!BI42,"")</f>
        <v/>
      </c>
      <c r="BJ42" s="114" t="str">
        <f>IF(InpPerformance!BJ42&lt;&gt;"",InpPerformance!BJ42,"")</f>
        <v/>
      </c>
      <c r="BK42" s="114" t="str">
        <f>IF(InpPerformance!BK42&lt;&gt;"",InpPerformance!BK42,"")</f>
        <v/>
      </c>
      <c r="BL42" s="114" t="str">
        <f>IF(InpPerformance!BL42&lt;&gt;"",InpPerformance!BL42,"")</f>
        <v/>
      </c>
      <c r="BM42" s="114" t="str">
        <f>IF(InpPerformance!BM42&lt;&gt;"",InpPerformance!BM42,"")</f>
        <v/>
      </c>
      <c r="BN42" s="114" t="str">
        <f>IF(InpPerformance!BN42&lt;&gt;"",InpPerformance!BN42,"")</f>
        <v/>
      </c>
      <c r="BO42" s="114" t="str">
        <f>IF(InpPerformance!BO42&lt;&gt;"",InpPerformance!BO42,"")</f>
        <v/>
      </c>
      <c r="BP42" s="114" t="str">
        <f>IF(InpPerformance!BP42&lt;&gt;"",InpPerformance!BP42,"")</f>
        <v/>
      </c>
      <c r="BQ42" s="114" t="str">
        <f>IF(InpPerformance!BQ42&lt;&gt;"",InpPerformance!BQ42,"")</f>
        <v/>
      </c>
    </row>
    <row r="43" spans="4:69" s="48" customFormat="1" x14ac:dyDescent="0.3">
      <c r="E43" s="48" t="str">
        <f>InpPerformance!E43</f>
        <v>Standard underperformance rate</v>
      </c>
      <c r="G43" s="48" t="str">
        <f>InpPerformance!G43</f>
        <v>£m/unit (2012-13 prices)</v>
      </c>
      <c r="J43" s="214">
        <f>IF(InpPerformance!J43&lt;&gt;"",InpPerformance!J43,"")</f>
        <v>-892.01160000000004</v>
      </c>
      <c r="K43" s="214" t="str">
        <f>IF(InpPerformance!K43&lt;&gt;"",InpPerformance!K43,"")</f>
        <v/>
      </c>
      <c r="L43" s="214">
        <f>IF(InpPerformance!L43&lt;&gt;"",InpPerformance!L43,"")</f>
        <v>-3.3E-3</v>
      </c>
      <c r="M43" s="214" t="str">
        <f>IF(InpPerformance!M43&lt;&gt;"",InpPerformance!M43,"")</f>
        <v/>
      </c>
      <c r="N43" s="214">
        <f>IF(InpPerformance!N43&lt;&gt;"",InpPerformance!N43,"")</f>
        <v>-0.100948</v>
      </c>
      <c r="O43" s="214">
        <f>IF(InpPerformance!O43&lt;&gt;"",InpPerformance!O43,"")</f>
        <v>-2.6088819999999999</v>
      </c>
      <c r="P43" s="214" t="str">
        <f>IF(InpPerformance!P43&lt;&gt;"",InpPerformance!P43,"")</f>
        <v/>
      </c>
      <c r="Q43" s="214" t="str">
        <f>IF(InpPerformance!Q43&lt;&gt;"",InpPerformance!Q43,"")</f>
        <v/>
      </c>
      <c r="R43" s="214">
        <f>IF(InpPerformance!R43&lt;&gt;"",InpPerformance!R43,"")</f>
        <v>-0.14623800000000001</v>
      </c>
      <c r="S43" s="214" t="str">
        <f>IF(InpPerformance!S43&lt;&gt;"",InpPerformance!S43,"")</f>
        <v/>
      </c>
      <c r="T43" s="214">
        <f>IF(InpPerformance!T43&lt;&gt;"",InpPerformance!T43,"")</f>
        <v>-2.0263E-2</v>
      </c>
      <c r="U43" s="214" t="str">
        <f>IF(InpPerformance!U43&lt;&gt;"",InpPerformance!U43,"")</f>
        <v/>
      </c>
      <c r="V43" s="214" t="str">
        <f>IF(InpPerformance!V43&lt;&gt;"",InpPerformance!V43,"")</f>
        <v/>
      </c>
      <c r="W43" s="214" t="str">
        <f>IF(InpPerformance!W43&lt;&gt;"",InpPerformance!W43,"")</f>
        <v/>
      </c>
      <c r="X43" s="214">
        <f>IF(InpPerformance!X43&lt;&gt;"",InpPerformance!X43,"")</f>
        <v>-0.22024199999999999</v>
      </c>
      <c r="Y43" s="214" t="str">
        <f>IF(InpPerformance!Y43&lt;&gt;"",InpPerformance!Y43,"")</f>
        <v/>
      </c>
      <c r="Z43" s="214" t="str">
        <f>IF(InpPerformance!Z43&lt;&gt;"",InpPerformance!Z43,"")</f>
        <v/>
      </c>
      <c r="AA43" s="214">
        <f>IF(InpPerformance!AA43&lt;&gt;"",InpPerformance!AA43,"")</f>
        <v>-0.18513299999999999</v>
      </c>
      <c r="AB43" s="214" t="str">
        <f>IF(InpPerformance!AB43&lt;&gt;"",InpPerformance!AB43,"")</f>
        <v/>
      </c>
      <c r="AC43" s="214" t="str">
        <f>IF(InpPerformance!AC43&lt;&gt;"",InpPerformance!AC43,"")</f>
        <v/>
      </c>
      <c r="AD43" s="214" t="str">
        <f>IF(InpPerformance!AD43&lt;&gt;"",InpPerformance!AD43,"")</f>
        <v/>
      </c>
      <c r="AE43" s="214" t="str">
        <f>IF(InpPerformance!AE43&lt;&gt;"",InpPerformance!AE43,"")</f>
        <v/>
      </c>
      <c r="AF43" s="214">
        <f>IF(InpPerformance!AF43&lt;&gt;"",InpPerformance!AF43,"")</f>
        <v>-0.14623800000000001</v>
      </c>
      <c r="AG43" s="214">
        <f>IF(InpPerformance!AG43&lt;&gt;"",InpPerformance!AG43,"")</f>
        <v>-2.0263E-2</v>
      </c>
      <c r="AH43" s="214" t="str">
        <f>IF(InpPerformance!AH43&lt;&gt;"",InpPerformance!AH43,"")</f>
        <v/>
      </c>
      <c r="AI43" s="214" t="str">
        <f>IF(InpPerformance!AI43&lt;&gt;"",InpPerformance!AI43,"")</f>
        <v/>
      </c>
      <c r="AJ43" s="214" t="str">
        <f>IF(InpPerformance!AJ43&lt;&gt;"",InpPerformance!AJ43,"")</f>
        <v/>
      </c>
      <c r="AK43" s="214" t="str">
        <f>IF(InpPerformance!AK43&lt;&gt;"",InpPerformance!AK43,"")</f>
        <v/>
      </c>
      <c r="AL43" s="214" t="str">
        <f>IF(InpPerformance!AL43&lt;&gt;"",InpPerformance!AL43,"")</f>
        <v/>
      </c>
      <c r="AM43" s="214" t="str">
        <f>IF(InpPerformance!AM43&lt;&gt;"",InpPerformance!AM43,"")</f>
        <v/>
      </c>
      <c r="AN43" s="214" t="str">
        <f>IF(InpPerformance!AN43&lt;&gt;"",InpPerformance!AN43,"")</f>
        <v/>
      </c>
      <c r="AO43" s="214" t="str">
        <f>IF(InpPerformance!AO43&lt;&gt;"",InpPerformance!AO43,"")</f>
        <v/>
      </c>
      <c r="AP43" s="214" t="str">
        <f>IF(InpPerformance!AP43&lt;&gt;"",InpPerformance!AP43,"")</f>
        <v/>
      </c>
      <c r="AQ43" s="214" t="str">
        <f>IF(InpPerformance!AQ43&lt;&gt;"",InpPerformance!AQ43,"")</f>
        <v/>
      </c>
      <c r="AR43" s="114" t="str">
        <f>IF(InpPerformance!AR43&lt;&gt;"",InpPerformance!AR43,"")</f>
        <v/>
      </c>
      <c r="AS43" s="114" t="str">
        <f>IF(InpPerformance!AS43&lt;&gt;"",InpPerformance!AS43,"")</f>
        <v/>
      </c>
      <c r="AT43" s="114" t="str">
        <f>IF(InpPerformance!AT43&lt;&gt;"",InpPerformance!AT43,"")</f>
        <v/>
      </c>
      <c r="AU43" s="114" t="str">
        <f>IF(InpPerformance!AU43&lt;&gt;"",InpPerformance!AU43,"")</f>
        <v/>
      </c>
      <c r="AV43" s="114" t="str">
        <f>IF(InpPerformance!AV43&lt;&gt;"",InpPerformance!AV43,"")</f>
        <v/>
      </c>
      <c r="AW43" s="114" t="str">
        <f>IF(InpPerformance!AW43&lt;&gt;"",InpPerformance!AW43,"")</f>
        <v/>
      </c>
      <c r="AX43" s="114" t="str">
        <f>IF(InpPerformance!AX43&lt;&gt;"",InpPerformance!AX43,"")</f>
        <v/>
      </c>
      <c r="AY43" s="114" t="str">
        <f>IF(InpPerformance!AY43&lt;&gt;"",InpPerformance!AY43,"")</f>
        <v/>
      </c>
      <c r="AZ43" s="114" t="str">
        <f>IF(InpPerformance!AZ43&lt;&gt;"",InpPerformance!AZ43,"")</f>
        <v/>
      </c>
      <c r="BA43" s="114" t="str">
        <f>IF(InpPerformance!BA43&lt;&gt;"",InpPerformance!BA43,"")</f>
        <v/>
      </c>
      <c r="BB43" s="114" t="str">
        <f>IF(InpPerformance!BB43&lt;&gt;"",InpPerformance!BB43,"")</f>
        <v/>
      </c>
      <c r="BC43" s="114" t="str">
        <f>IF(InpPerformance!BC43&lt;&gt;"",InpPerformance!BC43,"")</f>
        <v/>
      </c>
      <c r="BD43" s="114" t="str">
        <f>IF(InpPerformance!BD43&lt;&gt;"",InpPerformance!BD43,"")</f>
        <v/>
      </c>
      <c r="BE43" s="114" t="str">
        <f>IF(InpPerformance!BE43&lt;&gt;"",InpPerformance!BE43,"")</f>
        <v/>
      </c>
      <c r="BF43" s="114" t="str">
        <f>IF(InpPerformance!BF43&lt;&gt;"",InpPerformance!BF43,"")</f>
        <v/>
      </c>
      <c r="BG43" s="114" t="str">
        <f>IF(InpPerformance!BG43&lt;&gt;"",InpPerformance!BG43,"")</f>
        <v/>
      </c>
      <c r="BH43" s="114" t="str">
        <f>IF(InpPerformance!BH43&lt;&gt;"",InpPerformance!BH43,"")</f>
        <v/>
      </c>
      <c r="BI43" s="114" t="str">
        <f>IF(InpPerformance!BI43&lt;&gt;"",InpPerformance!BI43,"")</f>
        <v/>
      </c>
      <c r="BJ43" s="114" t="str">
        <f>IF(InpPerformance!BJ43&lt;&gt;"",InpPerformance!BJ43,"")</f>
        <v/>
      </c>
      <c r="BK43" s="114" t="str">
        <f>IF(InpPerformance!BK43&lt;&gt;"",InpPerformance!BK43,"")</f>
        <v/>
      </c>
      <c r="BL43" s="114" t="str">
        <f>IF(InpPerformance!BL43&lt;&gt;"",InpPerformance!BL43,"")</f>
        <v/>
      </c>
      <c r="BM43" s="114" t="str">
        <f>IF(InpPerformance!BM43&lt;&gt;"",InpPerformance!BM43,"")</f>
        <v/>
      </c>
      <c r="BN43" s="114" t="str">
        <f>IF(InpPerformance!BN43&lt;&gt;"",InpPerformance!BN43,"")</f>
        <v/>
      </c>
      <c r="BO43" s="114" t="str">
        <f>IF(InpPerformance!BO43&lt;&gt;"",InpPerformance!BO43,"")</f>
        <v/>
      </c>
      <c r="BP43" s="114" t="str">
        <f>IF(InpPerformance!BP43&lt;&gt;"",InpPerformance!BP43,"")</f>
        <v/>
      </c>
      <c r="BQ43" s="114" t="str">
        <f>IF(InpPerformance!BQ43&lt;&gt;"",InpPerformance!BQ43,"")</f>
        <v/>
      </c>
    </row>
    <row r="44" spans="4:69" s="16" customFormat="1" x14ac:dyDescent="0.3">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row>
    <row r="45" spans="4:69" s="16" customFormat="1" x14ac:dyDescent="0.3">
      <c r="D45" s="31" t="s">
        <v>93</v>
      </c>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4:69" s="48" customFormat="1" x14ac:dyDescent="0.3">
      <c r="E46" s="48" t="str">
        <f>InpPerformance!E46</f>
        <v>Enhanced ODI?</v>
      </c>
      <c r="G46" s="48" t="str">
        <f>InpPerformance!G46</f>
        <v>TRUE or FALSE</v>
      </c>
      <c r="J46" s="212" t="b">
        <f>IF(InpPerformance!J46&lt;&gt;"",InpPerformance!J46,"")</f>
        <v>0</v>
      </c>
      <c r="K46" s="212" t="b">
        <f>IF(InpPerformance!K46&lt;&gt;"",InpPerformance!K46,"")</f>
        <v>0</v>
      </c>
      <c r="L46" s="212" t="b">
        <f>IF(InpPerformance!L46&lt;&gt;"",InpPerformance!L46,"")</f>
        <v>0</v>
      </c>
      <c r="M46" s="212" t="b">
        <f>IF(InpPerformance!M46&lt;&gt;"",InpPerformance!M46,"")</f>
        <v>0</v>
      </c>
      <c r="N46" s="212" t="b">
        <f>IF(InpPerformance!N46&lt;&gt;"",InpPerformance!N46,"")</f>
        <v>0</v>
      </c>
      <c r="O46" s="212" t="b">
        <f>IF(InpPerformance!O46&lt;&gt;"",InpPerformance!O46,"")</f>
        <v>0</v>
      </c>
      <c r="P46" s="212" t="b">
        <f>IF(InpPerformance!P46&lt;&gt;"",InpPerformance!P46,"")</f>
        <v>0</v>
      </c>
      <c r="Q46" s="212" t="b">
        <f>IF(InpPerformance!Q46&lt;&gt;"",InpPerformance!Q46,"")</f>
        <v>0</v>
      </c>
      <c r="R46" s="212" t="b">
        <f>IF(InpPerformance!R46&lt;&gt;"",InpPerformance!R46,"")</f>
        <v>0</v>
      </c>
      <c r="S46" s="212" t="b">
        <f>IF(InpPerformance!S46&lt;&gt;"",InpPerformance!S46,"")</f>
        <v>0</v>
      </c>
      <c r="T46" s="212" t="b">
        <f>IF(InpPerformance!T46&lt;&gt;"",InpPerformance!T46,"")</f>
        <v>0</v>
      </c>
      <c r="U46" s="212" t="b">
        <f>IF(InpPerformance!U46&lt;&gt;"",InpPerformance!U46,"")</f>
        <v>0</v>
      </c>
      <c r="V46" s="212" t="b">
        <f>IF(InpPerformance!V46&lt;&gt;"",InpPerformance!V46,"")</f>
        <v>0</v>
      </c>
      <c r="W46" s="212" t="b">
        <f>IF(InpPerformance!W46&lt;&gt;"",InpPerformance!W46,"")</f>
        <v>0</v>
      </c>
      <c r="X46" s="212" t="b">
        <f>IF(InpPerformance!X46&lt;&gt;"",InpPerformance!X46,"")</f>
        <v>0</v>
      </c>
      <c r="Y46" s="212" t="b">
        <f>IF(InpPerformance!Y46&lt;&gt;"",InpPerformance!Y46,"")</f>
        <v>0</v>
      </c>
      <c r="Z46" s="212" t="b">
        <f>IF(InpPerformance!Z46&lt;&gt;"",InpPerformance!Z46,"")</f>
        <v>0</v>
      </c>
      <c r="AA46" s="212" t="b">
        <f>IF(InpPerformance!AA46&lt;&gt;"",InpPerformance!AA46,"")</f>
        <v>0</v>
      </c>
      <c r="AB46" s="212" t="b">
        <f>IF(InpPerformance!AB46&lt;&gt;"",InpPerformance!AB46,"")</f>
        <v>0</v>
      </c>
      <c r="AC46" s="212" t="b">
        <f>IF(InpPerformance!AC46&lt;&gt;"",InpPerformance!AC46,"")</f>
        <v>0</v>
      </c>
      <c r="AD46" s="212" t="b">
        <f>IF(InpPerformance!AD46&lt;&gt;"",InpPerformance!AD46,"")</f>
        <v>0</v>
      </c>
      <c r="AE46" s="212" t="b">
        <f>IF(InpPerformance!AE46&lt;&gt;"",InpPerformance!AE46,"")</f>
        <v>0</v>
      </c>
      <c r="AF46" s="212" t="b">
        <f>IF(InpPerformance!AF46&lt;&gt;"",InpPerformance!AF46,"")</f>
        <v>0</v>
      </c>
      <c r="AG46" s="212" t="b">
        <f>IF(InpPerformance!AG46&lt;&gt;"",InpPerformance!AG46,"")</f>
        <v>0</v>
      </c>
      <c r="AH46" s="212" t="b">
        <f>IF(InpPerformance!AH46&lt;&gt;"",InpPerformance!AH46,"")</f>
        <v>0</v>
      </c>
      <c r="AI46" s="212" t="b">
        <f>IF(InpPerformance!AI46&lt;&gt;"",InpPerformance!AI46,"")</f>
        <v>0</v>
      </c>
      <c r="AJ46" s="212" t="b">
        <f>IF(InpPerformance!AJ46&lt;&gt;"",InpPerformance!AJ46,"")</f>
        <v>0</v>
      </c>
      <c r="AK46" s="212" t="b">
        <f>IF(InpPerformance!AK46&lt;&gt;"",InpPerformance!AK46,"")</f>
        <v>0</v>
      </c>
      <c r="AL46" s="212" t="b">
        <f>IF(InpPerformance!AL46&lt;&gt;"",InpPerformance!AL46,"")</f>
        <v>0</v>
      </c>
      <c r="AM46" s="212" t="b">
        <f>IF(InpPerformance!AM46&lt;&gt;"",InpPerformance!AM46,"")</f>
        <v>0</v>
      </c>
      <c r="AN46" s="212" t="b">
        <f>IF(InpPerformance!AN46&lt;&gt;"",InpPerformance!AN46,"")</f>
        <v>0</v>
      </c>
      <c r="AO46" s="212" t="b">
        <f>IF(InpPerformance!AO46&lt;&gt;"",InpPerformance!AO46,"")</f>
        <v>0</v>
      </c>
      <c r="AP46" s="212" t="b">
        <f>IF(InpPerformance!AP46&lt;&gt;"",InpPerformance!AP46,"")</f>
        <v>0</v>
      </c>
      <c r="AQ46" s="212" t="b">
        <f>IF(InpPerformance!AQ46&lt;&gt;"",InpPerformance!AQ46,"")</f>
        <v>0</v>
      </c>
      <c r="AR46" s="92" t="str">
        <f>IF(InpPerformance!AR46&lt;&gt;"",InpPerformance!AR46,"")</f>
        <v/>
      </c>
      <c r="AS46" s="92" t="str">
        <f>IF(InpPerformance!AS46&lt;&gt;"",InpPerformance!AS46,"")</f>
        <v/>
      </c>
      <c r="AT46" s="92" t="str">
        <f>IF(InpPerformance!AT46&lt;&gt;"",InpPerformance!AT46,"")</f>
        <v/>
      </c>
      <c r="AU46" s="92" t="str">
        <f>IF(InpPerformance!AU46&lt;&gt;"",InpPerformance!AU46,"")</f>
        <v/>
      </c>
      <c r="AV46" s="92" t="str">
        <f>IF(InpPerformance!AV46&lt;&gt;"",InpPerformance!AV46,"")</f>
        <v/>
      </c>
      <c r="AW46" s="92" t="str">
        <f>IF(InpPerformance!AW46&lt;&gt;"",InpPerformance!AW46,"")</f>
        <v/>
      </c>
      <c r="AX46" s="92" t="str">
        <f>IF(InpPerformance!AX46&lt;&gt;"",InpPerformance!AX46,"")</f>
        <v/>
      </c>
      <c r="AY46" s="92" t="str">
        <f>IF(InpPerformance!AY46&lt;&gt;"",InpPerformance!AY46,"")</f>
        <v/>
      </c>
      <c r="AZ46" s="92" t="str">
        <f>IF(InpPerformance!AZ46&lt;&gt;"",InpPerformance!AZ46,"")</f>
        <v/>
      </c>
      <c r="BA46" s="92" t="str">
        <f>IF(InpPerformance!BA46&lt;&gt;"",InpPerformance!BA46,"")</f>
        <v/>
      </c>
      <c r="BB46" s="92" t="str">
        <f>IF(InpPerformance!BB46&lt;&gt;"",InpPerformance!BB46,"")</f>
        <v/>
      </c>
      <c r="BC46" s="92" t="str">
        <f>IF(InpPerformance!BC46&lt;&gt;"",InpPerformance!BC46,"")</f>
        <v/>
      </c>
      <c r="BD46" s="92" t="str">
        <f>IF(InpPerformance!BD46&lt;&gt;"",InpPerformance!BD46,"")</f>
        <v/>
      </c>
      <c r="BE46" s="92" t="str">
        <f>IF(InpPerformance!BE46&lt;&gt;"",InpPerformance!BE46,"")</f>
        <v/>
      </c>
      <c r="BF46" s="92" t="str">
        <f>IF(InpPerformance!BF46&lt;&gt;"",InpPerformance!BF46,"")</f>
        <v/>
      </c>
      <c r="BG46" s="92" t="str">
        <f>IF(InpPerformance!BG46&lt;&gt;"",InpPerformance!BG46,"")</f>
        <v/>
      </c>
      <c r="BH46" s="92" t="str">
        <f>IF(InpPerformance!BH46&lt;&gt;"",InpPerformance!BH46,"")</f>
        <v/>
      </c>
      <c r="BI46" s="92" t="str">
        <f>IF(InpPerformance!BI46&lt;&gt;"",InpPerformance!BI46,"")</f>
        <v/>
      </c>
      <c r="BJ46" s="92" t="str">
        <f>IF(InpPerformance!BJ46&lt;&gt;"",InpPerformance!BJ46,"")</f>
        <v/>
      </c>
      <c r="BK46" s="92" t="str">
        <f>IF(InpPerformance!BK46&lt;&gt;"",InpPerformance!BK46,"")</f>
        <v/>
      </c>
      <c r="BL46" s="92" t="str">
        <f>IF(InpPerformance!BL46&lt;&gt;"",InpPerformance!BL46,"")</f>
        <v/>
      </c>
      <c r="BM46" s="92" t="str">
        <f>IF(InpPerformance!BM46&lt;&gt;"",InpPerformance!BM46,"")</f>
        <v/>
      </c>
      <c r="BN46" s="92" t="str">
        <f>IF(InpPerformance!BN46&lt;&gt;"",InpPerformance!BN46,"")</f>
        <v/>
      </c>
      <c r="BO46" s="92" t="str">
        <f>IF(InpPerformance!BO46&lt;&gt;"",InpPerformance!BO46,"")</f>
        <v/>
      </c>
      <c r="BP46" s="92" t="str">
        <f>IF(InpPerformance!BP46&lt;&gt;"",InpPerformance!BP46,"")</f>
        <v/>
      </c>
      <c r="BQ46" s="92" t="str">
        <f>IF(InpPerformance!BQ46&lt;&gt;"",InpPerformance!BQ46,"")</f>
        <v/>
      </c>
    </row>
    <row r="47" spans="4:69" s="48" customFormat="1" x14ac:dyDescent="0.3">
      <c r="E47" s="48" t="str">
        <f>InpPerformance!E47</f>
        <v>For enhanced ODIs: wholesale water or wholesale wastewater?</v>
      </c>
      <c r="G47" s="48" t="str">
        <f>InpPerformance!G47</f>
        <v>Water or Wastewater</v>
      </c>
      <c r="J47" s="212" t="str">
        <f>IF(InpPerformance!J47&lt;&gt;"",InpPerformance!J47,"")</f>
        <v/>
      </c>
      <c r="K47" s="212" t="str">
        <f>IF(InpPerformance!K47&lt;&gt;"",InpPerformance!K47,"")</f>
        <v/>
      </c>
      <c r="L47" s="212" t="str">
        <f>IF(InpPerformance!L47&lt;&gt;"",InpPerformance!L47,"")</f>
        <v/>
      </c>
      <c r="M47" s="212" t="str">
        <f>IF(InpPerformance!M47&lt;&gt;"",InpPerformance!M47,"")</f>
        <v/>
      </c>
      <c r="N47" s="212" t="str">
        <f>IF(InpPerformance!N47&lt;&gt;"",InpPerformance!N47,"")</f>
        <v/>
      </c>
      <c r="O47" s="212" t="str">
        <f>IF(InpPerformance!O47&lt;&gt;"",InpPerformance!O47,"")</f>
        <v/>
      </c>
      <c r="P47" s="212" t="str">
        <f>IF(InpPerformance!P47&lt;&gt;"",InpPerformance!P47,"")</f>
        <v/>
      </c>
      <c r="Q47" s="212" t="str">
        <f>IF(InpPerformance!Q47&lt;&gt;"",InpPerformance!Q47,"")</f>
        <v/>
      </c>
      <c r="R47" s="212" t="str">
        <f>IF(InpPerformance!R47&lt;&gt;"",InpPerformance!R47,"")</f>
        <v/>
      </c>
      <c r="S47" s="212" t="str">
        <f>IF(InpPerformance!S47&lt;&gt;"",InpPerformance!S47,"")</f>
        <v/>
      </c>
      <c r="T47" s="212" t="str">
        <f>IF(InpPerformance!T47&lt;&gt;"",InpPerformance!T47,"")</f>
        <v/>
      </c>
      <c r="U47" s="212" t="str">
        <f>IF(InpPerformance!U47&lt;&gt;"",InpPerformance!U47,"")</f>
        <v/>
      </c>
      <c r="V47" s="212" t="str">
        <f>IF(InpPerformance!V47&lt;&gt;"",InpPerformance!V47,"")</f>
        <v/>
      </c>
      <c r="W47" s="212" t="str">
        <f>IF(InpPerformance!W47&lt;&gt;"",InpPerformance!W47,"")</f>
        <v/>
      </c>
      <c r="X47" s="212" t="str">
        <f>IF(InpPerformance!X47&lt;&gt;"",InpPerformance!X47,"")</f>
        <v/>
      </c>
      <c r="Y47" s="212" t="str">
        <f>IF(InpPerformance!Y47&lt;&gt;"",InpPerformance!Y47,"")</f>
        <v/>
      </c>
      <c r="Z47" s="212" t="str">
        <f>IF(InpPerformance!Z47&lt;&gt;"",InpPerformance!Z47,"")</f>
        <v/>
      </c>
      <c r="AA47" s="212" t="str">
        <f>IF(InpPerformance!AA47&lt;&gt;"",InpPerformance!AA47,"")</f>
        <v/>
      </c>
      <c r="AB47" s="212" t="str">
        <f>IF(InpPerformance!AB47&lt;&gt;"",InpPerformance!AB47,"")</f>
        <v/>
      </c>
      <c r="AC47" s="212" t="str">
        <f>IF(InpPerformance!AC47&lt;&gt;"",InpPerformance!AC47,"")</f>
        <v/>
      </c>
      <c r="AD47" s="212" t="str">
        <f>IF(InpPerformance!AD47&lt;&gt;"",InpPerformance!AD47,"")</f>
        <v/>
      </c>
      <c r="AE47" s="212" t="str">
        <f>IF(InpPerformance!AE47&lt;&gt;"",InpPerformance!AE47,"")</f>
        <v/>
      </c>
      <c r="AF47" s="212" t="str">
        <f>IF(InpPerformance!AF47&lt;&gt;"",InpPerformance!AF47,"")</f>
        <v/>
      </c>
      <c r="AG47" s="212" t="str">
        <f>IF(InpPerformance!AG47&lt;&gt;"",InpPerformance!AG47,"")</f>
        <v/>
      </c>
      <c r="AH47" s="212" t="str">
        <f>IF(InpPerformance!AH47&lt;&gt;"",InpPerformance!AH47,"")</f>
        <v/>
      </c>
      <c r="AI47" s="212" t="str">
        <f>IF(InpPerformance!AI47&lt;&gt;"",InpPerformance!AI47,"")</f>
        <v/>
      </c>
      <c r="AJ47" s="212" t="str">
        <f>IF(InpPerformance!AJ47&lt;&gt;"",InpPerformance!AJ47,"")</f>
        <v/>
      </c>
      <c r="AK47" s="212" t="str">
        <f>IF(InpPerformance!AK47&lt;&gt;"",InpPerformance!AK47,"")</f>
        <v/>
      </c>
      <c r="AL47" s="212" t="str">
        <f>IF(InpPerformance!AL47&lt;&gt;"",InpPerformance!AL47,"")</f>
        <v/>
      </c>
      <c r="AM47" s="212" t="str">
        <f>IF(InpPerformance!AM47&lt;&gt;"",InpPerformance!AM47,"")</f>
        <v/>
      </c>
      <c r="AN47" s="212" t="str">
        <f>IF(InpPerformance!AN47&lt;&gt;"",InpPerformance!AN47,"")</f>
        <v/>
      </c>
      <c r="AO47" s="212" t="str">
        <f>IF(InpPerformance!AO47&lt;&gt;"",InpPerformance!AO47,"")</f>
        <v/>
      </c>
      <c r="AP47" s="212" t="str">
        <f>IF(InpPerformance!AP47&lt;&gt;"",InpPerformance!AP47,"")</f>
        <v/>
      </c>
      <c r="AQ47" s="212" t="str">
        <f>IF(InpPerformance!AQ47&lt;&gt;"",InpPerformance!AQ47,"")</f>
        <v/>
      </c>
      <c r="AR47" s="92" t="str">
        <f>IF(InpPerformance!AR47&lt;&gt;"",InpPerformance!AR47,"")</f>
        <v/>
      </c>
      <c r="AS47" s="92" t="str">
        <f>IF(InpPerformance!AS47&lt;&gt;"",InpPerformance!AS47,"")</f>
        <v/>
      </c>
      <c r="AT47" s="92" t="str">
        <f>IF(InpPerformance!AT47&lt;&gt;"",InpPerformance!AT47,"")</f>
        <v/>
      </c>
      <c r="AU47" s="92" t="str">
        <f>IF(InpPerformance!AU47&lt;&gt;"",InpPerformance!AU47,"")</f>
        <v/>
      </c>
      <c r="AV47" s="92" t="str">
        <f>IF(InpPerformance!AV47&lt;&gt;"",InpPerformance!AV47,"")</f>
        <v/>
      </c>
      <c r="AW47" s="92" t="str">
        <f>IF(InpPerformance!AW47&lt;&gt;"",InpPerformance!AW47,"")</f>
        <v/>
      </c>
      <c r="AX47" s="92" t="str">
        <f>IF(InpPerformance!AX47&lt;&gt;"",InpPerformance!AX47,"")</f>
        <v/>
      </c>
      <c r="AY47" s="92" t="str">
        <f>IF(InpPerformance!AY47&lt;&gt;"",InpPerformance!AY47,"")</f>
        <v/>
      </c>
      <c r="AZ47" s="92" t="str">
        <f>IF(InpPerformance!AZ47&lt;&gt;"",InpPerformance!AZ47,"")</f>
        <v/>
      </c>
      <c r="BA47" s="92" t="str">
        <f>IF(InpPerformance!BA47&lt;&gt;"",InpPerformance!BA47,"")</f>
        <v/>
      </c>
      <c r="BB47" s="92" t="str">
        <f>IF(InpPerformance!BB47&lt;&gt;"",InpPerformance!BB47,"")</f>
        <v/>
      </c>
      <c r="BC47" s="92" t="str">
        <f>IF(InpPerformance!BC47&lt;&gt;"",InpPerformance!BC47,"")</f>
        <v/>
      </c>
      <c r="BD47" s="92" t="str">
        <f>IF(InpPerformance!BD47&lt;&gt;"",InpPerformance!BD47,"")</f>
        <v/>
      </c>
      <c r="BE47" s="92" t="str">
        <f>IF(InpPerformance!BE47&lt;&gt;"",InpPerformance!BE47,"")</f>
        <v/>
      </c>
      <c r="BF47" s="92" t="str">
        <f>IF(InpPerformance!BF47&lt;&gt;"",InpPerformance!BF47,"")</f>
        <v/>
      </c>
      <c r="BG47" s="92" t="str">
        <f>IF(InpPerformance!BG47&lt;&gt;"",InpPerformance!BG47,"")</f>
        <v/>
      </c>
      <c r="BH47" s="92" t="str">
        <f>IF(InpPerformance!BH47&lt;&gt;"",InpPerformance!BH47,"")</f>
        <v/>
      </c>
      <c r="BI47" s="92" t="str">
        <f>IF(InpPerformance!BI47&lt;&gt;"",InpPerformance!BI47,"")</f>
        <v/>
      </c>
      <c r="BJ47" s="92" t="str">
        <f>IF(InpPerformance!BJ47&lt;&gt;"",InpPerformance!BJ47,"")</f>
        <v/>
      </c>
      <c r="BK47" s="92" t="str">
        <f>IF(InpPerformance!BK47&lt;&gt;"",InpPerformance!BK47,"")</f>
        <v/>
      </c>
      <c r="BL47" s="92" t="str">
        <f>IF(InpPerformance!BL47&lt;&gt;"",InpPerformance!BL47,"")</f>
        <v/>
      </c>
      <c r="BM47" s="92" t="str">
        <f>IF(InpPerformance!BM47&lt;&gt;"",InpPerformance!BM47,"")</f>
        <v/>
      </c>
      <c r="BN47" s="92" t="str">
        <f>IF(InpPerformance!BN47&lt;&gt;"",InpPerformance!BN47,"")</f>
        <v/>
      </c>
      <c r="BO47" s="92" t="str">
        <f>IF(InpPerformance!BO47&lt;&gt;"",InpPerformance!BO47,"")</f>
        <v/>
      </c>
      <c r="BP47" s="92" t="str">
        <f>IF(InpPerformance!BP47&lt;&gt;"",InpPerformance!BP47,"")</f>
        <v/>
      </c>
      <c r="BQ47" s="92" t="str">
        <f>IF(InpPerformance!BQ47&lt;&gt;"",InpPerformance!BQ47,"")</f>
        <v/>
      </c>
    </row>
    <row r="48" spans="4:69" s="16" customFormat="1" x14ac:dyDescent="0.3">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2:69" s="48" customFormat="1" x14ac:dyDescent="0.3">
      <c r="E49" s="48" t="str">
        <f>InpPerformance!E49</f>
        <v>Enhanced outperformance threshold</v>
      </c>
      <c r="G49" s="48" t="str">
        <f>InpPerformance!G49</f>
        <v>Performance commitment unit</v>
      </c>
      <c r="J49" s="213" t="str">
        <f>IF(InpPerformance!J49&lt;&gt;"",InpPerformance!J49,"")</f>
        <v/>
      </c>
      <c r="K49" s="213" t="str">
        <f>IF(InpPerformance!K49&lt;&gt;"",InpPerformance!K49,"")</f>
        <v/>
      </c>
      <c r="L49" s="213" t="str">
        <f>IF(InpPerformance!L49&lt;&gt;"",InpPerformance!L49,"")</f>
        <v/>
      </c>
      <c r="M49" s="213" t="str">
        <f>IF(InpPerformance!M49&lt;&gt;"",InpPerformance!M49,"")</f>
        <v/>
      </c>
      <c r="N49" s="213" t="str">
        <f>IF(InpPerformance!N49&lt;&gt;"",InpPerformance!N49,"")</f>
        <v/>
      </c>
      <c r="O49" s="213" t="str">
        <f>IF(InpPerformance!O49&lt;&gt;"",InpPerformance!O49,"")</f>
        <v/>
      </c>
      <c r="P49" s="213" t="str">
        <f>IF(InpPerformance!P49&lt;&gt;"",InpPerformance!P49,"")</f>
        <v/>
      </c>
      <c r="Q49" s="213" t="str">
        <f>IF(InpPerformance!Q49&lt;&gt;"",InpPerformance!Q49,"")</f>
        <v/>
      </c>
      <c r="R49" s="213" t="str">
        <f>IF(InpPerformance!R49&lt;&gt;"",InpPerformance!R49,"")</f>
        <v/>
      </c>
      <c r="S49" s="213" t="str">
        <f>IF(InpPerformance!S49&lt;&gt;"",InpPerformance!S49,"")</f>
        <v/>
      </c>
      <c r="T49" s="213" t="str">
        <f>IF(InpPerformance!T49&lt;&gt;"",InpPerformance!T49,"")</f>
        <v/>
      </c>
      <c r="U49" s="213" t="str">
        <f>IF(InpPerformance!U49&lt;&gt;"",InpPerformance!U49,"")</f>
        <v/>
      </c>
      <c r="V49" s="213" t="str">
        <f>IF(InpPerformance!V49&lt;&gt;"",InpPerformance!V49,"")</f>
        <v/>
      </c>
      <c r="W49" s="213" t="str">
        <f>IF(InpPerformance!W49&lt;&gt;"",InpPerformance!W49,"")</f>
        <v/>
      </c>
      <c r="X49" s="213" t="str">
        <f>IF(InpPerformance!X49&lt;&gt;"",InpPerformance!X49,"")</f>
        <v/>
      </c>
      <c r="Y49" s="213" t="str">
        <f>IF(InpPerformance!Y49&lt;&gt;"",InpPerformance!Y49,"")</f>
        <v/>
      </c>
      <c r="Z49" s="213" t="str">
        <f>IF(InpPerformance!Z49&lt;&gt;"",InpPerformance!Z49,"")</f>
        <v/>
      </c>
      <c r="AA49" s="213" t="str">
        <f>IF(InpPerformance!AA49&lt;&gt;"",InpPerformance!AA49,"")</f>
        <v/>
      </c>
      <c r="AB49" s="213" t="str">
        <f>IF(InpPerformance!AB49&lt;&gt;"",InpPerformance!AB49,"")</f>
        <v/>
      </c>
      <c r="AC49" s="213" t="str">
        <f>IF(InpPerformance!AC49&lt;&gt;"",InpPerformance!AC49,"")</f>
        <v/>
      </c>
      <c r="AD49" s="213" t="str">
        <f>IF(InpPerformance!AD49&lt;&gt;"",InpPerformance!AD49,"")</f>
        <v/>
      </c>
      <c r="AE49" s="213" t="str">
        <f>IF(InpPerformance!AE49&lt;&gt;"",InpPerformance!AE49,"")</f>
        <v/>
      </c>
      <c r="AF49" s="213" t="str">
        <f>IF(InpPerformance!AF49&lt;&gt;"",InpPerformance!AF49,"")</f>
        <v/>
      </c>
      <c r="AG49" s="213" t="str">
        <f>IF(InpPerformance!AG49&lt;&gt;"",InpPerformance!AG49,"")</f>
        <v/>
      </c>
      <c r="AH49" s="213" t="str">
        <f>IF(InpPerformance!AH49&lt;&gt;"",InpPerformance!AH49,"")</f>
        <v/>
      </c>
      <c r="AI49" s="213" t="str">
        <f>IF(InpPerformance!AI49&lt;&gt;"",InpPerformance!AI49,"")</f>
        <v/>
      </c>
      <c r="AJ49" s="213" t="str">
        <f>IF(InpPerformance!AJ49&lt;&gt;"",InpPerformance!AJ49,"")</f>
        <v/>
      </c>
      <c r="AK49" s="213" t="str">
        <f>IF(InpPerformance!AK49&lt;&gt;"",InpPerformance!AK49,"")</f>
        <v/>
      </c>
      <c r="AL49" s="213" t="str">
        <f>IF(InpPerformance!AL49&lt;&gt;"",InpPerformance!AL49,"")</f>
        <v/>
      </c>
      <c r="AM49" s="213" t="str">
        <f>IF(InpPerformance!AM49&lt;&gt;"",InpPerformance!AM49,"")</f>
        <v/>
      </c>
      <c r="AN49" s="213" t="str">
        <f>IF(InpPerformance!AN49&lt;&gt;"",InpPerformance!AN49,"")</f>
        <v/>
      </c>
      <c r="AO49" s="213" t="str">
        <f>IF(InpPerformance!AO49&lt;&gt;"",InpPerformance!AO49,"")</f>
        <v/>
      </c>
      <c r="AP49" s="213" t="str">
        <f>IF(InpPerformance!AP49&lt;&gt;"",InpPerformance!AP49,"")</f>
        <v/>
      </c>
      <c r="AQ49" s="213" t="str">
        <f>IF(InpPerformance!AQ49&lt;&gt;"",InpPerformance!AQ49,"")</f>
        <v/>
      </c>
      <c r="AR49" s="115" t="str">
        <f>IF(InpPerformance!AR49&lt;&gt;"",InpPerformance!AR49,"")</f>
        <v/>
      </c>
      <c r="AS49" s="115" t="str">
        <f>IF(InpPerformance!AS49&lt;&gt;"",InpPerformance!AS49,"")</f>
        <v/>
      </c>
      <c r="AT49" s="115" t="str">
        <f>IF(InpPerformance!AT49&lt;&gt;"",InpPerformance!AT49,"")</f>
        <v/>
      </c>
      <c r="AU49" s="115" t="str">
        <f>IF(InpPerformance!AU49&lt;&gt;"",InpPerformance!AU49,"")</f>
        <v/>
      </c>
      <c r="AV49" s="115" t="str">
        <f>IF(InpPerformance!AV49&lt;&gt;"",InpPerformance!AV49,"")</f>
        <v/>
      </c>
      <c r="AW49" s="115" t="str">
        <f>IF(InpPerformance!AW49&lt;&gt;"",InpPerformance!AW49,"")</f>
        <v/>
      </c>
      <c r="AX49" s="115" t="str">
        <f>IF(InpPerformance!AX49&lt;&gt;"",InpPerformance!AX49,"")</f>
        <v/>
      </c>
      <c r="AY49" s="115" t="str">
        <f>IF(InpPerformance!AY49&lt;&gt;"",InpPerformance!AY49,"")</f>
        <v/>
      </c>
      <c r="AZ49" s="115" t="str">
        <f>IF(InpPerformance!AZ49&lt;&gt;"",InpPerformance!AZ49,"")</f>
        <v/>
      </c>
      <c r="BA49" s="115" t="str">
        <f>IF(InpPerformance!BA49&lt;&gt;"",InpPerformance!BA49,"")</f>
        <v/>
      </c>
      <c r="BB49" s="115" t="str">
        <f>IF(InpPerformance!BB49&lt;&gt;"",InpPerformance!BB49,"")</f>
        <v/>
      </c>
      <c r="BC49" s="115" t="str">
        <f>IF(InpPerformance!BC49&lt;&gt;"",InpPerformance!BC49,"")</f>
        <v/>
      </c>
      <c r="BD49" s="115" t="str">
        <f>IF(InpPerformance!BD49&lt;&gt;"",InpPerformance!BD49,"")</f>
        <v/>
      </c>
      <c r="BE49" s="115" t="str">
        <f>IF(InpPerformance!BE49&lt;&gt;"",InpPerformance!BE49,"")</f>
        <v/>
      </c>
      <c r="BF49" s="115" t="str">
        <f>IF(InpPerformance!BF49&lt;&gt;"",InpPerformance!BF49,"")</f>
        <v/>
      </c>
      <c r="BG49" s="115" t="str">
        <f>IF(InpPerformance!BG49&lt;&gt;"",InpPerformance!BG49,"")</f>
        <v/>
      </c>
      <c r="BH49" s="115" t="str">
        <f>IF(InpPerformance!BH49&lt;&gt;"",InpPerformance!BH49,"")</f>
        <v/>
      </c>
      <c r="BI49" s="115" t="str">
        <f>IF(InpPerformance!BI49&lt;&gt;"",InpPerformance!BI49,"")</f>
        <v/>
      </c>
      <c r="BJ49" s="115" t="str">
        <f>IF(InpPerformance!BJ49&lt;&gt;"",InpPerformance!BJ49,"")</f>
        <v/>
      </c>
      <c r="BK49" s="115" t="str">
        <f>IF(InpPerformance!BK49&lt;&gt;"",InpPerformance!BK49,"")</f>
        <v/>
      </c>
      <c r="BL49" s="115" t="str">
        <f>IF(InpPerformance!BL49&lt;&gt;"",InpPerformance!BL49,"")</f>
        <v/>
      </c>
      <c r="BM49" s="115" t="str">
        <f>IF(InpPerformance!BM49&lt;&gt;"",InpPerformance!BM49,"")</f>
        <v/>
      </c>
      <c r="BN49" s="115" t="str">
        <f>IF(InpPerformance!BN49&lt;&gt;"",InpPerformance!BN49,"")</f>
        <v/>
      </c>
      <c r="BO49" s="115" t="str">
        <f>IF(InpPerformance!BO49&lt;&gt;"",InpPerformance!BO49,"")</f>
        <v/>
      </c>
      <c r="BP49" s="115" t="str">
        <f>IF(InpPerformance!BP49&lt;&gt;"",InpPerformance!BP49,"")</f>
        <v/>
      </c>
      <c r="BQ49" s="115" t="str">
        <f>IF(InpPerformance!BQ49&lt;&gt;"",InpPerformance!BQ49,"")</f>
        <v/>
      </c>
    </row>
    <row r="50" spans="2:69" s="48" customFormat="1" x14ac:dyDescent="0.3">
      <c r="E50" s="48" t="str">
        <f>InpPerformance!E50</f>
        <v>Enhanced underperformance threshold</v>
      </c>
      <c r="G50" s="48" t="str">
        <f>InpPerformance!G50</f>
        <v>Performance commitment unit</v>
      </c>
      <c r="J50" s="213" t="str">
        <f>IF(InpPerformance!J50&lt;&gt;"",InpPerformance!J50,"")</f>
        <v/>
      </c>
      <c r="K50" s="213" t="str">
        <f>IF(InpPerformance!K50&lt;&gt;"",InpPerformance!K50,"")</f>
        <v/>
      </c>
      <c r="L50" s="213" t="str">
        <f>IF(InpPerformance!L50&lt;&gt;"",InpPerformance!L50,"")</f>
        <v/>
      </c>
      <c r="M50" s="213" t="str">
        <f>IF(InpPerformance!M50&lt;&gt;"",InpPerformance!M50,"")</f>
        <v/>
      </c>
      <c r="N50" s="213" t="str">
        <f>IF(InpPerformance!N50&lt;&gt;"",InpPerformance!N50,"")</f>
        <v/>
      </c>
      <c r="O50" s="213" t="str">
        <f>IF(InpPerformance!O50&lt;&gt;"",InpPerformance!O50,"")</f>
        <v/>
      </c>
      <c r="P50" s="213" t="str">
        <f>IF(InpPerformance!P50&lt;&gt;"",InpPerformance!P50,"")</f>
        <v/>
      </c>
      <c r="Q50" s="213" t="str">
        <f>IF(InpPerformance!Q50&lt;&gt;"",InpPerformance!Q50,"")</f>
        <v/>
      </c>
      <c r="R50" s="213" t="str">
        <f>IF(InpPerformance!R50&lt;&gt;"",InpPerformance!R50,"")</f>
        <v/>
      </c>
      <c r="S50" s="213" t="str">
        <f>IF(InpPerformance!S50&lt;&gt;"",InpPerformance!S50,"")</f>
        <v/>
      </c>
      <c r="T50" s="213" t="str">
        <f>IF(InpPerformance!T50&lt;&gt;"",InpPerformance!T50,"")</f>
        <v/>
      </c>
      <c r="U50" s="213" t="str">
        <f>IF(InpPerformance!U50&lt;&gt;"",InpPerformance!U50,"")</f>
        <v/>
      </c>
      <c r="V50" s="213" t="str">
        <f>IF(InpPerformance!V50&lt;&gt;"",InpPerformance!V50,"")</f>
        <v/>
      </c>
      <c r="W50" s="213" t="str">
        <f>IF(InpPerformance!W50&lt;&gt;"",InpPerformance!W50,"")</f>
        <v/>
      </c>
      <c r="X50" s="213" t="str">
        <f>IF(InpPerformance!X50&lt;&gt;"",InpPerformance!X50,"")</f>
        <v/>
      </c>
      <c r="Y50" s="213" t="str">
        <f>IF(InpPerformance!Y50&lt;&gt;"",InpPerformance!Y50,"")</f>
        <v/>
      </c>
      <c r="Z50" s="213" t="str">
        <f>IF(InpPerformance!Z50&lt;&gt;"",InpPerformance!Z50,"")</f>
        <v/>
      </c>
      <c r="AA50" s="213" t="str">
        <f>IF(InpPerformance!AA50&lt;&gt;"",InpPerformance!AA50,"")</f>
        <v/>
      </c>
      <c r="AB50" s="213" t="str">
        <f>IF(InpPerformance!AB50&lt;&gt;"",InpPerformance!AB50,"")</f>
        <v/>
      </c>
      <c r="AC50" s="213" t="str">
        <f>IF(InpPerformance!AC50&lt;&gt;"",InpPerformance!AC50,"")</f>
        <v/>
      </c>
      <c r="AD50" s="213" t="str">
        <f>IF(InpPerformance!AD50&lt;&gt;"",InpPerformance!AD50,"")</f>
        <v/>
      </c>
      <c r="AE50" s="213" t="str">
        <f>IF(InpPerformance!AE50&lt;&gt;"",InpPerformance!AE50,"")</f>
        <v/>
      </c>
      <c r="AF50" s="213" t="str">
        <f>IF(InpPerformance!AF50&lt;&gt;"",InpPerformance!AF50,"")</f>
        <v/>
      </c>
      <c r="AG50" s="213" t="str">
        <f>IF(InpPerformance!AG50&lt;&gt;"",InpPerformance!AG50,"")</f>
        <v/>
      </c>
      <c r="AH50" s="213" t="str">
        <f>IF(InpPerformance!AH50&lt;&gt;"",InpPerformance!AH50,"")</f>
        <v/>
      </c>
      <c r="AI50" s="213" t="str">
        <f>IF(InpPerformance!AI50&lt;&gt;"",InpPerformance!AI50,"")</f>
        <v/>
      </c>
      <c r="AJ50" s="213" t="str">
        <f>IF(InpPerformance!AJ50&lt;&gt;"",InpPerformance!AJ50,"")</f>
        <v/>
      </c>
      <c r="AK50" s="213" t="str">
        <f>IF(InpPerformance!AK50&lt;&gt;"",InpPerformance!AK50,"")</f>
        <v/>
      </c>
      <c r="AL50" s="213" t="str">
        <f>IF(InpPerformance!AL50&lt;&gt;"",InpPerformance!AL50,"")</f>
        <v/>
      </c>
      <c r="AM50" s="213" t="str">
        <f>IF(InpPerformance!AM50&lt;&gt;"",InpPerformance!AM50,"")</f>
        <v/>
      </c>
      <c r="AN50" s="213" t="str">
        <f>IF(InpPerformance!AN50&lt;&gt;"",InpPerformance!AN50,"")</f>
        <v/>
      </c>
      <c r="AO50" s="213" t="str">
        <f>IF(InpPerformance!AO50&lt;&gt;"",InpPerformance!AO50,"")</f>
        <v/>
      </c>
      <c r="AP50" s="213" t="str">
        <f>IF(InpPerformance!AP50&lt;&gt;"",InpPerformance!AP50,"")</f>
        <v/>
      </c>
      <c r="AQ50" s="213" t="str">
        <f>IF(InpPerformance!AQ50&lt;&gt;"",InpPerformance!AQ50,"")</f>
        <v/>
      </c>
      <c r="AR50" s="115" t="str">
        <f>IF(InpPerformance!AR50&lt;&gt;"",InpPerformance!AR50,"")</f>
        <v/>
      </c>
      <c r="AS50" s="115" t="str">
        <f>IF(InpPerformance!AS50&lt;&gt;"",InpPerformance!AS50,"")</f>
        <v/>
      </c>
      <c r="AT50" s="115" t="str">
        <f>IF(InpPerformance!AT50&lt;&gt;"",InpPerformance!AT50,"")</f>
        <v/>
      </c>
      <c r="AU50" s="115" t="str">
        <f>IF(InpPerformance!AU50&lt;&gt;"",InpPerformance!AU50,"")</f>
        <v/>
      </c>
      <c r="AV50" s="115" t="str">
        <f>IF(InpPerformance!AV50&lt;&gt;"",InpPerformance!AV50,"")</f>
        <v/>
      </c>
      <c r="AW50" s="115" t="str">
        <f>IF(InpPerformance!AW50&lt;&gt;"",InpPerformance!AW50,"")</f>
        <v/>
      </c>
      <c r="AX50" s="115" t="str">
        <f>IF(InpPerformance!AX50&lt;&gt;"",InpPerformance!AX50,"")</f>
        <v/>
      </c>
      <c r="AY50" s="115" t="str">
        <f>IF(InpPerformance!AY50&lt;&gt;"",InpPerformance!AY50,"")</f>
        <v/>
      </c>
      <c r="AZ50" s="115" t="str">
        <f>IF(InpPerformance!AZ50&lt;&gt;"",InpPerformance!AZ50,"")</f>
        <v/>
      </c>
      <c r="BA50" s="115" t="str">
        <f>IF(InpPerformance!BA50&lt;&gt;"",InpPerformance!BA50,"")</f>
        <v/>
      </c>
      <c r="BB50" s="115" t="str">
        <f>IF(InpPerformance!BB50&lt;&gt;"",InpPerformance!BB50,"")</f>
        <v/>
      </c>
      <c r="BC50" s="115" t="str">
        <f>IF(InpPerformance!BC50&lt;&gt;"",InpPerformance!BC50,"")</f>
        <v/>
      </c>
      <c r="BD50" s="115" t="str">
        <f>IF(InpPerformance!BD50&lt;&gt;"",InpPerformance!BD50,"")</f>
        <v/>
      </c>
      <c r="BE50" s="115" t="str">
        <f>IF(InpPerformance!BE50&lt;&gt;"",InpPerformance!BE50,"")</f>
        <v/>
      </c>
      <c r="BF50" s="115" t="str">
        <f>IF(InpPerformance!BF50&lt;&gt;"",InpPerformance!BF50,"")</f>
        <v/>
      </c>
      <c r="BG50" s="115" t="str">
        <f>IF(InpPerformance!BG50&lt;&gt;"",InpPerformance!BG50,"")</f>
        <v/>
      </c>
      <c r="BH50" s="115" t="str">
        <f>IF(InpPerformance!BH50&lt;&gt;"",InpPerformance!BH50,"")</f>
        <v/>
      </c>
      <c r="BI50" s="115" t="str">
        <f>IF(InpPerformance!BI50&lt;&gt;"",InpPerformance!BI50,"")</f>
        <v/>
      </c>
      <c r="BJ50" s="115" t="str">
        <f>IF(InpPerformance!BJ50&lt;&gt;"",InpPerformance!BJ50,"")</f>
        <v/>
      </c>
      <c r="BK50" s="115" t="str">
        <f>IF(InpPerformance!BK50&lt;&gt;"",InpPerformance!BK50,"")</f>
        <v/>
      </c>
      <c r="BL50" s="115" t="str">
        <f>IF(InpPerformance!BL50&lt;&gt;"",InpPerformance!BL50,"")</f>
        <v/>
      </c>
      <c r="BM50" s="115" t="str">
        <f>IF(InpPerformance!BM50&lt;&gt;"",InpPerformance!BM50,"")</f>
        <v/>
      </c>
      <c r="BN50" s="115" t="str">
        <f>IF(InpPerformance!BN50&lt;&gt;"",InpPerformance!BN50,"")</f>
        <v/>
      </c>
      <c r="BO50" s="115" t="str">
        <f>IF(InpPerformance!BO50&lt;&gt;"",InpPerformance!BO50,"")</f>
        <v/>
      </c>
      <c r="BP50" s="115" t="str">
        <f>IF(InpPerformance!BP50&lt;&gt;"",InpPerformance!BP50,"")</f>
        <v/>
      </c>
      <c r="BQ50" s="115" t="str">
        <f>IF(InpPerformance!BQ50&lt;&gt;"",InpPerformance!BQ50,"")</f>
        <v/>
      </c>
    </row>
    <row r="51" spans="2:69" s="48" customFormat="1" x14ac:dyDescent="0.3">
      <c r="E51" s="48" t="str">
        <f>InpPerformance!E51</f>
        <v>Enhanced underperformance collar</v>
      </c>
      <c r="G51" s="48" t="str">
        <f>InpPerformance!G51</f>
        <v>Performance commitment unit</v>
      </c>
      <c r="J51" s="213" t="str">
        <f>IF(InpPerformance!J51&lt;&gt;"",InpPerformance!J51,"")</f>
        <v/>
      </c>
      <c r="K51" s="213" t="str">
        <f>IF(InpPerformance!K51&lt;&gt;"",InpPerformance!K51,"")</f>
        <v/>
      </c>
      <c r="L51" s="213" t="str">
        <f>IF(InpPerformance!L51&lt;&gt;"",InpPerformance!L51,"")</f>
        <v/>
      </c>
      <c r="M51" s="213" t="str">
        <f>IF(InpPerformance!M51&lt;&gt;"",InpPerformance!M51,"")</f>
        <v/>
      </c>
      <c r="N51" s="213" t="str">
        <f>IF(InpPerformance!N51&lt;&gt;"",InpPerformance!N51,"")</f>
        <v/>
      </c>
      <c r="O51" s="213" t="str">
        <f>IF(InpPerformance!O51&lt;&gt;"",InpPerformance!O51,"")</f>
        <v/>
      </c>
      <c r="P51" s="213" t="str">
        <f>IF(InpPerformance!P51&lt;&gt;"",InpPerformance!P51,"")</f>
        <v/>
      </c>
      <c r="Q51" s="213" t="str">
        <f>IF(InpPerformance!Q51&lt;&gt;"",InpPerformance!Q51,"")</f>
        <v/>
      </c>
      <c r="R51" s="213" t="str">
        <f>IF(InpPerformance!R51&lt;&gt;"",InpPerformance!R51,"")</f>
        <v/>
      </c>
      <c r="S51" s="213" t="str">
        <f>IF(InpPerformance!S51&lt;&gt;"",InpPerformance!S51,"")</f>
        <v/>
      </c>
      <c r="T51" s="213" t="str">
        <f>IF(InpPerformance!T51&lt;&gt;"",InpPerformance!T51,"")</f>
        <v/>
      </c>
      <c r="U51" s="213" t="str">
        <f>IF(InpPerformance!U51&lt;&gt;"",InpPerformance!U51,"")</f>
        <v/>
      </c>
      <c r="V51" s="213" t="str">
        <f>IF(InpPerformance!V51&lt;&gt;"",InpPerformance!V51,"")</f>
        <v/>
      </c>
      <c r="W51" s="213" t="str">
        <f>IF(InpPerformance!W51&lt;&gt;"",InpPerformance!W51,"")</f>
        <v/>
      </c>
      <c r="X51" s="213" t="str">
        <f>IF(InpPerformance!X51&lt;&gt;"",InpPerformance!X51,"")</f>
        <v/>
      </c>
      <c r="Y51" s="213" t="str">
        <f>IF(InpPerformance!Y51&lt;&gt;"",InpPerformance!Y51,"")</f>
        <v/>
      </c>
      <c r="Z51" s="213" t="str">
        <f>IF(InpPerformance!Z51&lt;&gt;"",InpPerformance!Z51,"")</f>
        <v/>
      </c>
      <c r="AA51" s="213" t="str">
        <f>IF(InpPerformance!AA51&lt;&gt;"",InpPerformance!AA51,"")</f>
        <v/>
      </c>
      <c r="AB51" s="213" t="str">
        <f>IF(InpPerformance!AB51&lt;&gt;"",InpPerformance!AB51,"")</f>
        <v/>
      </c>
      <c r="AC51" s="213" t="str">
        <f>IF(InpPerformance!AC51&lt;&gt;"",InpPerformance!AC51,"")</f>
        <v/>
      </c>
      <c r="AD51" s="213" t="str">
        <f>IF(InpPerformance!AD51&lt;&gt;"",InpPerformance!AD51,"")</f>
        <v/>
      </c>
      <c r="AE51" s="213" t="str">
        <f>IF(InpPerformance!AE51&lt;&gt;"",InpPerformance!AE51,"")</f>
        <v/>
      </c>
      <c r="AF51" s="213" t="str">
        <f>IF(InpPerformance!AF51&lt;&gt;"",InpPerformance!AF51,"")</f>
        <v/>
      </c>
      <c r="AG51" s="213" t="str">
        <f>IF(InpPerformance!AG51&lt;&gt;"",InpPerformance!AG51,"")</f>
        <v/>
      </c>
      <c r="AH51" s="213" t="str">
        <f>IF(InpPerformance!AH51&lt;&gt;"",InpPerformance!AH51,"")</f>
        <v/>
      </c>
      <c r="AI51" s="213" t="str">
        <f>IF(InpPerformance!AI51&lt;&gt;"",InpPerformance!AI51,"")</f>
        <v/>
      </c>
      <c r="AJ51" s="213" t="str">
        <f>IF(InpPerformance!AJ51&lt;&gt;"",InpPerformance!AJ51,"")</f>
        <v/>
      </c>
      <c r="AK51" s="213" t="str">
        <f>IF(InpPerformance!AK51&lt;&gt;"",InpPerformance!AK51,"")</f>
        <v/>
      </c>
      <c r="AL51" s="213" t="str">
        <f>IF(InpPerformance!AL51&lt;&gt;"",InpPerformance!AL51,"")</f>
        <v/>
      </c>
      <c r="AM51" s="213" t="str">
        <f>IF(InpPerformance!AM51&lt;&gt;"",InpPerformance!AM51,"")</f>
        <v/>
      </c>
      <c r="AN51" s="213" t="str">
        <f>IF(InpPerformance!AN51&lt;&gt;"",InpPerformance!AN51,"")</f>
        <v/>
      </c>
      <c r="AO51" s="213" t="str">
        <f>IF(InpPerformance!AO51&lt;&gt;"",InpPerformance!AO51,"")</f>
        <v/>
      </c>
      <c r="AP51" s="213" t="str">
        <f>IF(InpPerformance!AP51&lt;&gt;"",InpPerformance!AP51,"")</f>
        <v/>
      </c>
      <c r="AQ51" s="213" t="str">
        <f>IF(InpPerformance!AQ51&lt;&gt;"",InpPerformance!AQ51,"")</f>
        <v/>
      </c>
      <c r="AR51" s="115" t="str">
        <f>IF(InpPerformance!AR51&lt;&gt;"",InpPerformance!AR51,"")</f>
        <v/>
      </c>
      <c r="AS51" s="115" t="str">
        <f>IF(InpPerformance!AS51&lt;&gt;"",InpPerformance!AS51,"")</f>
        <v/>
      </c>
      <c r="AT51" s="115" t="str">
        <f>IF(InpPerformance!AT51&lt;&gt;"",InpPerformance!AT51,"")</f>
        <v/>
      </c>
      <c r="AU51" s="115" t="str">
        <f>IF(InpPerformance!AU51&lt;&gt;"",InpPerformance!AU51,"")</f>
        <v/>
      </c>
      <c r="AV51" s="115" t="str">
        <f>IF(InpPerformance!AV51&lt;&gt;"",InpPerformance!AV51,"")</f>
        <v/>
      </c>
      <c r="AW51" s="115" t="str">
        <f>IF(InpPerformance!AW51&lt;&gt;"",InpPerformance!AW51,"")</f>
        <v/>
      </c>
      <c r="AX51" s="115" t="str">
        <f>IF(InpPerformance!AX51&lt;&gt;"",InpPerformance!AX51,"")</f>
        <v/>
      </c>
      <c r="AY51" s="115" t="str">
        <f>IF(InpPerformance!AY51&lt;&gt;"",InpPerformance!AY51,"")</f>
        <v/>
      </c>
      <c r="AZ51" s="115" t="str">
        <f>IF(InpPerformance!AZ51&lt;&gt;"",InpPerformance!AZ51,"")</f>
        <v/>
      </c>
      <c r="BA51" s="115" t="str">
        <f>IF(InpPerformance!BA51&lt;&gt;"",InpPerformance!BA51,"")</f>
        <v/>
      </c>
      <c r="BB51" s="115" t="str">
        <f>IF(InpPerformance!BB51&lt;&gt;"",InpPerformance!BB51,"")</f>
        <v/>
      </c>
      <c r="BC51" s="115" t="str">
        <f>IF(InpPerformance!BC51&lt;&gt;"",InpPerformance!BC51,"")</f>
        <v/>
      </c>
      <c r="BD51" s="115" t="str">
        <f>IF(InpPerformance!BD51&lt;&gt;"",InpPerformance!BD51,"")</f>
        <v/>
      </c>
      <c r="BE51" s="115" t="str">
        <f>IF(InpPerformance!BE51&lt;&gt;"",InpPerformance!BE51,"")</f>
        <v/>
      </c>
      <c r="BF51" s="115" t="str">
        <f>IF(InpPerformance!BF51&lt;&gt;"",InpPerformance!BF51,"")</f>
        <v/>
      </c>
      <c r="BG51" s="115" t="str">
        <f>IF(InpPerformance!BG51&lt;&gt;"",InpPerformance!BG51,"")</f>
        <v/>
      </c>
      <c r="BH51" s="115" t="str">
        <f>IF(InpPerformance!BH51&lt;&gt;"",InpPerformance!BH51,"")</f>
        <v/>
      </c>
      <c r="BI51" s="115" t="str">
        <f>IF(InpPerformance!BI51&lt;&gt;"",InpPerformance!BI51,"")</f>
        <v/>
      </c>
      <c r="BJ51" s="115" t="str">
        <f>IF(InpPerformance!BJ51&lt;&gt;"",InpPerformance!BJ51,"")</f>
        <v/>
      </c>
      <c r="BK51" s="115" t="str">
        <f>IF(InpPerformance!BK51&lt;&gt;"",InpPerformance!BK51,"")</f>
        <v/>
      </c>
      <c r="BL51" s="115" t="str">
        <f>IF(InpPerformance!BL51&lt;&gt;"",InpPerformance!BL51,"")</f>
        <v/>
      </c>
      <c r="BM51" s="115" t="str">
        <f>IF(InpPerformance!BM51&lt;&gt;"",InpPerformance!BM51,"")</f>
        <v/>
      </c>
      <c r="BN51" s="115" t="str">
        <f>IF(InpPerformance!BN51&lt;&gt;"",InpPerformance!BN51,"")</f>
        <v/>
      </c>
      <c r="BO51" s="115" t="str">
        <f>IF(InpPerformance!BO51&lt;&gt;"",InpPerformance!BO51,"")</f>
        <v/>
      </c>
      <c r="BP51" s="115" t="str">
        <f>IF(InpPerformance!BP51&lt;&gt;"",InpPerformance!BP51,"")</f>
        <v/>
      </c>
      <c r="BQ51" s="115" t="str">
        <f>IF(InpPerformance!BQ51&lt;&gt;"",InpPerformance!BQ51,"")</f>
        <v/>
      </c>
    </row>
    <row r="52" spans="2:69" s="16" customFormat="1" x14ac:dyDescent="0.3">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row>
    <row r="53" spans="2:69" s="48" customFormat="1" x14ac:dyDescent="0.3">
      <c r="E53" s="48" t="str">
        <f>InpPerformance!E53</f>
        <v>Enhanced outperformance rate</v>
      </c>
      <c r="G53" s="48" t="str">
        <f>InpPerformance!G53</f>
        <v>£m/unit (2012-13 prices)</v>
      </c>
      <c r="J53" s="214" t="str">
        <f>IF(InpPerformance!J53&lt;&gt;"",InpPerformance!J53,"")</f>
        <v/>
      </c>
      <c r="K53" s="214" t="str">
        <f>IF(InpPerformance!K53&lt;&gt;"",InpPerformance!K53,"")</f>
        <v/>
      </c>
      <c r="L53" s="214" t="str">
        <f>IF(InpPerformance!L53&lt;&gt;"",InpPerformance!L53,"")</f>
        <v/>
      </c>
      <c r="M53" s="214" t="str">
        <f>IF(InpPerformance!M53&lt;&gt;"",InpPerformance!M53,"")</f>
        <v/>
      </c>
      <c r="N53" s="214" t="str">
        <f>IF(InpPerformance!N53&lt;&gt;"",InpPerformance!N53,"")</f>
        <v/>
      </c>
      <c r="O53" s="214" t="str">
        <f>IF(InpPerformance!O53&lt;&gt;"",InpPerformance!O53,"")</f>
        <v/>
      </c>
      <c r="P53" s="214" t="str">
        <f>IF(InpPerformance!P53&lt;&gt;"",InpPerformance!P53,"")</f>
        <v/>
      </c>
      <c r="Q53" s="214" t="str">
        <f>IF(InpPerformance!Q53&lt;&gt;"",InpPerformance!Q53,"")</f>
        <v/>
      </c>
      <c r="R53" s="214" t="str">
        <f>IF(InpPerformance!R53&lt;&gt;"",InpPerformance!R53,"")</f>
        <v/>
      </c>
      <c r="S53" s="214" t="str">
        <f>IF(InpPerformance!S53&lt;&gt;"",InpPerformance!S53,"")</f>
        <v/>
      </c>
      <c r="T53" s="214" t="str">
        <f>IF(InpPerformance!T53&lt;&gt;"",InpPerformance!T53,"")</f>
        <v/>
      </c>
      <c r="U53" s="214" t="str">
        <f>IF(InpPerformance!U53&lt;&gt;"",InpPerformance!U53,"")</f>
        <v/>
      </c>
      <c r="V53" s="214" t="str">
        <f>IF(InpPerformance!V53&lt;&gt;"",InpPerformance!V53,"")</f>
        <v/>
      </c>
      <c r="W53" s="214" t="str">
        <f>IF(InpPerformance!W53&lt;&gt;"",InpPerformance!W53,"")</f>
        <v/>
      </c>
      <c r="X53" s="214" t="str">
        <f>IF(InpPerformance!X53&lt;&gt;"",InpPerformance!X53,"")</f>
        <v/>
      </c>
      <c r="Y53" s="214" t="str">
        <f>IF(InpPerformance!Y53&lt;&gt;"",InpPerformance!Y53,"")</f>
        <v/>
      </c>
      <c r="Z53" s="214" t="str">
        <f>IF(InpPerformance!Z53&lt;&gt;"",InpPerformance!Z53,"")</f>
        <v/>
      </c>
      <c r="AA53" s="214" t="str">
        <f>IF(InpPerformance!AA53&lt;&gt;"",InpPerformance!AA53,"")</f>
        <v/>
      </c>
      <c r="AB53" s="214" t="str">
        <f>IF(InpPerformance!AB53&lt;&gt;"",InpPerformance!AB53,"")</f>
        <v/>
      </c>
      <c r="AC53" s="214" t="str">
        <f>IF(InpPerformance!AC53&lt;&gt;"",InpPerformance!AC53,"")</f>
        <v/>
      </c>
      <c r="AD53" s="214" t="str">
        <f>IF(InpPerformance!AD53&lt;&gt;"",InpPerformance!AD53,"")</f>
        <v/>
      </c>
      <c r="AE53" s="214" t="str">
        <f>IF(InpPerformance!AE53&lt;&gt;"",InpPerformance!AE53,"")</f>
        <v/>
      </c>
      <c r="AF53" s="214" t="str">
        <f>IF(InpPerformance!AF53&lt;&gt;"",InpPerformance!AF53,"")</f>
        <v/>
      </c>
      <c r="AG53" s="214" t="str">
        <f>IF(InpPerformance!AG53&lt;&gt;"",InpPerformance!AG53,"")</f>
        <v/>
      </c>
      <c r="AH53" s="214" t="str">
        <f>IF(InpPerformance!AH53&lt;&gt;"",InpPerformance!AH53,"")</f>
        <v/>
      </c>
      <c r="AI53" s="214" t="str">
        <f>IF(InpPerformance!AI53&lt;&gt;"",InpPerformance!AI53,"")</f>
        <v/>
      </c>
      <c r="AJ53" s="214" t="str">
        <f>IF(InpPerformance!AJ53&lt;&gt;"",InpPerformance!AJ53,"")</f>
        <v/>
      </c>
      <c r="AK53" s="214" t="str">
        <f>IF(InpPerformance!AK53&lt;&gt;"",InpPerformance!AK53,"")</f>
        <v/>
      </c>
      <c r="AL53" s="214" t="str">
        <f>IF(InpPerformance!AL53&lt;&gt;"",InpPerformance!AL53,"")</f>
        <v/>
      </c>
      <c r="AM53" s="214" t="str">
        <f>IF(InpPerformance!AM53&lt;&gt;"",InpPerformance!AM53,"")</f>
        <v/>
      </c>
      <c r="AN53" s="214" t="str">
        <f>IF(InpPerformance!AN53&lt;&gt;"",InpPerformance!AN53,"")</f>
        <v/>
      </c>
      <c r="AO53" s="214" t="str">
        <f>IF(InpPerformance!AO53&lt;&gt;"",InpPerformance!AO53,"")</f>
        <v/>
      </c>
      <c r="AP53" s="214" t="str">
        <f>IF(InpPerformance!AP53&lt;&gt;"",InpPerformance!AP53,"")</f>
        <v/>
      </c>
      <c r="AQ53" s="214" t="str">
        <f>IF(InpPerformance!AQ53&lt;&gt;"",InpPerformance!AQ53,"")</f>
        <v/>
      </c>
      <c r="AR53" s="114" t="str">
        <f>IF(InpPerformance!AR53&lt;&gt;"",InpPerformance!AR53,"")</f>
        <v/>
      </c>
      <c r="AS53" s="114" t="str">
        <f>IF(InpPerformance!AS53&lt;&gt;"",InpPerformance!AS53,"")</f>
        <v/>
      </c>
      <c r="AT53" s="114" t="str">
        <f>IF(InpPerformance!AT53&lt;&gt;"",InpPerformance!AT53,"")</f>
        <v/>
      </c>
      <c r="AU53" s="114" t="str">
        <f>IF(InpPerformance!AU53&lt;&gt;"",InpPerformance!AU53,"")</f>
        <v/>
      </c>
      <c r="AV53" s="114" t="str">
        <f>IF(InpPerformance!AV53&lt;&gt;"",InpPerformance!AV53,"")</f>
        <v/>
      </c>
      <c r="AW53" s="114" t="str">
        <f>IF(InpPerformance!AW53&lt;&gt;"",InpPerformance!AW53,"")</f>
        <v/>
      </c>
      <c r="AX53" s="114" t="str">
        <f>IF(InpPerformance!AX53&lt;&gt;"",InpPerformance!AX53,"")</f>
        <v/>
      </c>
      <c r="AY53" s="114" t="str">
        <f>IF(InpPerformance!AY53&lt;&gt;"",InpPerformance!AY53,"")</f>
        <v/>
      </c>
      <c r="AZ53" s="114" t="str">
        <f>IF(InpPerformance!AZ53&lt;&gt;"",InpPerformance!AZ53,"")</f>
        <v/>
      </c>
      <c r="BA53" s="114" t="str">
        <f>IF(InpPerformance!BA53&lt;&gt;"",InpPerformance!BA53,"")</f>
        <v/>
      </c>
      <c r="BB53" s="114" t="str">
        <f>IF(InpPerformance!BB53&lt;&gt;"",InpPerformance!BB53,"")</f>
        <v/>
      </c>
      <c r="BC53" s="114" t="str">
        <f>IF(InpPerformance!BC53&lt;&gt;"",InpPerformance!BC53,"")</f>
        <v/>
      </c>
      <c r="BD53" s="114" t="str">
        <f>IF(InpPerformance!BD53&lt;&gt;"",InpPerformance!BD53,"")</f>
        <v/>
      </c>
      <c r="BE53" s="114" t="str">
        <f>IF(InpPerformance!BE53&lt;&gt;"",InpPerformance!BE53,"")</f>
        <v/>
      </c>
      <c r="BF53" s="114" t="str">
        <f>IF(InpPerformance!BF53&lt;&gt;"",InpPerformance!BF53,"")</f>
        <v/>
      </c>
      <c r="BG53" s="114" t="str">
        <f>IF(InpPerformance!BG53&lt;&gt;"",InpPerformance!BG53,"")</f>
        <v/>
      </c>
      <c r="BH53" s="114" t="str">
        <f>IF(InpPerformance!BH53&lt;&gt;"",InpPerformance!BH53,"")</f>
        <v/>
      </c>
      <c r="BI53" s="114" t="str">
        <f>IF(InpPerformance!BI53&lt;&gt;"",InpPerformance!BI53,"")</f>
        <v/>
      </c>
      <c r="BJ53" s="114" t="str">
        <f>IF(InpPerformance!BJ53&lt;&gt;"",InpPerformance!BJ53,"")</f>
        <v/>
      </c>
      <c r="BK53" s="114" t="str">
        <f>IF(InpPerformance!BK53&lt;&gt;"",InpPerformance!BK53,"")</f>
        <v/>
      </c>
      <c r="BL53" s="114" t="str">
        <f>IF(InpPerformance!BL53&lt;&gt;"",InpPerformance!BL53,"")</f>
        <v/>
      </c>
      <c r="BM53" s="114" t="str">
        <f>IF(InpPerformance!BM53&lt;&gt;"",InpPerformance!BM53,"")</f>
        <v/>
      </c>
      <c r="BN53" s="114" t="str">
        <f>IF(InpPerformance!BN53&lt;&gt;"",InpPerformance!BN53,"")</f>
        <v/>
      </c>
      <c r="BO53" s="114" t="str">
        <f>IF(InpPerformance!BO53&lt;&gt;"",InpPerformance!BO53,"")</f>
        <v/>
      </c>
      <c r="BP53" s="114" t="str">
        <f>IF(InpPerformance!BP53&lt;&gt;"",InpPerformance!BP53,"")</f>
        <v/>
      </c>
      <c r="BQ53" s="114" t="str">
        <f>IF(InpPerformance!BQ53&lt;&gt;"",InpPerformance!BQ53,"")</f>
        <v/>
      </c>
    </row>
    <row r="54" spans="2:69" s="48" customFormat="1" x14ac:dyDescent="0.3">
      <c r="E54" s="48" t="str">
        <f>InpPerformance!E54</f>
        <v>Enhanced underperformance rate</v>
      </c>
      <c r="G54" s="48" t="str">
        <f>InpPerformance!G54</f>
        <v>£m/unit (2012-13 prices)</v>
      </c>
      <c r="J54" s="214" t="str">
        <f>IF(InpPerformance!J54&lt;&gt;"",InpPerformance!J54,"")</f>
        <v/>
      </c>
      <c r="K54" s="214" t="str">
        <f>IF(InpPerformance!K54&lt;&gt;"",InpPerformance!K54,"")</f>
        <v/>
      </c>
      <c r="L54" s="214" t="str">
        <f>IF(InpPerformance!L54&lt;&gt;"",InpPerformance!L54,"")</f>
        <v/>
      </c>
      <c r="M54" s="214" t="str">
        <f>IF(InpPerformance!M54&lt;&gt;"",InpPerformance!M54,"")</f>
        <v/>
      </c>
      <c r="N54" s="214" t="str">
        <f>IF(InpPerformance!N54&lt;&gt;"",InpPerformance!N54,"")</f>
        <v/>
      </c>
      <c r="O54" s="214" t="str">
        <f>IF(InpPerformance!O54&lt;&gt;"",InpPerformance!O54,"")</f>
        <v/>
      </c>
      <c r="P54" s="214" t="str">
        <f>IF(InpPerformance!P54&lt;&gt;"",InpPerformance!P54,"")</f>
        <v/>
      </c>
      <c r="Q54" s="214" t="str">
        <f>IF(InpPerformance!Q54&lt;&gt;"",InpPerformance!Q54,"")</f>
        <v/>
      </c>
      <c r="R54" s="214" t="str">
        <f>IF(InpPerformance!R54&lt;&gt;"",InpPerformance!R54,"")</f>
        <v/>
      </c>
      <c r="S54" s="214" t="str">
        <f>IF(InpPerformance!S54&lt;&gt;"",InpPerformance!S54,"")</f>
        <v/>
      </c>
      <c r="T54" s="214" t="str">
        <f>IF(InpPerformance!T54&lt;&gt;"",InpPerformance!T54,"")</f>
        <v/>
      </c>
      <c r="U54" s="214" t="str">
        <f>IF(InpPerformance!U54&lt;&gt;"",InpPerformance!U54,"")</f>
        <v/>
      </c>
      <c r="V54" s="214" t="str">
        <f>IF(InpPerformance!V54&lt;&gt;"",InpPerformance!V54,"")</f>
        <v/>
      </c>
      <c r="W54" s="214" t="str">
        <f>IF(InpPerformance!W54&lt;&gt;"",InpPerformance!W54,"")</f>
        <v/>
      </c>
      <c r="X54" s="214" t="str">
        <f>IF(InpPerformance!X54&lt;&gt;"",InpPerformance!X54,"")</f>
        <v/>
      </c>
      <c r="Y54" s="214" t="str">
        <f>IF(InpPerformance!Y54&lt;&gt;"",InpPerformance!Y54,"")</f>
        <v/>
      </c>
      <c r="Z54" s="214" t="str">
        <f>IF(InpPerformance!Z54&lt;&gt;"",InpPerformance!Z54,"")</f>
        <v/>
      </c>
      <c r="AA54" s="214" t="str">
        <f>IF(InpPerformance!AA54&lt;&gt;"",InpPerformance!AA54,"")</f>
        <v/>
      </c>
      <c r="AB54" s="214" t="str">
        <f>IF(InpPerformance!AB54&lt;&gt;"",InpPerformance!AB54,"")</f>
        <v/>
      </c>
      <c r="AC54" s="214" t="str">
        <f>IF(InpPerformance!AC54&lt;&gt;"",InpPerformance!AC54,"")</f>
        <v/>
      </c>
      <c r="AD54" s="214" t="str">
        <f>IF(InpPerformance!AD54&lt;&gt;"",InpPerformance!AD54,"")</f>
        <v/>
      </c>
      <c r="AE54" s="214" t="str">
        <f>IF(InpPerformance!AE54&lt;&gt;"",InpPerformance!AE54,"")</f>
        <v/>
      </c>
      <c r="AF54" s="214" t="str">
        <f>IF(InpPerformance!AF54&lt;&gt;"",InpPerformance!AF54,"")</f>
        <v/>
      </c>
      <c r="AG54" s="214" t="str">
        <f>IF(InpPerformance!AG54&lt;&gt;"",InpPerformance!AG54,"")</f>
        <v/>
      </c>
      <c r="AH54" s="214" t="str">
        <f>IF(InpPerformance!AH54&lt;&gt;"",InpPerformance!AH54,"")</f>
        <v/>
      </c>
      <c r="AI54" s="214" t="str">
        <f>IF(InpPerformance!AI54&lt;&gt;"",InpPerformance!AI54,"")</f>
        <v/>
      </c>
      <c r="AJ54" s="214" t="str">
        <f>IF(InpPerformance!AJ54&lt;&gt;"",InpPerformance!AJ54,"")</f>
        <v/>
      </c>
      <c r="AK54" s="214" t="str">
        <f>IF(InpPerformance!AK54&lt;&gt;"",InpPerformance!AK54,"")</f>
        <v/>
      </c>
      <c r="AL54" s="214" t="str">
        <f>IF(InpPerformance!AL54&lt;&gt;"",InpPerformance!AL54,"")</f>
        <v/>
      </c>
      <c r="AM54" s="214" t="str">
        <f>IF(InpPerformance!AM54&lt;&gt;"",InpPerformance!AM54,"")</f>
        <v/>
      </c>
      <c r="AN54" s="214" t="str">
        <f>IF(InpPerformance!AN54&lt;&gt;"",InpPerformance!AN54,"")</f>
        <v/>
      </c>
      <c r="AO54" s="214" t="str">
        <f>IF(InpPerformance!AO54&lt;&gt;"",InpPerformance!AO54,"")</f>
        <v/>
      </c>
      <c r="AP54" s="214" t="str">
        <f>IF(InpPerformance!AP54&lt;&gt;"",InpPerformance!AP54,"")</f>
        <v/>
      </c>
      <c r="AQ54" s="214" t="str">
        <f>IF(InpPerformance!AQ54&lt;&gt;"",InpPerformance!AQ54,"")</f>
        <v/>
      </c>
      <c r="AR54" s="114" t="str">
        <f>IF(InpPerformance!AR54&lt;&gt;"",InpPerformance!AR54,"")</f>
        <v/>
      </c>
      <c r="AS54" s="114" t="str">
        <f>IF(InpPerformance!AS54&lt;&gt;"",InpPerformance!AS54,"")</f>
        <v/>
      </c>
      <c r="AT54" s="114" t="str">
        <f>IF(InpPerformance!AT54&lt;&gt;"",InpPerformance!AT54,"")</f>
        <v/>
      </c>
      <c r="AU54" s="114" t="str">
        <f>IF(InpPerformance!AU54&lt;&gt;"",InpPerformance!AU54,"")</f>
        <v/>
      </c>
      <c r="AV54" s="114" t="str">
        <f>IF(InpPerformance!AV54&lt;&gt;"",InpPerformance!AV54,"")</f>
        <v/>
      </c>
      <c r="AW54" s="114" t="str">
        <f>IF(InpPerformance!AW54&lt;&gt;"",InpPerformance!AW54,"")</f>
        <v/>
      </c>
      <c r="AX54" s="114" t="str">
        <f>IF(InpPerformance!AX54&lt;&gt;"",InpPerformance!AX54,"")</f>
        <v/>
      </c>
      <c r="AY54" s="114" t="str">
        <f>IF(InpPerformance!AY54&lt;&gt;"",InpPerformance!AY54,"")</f>
        <v/>
      </c>
      <c r="AZ54" s="114" t="str">
        <f>IF(InpPerformance!AZ54&lt;&gt;"",InpPerformance!AZ54,"")</f>
        <v/>
      </c>
      <c r="BA54" s="114" t="str">
        <f>IF(InpPerformance!BA54&lt;&gt;"",InpPerformance!BA54,"")</f>
        <v/>
      </c>
      <c r="BB54" s="114" t="str">
        <f>IF(InpPerformance!BB54&lt;&gt;"",InpPerformance!BB54,"")</f>
        <v/>
      </c>
      <c r="BC54" s="114" t="str">
        <f>IF(InpPerformance!BC54&lt;&gt;"",InpPerformance!BC54,"")</f>
        <v/>
      </c>
      <c r="BD54" s="114" t="str">
        <f>IF(InpPerformance!BD54&lt;&gt;"",InpPerformance!BD54,"")</f>
        <v/>
      </c>
      <c r="BE54" s="114" t="str">
        <f>IF(InpPerformance!BE54&lt;&gt;"",InpPerformance!BE54,"")</f>
        <v/>
      </c>
      <c r="BF54" s="114" t="str">
        <f>IF(InpPerformance!BF54&lt;&gt;"",InpPerformance!BF54,"")</f>
        <v/>
      </c>
      <c r="BG54" s="114" t="str">
        <f>IF(InpPerformance!BG54&lt;&gt;"",InpPerformance!BG54,"")</f>
        <v/>
      </c>
      <c r="BH54" s="114" t="str">
        <f>IF(InpPerformance!BH54&lt;&gt;"",InpPerformance!BH54,"")</f>
        <v/>
      </c>
      <c r="BI54" s="114" t="str">
        <f>IF(InpPerformance!BI54&lt;&gt;"",InpPerformance!BI54,"")</f>
        <v/>
      </c>
      <c r="BJ54" s="114" t="str">
        <f>IF(InpPerformance!BJ54&lt;&gt;"",InpPerformance!BJ54,"")</f>
        <v/>
      </c>
      <c r="BK54" s="114" t="str">
        <f>IF(InpPerformance!BK54&lt;&gt;"",InpPerformance!BK54,"")</f>
        <v/>
      </c>
      <c r="BL54" s="114" t="str">
        <f>IF(InpPerformance!BL54&lt;&gt;"",InpPerformance!BL54,"")</f>
        <v/>
      </c>
      <c r="BM54" s="114" t="str">
        <f>IF(InpPerformance!BM54&lt;&gt;"",InpPerformance!BM54,"")</f>
        <v/>
      </c>
      <c r="BN54" s="114" t="str">
        <f>IF(InpPerformance!BN54&lt;&gt;"",InpPerformance!BN54,"")</f>
        <v/>
      </c>
      <c r="BO54" s="114" t="str">
        <f>IF(InpPerformance!BO54&lt;&gt;"",InpPerformance!BO54,"")</f>
        <v/>
      </c>
      <c r="BP54" s="114" t="str">
        <f>IF(InpPerformance!BP54&lt;&gt;"",InpPerformance!BP54,"")</f>
        <v/>
      </c>
      <c r="BQ54" s="114" t="str">
        <f>IF(InpPerformance!BQ54&lt;&gt;"",InpPerformance!BQ54,"")</f>
        <v/>
      </c>
    </row>
    <row r="55" spans="2:69" s="16" customFormat="1" x14ac:dyDescent="0.3">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row>
    <row r="56" spans="2:69" s="16" customFormat="1" x14ac:dyDescent="0.3">
      <c r="D56" s="31" t="s">
        <v>240</v>
      </c>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row>
    <row r="57" spans="2:69" s="48" customFormat="1" x14ac:dyDescent="0.3">
      <c r="E57" s="48" t="str">
        <f>InpPerformance!E57</f>
        <v>Additional ODI rate - out</v>
      </c>
      <c r="G57" s="48" t="str">
        <f>InpPerformance!G57</f>
        <v>£m/unit (2012-13 prices)</v>
      </c>
      <c r="J57" s="212" t="str">
        <f>IF(InpPerformance!J57&lt;&gt;"",InpPerformance!J57,"")</f>
        <v/>
      </c>
      <c r="K57" s="212" t="str">
        <f>IF(InpPerformance!K57&lt;&gt;"",InpPerformance!K57,"")</f>
        <v/>
      </c>
      <c r="L57" s="212" t="str">
        <f>IF(InpPerformance!L57&lt;&gt;"",InpPerformance!L57,"")</f>
        <v/>
      </c>
      <c r="M57" s="212" t="str">
        <f>IF(InpPerformance!M57&lt;&gt;"",InpPerformance!M57,"")</f>
        <v/>
      </c>
      <c r="N57" s="212" t="str">
        <f>IF(InpPerformance!N57&lt;&gt;"",InpPerformance!N57,"")</f>
        <v/>
      </c>
      <c r="O57" s="212" t="str">
        <f>IF(InpPerformance!O57&lt;&gt;"",InpPerformance!O57,"")</f>
        <v/>
      </c>
      <c r="P57" s="212" t="str">
        <f>IF(InpPerformance!P57&lt;&gt;"",InpPerformance!P57,"")</f>
        <v/>
      </c>
      <c r="Q57" s="212" t="str">
        <f>IF(InpPerformance!Q57&lt;&gt;"",InpPerformance!Q57,"")</f>
        <v/>
      </c>
      <c r="R57" s="212" t="str">
        <f>IF(InpPerformance!R57&lt;&gt;"",InpPerformance!R57,"")</f>
        <v/>
      </c>
      <c r="S57" s="212" t="str">
        <f>IF(InpPerformance!S57&lt;&gt;"",InpPerformance!S57,"")</f>
        <v/>
      </c>
      <c r="T57" s="212" t="str">
        <f>IF(InpPerformance!T57&lt;&gt;"",InpPerformance!T57,"")</f>
        <v/>
      </c>
      <c r="U57" s="212" t="str">
        <f>IF(InpPerformance!U57&lt;&gt;"",InpPerformance!U57,"")</f>
        <v/>
      </c>
      <c r="V57" s="212" t="str">
        <f>IF(InpPerformance!V57&lt;&gt;"",InpPerformance!V57,"")</f>
        <v/>
      </c>
      <c r="W57" s="212" t="str">
        <f>IF(InpPerformance!W57&lt;&gt;"",InpPerformance!W57,"")</f>
        <v/>
      </c>
      <c r="X57" s="212" t="str">
        <f>IF(InpPerformance!X57&lt;&gt;"",InpPerformance!X57,"")</f>
        <v/>
      </c>
      <c r="Y57" s="212" t="str">
        <f>IF(InpPerformance!Y57&lt;&gt;"",InpPerformance!Y57,"")</f>
        <v/>
      </c>
      <c r="Z57" s="212" t="str">
        <f>IF(InpPerformance!Z57&lt;&gt;"",InpPerformance!Z57,"")</f>
        <v/>
      </c>
      <c r="AA57" s="212" t="str">
        <f>IF(InpPerformance!AA57&lt;&gt;"",InpPerformance!AA57,"")</f>
        <v/>
      </c>
      <c r="AB57" s="212" t="str">
        <f>IF(InpPerformance!AB57&lt;&gt;"",InpPerformance!AB57,"")</f>
        <v/>
      </c>
      <c r="AC57" s="212" t="str">
        <f>IF(InpPerformance!AC57&lt;&gt;"",InpPerformance!AC57,"")</f>
        <v/>
      </c>
      <c r="AD57" s="212" t="str">
        <f>IF(InpPerformance!AD57&lt;&gt;"",InpPerformance!AD57,"")</f>
        <v/>
      </c>
      <c r="AE57" s="212" t="str">
        <f>IF(InpPerformance!AE57&lt;&gt;"",InpPerformance!AE57,"")</f>
        <v/>
      </c>
      <c r="AF57" s="212" t="str">
        <f>IF(InpPerformance!AF57&lt;&gt;"",InpPerformance!AF57,"")</f>
        <v/>
      </c>
      <c r="AG57" s="212" t="str">
        <f>IF(InpPerformance!AG57&lt;&gt;"",InpPerformance!AG57,"")</f>
        <v/>
      </c>
      <c r="AH57" s="212" t="str">
        <f>IF(InpPerformance!AH57&lt;&gt;"",InpPerformance!AH57,"")</f>
        <v/>
      </c>
      <c r="AI57" s="212" t="str">
        <f>IF(InpPerformance!AI57&lt;&gt;"",InpPerformance!AI57,"")</f>
        <v/>
      </c>
      <c r="AJ57" s="212" t="str">
        <f>IF(InpPerformance!AJ57&lt;&gt;"",InpPerformance!AJ57,"")</f>
        <v/>
      </c>
      <c r="AK57" s="212" t="str">
        <f>IF(InpPerformance!AK57&lt;&gt;"",InpPerformance!AK57,"")</f>
        <v/>
      </c>
      <c r="AL57" s="212" t="str">
        <f>IF(InpPerformance!AL57&lt;&gt;"",InpPerformance!AL57,"")</f>
        <v/>
      </c>
      <c r="AM57" s="212" t="str">
        <f>IF(InpPerformance!AM57&lt;&gt;"",InpPerformance!AM57,"")</f>
        <v/>
      </c>
      <c r="AN57" s="212" t="str">
        <f>IF(InpPerformance!AN57&lt;&gt;"",InpPerformance!AN57,"")</f>
        <v/>
      </c>
      <c r="AO57" s="212" t="str">
        <f>IF(InpPerformance!AO57&lt;&gt;"",InpPerformance!AO57,"")</f>
        <v/>
      </c>
      <c r="AP57" s="212" t="str">
        <f>IF(InpPerformance!AP57&lt;&gt;"",InpPerformance!AP57,"")</f>
        <v/>
      </c>
      <c r="AQ57" s="212" t="str">
        <f>IF(InpPerformance!AQ57&lt;&gt;"",InpPerformance!AQ57,"")</f>
        <v/>
      </c>
      <c r="AR57" s="92" t="str">
        <f>IF(InpPerformance!AR57&lt;&gt;"",InpPerformance!AR57,"")</f>
        <v/>
      </c>
      <c r="AS57" s="92" t="str">
        <f>IF(InpPerformance!AS57&lt;&gt;"",InpPerformance!AS57,"")</f>
        <v/>
      </c>
      <c r="AT57" s="92" t="str">
        <f>IF(InpPerformance!AT57&lt;&gt;"",InpPerformance!AT57,"")</f>
        <v/>
      </c>
      <c r="AU57" s="92" t="str">
        <f>IF(InpPerformance!AU57&lt;&gt;"",InpPerformance!AU57,"")</f>
        <v/>
      </c>
      <c r="AV57" s="92" t="str">
        <f>IF(InpPerformance!AV57&lt;&gt;"",InpPerformance!AV57,"")</f>
        <v/>
      </c>
      <c r="AW57" s="92" t="str">
        <f>IF(InpPerformance!AW57&lt;&gt;"",InpPerformance!AW57,"")</f>
        <v/>
      </c>
      <c r="AX57" s="92" t="str">
        <f>IF(InpPerformance!AX57&lt;&gt;"",InpPerformance!AX57,"")</f>
        <v/>
      </c>
      <c r="AY57" s="92" t="str">
        <f>IF(InpPerformance!AY57&lt;&gt;"",InpPerformance!AY57,"")</f>
        <v/>
      </c>
      <c r="AZ57" s="92" t="str">
        <f>IF(InpPerformance!AZ57&lt;&gt;"",InpPerformance!AZ57,"")</f>
        <v/>
      </c>
      <c r="BA57" s="92" t="str">
        <f>IF(InpPerformance!BA57&lt;&gt;"",InpPerformance!BA57,"")</f>
        <v/>
      </c>
      <c r="BB57" s="92" t="str">
        <f>IF(InpPerformance!BB57&lt;&gt;"",InpPerformance!BB57,"")</f>
        <v/>
      </c>
      <c r="BC57" s="92" t="str">
        <f>IF(InpPerformance!BC57&lt;&gt;"",InpPerformance!BC57,"")</f>
        <v/>
      </c>
      <c r="BD57" s="92" t="str">
        <f>IF(InpPerformance!BD57&lt;&gt;"",InpPerformance!BD57,"")</f>
        <v/>
      </c>
      <c r="BE57" s="92" t="str">
        <f>IF(InpPerformance!BE57&lt;&gt;"",InpPerformance!BE57,"")</f>
        <v/>
      </c>
      <c r="BF57" s="92" t="str">
        <f>IF(InpPerformance!BF57&lt;&gt;"",InpPerformance!BF57,"")</f>
        <v/>
      </c>
      <c r="BG57" s="92" t="str">
        <f>IF(InpPerformance!BG57&lt;&gt;"",InpPerformance!BG57,"")</f>
        <v/>
      </c>
      <c r="BH57" s="92" t="str">
        <f>IF(InpPerformance!BH57&lt;&gt;"",InpPerformance!BH57,"")</f>
        <v/>
      </c>
      <c r="BI57" s="92" t="str">
        <f>IF(InpPerformance!BI57&lt;&gt;"",InpPerformance!BI57,"")</f>
        <v/>
      </c>
      <c r="BJ57" s="92" t="str">
        <f>IF(InpPerformance!BJ57&lt;&gt;"",InpPerformance!BJ57,"")</f>
        <v/>
      </c>
      <c r="BK57" s="92" t="str">
        <f>IF(InpPerformance!BK57&lt;&gt;"",InpPerformance!BK57,"")</f>
        <v/>
      </c>
      <c r="BL57" s="92" t="str">
        <f>IF(InpPerformance!BL57&lt;&gt;"",InpPerformance!BL57,"")</f>
        <v/>
      </c>
      <c r="BM57" s="92" t="str">
        <f>IF(InpPerformance!BM57&lt;&gt;"",InpPerformance!BM57,"")</f>
        <v/>
      </c>
      <c r="BN57" s="92" t="str">
        <f>IF(InpPerformance!BN57&lt;&gt;"",InpPerformance!BN57,"")</f>
        <v/>
      </c>
      <c r="BO57" s="92" t="str">
        <f>IF(InpPerformance!BO57&lt;&gt;"",InpPerformance!BO57,"")</f>
        <v/>
      </c>
      <c r="BP57" s="92" t="str">
        <f>IF(InpPerformance!BP57&lt;&gt;"",InpPerformance!BP57,"")</f>
        <v/>
      </c>
      <c r="BQ57" s="92" t="str">
        <f>IF(InpPerformance!BQ57&lt;&gt;"",InpPerformance!BQ57,"")</f>
        <v/>
      </c>
    </row>
    <row r="58" spans="2:69" s="48" customFormat="1" x14ac:dyDescent="0.3">
      <c r="E58" s="48" t="str">
        <f>InpPerformance!E58</f>
        <v>Additional ODI rate - under</v>
      </c>
      <c r="G58" s="48" t="str">
        <f>InpPerformance!G58</f>
        <v>£m/unit (2012-13 prices)</v>
      </c>
      <c r="J58" s="212" t="str">
        <f>IF(InpPerformance!J58&lt;&gt;"",InpPerformance!J58,"")</f>
        <v/>
      </c>
      <c r="K58" s="212" t="str">
        <f>IF(InpPerformance!K58&lt;&gt;"",InpPerformance!K58,"")</f>
        <v/>
      </c>
      <c r="L58" s="212" t="str">
        <f>IF(InpPerformance!L58&lt;&gt;"",InpPerformance!L58,"")</f>
        <v/>
      </c>
      <c r="M58" s="212" t="str">
        <f>IF(InpPerformance!M58&lt;&gt;"",InpPerformance!M58,"")</f>
        <v/>
      </c>
      <c r="N58" s="212" t="str">
        <f>IF(InpPerformance!N58&lt;&gt;"",InpPerformance!N58,"")</f>
        <v/>
      </c>
      <c r="O58" s="212" t="str">
        <f>IF(InpPerformance!O58&lt;&gt;"",InpPerformance!O58,"")</f>
        <v/>
      </c>
      <c r="P58" s="212" t="str">
        <f>IF(InpPerformance!P58&lt;&gt;"",InpPerformance!P58,"")</f>
        <v/>
      </c>
      <c r="Q58" s="212" t="str">
        <f>IF(InpPerformance!Q58&lt;&gt;"",InpPerformance!Q58,"")</f>
        <v/>
      </c>
      <c r="R58" s="212" t="str">
        <f>IF(InpPerformance!R58&lt;&gt;"",InpPerformance!R58,"")</f>
        <v/>
      </c>
      <c r="S58" s="212" t="str">
        <f>IF(InpPerformance!S58&lt;&gt;"",InpPerformance!S58,"")</f>
        <v/>
      </c>
      <c r="T58" s="212" t="str">
        <f>IF(InpPerformance!T58&lt;&gt;"",InpPerformance!T58,"")</f>
        <v/>
      </c>
      <c r="U58" s="212" t="str">
        <f>IF(InpPerformance!U58&lt;&gt;"",InpPerformance!U58,"")</f>
        <v/>
      </c>
      <c r="V58" s="212" t="str">
        <f>IF(InpPerformance!V58&lt;&gt;"",InpPerformance!V58,"")</f>
        <v/>
      </c>
      <c r="W58" s="212" t="str">
        <f>IF(InpPerformance!W58&lt;&gt;"",InpPerformance!W58,"")</f>
        <v/>
      </c>
      <c r="X58" s="212" t="str">
        <f>IF(InpPerformance!X58&lt;&gt;"",InpPerformance!X58,"")</f>
        <v/>
      </c>
      <c r="Y58" s="212" t="str">
        <f>IF(InpPerformance!Y58&lt;&gt;"",InpPerformance!Y58,"")</f>
        <v/>
      </c>
      <c r="Z58" s="212" t="str">
        <f>IF(InpPerformance!Z58&lt;&gt;"",InpPerformance!Z58,"")</f>
        <v/>
      </c>
      <c r="AA58" s="212" t="str">
        <f>IF(InpPerformance!AA58&lt;&gt;"",InpPerformance!AA58,"")</f>
        <v/>
      </c>
      <c r="AB58" s="212" t="str">
        <f>IF(InpPerformance!AB58&lt;&gt;"",InpPerformance!AB58,"")</f>
        <v/>
      </c>
      <c r="AC58" s="212" t="str">
        <f>IF(InpPerformance!AC58&lt;&gt;"",InpPerformance!AC58,"")</f>
        <v/>
      </c>
      <c r="AD58" s="212" t="str">
        <f>IF(InpPerformance!AD58&lt;&gt;"",InpPerformance!AD58,"")</f>
        <v/>
      </c>
      <c r="AE58" s="212" t="str">
        <f>IF(InpPerformance!AE58&lt;&gt;"",InpPerformance!AE58,"")</f>
        <v/>
      </c>
      <c r="AF58" s="212" t="str">
        <f>IF(InpPerformance!AF58&lt;&gt;"",InpPerformance!AF58,"")</f>
        <v/>
      </c>
      <c r="AG58" s="212" t="str">
        <f>IF(InpPerformance!AG58&lt;&gt;"",InpPerformance!AG58,"")</f>
        <v/>
      </c>
      <c r="AH58" s="212" t="str">
        <f>IF(InpPerformance!AH58&lt;&gt;"",InpPerformance!AH58,"")</f>
        <v/>
      </c>
      <c r="AI58" s="212" t="str">
        <f>IF(InpPerformance!AI58&lt;&gt;"",InpPerformance!AI58,"")</f>
        <v/>
      </c>
      <c r="AJ58" s="212" t="str">
        <f>IF(InpPerformance!AJ58&lt;&gt;"",InpPerformance!AJ58,"")</f>
        <v/>
      </c>
      <c r="AK58" s="212" t="str">
        <f>IF(InpPerformance!AK58&lt;&gt;"",InpPerformance!AK58,"")</f>
        <v/>
      </c>
      <c r="AL58" s="212" t="str">
        <f>IF(InpPerformance!AL58&lt;&gt;"",InpPerformance!AL58,"")</f>
        <v/>
      </c>
      <c r="AM58" s="212" t="str">
        <f>IF(InpPerformance!AM58&lt;&gt;"",InpPerformance!AM58,"")</f>
        <v/>
      </c>
      <c r="AN58" s="212" t="str">
        <f>IF(InpPerformance!AN58&lt;&gt;"",InpPerformance!AN58,"")</f>
        <v/>
      </c>
      <c r="AO58" s="212" t="str">
        <f>IF(InpPerformance!AO58&lt;&gt;"",InpPerformance!AO58,"")</f>
        <v/>
      </c>
      <c r="AP58" s="212" t="str">
        <f>IF(InpPerformance!AP58&lt;&gt;"",InpPerformance!AP58,"")</f>
        <v/>
      </c>
      <c r="AQ58" s="212" t="str">
        <f>IF(InpPerformance!AQ58&lt;&gt;"",InpPerformance!AQ58,"")</f>
        <v/>
      </c>
      <c r="AR58" s="92" t="str">
        <f>IF(InpPerformance!AR58&lt;&gt;"",InpPerformance!AR58,"")</f>
        <v/>
      </c>
      <c r="AS58" s="92" t="str">
        <f>IF(InpPerformance!AS58&lt;&gt;"",InpPerformance!AS58,"")</f>
        <v/>
      </c>
      <c r="AT58" s="92" t="str">
        <f>IF(InpPerformance!AT58&lt;&gt;"",InpPerformance!AT58,"")</f>
        <v/>
      </c>
      <c r="AU58" s="92" t="str">
        <f>IF(InpPerformance!AU58&lt;&gt;"",InpPerformance!AU58,"")</f>
        <v/>
      </c>
      <c r="AV58" s="92" t="str">
        <f>IF(InpPerformance!AV58&lt;&gt;"",InpPerformance!AV58,"")</f>
        <v/>
      </c>
      <c r="AW58" s="92" t="str">
        <f>IF(InpPerformance!AW58&lt;&gt;"",InpPerformance!AW58,"")</f>
        <v/>
      </c>
      <c r="AX58" s="92" t="str">
        <f>IF(InpPerformance!AX58&lt;&gt;"",InpPerformance!AX58,"")</f>
        <v/>
      </c>
      <c r="AY58" s="92" t="str">
        <f>IF(InpPerformance!AY58&lt;&gt;"",InpPerformance!AY58,"")</f>
        <v/>
      </c>
      <c r="AZ58" s="92" t="str">
        <f>IF(InpPerformance!AZ58&lt;&gt;"",InpPerformance!AZ58,"")</f>
        <v/>
      </c>
      <c r="BA58" s="92" t="str">
        <f>IF(InpPerformance!BA58&lt;&gt;"",InpPerformance!BA58,"")</f>
        <v/>
      </c>
      <c r="BB58" s="92" t="str">
        <f>IF(InpPerformance!BB58&lt;&gt;"",InpPerformance!BB58,"")</f>
        <v/>
      </c>
      <c r="BC58" s="92" t="str">
        <f>IF(InpPerformance!BC58&lt;&gt;"",InpPerformance!BC58,"")</f>
        <v/>
      </c>
      <c r="BD58" s="92" t="str">
        <f>IF(InpPerformance!BD58&lt;&gt;"",InpPerformance!BD58,"")</f>
        <v/>
      </c>
      <c r="BE58" s="92" t="str">
        <f>IF(InpPerformance!BE58&lt;&gt;"",InpPerformance!BE58,"")</f>
        <v/>
      </c>
      <c r="BF58" s="92" t="str">
        <f>IF(InpPerformance!BF58&lt;&gt;"",InpPerformance!BF58,"")</f>
        <v/>
      </c>
      <c r="BG58" s="92" t="str">
        <f>IF(InpPerformance!BG58&lt;&gt;"",InpPerformance!BG58,"")</f>
        <v/>
      </c>
      <c r="BH58" s="92" t="str">
        <f>IF(InpPerformance!BH58&lt;&gt;"",InpPerformance!BH58,"")</f>
        <v/>
      </c>
      <c r="BI58" s="92" t="str">
        <f>IF(InpPerformance!BI58&lt;&gt;"",InpPerformance!BI58,"")</f>
        <v/>
      </c>
      <c r="BJ58" s="92" t="str">
        <f>IF(InpPerformance!BJ58&lt;&gt;"",InpPerformance!BJ58,"")</f>
        <v/>
      </c>
      <c r="BK58" s="92" t="str">
        <f>IF(InpPerformance!BK58&lt;&gt;"",InpPerformance!BK58,"")</f>
        <v/>
      </c>
      <c r="BL58" s="92" t="str">
        <f>IF(InpPerformance!BL58&lt;&gt;"",InpPerformance!BL58,"")</f>
        <v/>
      </c>
      <c r="BM58" s="92" t="str">
        <f>IF(InpPerformance!BM58&lt;&gt;"",InpPerformance!BM58,"")</f>
        <v/>
      </c>
      <c r="BN58" s="92" t="str">
        <f>IF(InpPerformance!BN58&lt;&gt;"",InpPerformance!BN58,"")</f>
        <v/>
      </c>
      <c r="BO58" s="92" t="str">
        <f>IF(InpPerformance!BO58&lt;&gt;"",InpPerformance!BO58,"")</f>
        <v/>
      </c>
      <c r="BP58" s="92" t="str">
        <f>IF(InpPerformance!BP58&lt;&gt;"",InpPerformance!BP58,"")</f>
        <v/>
      </c>
      <c r="BQ58" s="92" t="str">
        <f>IF(InpPerformance!BQ58&lt;&gt;"",InpPerformance!BQ58,"")</f>
        <v/>
      </c>
    </row>
    <row r="59" spans="2:69" s="16" customFormat="1" x14ac:dyDescent="0.3">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row>
    <row r="60" spans="2:69" s="48" customFormat="1" x14ac:dyDescent="0.3">
      <c r="E60" s="48" t="str">
        <f>InpPerformance!E60</f>
        <v>Cost recovery mechanism applies this year?</v>
      </c>
      <c r="G60" s="48" t="str">
        <f>InpPerformance!G60</f>
        <v>TRUE or FALSE</v>
      </c>
      <c r="J60" s="212" t="str">
        <f>IF(InpPerformance!J60&lt;&gt;"",InpPerformance!J60,"")</f>
        <v/>
      </c>
      <c r="K60" s="212" t="str">
        <f>IF(InpPerformance!K60&lt;&gt;"",InpPerformance!K60,"")</f>
        <v/>
      </c>
      <c r="L60" s="212" t="str">
        <f>IF(InpPerformance!L60&lt;&gt;"",InpPerformance!L60,"")</f>
        <v/>
      </c>
      <c r="M60" s="212" t="str">
        <f>IF(InpPerformance!M60&lt;&gt;"",InpPerformance!M60,"")</f>
        <v/>
      </c>
      <c r="N60" s="212" t="str">
        <f>IF(InpPerformance!N60&lt;&gt;"",InpPerformance!N60,"")</f>
        <v/>
      </c>
      <c r="O60" s="212" t="str">
        <f>IF(InpPerformance!O60&lt;&gt;"",InpPerformance!O60,"")</f>
        <v/>
      </c>
      <c r="P60" s="212" t="str">
        <f>IF(InpPerformance!P60&lt;&gt;"",InpPerformance!P60,"")</f>
        <v/>
      </c>
      <c r="Q60" s="212" t="str">
        <f>IF(InpPerformance!Q60&lt;&gt;"",InpPerformance!Q60,"")</f>
        <v/>
      </c>
      <c r="R60" s="212" t="str">
        <f>IF(InpPerformance!R60&lt;&gt;"",InpPerformance!R60,"")</f>
        <v/>
      </c>
      <c r="S60" s="212" t="str">
        <f>IF(InpPerformance!S60&lt;&gt;"",InpPerformance!S60,"")</f>
        <v/>
      </c>
      <c r="T60" s="212" t="str">
        <f>IF(InpPerformance!T60&lt;&gt;"",InpPerformance!T60,"")</f>
        <v/>
      </c>
      <c r="U60" s="212" t="str">
        <f>IF(InpPerformance!U60&lt;&gt;"",InpPerformance!U60,"")</f>
        <v/>
      </c>
      <c r="V60" s="212" t="str">
        <f>IF(InpPerformance!V60&lt;&gt;"",InpPerformance!V60,"")</f>
        <v/>
      </c>
      <c r="W60" s="212" t="str">
        <f>IF(InpPerformance!W60&lt;&gt;"",InpPerformance!W60,"")</f>
        <v/>
      </c>
      <c r="X60" s="212" t="str">
        <f>IF(InpPerformance!X60&lt;&gt;"",InpPerformance!X60,"")</f>
        <v/>
      </c>
      <c r="Y60" s="212" t="str">
        <f>IF(InpPerformance!Y60&lt;&gt;"",InpPerformance!Y60,"")</f>
        <v/>
      </c>
      <c r="Z60" s="212" t="str">
        <f>IF(InpPerformance!Z60&lt;&gt;"",InpPerformance!Z60,"")</f>
        <v/>
      </c>
      <c r="AA60" s="212" t="str">
        <f>IF(InpPerformance!AA60&lt;&gt;"",InpPerformance!AA60,"")</f>
        <v/>
      </c>
      <c r="AB60" s="212" t="str">
        <f>IF(InpPerformance!AB60&lt;&gt;"",InpPerformance!AB60,"")</f>
        <v/>
      </c>
      <c r="AC60" s="212" t="str">
        <f>IF(InpPerformance!AC60&lt;&gt;"",InpPerformance!AC60,"")</f>
        <v/>
      </c>
      <c r="AD60" s="212" t="str">
        <f>IF(InpPerformance!AD60&lt;&gt;"",InpPerformance!AD60,"")</f>
        <v/>
      </c>
      <c r="AE60" s="212" t="str">
        <f>IF(InpPerformance!AE60&lt;&gt;"",InpPerformance!AE60,"")</f>
        <v/>
      </c>
      <c r="AF60" s="212" t="str">
        <f>IF(InpPerformance!AF60&lt;&gt;"",InpPerformance!AF60,"")</f>
        <v/>
      </c>
      <c r="AG60" s="212" t="str">
        <f>IF(InpPerformance!AG60&lt;&gt;"",InpPerformance!AG60,"")</f>
        <v/>
      </c>
      <c r="AH60" s="212" t="str">
        <f>IF(InpPerformance!AH60&lt;&gt;"",InpPerformance!AH60,"")</f>
        <v/>
      </c>
      <c r="AI60" s="212" t="str">
        <f>IF(InpPerformance!AI60&lt;&gt;"",InpPerformance!AI60,"")</f>
        <v/>
      </c>
      <c r="AJ60" s="212" t="str">
        <f>IF(InpPerformance!AJ60&lt;&gt;"",InpPerformance!AJ60,"")</f>
        <v/>
      </c>
      <c r="AK60" s="212" t="str">
        <f>IF(InpPerformance!AK60&lt;&gt;"",InpPerformance!AK60,"")</f>
        <v/>
      </c>
      <c r="AL60" s="212" t="str">
        <f>IF(InpPerformance!AL60&lt;&gt;"",InpPerformance!AL60,"")</f>
        <v/>
      </c>
      <c r="AM60" s="212" t="str">
        <f>IF(InpPerformance!AM60&lt;&gt;"",InpPerformance!AM60,"")</f>
        <v/>
      </c>
      <c r="AN60" s="212" t="str">
        <f>IF(InpPerformance!AN60&lt;&gt;"",InpPerformance!AN60,"")</f>
        <v/>
      </c>
      <c r="AO60" s="212" t="str">
        <f>IF(InpPerformance!AO60&lt;&gt;"",InpPerformance!AO60,"")</f>
        <v/>
      </c>
      <c r="AP60" s="212" t="str">
        <f>IF(InpPerformance!AP60&lt;&gt;"",InpPerformance!AP60,"")</f>
        <v/>
      </c>
      <c r="AQ60" s="212" t="str">
        <f>IF(InpPerformance!AQ60&lt;&gt;"",InpPerformance!AQ60,"")</f>
        <v/>
      </c>
      <c r="AR60" s="92" t="str">
        <f>IF(InpPerformance!AR60&lt;&gt;"",InpPerformance!AR60,"")</f>
        <v/>
      </c>
      <c r="AS60" s="92" t="str">
        <f>IF(InpPerformance!AS60&lt;&gt;"",InpPerformance!AS60,"")</f>
        <v/>
      </c>
      <c r="AT60" s="92" t="str">
        <f>IF(InpPerformance!AT60&lt;&gt;"",InpPerformance!AT60,"")</f>
        <v/>
      </c>
      <c r="AU60" s="92" t="str">
        <f>IF(InpPerformance!AU60&lt;&gt;"",InpPerformance!AU60,"")</f>
        <v/>
      </c>
      <c r="AV60" s="92" t="str">
        <f>IF(InpPerformance!AV60&lt;&gt;"",InpPerformance!AV60,"")</f>
        <v/>
      </c>
      <c r="AW60" s="92" t="str">
        <f>IF(InpPerformance!AW60&lt;&gt;"",InpPerformance!AW60,"")</f>
        <v/>
      </c>
      <c r="AX60" s="92" t="str">
        <f>IF(InpPerformance!AX60&lt;&gt;"",InpPerformance!AX60,"")</f>
        <v/>
      </c>
      <c r="AY60" s="92" t="str">
        <f>IF(InpPerformance!AY60&lt;&gt;"",InpPerformance!AY60,"")</f>
        <v/>
      </c>
      <c r="AZ60" s="92" t="str">
        <f>IF(InpPerformance!AZ60&lt;&gt;"",InpPerformance!AZ60,"")</f>
        <v/>
      </c>
      <c r="BA60" s="92" t="str">
        <f>IF(InpPerformance!BA60&lt;&gt;"",InpPerformance!BA60,"")</f>
        <v/>
      </c>
      <c r="BB60" s="92" t="str">
        <f>IF(InpPerformance!BB60&lt;&gt;"",InpPerformance!BB60,"")</f>
        <v/>
      </c>
      <c r="BC60" s="92" t="str">
        <f>IF(InpPerformance!BC60&lt;&gt;"",InpPerformance!BC60,"")</f>
        <v/>
      </c>
      <c r="BD60" s="92" t="str">
        <f>IF(InpPerformance!BD60&lt;&gt;"",InpPerformance!BD60,"")</f>
        <v/>
      </c>
      <c r="BE60" s="92" t="str">
        <f>IF(InpPerformance!BE60&lt;&gt;"",InpPerformance!BE60,"")</f>
        <v/>
      </c>
      <c r="BF60" s="92" t="str">
        <f>IF(InpPerformance!BF60&lt;&gt;"",InpPerformance!BF60,"")</f>
        <v/>
      </c>
      <c r="BG60" s="92" t="str">
        <f>IF(InpPerformance!BG60&lt;&gt;"",InpPerformance!BG60,"")</f>
        <v/>
      </c>
      <c r="BH60" s="92" t="str">
        <f>IF(InpPerformance!BH60&lt;&gt;"",InpPerformance!BH60,"")</f>
        <v/>
      </c>
      <c r="BI60" s="92" t="str">
        <f>IF(InpPerformance!BI60&lt;&gt;"",InpPerformance!BI60,"")</f>
        <v/>
      </c>
      <c r="BJ60" s="92" t="str">
        <f>IF(InpPerformance!BJ60&lt;&gt;"",InpPerformance!BJ60,"")</f>
        <v/>
      </c>
      <c r="BK60" s="92" t="str">
        <f>IF(InpPerformance!BK60&lt;&gt;"",InpPerformance!BK60,"")</f>
        <v/>
      </c>
      <c r="BL60" s="92" t="str">
        <f>IF(InpPerformance!BL60&lt;&gt;"",InpPerformance!BL60,"")</f>
        <v/>
      </c>
      <c r="BM60" s="92" t="str">
        <f>IF(InpPerformance!BM60&lt;&gt;"",InpPerformance!BM60,"")</f>
        <v/>
      </c>
      <c r="BN60" s="92" t="str">
        <f>IF(InpPerformance!BN60&lt;&gt;"",InpPerformance!BN60,"")</f>
        <v/>
      </c>
      <c r="BO60" s="92" t="str">
        <f>IF(InpPerformance!BO60&lt;&gt;"",InpPerformance!BO60,"")</f>
        <v/>
      </c>
      <c r="BP60" s="92" t="str">
        <f>IF(InpPerformance!BP60&lt;&gt;"",InpPerformance!BP60,"")</f>
        <v/>
      </c>
      <c r="BQ60" s="92" t="str">
        <f>IF(InpPerformance!BQ60&lt;&gt;"",InpPerformance!BQ60,"")</f>
        <v/>
      </c>
    </row>
    <row r="61" spans="2:69" s="16" customFormat="1" x14ac:dyDescent="0.3">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row>
    <row r="62" spans="2:69" s="16" customFormat="1" ht="13" x14ac:dyDescent="0.3">
      <c r="B62" s="47"/>
      <c r="D62" s="31" t="s">
        <v>244</v>
      </c>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row>
    <row r="63" spans="2:69" s="48" customFormat="1" x14ac:dyDescent="0.3">
      <c r="E63" s="48" t="s">
        <v>245</v>
      </c>
      <c r="G63" s="48" t="str">
        <f>InpPerformance!G63</f>
        <v>Percentage</v>
      </c>
      <c r="J63" s="217" t="str">
        <f>IF(InpPerformance!J63&lt;&gt;"",InpPerformance!J63,"")</f>
        <v/>
      </c>
      <c r="K63" s="217" t="str">
        <f>IF(InpPerformance!K63&lt;&gt;"",InpPerformance!K63,"")</f>
        <v/>
      </c>
      <c r="L63" s="217" t="str">
        <f>IF(InpPerformance!L63&lt;&gt;"",InpPerformance!L63,"")</f>
        <v/>
      </c>
      <c r="M63" s="217" t="str">
        <f>IF(InpPerformance!M63&lt;&gt;"",InpPerformance!M63,"")</f>
        <v/>
      </c>
      <c r="N63" s="217" t="str">
        <f>IF(InpPerformance!N63&lt;&gt;"",InpPerformance!N63,"")</f>
        <v/>
      </c>
      <c r="O63" s="217" t="str">
        <f>IF(InpPerformance!O63&lt;&gt;"",InpPerformance!O63,"")</f>
        <v/>
      </c>
      <c r="P63" s="217" t="str">
        <f>IF(InpPerformance!P63&lt;&gt;"",InpPerformance!P63,"")</f>
        <v/>
      </c>
      <c r="Q63" s="217" t="str">
        <f>IF(InpPerformance!Q63&lt;&gt;"",InpPerformance!Q63,"")</f>
        <v/>
      </c>
      <c r="R63" s="217">
        <f>IF(InpPerformance!R63&lt;&gt;"",InpPerformance!R63,"")</f>
        <v>1</v>
      </c>
      <c r="S63" s="217">
        <f>IF(InpPerformance!S63&lt;&gt;"",InpPerformance!S63,"")</f>
        <v>1</v>
      </c>
      <c r="T63" s="217">
        <f>IF(InpPerformance!T63&lt;&gt;"",InpPerformance!T63,"")</f>
        <v>1</v>
      </c>
      <c r="U63" s="217" t="str">
        <f>IF(InpPerformance!U63&lt;&gt;"",InpPerformance!U63,"")</f>
        <v/>
      </c>
      <c r="V63" s="217" t="str">
        <f>IF(InpPerformance!V63&lt;&gt;"",InpPerformance!V63,"")</f>
        <v/>
      </c>
      <c r="W63" s="217" t="str">
        <f>IF(InpPerformance!W63&lt;&gt;"",InpPerformance!W63,"")</f>
        <v/>
      </c>
      <c r="X63" s="217" t="str">
        <f>IF(InpPerformance!X63&lt;&gt;"",InpPerformance!X63,"")</f>
        <v/>
      </c>
      <c r="Y63" s="217" t="str">
        <f>IF(InpPerformance!Y63&lt;&gt;"",InpPerformance!Y63,"")</f>
        <v/>
      </c>
      <c r="Z63" s="217" t="str">
        <f>IF(InpPerformance!Z63&lt;&gt;"",InpPerformance!Z63,"")</f>
        <v/>
      </c>
      <c r="AA63" s="217" t="str">
        <f>IF(InpPerformance!AA63&lt;&gt;"",InpPerformance!AA63,"")</f>
        <v/>
      </c>
      <c r="AB63" s="217" t="str">
        <f>IF(InpPerformance!AB63&lt;&gt;"",InpPerformance!AB63,"")</f>
        <v/>
      </c>
      <c r="AC63" s="217" t="str">
        <f>IF(InpPerformance!AC63&lt;&gt;"",InpPerformance!AC63,"")</f>
        <v/>
      </c>
      <c r="AD63" s="217" t="str">
        <f>IF(InpPerformance!AD63&lt;&gt;"",InpPerformance!AD63,"")</f>
        <v/>
      </c>
      <c r="AE63" s="217" t="str">
        <f>IF(InpPerformance!AE63&lt;&gt;"",InpPerformance!AE63,"")</f>
        <v/>
      </c>
      <c r="AF63" s="217" t="str">
        <f>IF(InpPerformance!AF63&lt;&gt;"",InpPerformance!AF63,"")</f>
        <v/>
      </c>
      <c r="AG63" s="217" t="str">
        <f>IF(InpPerformance!AG63&lt;&gt;"",InpPerformance!AG63,"")</f>
        <v/>
      </c>
      <c r="AH63" s="217" t="str">
        <f>IF(InpPerformance!AH63&lt;&gt;"",InpPerformance!AH63,"")</f>
        <v/>
      </c>
      <c r="AI63" s="217" t="str">
        <f>IF(InpPerformance!AI63&lt;&gt;"",InpPerformance!AI63,"")</f>
        <v/>
      </c>
      <c r="AJ63" s="217" t="str">
        <f>IF(InpPerformance!AJ63&lt;&gt;"",InpPerformance!AJ63,"")</f>
        <v/>
      </c>
      <c r="AK63" s="217" t="str">
        <f>IF(InpPerformance!AK63&lt;&gt;"",InpPerformance!AK63,"")</f>
        <v/>
      </c>
      <c r="AL63" s="217" t="str">
        <f>IF(InpPerformance!AL63&lt;&gt;"",InpPerformance!AL63,"")</f>
        <v/>
      </c>
      <c r="AM63" s="217" t="str">
        <f>IF(InpPerformance!AM63&lt;&gt;"",InpPerformance!AM63,"")</f>
        <v/>
      </c>
      <c r="AN63" s="217" t="str">
        <f>IF(InpPerformance!AN63&lt;&gt;"",InpPerformance!AN63,"")</f>
        <v/>
      </c>
      <c r="AO63" s="217" t="str">
        <f>IF(InpPerformance!AO63&lt;&gt;"",InpPerformance!AO63,"")</f>
        <v/>
      </c>
      <c r="AP63" s="217" t="str">
        <f>IF(InpPerformance!AP63&lt;&gt;"",InpPerformance!AP63,"")</f>
        <v/>
      </c>
      <c r="AQ63" s="217" t="str">
        <f>IF(InpPerformance!AQ63&lt;&gt;"",InpPerformance!AQ63,"")</f>
        <v/>
      </c>
      <c r="AR63" s="110" t="str">
        <f>IF(InpPerformance!AR63&lt;&gt;"",InpPerformance!AR63,"")</f>
        <v/>
      </c>
      <c r="AS63" s="110" t="str">
        <f>IF(InpPerformance!AS63&lt;&gt;"",InpPerformance!AS63,"")</f>
        <v/>
      </c>
      <c r="AT63" s="110" t="str">
        <f>IF(InpPerformance!AT63&lt;&gt;"",InpPerformance!AT63,"")</f>
        <v/>
      </c>
      <c r="AU63" s="110" t="str">
        <f>IF(InpPerformance!AU63&lt;&gt;"",InpPerformance!AU63,"")</f>
        <v/>
      </c>
      <c r="AV63" s="110" t="str">
        <f>IF(InpPerformance!AV63&lt;&gt;"",InpPerformance!AV63,"")</f>
        <v/>
      </c>
      <c r="AW63" s="110" t="str">
        <f>IF(InpPerformance!AW63&lt;&gt;"",InpPerformance!AW63,"")</f>
        <v/>
      </c>
      <c r="AX63" s="110" t="str">
        <f>IF(InpPerformance!AX63&lt;&gt;"",InpPerformance!AX63,"")</f>
        <v/>
      </c>
      <c r="AY63" s="110" t="str">
        <f>IF(InpPerformance!AY63&lt;&gt;"",InpPerformance!AY63,"")</f>
        <v/>
      </c>
      <c r="AZ63" s="110" t="str">
        <f>IF(InpPerformance!AZ63&lt;&gt;"",InpPerformance!AZ63,"")</f>
        <v/>
      </c>
      <c r="BA63" s="110" t="str">
        <f>IF(InpPerformance!BA63&lt;&gt;"",InpPerformance!BA63,"")</f>
        <v/>
      </c>
      <c r="BB63" s="110" t="str">
        <f>IF(InpPerformance!BB63&lt;&gt;"",InpPerformance!BB63,"")</f>
        <v/>
      </c>
      <c r="BC63" s="110" t="str">
        <f>IF(InpPerformance!BC63&lt;&gt;"",InpPerformance!BC63,"")</f>
        <v/>
      </c>
      <c r="BD63" s="110" t="str">
        <f>IF(InpPerformance!BD63&lt;&gt;"",InpPerformance!BD63,"")</f>
        <v/>
      </c>
      <c r="BE63" s="110" t="str">
        <f>IF(InpPerformance!BE63&lt;&gt;"",InpPerformance!BE63,"")</f>
        <v/>
      </c>
      <c r="BF63" s="110" t="str">
        <f>IF(InpPerformance!BF63&lt;&gt;"",InpPerformance!BF63,"")</f>
        <v/>
      </c>
      <c r="BG63" s="110" t="str">
        <f>IF(InpPerformance!BG63&lt;&gt;"",InpPerformance!BG63,"")</f>
        <v/>
      </c>
      <c r="BH63" s="110" t="str">
        <f>IF(InpPerformance!BH63&lt;&gt;"",InpPerformance!BH63,"")</f>
        <v/>
      </c>
      <c r="BI63" s="110" t="str">
        <f>IF(InpPerformance!BI63&lt;&gt;"",InpPerformance!BI63,"")</f>
        <v/>
      </c>
      <c r="BJ63" s="110" t="str">
        <f>IF(InpPerformance!BJ63&lt;&gt;"",InpPerformance!BJ63,"")</f>
        <v/>
      </c>
      <c r="BK63" s="110" t="str">
        <f>IF(InpPerformance!BK63&lt;&gt;"",InpPerformance!BK63,"")</f>
        <v/>
      </c>
      <c r="BL63" s="110" t="str">
        <f>IF(InpPerformance!BL63&lt;&gt;"",InpPerformance!BL63,"")</f>
        <v/>
      </c>
      <c r="BM63" s="110" t="str">
        <f>IF(InpPerformance!BM63&lt;&gt;"",InpPerformance!BM63,"")</f>
        <v/>
      </c>
      <c r="BN63" s="110" t="str">
        <f>IF(InpPerformance!BN63&lt;&gt;"",InpPerformance!BN63,"")</f>
        <v/>
      </c>
      <c r="BO63" s="110" t="str">
        <f>IF(InpPerformance!BO63&lt;&gt;"",InpPerformance!BO63,"")</f>
        <v/>
      </c>
      <c r="BP63" s="110" t="str">
        <f>IF(InpPerformance!BP63&lt;&gt;"",InpPerformance!BP63,"")</f>
        <v/>
      </c>
      <c r="BQ63" s="110" t="str">
        <f>IF(InpPerformance!BQ63&lt;&gt;"",InpPerformance!BQ63,"")</f>
        <v/>
      </c>
    </row>
    <row r="64" spans="2:69" s="48" customFormat="1" x14ac:dyDescent="0.3">
      <c r="E64" s="48" t="s">
        <v>247</v>
      </c>
      <c r="G64" s="48" t="str">
        <f>InpPerformance!G64</f>
        <v>Percentage</v>
      </c>
      <c r="J64" s="217">
        <f>IF(InpPerformance!J64&lt;&gt;"",InpPerformance!J64,"")</f>
        <v>1</v>
      </c>
      <c r="K64" s="217" t="str">
        <f>IF(InpPerformance!K64&lt;&gt;"",InpPerformance!K64,"")</f>
        <v/>
      </c>
      <c r="L64" s="217">
        <f>IF(InpPerformance!L64&lt;&gt;"",InpPerformance!L64,"")</f>
        <v>1</v>
      </c>
      <c r="M64" s="217">
        <f>IF(InpPerformance!M64&lt;&gt;"",InpPerformance!M64,"")</f>
        <v>1</v>
      </c>
      <c r="N64" s="217">
        <f>IF(InpPerformance!N64&lt;&gt;"",InpPerformance!N64,"")</f>
        <v>1</v>
      </c>
      <c r="O64" s="217">
        <f>IF(InpPerformance!O64&lt;&gt;"",InpPerformance!O64,"")</f>
        <v>1</v>
      </c>
      <c r="P64" s="217" t="str">
        <f>IF(InpPerformance!P64&lt;&gt;"",InpPerformance!P64,"")</f>
        <v/>
      </c>
      <c r="Q64" s="217">
        <f>IF(InpPerformance!Q64&lt;&gt;"",InpPerformance!Q64,"")</f>
        <v>1</v>
      </c>
      <c r="R64" s="217" t="str">
        <f>IF(InpPerformance!R64&lt;&gt;"",InpPerformance!R64,"")</f>
        <v/>
      </c>
      <c r="S64" s="217" t="str">
        <f>IF(InpPerformance!S64&lt;&gt;"",InpPerformance!S64,"")</f>
        <v/>
      </c>
      <c r="T64" s="217" t="str">
        <f>IF(InpPerformance!T64&lt;&gt;"",InpPerformance!T64,"")</f>
        <v/>
      </c>
      <c r="U64" s="217" t="str">
        <f>IF(InpPerformance!U64&lt;&gt;"",InpPerformance!U64,"")</f>
        <v/>
      </c>
      <c r="V64" s="217" t="str">
        <f>IF(InpPerformance!V64&lt;&gt;"",InpPerformance!V64,"")</f>
        <v/>
      </c>
      <c r="W64" s="217" t="str">
        <f>IF(InpPerformance!W64&lt;&gt;"",InpPerformance!W64,"")</f>
        <v/>
      </c>
      <c r="X64" s="217" t="str">
        <f>IF(InpPerformance!X64&lt;&gt;"",InpPerformance!X64,"")</f>
        <v/>
      </c>
      <c r="Y64" s="217" t="str">
        <f>IF(InpPerformance!Y64&lt;&gt;"",InpPerformance!Y64,"")</f>
        <v/>
      </c>
      <c r="Z64" s="217" t="str">
        <f>IF(InpPerformance!Z64&lt;&gt;"",InpPerformance!Z64,"")</f>
        <v/>
      </c>
      <c r="AA64" s="217" t="str">
        <f>IF(InpPerformance!AA64&lt;&gt;"",InpPerformance!AA64,"")</f>
        <v/>
      </c>
      <c r="AB64" s="217" t="str">
        <f>IF(InpPerformance!AB64&lt;&gt;"",InpPerformance!AB64,"")</f>
        <v/>
      </c>
      <c r="AC64" s="217" t="str">
        <f>IF(InpPerformance!AC64&lt;&gt;"",InpPerformance!AC64,"")</f>
        <v/>
      </c>
      <c r="AD64" s="217" t="str">
        <f>IF(InpPerformance!AD64&lt;&gt;"",InpPerformance!AD64,"")</f>
        <v/>
      </c>
      <c r="AE64" s="217" t="str">
        <f>IF(InpPerformance!AE64&lt;&gt;"",InpPerformance!AE64,"")</f>
        <v/>
      </c>
      <c r="AF64" s="217" t="str">
        <f>IF(InpPerformance!AF64&lt;&gt;"",InpPerformance!AF64,"")</f>
        <v/>
      </c>
      <c r="AG64" s="217" t="str">
        <f>IF(InpPerformance!AG64&lt;&gt;"",InpPerformance!AG64,"")</f>
        <v/>
      </c>
      <c r="AH64" s="217" t="str">
        <f>IF(InpPerformance!AH64&lt;&gt;"",InpPerformance!AH64,"")</f>
        <v/>
      </c>
      <c r="AI64" s="217" t="str">
        <f>IF(InpPerformance!AI64&lt;&gt;"",InpPerformance!AI64,"")</f>
        <v/>
      </c>
      <c r="AJ64" s="217" t="str">
        <f>IF(InpPerformance!AJ64&lt;&gt;"",InpPerformance!AJ64,"")</f>
        <v/>
      </c>
      <c r="AK64" s="217" t="str">
        <f>IF(InpPerformance!AK64&lt;&gt;"",InpPerformance!AK64,"")</f>
        <v/>
      </c>
      <c r="AL64" s="217" t="str">
        <f>IF(InpPerformance!AL64&lt;&gt;"",InpPerformance!AL64,"")</f>
        <v/>
      </c>
      <c r="AM64" s="217" t="str">
        <f>IF(InpPerformance!AM64&lt;&gt;"",InpPerformance!AM64,"")</f>
        <v/>
      </c>
      <c r="AN64" s="217" t="str">
        <f>IF(InpPerformance!AN64&lt;&gt;"",InpPerformance!AN64,"")</f>
        <v/>
      </c>
      <c r="AO64" s="217" t="str">
        <f>IF(InpPerformance!AO64&lt;&gt;"",InpPerformance!AO64,"")</f>
        <v/>
      </c>
      <c r="AP64" s="217" t="str">
        <f>IF(InpPerformance!AP64&lt;&gt;"",InpPerformance!AP64,"")</f>
        <v/>
      </c>
      <c r="AQ64" s="217" t="str">
        <f>IF(InpPerformance!AQ64&lt;&gt;"",InpPerformance!AQ64,"")</f>
        <v/>
      </c>
      <c r="AR64" s="110" t="str">
        <f>IF(InpPerformance!AR64&lt;&gt;"",InpPerformance!AR64,"")</f>
        <v/>
      </c>
      <c r="AS64" s="110" t="str">
        <f>IF(InpPerformance!AS64&lt;&gt;"",InpPerformance!AS64,"")</f>
        <v/>
      </c>
      <c r="AT64" s="110" t="str">
        <f>IF(InpPerformance!AT64&lt;&gt;"",InpPerformance!AT64,"")</f>
        <v/>
      </c>
      <c r="AU64" s="110" t="str">
        <f>IF(InpPerformance!AU64&lt;&gt;"",InpPerformance!AU64,"")</f>
        <v/>
      </c>
      <c r="AV64" s="110" t="str">
        <f>IF(InpPerformance!AV64&lt;&gt;"",InpPerformance!AV64,"")</f>
        <v/>
      </c>
      <c r="AW64" s="110" t="str">
        <f>IF(InpPerformance!AW64&lt;&gt;"",InpPerformance!AW64,"")</f>
        <v/>
      </c>
      <c r="AX64" s="110" t="str">
        <f>IF(InpPerformance!AX64&lt;&gt;"",InpPerformance!AX64,"")</f>
        <v/>
      </c>
      <c r="AY64" s="110" t="str">
        <f>IF(InpPerformance!AY64&lt;&gt;"",InpPerformance!AY64,"")</f>
        <v/>
      </c>
      <c r="AZ64" s="110" t="str">
        <f>IF(InpPerformance!AZ64&lt;&gt;"",InpPerformance!AZ64,"")</f>
        <v/>
      </c>
      <c r="BA64" s="110" t="str">
        <f>IF(InpPerformance!BA64&lt;&gt;"",InpPerformance!BA64,"")</f>
        <v/>
      </c>
      <c r="BB64" s="110" t="str">
        <f>IF(InpPerformance!BB64&lt;&gt;"",InpPerformance!BB64,"")</f>
        <v/>
      </c>
      <c r="BC64" s="110" t="str">
        <f>IF(InpPerformance!BC64&lt;&gt;"",InpPerformance!BC64,"")</f>
        <v/>
      </c>
      <c r="BD64" s="110" t="str">
        <f>IF(InpPerformance!BD64&lt;&gt;"",InpPerformance!BD64,"")</f>
        <v/>
      </c>
      <c r="BE64" s="110" t="str">
        <f>IF(InpPerformance!BE64&lt;&gt;"",InpPerformance!BE64,"")</f>
        <v/>
      </c>
      <c r="BF64" s="110" t="str">
        <f>IF(InpPerformance!BF64&lt;&gt;"",InpPerformance!BF64,"")</f>
        <v/>
      </c>
      <c r="BG64" s="110" t="str">
        <f>IF(InpPerformance!BG64&lt;&gt;"",InpPerformance!BG64,"")</f>
        <v/>
      </c>
      <c r="BH64" s="110" t="str">
        <f>IF(InpPerformance!BH64&lt;&gt;"",InpPerformance!BH64,"")</f>
        <v/>
      </c>
      <c r="BI64" s="110" t="str">
        <f>IF(InpPerformance!BI64&lt;&gt;"",InpPerformance!BI64,"")</f>
        <v/>
      </c>
      <c r="BJ64" s="110" t="str">
        <f>IF(InpPerformance!BJ64&lt;&gt;"",InpPerformance!BJ64,"")</f>
        <v/>
      </c>
      <c r="BK64" s="110" t="str">
        <f>IF(InpPerformance!BK64&lt;&gt;"",InpPerformance!BK64,"")</f>
        <v/>
      </c>
      <c r="BL64" s="110" t="str">
        <f>IF(InpPerformance!BL64&lt;&gt;"",InpPerformance!BL64,"")</f>
        <v/>
      </c>
      <c r="BM64" s="110" t="str">
        <f>IF(InpPerformance!BM64&lt;&gt;"",InpPerformance!BM64,"")</f>
        <v/>
      </c>
      <c r="BN64" s="110" t="str">
        <f>IF(InpPerformance!BN64&lt;&gt;"",InpPerformance!BN64,"")</f>
        <v/>
      </c>
      <c r="BO64" s="110" t="str">
        <f>IF(InpPerformance!BO64&lt;&gt;"",InpPerformance!BO64,"")</f>
        <v/>
      </c>
      <c r="BP64" s="110" t="str">
        <f>IF(InpPerformance!BP64&lt;&gt;"",InpPerformance!BP64,"")</f>
        <v/>
      </c>
      <c r="BQ64" s="110" t="str">
        <f>IF(InpPerformance!BQ64&lt;&gt;"",InpPerformance!BQ64,"")</f>
        <v/>
      </c>
    </row>
    <row r="65" spans="2:69" s="48" customFormat="1" x14ac:dyDescent="0.3">
      <c r="E65" s="48" t="s">
        <v>249</v>
      </c>
      <c r="G65" s="48" t="str">
        <f>InpPerformance!G65</f>
        <v>Percentage</v>
      </c>
      <c r="J65" s="217" t="str">
        <f>IF(InpPerformance!J65&lt;&gt;"",InpPerformance!J65,"")</f>
        <v/>
      </c>
      <c r="K65" s="217" t="str">
        <f>IF(InpPerformance!K65&lt;&gt;"",InpPerformance!K65,"")</f>
        <v/>
      </c>
      <c r="L65" s="217" t="str">
        <f>IF(InpPerformance!L65&lt;&gt;"",InpPerformance!L65,"")</f>
        <v/>
      </c>
      <c r="M65" s="217" t="str">
        <f>IF(InpPerformance!M65&lt;&gt;"",InpPerformance!M65,"")</f>
        <v/>
      </c>
      <c r="N65" s="217" t="str">
        <f>IF(InpPerformance!N65&lt;&gt;"",InpPerformance!N65,"")</f>
        <v/>
      </c>
      <c r="O65" s="217" t="str">
        <f>IF(InpPerformance!O65&lt;&gt;"",InpPerformance!O65,"")</f>
        <v/>
      </c>
      <c r="P65" s="217" t="str">
        <f>IF(InpPerformance!P65&lt;&gt;"",InpPerformance!P65,"")</f>
        <v/>
      </c>
      <c r="Q65" s="217" t="str">
        <f>IF(InpPerformance!Q65&lt;&gt;"",InpPerformance!Q65,"")</f>
        <v/>
      </c>
      <c r="R65" s="217" t="str">
        <f>IF(InpPerformance!R65&lt;&gt;"",InpPerformance!R65,"")</f>
        <v/>
      </c>
      <c r="S65" s="217" t="str">
        <f>IF(InpPerformance!S65&lt;&gt;"",InpPerformance!S65,"")</f>
        <v/>
      </c>
      <c r="T65" s="217" t="str">
        <f>IF(InpPerformance!T65&lt;&gt;"",InpPerformance!T65,"")</f>
        <v/>
      </c>
      <c r="U65" s="217" t="str">
        <f>IF(InpPerformance!U65&lt;&gt;"",InpPerformance!U65,"")</f>
        <v/>
      </c>
      <c r="V65" s="217" t="str">
        <f>IF(InpPerformance!V65&lt;&gt;"",InpPerformance!V65,"")</f>
        <v/>
      </c>
      <c r="W65" s="217" t="str">
        <f>IF(InpPerformance!W65&lt;&gt;"",InpPerformance!W65,"")</f>
        <v/>
      </c>
      <c r="X65" s="217">
        <f>IF(InpPerformance!X65&lt;&gt;"",InpPerformance!X65,"")</f>
        <v>1</v>
      </c>
      <c r="Y65" s="217" t="str">
        <f>IF(InpPerformance!Y65&lt;&gt;"",InpPerformance!Y65,"")</f>
        <v/>
      </c>
      <c r="Z65" s="217" t="str">
        <f>IF(InpPerformance!Z65&lt;&gt;"",InpPerformance!Z65,"")</f>
        <v/>
      </c>
      <c r="AA65" s="217">
        <f>IF(InpPerformance!AA65&lt;&gt;"",InpPerformance!AA65,"")</f>
        <v>1</v>
      </c>
      <c r="AB65" s="217">
        <f>IF(InpPerformance!AB65&lt;&gt;"",InpPerformance!AB65,"")</f>
        <v>1</v>
      </c>
      <c r="AC65" s="217" t="str">
        <f>IF(InpPerformance!AC65&lt;&gt;"",InpPerformance!AC65,"")</f>
        <v/>
      </c>
      <c r="AD65" s="217">
        <f>IF(InpPerformance!AD65&lt;&gt;"",InpPerformance!AD65,"")</f>
        <v>1</v>
      </c>
      <c r="AE65" s="217">
        <f>IF(InpPerformance!AE65&lt;&gt;"",InpPerformance!AE65,"")</f>
        <v>1</v>
      </c>
      <c r="AF65" s="217">
        <f>IF(InpPerformance!AF65&lt;&gt;"",InpPerformance!AF65,"")</f>
        <v>1</v>
      </c>
      <c r="AG65" s="217">
        <f>IF(InpPerformance!AG65&lt;&gt;"",InpPerformance!AG65,"")</f>
        <v>1</v>
      </c>
      <c r="AH65" s="217" t="str">
        <f>IF(InpPerformance!AH65&lt;&gt;"",InpPerformance!AH65,"")</f>
        <v/>
      </c>
      <c r="AI65" s="217" t="str">
        <f>IF(InpPerformance!AI65&lt;&gt;"",InpPerformance!AI65,"")</f>
        <v/>
      </c>
      <c r="AJ65" s="217" t="str">
        <f>IF(InpPerformance!AJ65&lt;&gt;"",InpPerformance!AJ65,"")</f>
        <v/>
      </c>
      <c r="AK65" s="217" t="str">
        <f>IF(InpPerformance!AK65&lt;&gt;"",InpPerformance!AK65,"")</f>
        <v/>
      </c>
      <c r="AL65" s="217" t="str">
        <f>IF(InpPerformance!AL65&lt;&gt;"",InpPerformance!AL65,"")</f>
        <v/>
      </c>
      <c r="AM65" s="217" t="str">
        <f>IF(InpPerformance!AM65&lt;&gt;"",InpPerformance!AM65,"")</f>
        <v/>
      </c>
      <c r="AN65" s="217" t="str">
        <f>IF(InpPerformance!AN65&lt;&gt;"",InpPerformance!AN65,"")</f>
        <v/>
      </c>
      <c r="AO65" s="217" t="str">
        <f>IF(InpPerformance!AO65&lt;&gt;"",InpPerformance!AO65,"")</f>
        <v/>
      </c>
      <c r="AP65" s="217" t="str">
        <f>IF(InpPerformance!AP65&lt;&gt;"",InpPerformance!AP65,"")</f>
        <v/>
      </c>
      <c r="AQ65" s="217" t="str">
        <f>IF(InpPerformance!AQ65&lt;&gt;"",InpPerformance!AQ65,"")</f>
        <v/>
      </c>
      <c r="AR65" s="110" t="str">
        <f>IF(InpPerformance!AR65&lt;&gt;"",InpPerformance!AR65,"")</f>
        <v/>
      </c>
      <c r="AS65" s="110" t="str">
        <f>IF(InpPerformance!AS65&lt;&gt;"",InpPerformance!AS65,"")</f>
        <v/>
      </c>
      <c r="AT65" s="110" t="str">
        <f>IF(InpPerformance!AT65&lt;&gt;"",InpPerformance!AT65,"")</f>
        <v/>
      </c>
      <c r="AU65" s="110" t="str">
        <f>IF(InpPerformance!AU65&lt;&gt;"",InpPerformance!AU65,"")</f>
        <v/>
      </c>
      <c r="AV65" s="110" t="str">
        <f>IF(InpPerformance!AV65&lt;&gt;"",InpPerformance!AV65,"")</f>
        <v/>
      </c>
      <c r="AW65" s="110" t="str">
        <f>IF(InpPerformance!AW65&lt;&gt;"",InpPerformance!AW65,"")</f>
        <v/>
      </c>
      <c r="AX65" s="110" t="str">
        <f>IF(InpPerformance!AX65&lt;&gt;"",InpPerformance!AX65,"")</f>
        <v/>
      </c>
      <c r="AY65" s="110" t="str">
        <f>IF(InpPerformance!AY65&lt;&gt;"",InpPerformance!AY65,"")</f>
        <v/>
      </c>
      <c r="AZ65" s="110" t="str">
        <f>IF(InpPerformance!AZ65&lt;&gt;"",InpPerformance!AZ65,"")</f>
        <v/>
      </c>
      <c r="BA65" s="110" t="str">
        <f>IF(InpPerformance!BA65&lt;&gt;"",InpPerformance!BA65,"")</f>
        <v/>
      </c>
      <c r="BB65" s="110" t="str">
        <f>IF(InpPerformance!BB65&lt;&gt;"",InpPerformance!BB65,"")</f>
        <v/>
      </c>
      <c r="BC65" s="110" t="str">
        <f>IF(InpPerformance!BC65&lt;&gt;"",InpPerformance!BC65,"")</f>
        <v/>
      </c>
      <c r="BD65" s="110" t="str">
        <f>IF(InpPerformance!BD65&lt;&gt;"",InpPerformance!BD65,"")</f>
        <v/>
      </c>
      <c r="BE65" s="110" t="str">
        <f>IF(InpPerformance!BE65&lt;&gt;"",InpPerformance!BE65,"")</f>
        <v/>
      </c>
      <c r="BF65" s="110" t="str">
        <f>IF(InpPerformance!BF65&lt;&gt;"",InpPerformance!BF65,"")</f>
        <v/>
      </c>
      <c r="BG65" s="110" t="str">
        <f>IF(InpPerformance!BG65&lt;&gt;"",InpPerformance!BG65,"")</f>
        <v/>
      </c>
      <c r="BH65" s="110" t="str">
        <f>IF(InpPerformance!BH65&lt;&gt;"",InpPerformance!BH65,"")</f>
        <v/>
      </c>
      <c r="BI65" s="110" t="str">
        <f>IF(InpPerformance!BI65&lt;&gt;"",InpPerformance!BI65,"")</f>
        <v/>
      </c>
      <c r="BJ65" s="110" t="str">
        <f>IF(InpPerformance!BJ65&lt;&gt;"",InpPerformance!BJ65,"")</f>
        <v/>
      </c>
      <c r="BK65" s="110" t="str">
        <f>IF(InpPerformance!BK65&lt;&gt;"",InpPerformance!BK65,"")</f>
        <v/>
      </c>
      <c r="BL65" s="110" t="str">
        <f>IF(InpPerformance!BL65&lt;&gt;"",InpPerformance!BL65,"")</f>
        <v/>
      </c>
      <c r="BM65" s="110" t="str">
        <f>IF(InpPerformance!BM65&lt;&gt;"",InpPerformance!BM65,"")</f>
        <v/>
      </c>
      <c r="BN65" s="110" t="str">
        <f>IF(InpPerformance!BN65&lt;&gt;"",InpPerformance!BN65,"")</f>
        <v/>
      </c>
      <c r="BO65" s="110" t="str">
        <f>IF(InpPerformance!BO65&lt;&gt;"",InpPerformance!BO65,"")</f>
        <v/>
      </c>
      <c r="BP65" s="110" t="str">
        <f>IF(InpPerformance!BP65&lt;&gt;"",InpPerformance!BP65,"")</f>
        <v/>
      </c>
      <c r="BQ65" s="110" t="str">
        <f>IF(InpPerformance!BQ65&lt;&gt;"",InpPerformance!BQ65,"")</f>
        <v/>
      </c>
    </row>
    <row r="66" spans="2:69" s="48" customFormat="1" x14ac:dyDescent="0.3">
      <c r="E66" s="48" t="s">
        <v>251</v>
      </c>
      <c r="G66" s="48" t="str">
        <f>InpPerformance!G66</f>
        <v>Percentage</v>
      </c>
      <c r="J66" s="217" t="str">
        <f>IF(InpPerformance!J66&lt;&gt;"",InpPerformance!J66,"")</f>
        <v/>
      </c>
      <c r="K66" s="217" t="str">
        <f>IF(InpPerformance!K66&lt;&gt;"",InpPerformance!K66,"")</f>
        <v/>
      </c>
      <c r="L66" s="217" t="str">
        <f>IF(InpPerformance!L66&lt;&gt;"",InpPerformance!L66,"")</f>
        <v/>
      </c>
      <c r="M66" s="217" t="str">
        <f>IF(InpPerformance!M66&lt;&gt;"",InpPerformance!M66,"")</f>
        <v/>
      </c>
      <c r="N66" s="217" t="str">
        <f>IF(InpPerformance!N66&lt;&gt;"",InpPerformance!N66,"")</f>
        <v/>
      </c>
      <c r="O66" s="217" t="str">
        <f>IF(InpPerformance!O66&lt;&gt;"",InpPerformance!O66,"")</f>
        <v/>
      </c>
      <c r="P66" s="217" t="str">
        <f>IF(InpPerformance!P66&lt;&gt;"",InpPerformance!P66,"")</f>
        <v/>
      </c>
      <c r="Q66" s="217" t="str">
        <f>IF(InpPerformance!Q66&lt;&gt;"",InpPerformance!Q66,"")</f>
        <v/>
      </c>
      <c r="R66" s="217" t="str">
        <f>IF(InpPerformance!R66&lt;&gt;"",InpPerformance!R66,"")</f>
        <v/>
      </c>
      <c r="S66" s="217" t="str">
        <f>IF(InpPerformance!S66&lt;&gt;"",InpPerformance!S66,"")</f>
        <v/>
      </c>
      <c r="T66" s="217" t="str">
        <f>IF(InpPerformance!T66&lt;&gt;"",InpPerformance!T66,"")</f>
        <v/>
      </c>
      <c r="U66" s="217" t="str">
        <f>IF(InpPerformance!U66&lt;&gt;"",InpPerformance!U66,"")</f>
        <v/>
      </c>
      <c r="V66" s="217" t="str">
        <f>IF(InpPerformance!V66&lt;&gt;"",InpPerformance!V66,"")</f>
        <v/>
      </c>
      <c r="W66" s="217" t="str">
        <f>IF(InpPerformance!W66&lt;&gt;"",InpPerformance!W66,"")</f>
        <v/>
      </c>
      <c r="X66" s="217" t="str">
        <f>IF(InpPerformance!X66&lt;&gt;"",InpPerformance!X66,"")</f>
        <v/>
      </c>
      <c r="Y66" s="217" t="str">
        <f>IF(InpPerformance!Y66&lt;&gt;"",InpPerformance!Y66,"")</f>
        <v/>
      </c>
      <c r="Z66" s="217" t="str">
        <f>IF(InpPerformance!Z66&lt;&gt;"",InpPerformance!Z66,"")</f>
        <v/>
      </c>
      <c r="AA66" s="217" t="str">
        <f>IF(InpPerformance!AA66&lt;&gt;"",InpPerformance!AA66,"")</f>
        <v/>
      </c>
      <c r="AB66" s="217" t="str">
        <f>IF(InpPerformance!AB66&lt;&gt;"",InpPerformance!AB66,"")</f>
        <v/>
      </c>
      <c r="AC66" s="217" t="str">
        <f>IF(InpPerformance!AC66&lt;&gt;"",InpPerformance!AC66,"")</f>
        <v/>
      </c>
      <c r="AD66" s="217" t="str">
        <f>IF(InpPerformance!AD66&lt;&gt;"",InpPerformance!AD66,"")</f>
        <v/>
      </c>
      <c r="AE66" s="217" t="str">
        <f>IF(InpPerformance!AE66&lt;&gt;"",InpPerformance!AE66,"")</f>
        <v/>
      </c>
      <c r="AF66" s="217" t="str">
        <f>IF(InpPerformance!AF66&lt;&gt;"",InpPerformance!AF66,"")</f>
        <v/>
      </c>
      <c r="AG66" s="217" t="str">
        <f>IF(InpPerformance!AG66&lt;&gt;"",InpPerformance!AG66,"")</f>
        <v/>
      </c>
      <c r="AH66" s="217" t="str">
        <f>IF(InpPerformance!AH66&lt;&gt;"",InpPerformance!AH66,"")</f>
        <v/>
      </c>
      <c r="AI66" s="217" t="str">
        <f>IF(InpPerformance!AI66&lt;&gt;"",InpPerformance!AI66,"")</f>
        <v/>
      </c>
      <c r="AJ66" s="217" t="str">
        <f>IF(InpPerformance!AJ66&lt;&gt;"",InpPerformance!AJ66,"")</f>
        <v/>
      </c>
      <c r="AK66" s="217" t="str">
        <f>IF(InpPerformance!AK66&lt;&gt;"",InpPerformance!AK66,"")</f>
        <v/>
      </c>
      <c r="AL66" s="217" t="str">
        <f>IF(InpPerformance!AL66&lt;&gt;"",InpPerformance!AL66,"")</f>
        <v/>
      </c>
      <c r="AM66" s="217" t="str">
        <f>IF(InpPerformance!AM66&lt;&gt;"",InpPerformance!AM66,"")</f>
        <v/>
      </c>
      <c r="AN66" s="217" t="str">
        <f>IF(InpPerformance!AN66&lt;&gt;"",InpPerformance!AN66,"")</f>
        <v/>
      </c>
      <c r="AO66" s="217" t="str">
        <f>IF(InpPerformance!AO66&lt;&gt;"",InpPerformance!AO66,"")</f>
        <v/>
      </c>
      <c r="AP66" s="217" t="str">
        <f>IF(InpPerformance!AP66&lt;&gt;"",InpPerformance!AP66,"")</f>
        <v/>
      </c>
      <c r="AQ66" s="217" t="str">
        <f>IF(InpPerformance!AQ66&lt;&gt;"",InpPerformance!AQ66,"")</f>
        <v/>
      </c>
      <c r="AR66" s="110" t="str">
        <f>IF(InpPerformance!AR66&lt;&gt;"",InpPerformance!AR66,"")</f>
        <v/>
      </c>
      <c r="AS66" s="110" t="str">
        <f>IF(InpPerformance!AS66&lt;&gt;"",InpPerformance!AS66,"")</f>
        <v/>
      </c>
      <c r="AT66" s="110" t="str">
        <f>IF(InpPerformance!AT66&lt;&gt;"",InpPerformance!AT66,"")</f>
        <v/>
      </c>
      <c r="AU66" s="110" t="str">
        <f>IF(InpPerformance!AU66&lt;&gt;"",InpPerformance!AU66,"")</f>
        <v/>
      </c>
      <c r="AV66" s="110" t="str">
        <f>IF(InpPerformance!AV66&lt;&gt;"",InpPerformance!AV66,"")</f>
        <v/>
      </c>
      <c r="AW66" s="110" t="str">
        <f>IF(InpPerformance!AW66&lt;&gt;"",InpPerformance!AW66,"")</f>
        <v/>
      </c>
      <c r="AX66" s="110" t="str">
        <f>IF(InpPerformance!AX66&lt;&gt;"",InpPerformance!AX66,"")</f>
        <v/>
      </c>
      <c r="AY66" s="110" t="str">
        <f>IF(InpPerformance!AY66&lt;&gt;"",InpPerformance!AY66,"")</f>
        <v/>
      </c>
      <c r="AZ66" s="110" t="str">
        <f>IF(InpPerformance!AZ66&lt;&gt;"",InpPerformance!AZ66,"")</f>
        <v/>
      </c>
      <c r="BA66" s="110" t="str">
        <f>IF(InpPerformance!BA66&lt;&gt;"",InpPerformance!BA66,"")</f>
        <v/>
      </c>
      <c r="BB66" s="110" t="str">
        <f>IF(InpPerformance!BB66&lt;&gt;"",InpPerformance!BB66,"")</f>
        <v/>
      </c>
      <c r="BC66" s="110" t="str">
        <f>IF(InpPerformance!BC66&lt;&gt;"",InpPerformance!BC66,"")</f>
        <v/>
      </c>
      <c r="BD66" s="110" t="str">
        <f>IF(InpPerformance!BD66&lt;&gt;"",InpPerformance!BD66,"")</f>
        <v/>
      </c>
      <c r="BE66" s="110" t="str">
        <f>IF(InpPerformance!BE66&lt;&gt;"",InpPerformance!BE66,"")</f>
        <v/>
      </c>
      <c r="BF66" s="110" t="str">
        <f>IF(InpPerformance!BF66&lt;&gt;"",InpPerformance!BF66,"")</f>
        <v/>
      </c>
      <c r="BG66" s="110" t="str">
        <f>IF(InpPerformance!BG66&lt;&gt;"",InpPerformance!BG66,"")</f>
        <v/>
      </c>
      <c r="BH66" s="110" t="str">
        <f>IF(InpPerformance!BH66&lt;&gt;"",InpPerformance!BH66,"")</f>
        <v/>
      </c>
      <c r="BI66" s="110" t="str">
        <f>IF(InpPerformance!BI66&lt;&gt;"",InpPerformance!BI66,"")</f>
        <v/>
      </c>
      <c r="BJ66" s="110" t="str">
        <f>IF(InpPerformance!BJ66&lt;&gt;"",InpPerformance!BJ66,"")</f>
        <v/>
      </c>
      <c r="BK66" s="110" t="str">
        <f>IF(InpPerformance!BK66&lt;&gt;"",InpPerformance!BK66,"")</f>
        <v/>
      </c>
      <c r="BL66" s="110" t="str">
        <f>IF(InpPerformance!BL66&lt;&gt;"",InpPerformance!BL66,"")</f>
        <v/>
      </c>
      <c r="BM66" s="110" t="str">
        <f>IF(InpPerformance!BM66&lt;&gt;"",InpPerformance!BM66,"")</f>
        <v/>
      </c>
      <c r="BN66" s="110" t="str">
        <f>IF(InpPerformance!BN66&lt;&gt;"",InpPerformance!BN66,"")</f>
        <v/>
      </c>
      <c r="BO66" s="110" t="str">
        <f>IF(InpPerformance!BO66&lt;&gt;"",InpPerformance!BO66,"")</f>
        <v/>
      </c>
      <c r="BP66" s="110" t="str">
        <f>IF(InpPerformance!BP66&lt;&gt;"",InpPerformance!BP66,"")</f>
        <v/>
      </c>
      <c r="BQ66" s="110" t="str">
        <f>IF(InpPerformance!BQ66&lt;&gt;"",InpPerformance!BQ66,"")</f>
        <v/>
      </c>
    </row>
    <row r="67" spans="2:69" s="48" customFormat="1" x14ac:dyDescent="0.3">
      <c r="E67" s="48" t="s">
        <v>253</v>
      </c>
      <c r="G67" s="48" t="str">
        <f>InpPerformance!G67</f>
        <v>Percentage</v>
      </c>
      <c r="J67" s="217" t="str">
        <f>IF(InpPerformance!J67&lt;&gt;"",InpPerformance!J67,"")</f>
        <v/>
      </c>
      <c r="K67" s="217" t="str">
        <f>IF(InpPerformance!K67&lt;&gt;"",InpPerformance!K67,"")</f>
        <v/>
      </c>
      <c r="L67" s="217" t="str">
        <f>IF(InpPerformance!L67&lt;&gt;"",InpPerformance!L67,"")</f>
        <v/>
      </c>
      <c r="M67" s="217" t="str">
        <f>IF(InpPerformance!M67&lt;&gt;"",InpPerformance!M67,"")</f>
        <v/>
      </c>
      <c r="N67" s="217" t="str">
        <f>IF(InpPerformance!N67&lt;&gt;"",InpPerformance!N67,"")</f>
        <v/>
      </c>
      <c r="O67" s="217" t="str">
        <f>IF(InpPerformance!O67&lt;&gt;"",InpPerformance!O67,"")</f>
        <v/>
      </c>
      <c r="P67" s="217" t="str">
        <f>IF(InpPerformance!P67&lt;&gt;"",InpPerformance!P67,"")</f>
        <v/>
      </c>
      <c r="Q67" s="217" t="str">
        <f>IF(InpPerformance!Q67&lt;&gt;"",InpPerformance!Q67,"")</f>
        <v/>
      </c>
      <c r="R67" s="217" t="str">
        <f>IF(InpPerformance!R67&lt;&gt;"",InpPerformance!R67,"")</f>
        <v/>
      </c>
      <c r="S67" s="217" t="str">
        <f>IF(InpPerformance!S67&lt;&gt;"",InpPerformance!S67,"")</f>
        <v/>
      </c>
      <c r="T67" s="217" t="str">
        <f>IF(InpPerformance!T67&lt;&gt;"",InpPerformance!T67,"")</f>
        <v/>
      </c>
      <c r="U67" s="217" t="str">
        <f>IF(InpPerformance!U67&lt;&gt;"",InpPerformance!U67,"")</f>
        <v/>
      </c>
      <c r="V67" s="217" t="str">
        <f>IF(InpPerformance!V67&lt;&gt;"",InpPerformance!V67,"")</f>
        <v/>
      </c>
      <c r="W67" s="217" t="str">
        <f>IF(InpPerformance!W67&lt;&gt;"",InpPerformance!W67,"")</f>
        <v/>
      </c>
      <c r="X67" s="217" t="str">
        <f>IF(InpPerformance!X67&lt;&gt;"",InpPerformance!X67,"")</f>
        <v/>
      </c>
      <c r="Y67" s="217" t="str">
        <f>IF(InpPerformance!Y67&lt;&gt;"",InpPerformance!Y67,"")</f>
        <v/>
      </c>
      <c r="Z67" s="217" t="str">
        <f>IF(InpPerformance!Z67&lt;&gt;"",InpPerformance!Z67,"")</f>
        <v/>
      </c>
      <c r="AA67" s="217" t="str">
        <f>IF(InpPerformance!AA67&lt;&gt;"",InpPerformance!AA67,"")</f>
        <v/>
      </c>
      <c r="AB67" s="217" t="str">
        <f>IF(InpPerformance!AB67&lt;&gt;"",InpPerformance!AB67,"")</f>
        <v/>
      </c>
      <c r="AC67" s="217" t="str">
        <f>IF(InpPerformance!AC67&lt;&gt;"",InpPerformance!AC67,"")</f>
        <v/>
      </c>
      <c r="AD67" s="217" t="str">
        <f>IF(InpPerformance!AD67&lt;&gt;"",InpPerformance!AD67,"")</f>
        <v/>
      </c>
      <c r="AE67" s="217" t="str">
        <f>IF(InpPerformance!AE67&lt;&gt;"",InpPerformance!AE67,"")</f>
        <v/>
      </c>
      <c r="AF67" s="217" t="str">
        <f>IF(InpPerformance!AF67&lt;&gt;"",InpPerformance!AF67,"")</f>
        <v/>
      </c>
      <c r="AG67" s="217" t="str">
        <f>IF(InpPerformance!AG67&lt;&gt;"",InpPerformance!AG67,"")</f>
        <v/>
      </c>
      <c r="AH67" s="217" t="str">
        <f>IF(InpPerformance!AH67&lt;&gt;"",InpPerformance!AH67,"")</f>
        <v/>
      </c>
      <c r="AI67" s="217" t="str">
        <f>IF(InpPerformance!AI67&lt;&gt;"",InpPerformance!AI67,"")</f>
        <v/>
      </c>
      <c r="AJ67" s="217">
        <f>IF(InpPerformance!AJ67&lt;&gt;"",InpPerformance!AJ67,"")</f>
        <v>1</v>
      </c>
      <c r="AK67" s="217" t="str">
        <f>IF(InpPerformance!AK67&lt;&gt;"",InpPerformance!AK67,"")</f>
        <v/>
      </c>
      <c r="AL67" s="217" t="str">
        <f>IF(InpPerformance!AL67&lt;&gt;"",InpPerformance!AL67,"")</f>
        <v/>
      </c>
      <c r="AM67" s="217" t="str">
        <f>IF(InpPerformance!AM67&lt;&gt;"",InpPerformance!AM67,"")</f>
        <v/>
      </c>
      <c r="AN67" s="217" t="str">
        <f>IF(InpPerformance!AN67&lt;&gt;"",InpPerformance!AN67,"")</f>
        <v/>
      </c>
      <c r="AO67" s="217" t="str">
        <f>IF(InpPerformance!AO67&lt;&gt;"",InpPerformance!AO67,"")</f>
        <v/>
      </c>
      <c r="AP67" s="217" t="str">
        <f>IF(InpPerformance!AP67&lt;&gt;"",InpPerformance!AP67,"")</f>
        <v/>
      </c>
      <c r="AQ67" s="217" t="str">
        <f>IF(InpPerformance!AQ67&lt;&gt;"",InpPerformance!AQ67,"")</f>
        <v/>
      </c>
      <c r="AR67" s="110" t="str">
        <f>IF(InpPerformance!AR67&lt;&gt;"",InpPerformance!AR67,"")</f>
        <v/>
      </c>
      <c r="AS67" s="110" t="str">
        <f>IF(InpPerformance!AS67&lt;&gt;"",InpPerformance!AS67,"")</f>
        <v/>
      </c>
      <c r="AT67" s="110" t="str">
        <f>IF(InpPerformance!AT67&lt;&gt;"",InpPerformance!AT67,"")</f>
        <v/>
      </c>
      <c r="AU67" s="110" t="str">
        <f>IF(InpPerformance!AU67&lt;&gt;"",InpPerformance!AU67,"")</f>
        <v/>
      </c>
      <c r="AV67" s="110" t="str">
        <f>IF(InpPerformance!AV67&lt;&gt;"",InpPerformance!AV67,"")</f>
        <v/>
      </c>
      <c r="AW67" s="110" t="str">
        <f>IF(InpPerformance!AW67&lt;&gt;"",InpPerformance!AW67,"")</f>
        <v/>
      </c>
      <c r="AX67" s="110" t="str">
        <f>IF(InpPerformance!AX67&lt;&gt;"",InpPerformance!AX67,"")</f>
        <v/>
      </c>
      <c r="AY67" s="110" t="str">
        <f>IF(InpPerformance!AY67&lt;&gt;"",InpPerformance!AY67,"")</f>
        <v/>
      </c>
      <c r="AZ67" s="110" t="str">
        <f>IF(InpPerformance!AZ67&lt;&gt;"",InpPerformance!AZ67,"")</f>
        <v/>
      </c>
      <c r="BA67" s="110" t="str">
        <f>IF(InpPerformance!BA67&lt;&gt;"",InpPerformance!BA67,"")</f>
        <v/>
      </c>
      <c r="BB67" s="110" t="str">
        <f>IF(InpPerformance!BB67&lt;&gt;"",InpPerformance!BB67,"")</f>
        <v/>
      </c>
      <c r="BC67" s="110" t="str">
        <f>IF(InpPerformance!BC67&lt;&gt;"",InpPerformance!BC67,"")</f>
        <v/>
      </c>
      <c r="BD67" s="110" t="str">
        <f>IF(InpPerformance!BD67&lt;&gt;"",InpPerformance!BD67,"")</f>
        <v/>
      </c>
      <c r="BE67" s="110" t="str">
        <f>IF(InpPerformance!BE67&lt;&gt;"",InpPerformance!BE67,"")</f>
        <v/>
      </c>
      <c r="BF67" s="110" t="str">
        <f>IF(InpPerformance!BF67&lt;&gt;"",InpPerformance!BF67,"")</f>
        <v/>
      </c>
      <c r="BG67" s="110" t="str">
        <f>IF(InpPerformance!BG67&lt;&gt;"",InpPerformance!BG67,"")</f>
        <v/>
      </c>
      <c r="BH67" s="110" t="str">
        <f>IF(InpPerformance!BH67&lt;&gt;"",InpPerformance!BH67,"")</f>
        <v/>
      </c>
      <c r="BI67" s="110" t="str">
        <f>IF(InpPerformance!BI67&lt;&gt;"",InpPerformance!BI67,"")</f>
        <v/>
      </c>
      <c r="BJ67" s="110" t="str">
        <f>IF(InpPerformance!BJ67&lt;&gt;"",InpPerformance!BJ67,"")</f>
        <v/>
      </c>
      <c r="BK67" s="110" t="str">
        <f>IF(InpPerformance!BK67&lt;&gt;"",InpPerformance!BK67,"")</f>
        <v/>
      </c>
      <c r="BL67" s="110" t="str">
        <f>IF(InpPerformance!BL67&lt;&gt;"",InpPerformance!BL67,"")</f>
        <v/>
      </c>
      <c r="BM67" s="110" t="str">
        <f>IF(InpPerformance!BM67&lt;&gt;"",InpPerformance!BM67,"")</f>
        <v/>
      </c>
      <c r="BN67" s="110" t="str">
        <f>IF(InpPerformance!BN67&lt;&gt;"",InpPerformance!BN67,"")</f>
        <v/>
      </c>
      <c r="BO67" s="110" t="str">
        <f>IF(InpPerformance!BO67&lt;&gt;"",InpPerformance!BO67,"")</f>
        <v/>
      </c>
      <c r="BP67" s="110" t="str">
        <f>IF(InpPerformance!BP67&lt;&gt;"",InpPerformance!BP67,"")</f>
        <v/>
      </c>
      <c r="BQ67" s="110" t="str">
        <f>IF(InpPerformance!BQ67&lt;&gt;"",InpPerformance!BQ67,"")</f>
        <v/>
      </c>
    </row>
    <row r="68" spans="2:69" s="48" customFormat="1" x14ac:dyDescent="0.3">
      <c r="E68" s="48" t="s">
        <v>255</v>
      </c>
      <c r="G68" s="48" t="str">
        <f>InpPerformance!G68</f>
        <v>Percentage</v>
      </c>
      <c r="J68" s="217" t="str">
        <f>IF(InpPerformance!J68&lt;&gt;"",InpPerformance!J68,"")</f>
        <v/>
      </c>
      <c r="K68" s="217" t="str">
        <f>IF(InpPerformance!K68&lt;&gt;"",InpPerformance!K68,"")</f>
        <v/>
      </c>
      <c r="L68" s="217" t="str">
        <f>IF(InpPerformance!L68&lt;&gt;"",InpPerformance!L68,"")</f>
        <v/>
      </c>
      <c r="M68" s="217" t="str">
        <f>IF(InpPerformance!M68&lt;&gt;"",InpPerformance!M68,"")</f>
        <v/>
      </c>
      <c r="N68" s="217" t="str">
        <f>IF(InpPerformance!N68&lt;&gt;"",InpPerformance!N68,"")</f>
        <v/>
      </c>
      <c r="O68" s="217" t="str">
        <f>IF(InpPerformance!O68&lt;&gt;"",InpPerformance!O68,"")</f>
        <v/>
      </c>
      <c r="P68" s="217" t="str">
        <f>IF(InpPerformance!P68&lt;&gt;"",InpPerformance!P68,"")</f>
        <v/>
      </c>
      <c r="Q68" s="217" t="str">
        <f>IF(InpPerformance!Q68&lt;&gt;"",InpPerformance!Q68,"")</f>
        <v/>
      </c>
      <c r="R68" s="217" t="str">
        <f>IF(InpPerformance!R68&lt;&gt;"",InpPerformance!R68,"")</f>
        <v/>
      </c>
      <c r="S68" s="217" t="str">
        <f>IF(InpPerformance!S68&lt;&gt;"",InpPerformance!S68,"")</f>
        <v/>
      </c>
      <c r="T68" s="217" t="str">
        <f>IF(InpPerformance!T68&lt;&gt;"",InpPerformance!T68,"")</f>
        <v/>
      </c>
      <c r="U68" s="217" t="str">
        <f>IF(InpPerformance!U68&lt;&gt;"",InpPerformance!U68,"")</f>
        <v/>
      </c>
      <c r="V68" s="217" t="str">
        <f>IF(InpPerformance!V68&lt;&gt;"",InpPerformance!V68,"")</f>
        <v/>
      </c>
      <c r="W68" s="217" t="str">
        <f>IF(InpPerformance!W68&lt;&gt;"",InpPerformance!W68,"")</f>
        <v/>
      </c>
      <c r="X68" s="217" t="str">
        <f>IF(InpPerformance!X68&lt;&gt;"",InpPerformance!X68,"")</f>
        <v/>
      </c>
      <c r="Y68" s="217" t="str">
        <f>IF(InpPerformance!Y68&lt;&gt;"",InpPerformance!Y68,"")</f>
        <v/>
      </c>
      <c r="Z68" s="217" t="str">
        <f>IF(InpPerformance!Z68&lt;&gt;"",InpPerformance!Z68,"")</f>
        <v/>
      </c>
      <c r="AA68" s="217" t="str">
        <f>IF(InpPerformance!AA68&lt;&gt;"",InpPerformance!AA68,"")</f>
        <v/>
      </c>
      <c r="AB68" s="217" t="str">
        <f>IF(InpPerformance!AB68&lt;&gt;"",InpPerformance!AB68,"")</f>
        <v/>
      </c>
      <c r="AC68" s="217" t="str">
        <f>IF(InpPerformance!AC68&lt;&gt;"",InpPerformance!AC68,"")</f>
        <v/>
      </c>
      <c r="AD68" s="217" t="str">
        <f>IF(InpPerformance!AD68&lt;&gt;"",InpPerformance!AD68,"")</f>
        <v/>
      </c>
      <c r="AE68" s="217" t="str">
        <f>IF(InpPerformance!AE68&lt;&gt;"",InpPerformance!AE68,"")</f>
        <v/>
      </c>
      <c r="AF68" s="217" t="str">
        <f>IF(InpPerformance!AF68&lt;&gt;"",InpPerformance!AF68,"")</f>
        <v/>
      </c>
      <c r="AG68" s="217" t="str">
        <f>IF(InpPerformance!AG68&lt;&gt;"",InpPerformance!AG68,"")</f>
        <v/>
      </c>
      <c r="AH68" s="217" t="str">
        <f>IF(InpPerformance!AH68&lt;&gt;"",InpPerformance!AH68,"")</f>
        <v/>
      </c>
      <c r="AI68" s="217" t="str">
        <f>IF(InpPerformance!AI68&lt;&gt;"",InpPerformance!AI68,"")</f>
        <v/>
      </c>
      <c r="AJ68" s="217" t="str">
        <f>IF(InpPerformance!AJ68&lt;&gt;"",InpPerformance!AJ68,"")</f>
        <v/>
      </c>
      <c r="AK68" s="217" t="str">
        <f>IF(InpPerformance!AK68&lt;&gt;"",InpPerformance!AK68,"")</f>
        <v/>
      </c>
      <c r="AL68" s="217" t="str">
        <f>IF(InpPerformance!AL68&lt;&gt;"",InpPerformance!AL68,"")</f>
        <v/>
      </c>
      <c r="AM68" s="217" t="str">
        <f>IF(InpPerformance!AM68&lt;&gt;"",InpPerformance!AM68,"")</f>
        <v/>
      </c>
      <c r="AN68" s="217" t="str">
        <f>IF(InpPerformance!AN68&lt;&gt;"",InpPerformance!AN68,"")</f>
        <v/>
      </c>
      <c r="AO68" s="217" t="str">
        <f>IF(InpPerformance!AO68&lt;&gt;"",InpPerformance!AO68,"")</f>
        <v/>
      </c>
      <c r="AP68" s="217" t="str">
        <f>IF(InpPerformance!AP68&lt;&gt;"",InpPerformance!AP68,"")</f>
        <v/>
      </c>
      <c r="AQ68" s="217" t="str">
        <f>IF(InpPerformance!AQ68&lt;&gt;"",InpPerformance!AQ68,"")</f>
        <v/>
      </c>
      <c r="AR68" s="110" t="str">
        <f>IF(InpPerformance!AR68&lt;&gt;"",InpPerformance!AR68,"")</f>
        <v/>
      </c>
      <c r="AS68" s="110" t="str">
        <f>IF(InpPerformance!AS68&lt;&gt;"",InpPerformance!AS68,"")</f>
        <v/>
      </c>
      <c r="AT68" s="110" t="str">
        <f>IF(InpPerformance!AT68&lt;&gt;"",InpPerformance!AT68,"")</f>
        <v/>
      </c>
      <c r="AU68" s="110" t="str">
        <f>IF(InpPerformance!AU68&lt;&gt;"",InpPerformance!AU68,"")</f>
        <v/>
      </c>
      <c r="AV68" s="110" t="str">
        <f>IF(InpPerformance!AV68&lt;&gt;"",InpPerformance!AV68,"")</f>
        <v/>
      </c>
      <c r="AW68" s="110" t="str">
        <f>IF(InpPerformance!AW68&lt;&gt;"",InpPerformance!AW68,"")</f>
        <v/>
      </c>
      <c r="AX68" s="110" t="str">
        <f>IF(InpPerformance!AX68&lt;&gt;"",InpPerformance!AX68,"")</f>
        <v/>
      </c>
      <c r="AY68" s="110" t="str">
        <f>IF(InpPerformance!AY68&lt;&gt;"",InpPerformance!AY68,"")</f>
        <v/>
      </c>
      <c r="AZ68" s="110" t="str">
        <f>IF(InpPerformance!AZ68&lt;&gt;"",InpPerformance!AZ68,"")</f>
        <v/>
      </c>
      <c r="BA68" s="110" t="str">
        <f>IF(InpPerformance!BA68&lt;&gt;"",InpPerformance!BA68,"")</f>
        <v/>
      </c>
      <c r="BB68" s="110" t="str">
        <f>IF(InpPerformance!BB68&lt;&gt;"",InpPerformance!BB68,"")</f>
        <v/>
      </c>
      <c r="BC68" s="110" t="str">
        <f>IF(InpPerformance!BC68&lt;&gt;"",InpPerformance!BC68,"")</f>
        <v/>
      </c>
      <c r="BD68" s="110" t="str">
        <f>IF(InpPerformance!BD68&lt;&gt;"",InpPerformance!BD68,"")</f>
        <v/>
      </c>
      <c r="BE68" s="110" t="str">
        <f>IF(InpPerformance!BE68&lt;&gt;"",InpPerformance!BE68,"")</f>
        <v/>
      </c>
      <c r="BF68" s="110" t="str">
        <f>IF(InpPerformance!BF68&lt;&gt;"",InpPerformance!BF68,"")</f>
        <v/>
      </c>
      <c r="BG68" s="110" t="str">
        <f>IF(InpPerformance!BG68&lt;&gt;"",InpPerformance!BG68,"")</f>
        <v/>
      </c>
      <c r="BH68" s="110" t="str">
        <f>IF(InpPerformance!BH68&lt;&gt;"",InpPerformance!BH68,"")</f>
        <v/>
      </c>
      <c r="BI68" s="110" t="str">
        <f>IF(InpPerformance!BI68&lt;&gt;"",InpPerformance!BI68,"")</f>
        <v/>
      </c>
      <c r="BJ68" s="110" t="str">
        <f>IF(InpPerformance!BJ68&lt;&gt;"",InpPerformance!BJ68,"")</f>
        <v/>
      </c>
      <c r="BK68" s="110" t="str">
        <f>IF(InpPerformance!BK68&lt;&gt;"",InpPerformance!BK68,"")</f>
        <v/>
      </c>
      <c r="BL68" s="110" t="str">
        <f>IF(InpPerformance!BL68&lt;&gt;"",InpPerformance!BL68,"")</f>
        <v/>
      </c>
      <c r="BM68" s="110" t="str">
        <f>IF(InpPerformance!BM68&lt;&gt;"",InpPerformance!BM68,"")</f>
        <v/>
      </c>
      <c r="BN68" s="110" t="str">
        <f>IF(InpPerformance!BN68&lt;&gt;"",InpPerformance!BN68,"")</f>
        <v/>
      </c>
      <c r="BO68" s="110" t="str">
        <f>IF(InpPerformance!BO68&lt;&gt;"",InpPerformance!BO68,"")</f>
        <v/>
      </c>
      <c r="BP68" s="110" t="str">
        <f>IF(InpPerformance!BP68&lt;&gt;"",InpPerformance!BP68,"")</f>
        <v/>
      </c>
      <c r="BQ68" s="110" t="str">
        <f>IF(InpPerformance!BQ68&lt;&gt;"",InpPerformance!BQ68,"")</f>
        <v/>
      </c>
    </row>
    <row r="69" spans="2:69" s="48" customFormat="1" x14ac:dyDescent="0.3">
      <c r="E69" s="48" t="s">
        <v>257</v>
      </c>
      <c r="G69" s="48" t="str">
        <f>InpPerformance!G69</f>
        <v>Percentage</v>
      </c>
      <c r="J69" s="217" t="str">
        <f>IF(InpPerformance!J69&lt;&gt;"",InpPerformance!J69,"")</f>
        <v/>
      </c>
      <c r="K69" s="217" t="str">
        <f>IF(InpPerformance!K69&lt;&gt;"",InpPerformance!K69,"")</f>
        <v/>
      </c>
      <c r="L69" s="217" t="str">
        <f>IF(InpPerformance!L69&lt;&gt;"",InpPerformance!L69,"")</f>
        <v/>
      </c>
      <c r="M69" s="217" t="str">
        <f>IF(InpPerformance!M69&lt;&gt;"",InpPerformance!M69,"")</f>
        <v/>
      </c>
      <c r="N69" s="217" t="str">
        <f>IF(InpPerformance!N69&lt;&gt;"",InpPerformance!N69,"")</f>
        <v/>
      </c>
      <c r="O69" s="217" t="str">
        <f>IF(InpPerformance!O69&lt;&gt;"",InpPerformance!O69,"")</f>
        <v/>
      </c>
      <c r="P69" s="217" t="str">
        <f>IF(InpPerformance!P69&lt;&gt;"",InpPerformance!P69,"")</f>
        <v/>
      </c>
      <c r="Q69" s="217" t="str">
        <f>IF(InpPerformance!Q69&lt;&gt;"",InpPerformance!Q69,"")</f>
        <v/>
      </c>
      <c r="R69" s="217" t="str">
        <f>IF(InpPerformance!R69&lt;&gt;"",InpPerformance!R69,"")</f>
        <v/>
      </c>
      <c r="S69" s="217" t="str">
        <f>IF(InpPerformance!S69&lt;&gt;"",InpPerformance!S69,"")</f>
        <v/>
      </c>
      <c r="T69" s="217" t="str">
        <f>IF(InpPerformance!T69&lt;&gt;"",InpPerformance!T69,"")</f>
        <v/>
      </c>
      <c r="U69" s="217" t="str">
        <f>IF(InpPerformance!U69&lt;&gt;"",InpPerformance!U69,"")</f>
        <v/>
      </c>
      <c r="V69" s="217" t="str">
        <f>IF(InpPerformance!V69&lt;&gt;"",InpPerformance!V69,"")</f>
        <v/>
      </c>
      <c r="W69" s="217" t="str">
        <f>IF(InpPerformance!W69&lt;&gt;"",InpPerformance!W69,"")</f>
        <v/>
      </c>
      <c r="X69" s="217" t="str">
        <f>IF(InpPerformance!X69&lt;&gt;"",InpPerformance!X69,"")</f>
        <v/>
      </c>
      <c r="Y69" s="217" t="str">
        <f>IF(InpPerformance!Y69&lt;&gt;"",InpPerformance!Y69,"")</f>
        <v/>
      </c>
      <c r="Z69" s="217" t="str">
        <f>IF(InpPerformance!Z69&lt;&gt;"",InpPerformance!Z69,"")</f>
        <v/>
      </c>
      <c r="AA69" s="217" t="str">
        <f>IF(InpPerformance!AA69&lt;&gt;"",InpPerformance!AA69,"")</f>
        <v/>
      </c>
      <c r="AB69" s="217" t="str">
        <f>IF(InpPerformance!AB69&lt;&gt;"",InpPerformance!AB69,"")</f>
        <v/>
      </c>
      <c r="AC69" s="217" t="str">
        <f>IF(InpPerformance!AC69&lt;&gt;"",InpPerformance!AC69,"")</f>
        <v/>
      </c>
      <c r="AD69" s="217" t="str">
        <f>IF(InpPerformance!AD69&lt;&gt;"",InpPerformance!AD69,"")</f>
        <v/>
      </c>
      <c r="AE69" s="217" t="str">
        <f>IF(InpPerformance!AE69&lt;&gt;"",InpPerformance!AE69,"")</f>
        <v/>
      </c>
      <c r="AF69" s="217" t="str">
        <f>IF(InpPerformance!AF69&lt;&gt;"",InpPerformance!AF69,"")</f>
        <v/>
      </c>
      <c r="AG69" s="217" t="str">
        <f>IF(InpPerformance!AG69&lt;&gt;"",InpPerformance!AG69,"")</f>
        <v/>
      </c>
      <c r="AH69" s="217" t="str">
        <f>IF(InpPerformance!AH69&lt;&gt;"",InpPerformance!AH69,"")</f>
        <v/>
      </c>
      <c r="AI69" s="217" t="str">
        <f>IF(InpPerformance!AI69&lt;&gt;"",InpPerformance!AI69,"")</f>
        <v/>
      </c>
      <c r="AJ69" s="217" t="str">
        <f>IF(InpPerformance!AJ69&lt;&gt;"",InpPerformance!AJ69,"")</f>
        <v/>
      </c>
      <c r="AK69" s="217" t="str">
        <f>IF(InpPerformance!AK69&lt;&gt;"",InpPerformance!AK69,"")</f>
        <v/>
      </c>
      <c r="AL69" s="217" t="str">
        <f>IF(InpPerformance!AL69&lt;&gt;"",InpPerformance!AL69,"")</f>
        <v/>
      </c>
      <c r="AM69" s="217" t="str">
        <f>IF(InpPerformance!AM69&lt;&gt;"",InpPerformance!AM69,"")</f>
        <v/>
      </c>
      <c r="AN69" s="217" t="str">
        <f>IF(InpPerformance!AN69&lt;&gt;"",InpPerformance!AN69,"")</f>
        <v/>
      </c>
      <c r="AO69" s="217" t="str">
        <f>IF(InpPerformance!AO69&lt;&gt;"",InpPerformance!AO69,"")</f>
        <v/>
      </c>
      <c r="AP69" s="217" t="str">
        <f>IF(InpPerformance!AP69&lt;&gt;"",InpPerformance!AP69,"")</f>
        <v/>
      </c>
      <c r="AQ69" s="217" t="str">
        <f>IF(InpPerformance!AQ69&lt;&gt;"",InpPerformance!AQ69,"")</f>
        <v/>
      </c>
      <c r="AR69" s="110" t="str">
        <f>IF(InpPerformance!AR69&lt;&gt;"",InpPerformance!AR69,"")</f>
        <v/>
      </c>
      <c r="AS69" s="110" t="str">
        <f>IF(InpPerformance!AS69&lt;&gt;"",InpPerformance!AS69,"")</f>
        <v/>
      </c>
      <c r="AT69" s="110" t="str">
        <f>IF(InpPerformance!AT69&lt;&gt;"",InpPerformance!AT69,"")</f>
        <v/>
      </c>
      <c r="AU69" s="110" t="str">
        <f>IF(InpPerformance!AU69&lt;&gt;"",InpPerformance!AU69,"")</f>
        <v/>
      </c>
      <c r="AV69" s="110" t="str">
        <f>IF(InpPerformance!AV69&lt;&gt;"",InpPerformance!AV69,"")</f>
        <v/>
      </c>
      <c r="AW69" s="110" t="str">
        <f>IF(InpPerformance!AW69&lt;&gt;"",InpPerformance!AW69,"")</f>
        <v/>
      </c>
      <c r="AX69" s="110" t="str">
        <f>IF(InpPerformance!AX69&lt;&gt;"",InpPerformance!AX69,"")</f>
        <v/>
      </c>
      <c r="AY69" s="110" t="str">
        <f>IF(InpPerformance!AY69&lt;&gt;"",InpPerformance!AY69,"")</f>
        <v/>
      </c>
      <c r="AZ69" s="110" t="str">
        <f>IF(InpPerformance!AZ69&lt;&gt;"",InpPerformance!AZ69,"")</f>
        <v/>
      </c>
      <c r="BA69" s="110" t="str">
        <f>IF(InpPerformance!BA69&lt;&gt;"",InpPerformance!BA69,"")</f>
        <v/>
      </c>
      <c r="BB69" s="110" t="str">
        <f>IF(InpPerformance!BB69&lt;&gt;"",InpPerformance!BB69,"")</f>
        <v/>
      </c>
      <c r="BC69" s="110" t="str">
        <f>IF(InpPerformance!BC69&lt;&gt;"",InpPerformance!BC69,"")</f>
        <v/>
      </c>
      <c r="BD69" s="110" t="str">
        <f>IF(InpPerformance!BD69&lt;&gt;"",InpPerformance!BD69,"")</f>
        <v/>
      </c>
      <c r="BE69" s="110" t="str">
        <f>IF(InpPerformance!BE69&lt;&gt;"",InpPerformance!BE69,"")</f>
        <v/>
      </c>
      <c r="BF69" s="110" t="str">
        <f>IF(InpPerformance!BF69&lt;&gt;"",InpPerformance!BF69,"")</f>
        <v/>
      </c>
      <c r="BG69" s="110" t="str">
        <f>IF(InpPerformance!BG69&lt;&gt;"",InpPerformance!BG69,"")</f>
        <v/>
      </c>
      <c r="BH69" s="110" t="str">
        <f>IF(InpPerformance!BH69&lt;&gt;"",InpPerformance!BH69,"")</f>
        <v/>
      </c>
      <c r="BI69" s="110" t="str">
        <f>IF(InpPerformance!BI69&lt;&gt;"",InpPerformance!BI69,"")</f>
        <v/>
      </c>
      <c r="BJ69" s="110" t="str">
        <f>IF(InpPerformance!BJ69&lt;&gt;"",InpPerformance!BJ69,"")</f>
        <v/>
      </c>
      <c r="BK69" s="110" t="str">
        <f>IF(InpPerformance!BK69&lt;&gt;"",InpPerformance!BK69,"")</f>
        <v/>
      </c>
      <c r="BL69" s="110" t="str">
        <f>IF(InpPerformance!BL69&lt;&gt;"",InpPerformance!BL69,"")</f>
        <v/>
      </c>
      <c r="BM69" s="110" t="str">
        <f>IF(InpPerformance!BM69&lt;&gt;"",InpPerformance!BM69,"")</f>
        <v/>
      </c>
      <c r="BN69" s="110" t="str">
        <f>IF(InpPerformance!BN69&lt;&gt;"",InpPerformance!BN69,"")</f>
        <v/>
      </c>
      <c r="BO69" s="110" t="str">
        <f>IF(InpPerformance!BO69&lt;&gt;"",InpPerformance!BO69,"")</f>
        <v/>
      </c>
      <c r="BP69" s="110" t="str">
        <f>IF(InpPerformance!BP69&lt;&gt;"",InpPerformance!BP69,"")</f>
        <v/>
      </c>
      <c r="BQ69" s="110" t="str">
        <f>IF(InpPerformance!BQ69&lt;&gt;"",InpPerformance!BQ69,"")</f>
        <v/>
      </c>
    </row>
    <row r="70" spans="2:69" s="16" customFormat="1" x14ac:dyDescent="0.3">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row>
    <row r="71" spans="2:69" s="50" customFormat="1" x14ac:dyDescent="0.3">
      <c r="E71" s="50" t="s">
        <v>260</v>
      </c>
      <c r="G71" s="50" t="s">
        <v>202</v>
      </c>
      <c r="J71" s="191" t="b">
        <f>IF(J27=Validation!$I$5, TRUE, FALSE)</f>
        <v>0</v>
      </c>
      <c r="K71" s="191" t="b">
        <f>IF(K27=Validation!$I$5, TRUE, FALSE)</f>
        <v>0</v>
      </c>
      <c r="L71" s="191" t="b">
        <f>IF(L27=Validation!$I$5, TRUE, FALSE)</f>
        <v>0</v>
      </c>
      <c r="M71" s="191" t="b">
        <f>IF(M27=Validation!$I$5, TRUE, FALSE)</f>
        <v>0</v>
      </c>
      <c r="N71" s="191" t="b">
        <f>IF(N27=Validation!$I$5, TRUE, FALSE)</f>
        <v>0</v>
      </c>
      <c r="O71" s="191" t="b">
        <f>IF(O27=Validation!$I$5, TRUE, FALSE)</f>
        <v>0</v>
      </c>
      <c r="P71" s="191" t="b">
        <f>IF(P27=Validation!$I$5, TRUE, FALSE)</f>
        <v>0</v>
      </c>
      <c r="Q71" s="191" t="b">
        <f>IF(Q27=Validation!$I$5, TRUE, FALSE)</f>
        <v>0</v>
      </c>
      <c r="R71" s="191" t="b">
        <f>IF(R27=Validation!$I$5, TRUE, FALSE)</f>
        <v>0</v>
      </c>
      <c r="S71" s="191" t="b">
        <f>IF(S27=Validation!$I$5, TRUE, FALSE)</f>
        <v>0</v>
      </c>
      <c r="T71" s="191" t="b">
        <f>IF(T27=Validation!$I$5, TRUE, FALSE)</f>
        <v>0</v>
      </c>
      <c r="U71" s="191" t="b">
        <f>IF(U27=Validation!$I$5, TRUE, FALSE)</f>
        <v>0</v>
      </c>
      <c r="V71" s="191" t="b">
        <f>IF(V27=Validation!$I$5, TRUE, FALSE)</f>
        <v>0</v>
      </c>
      <c r="W71" s="191" t="b">
        <f>IF(W27=Validation!$I$5, TRUE, FALSE)</f>
        <v>0</v>
      </c>
      <c r="X71" s="191" t="b">
        <f>IF(X27=Validation!$I$5, TRUE, FALSE)</f>
        <v>0</v>
      </c>
      <c r="Y71" s="191" t="b">
        <f>IF(Y27=Validation!$I$5, TRUE, FALSE)</f>
        <v>0</v>
      </c>
      <c r="Z71" s="191" t="b">
        <f>IF(Z27=Validation!$I$5, TRUE, FALSE)</f>
        <v>0</v>
      </c>
      <c r="AA71" s="191" t="b">
        <f>IF(AA27=Validation!$I$5, TRUE, FALSE)</f>
        <v>0</v>
      </c>
      <c r="AB71" s="191" t="b">
        <f>IF(AB27=Validation!$I$5, TRUE, FALSE)</f>
        <v>0</v>
      </c>
      <c r="AC71" s="191" t="b">
        <f>IF(AC27=Validation!$I$5, TRUE, FALSE)</f>
        <v>0</v>
      </c>
      <c r="AD71" s="191" t="b">
        <f>IF(AD27=Validation!$I$5, TRUE, FALSE)</f>
        <v>0</v>
      </c>
      <c r="AE71" s="191" t="b">
        <f>IF(AE27=Validation!$I$5, TRUE, FALSE)</f>
        <v>0</v>
      </c>
      <c r="AF71" s="191" t="b">
        <f>IF(AF27=Validation!$I$5, TRUE, FALSE)</f>
        <v>0</v>
      </c>
      <c r="AG71" s="191" t="b">
        <f>IF(AG27=Validation!$I$5, TRUE, FALSE)</f>
        <v>0</v>
      </c>
      <c r="AH71" s="191" t="b">
        <f>IF(AH27=Validation!$I$5, TRUE, FALSE)</f>
        <v>0</v>
      </c>
      <c r="AI71" s="191" t="b">
        <f>IF(AI27=Validation!$I$5, TRUE, FALSE)</f>
        <v>0</v>
      </c>
      <c r="AJ71" s="191" t="b">
        <f>IF(AJ27=Validation!$I$5, TRUE, FALSE)</f>
        <v>0</v>
      </c>
      <c r="AK71" s="191" t="b">
        <f>IF(AK27=Validation!$I$5, TRUE, FALSE)</f>
        <v>0</v>
      </c>
      <c r="AL71" s="191" t="b">
        <f>IF(AL27=Validation!$I$5, TRUE, FALSE)</f>
        <v>0</v>
      </c>
      <c r="AM71" s="191" t="b">
        <f>IF(AM27=Validation!$I$5, TRUE, FALSE)</f>
        <v>0</v>
      </c>
      <c r="AN71" s="191" t="b">
        <f>IF(AN27=Validation!$I$5, TRUE, FALSE)</f>
        <v>0</v>
      </c>
      <c r="AO71" s="191" t="b">
        <f>IF(AO27=Validation!$I$5, TRUE, FALSE)</f>
        <v>0</v>
      </c>
      <c r="AP71" s="191" t="b">
        <f>IF(AP27=Validation!$I$5, TRUE, FALSE)</f>
        <v>0</v>
      </c>
      <c r="AQ71" s="191" t="b">
        <f>IF(AQ27=Validation!$I$5, TRUE, FALSE)</f>
        <v>0</v>
      </c>
      <c r="AR71" s="61" t="b">
        <f>IF(AR27=Validation!$I$5, TRUE, FALSE)</f>
        <v>0</v>
      </c>
      <c r="AS71" s="61" t="b">
        <f>IF(AS27=Validation!$I$5, TRUE, FALSE)</f>
        <v>0</v>
      </c>
      <c r="AT71" s="61" t="b">
        <f>IF(AT27=Validation!$I$5, TRUE, FALSE)</f>
        <v>0</v>
      </c>
      <c r="AU71" s="61" t="b">
        <f>IF(AU27=Validation!$I$5, TRUE, FALSE)</f>
        <v>0</v>
      </c>
      <c r="AV71" s="61" t="b">
        <f>IF(AV27=Validation!$I$5, TRUE, FALSE)</f>
        <v>0</v>
      </c>
      <c r="AW71" s="61" t="b">
        <f>IF(AW27=Validation!$I$5, TRUE, FALSE)</f>
        <v>0</v>
      </c>
      <c r="AX71" s="61" t="b">
        <f>IF(AX27=Validation!$I$5, TRUE, FALSE)</f>
        <v>0</v>
      </c>
      <c r="AY71" s="61" t="b">
        <f>IF(AY27=Validation!$I$5, TRUE, FALSE)</f>
        <v>0</v>
      </c>
      <c r="AZ71" s="61" t="b">
        <f>IF(AZ27=Validation!$I$5, TRUE, FALSE)</f>
        <v>0</v>
      </c>
      <c r="BA71" s="61" t="b">
        <f>IF(BA27=Validation!$I$5, TRUE, FALSE)</f>
        <v>0</v>
      </c>
      <c r="BB71" s="61" t="b">
        <f>IF(BB27=Validation!$I$5, TRUE, FALSE)</f>
        <v>0</v>
      </c>
      <c r="BC71" s="61" t="b">
        <f>IF(BC27=Validation!$I$5, TRUE, FALSE)</f>
        <v>0</v>
      </c>
      <c r="BD71" s="61" t="b">
        <f>IF(BD27=Validation!$I$5, TRUE, FALSE)</f>
        <v>0</v>
      </c>
      <c r="BE71" s="61" t="b">
        <f>IF(BE27=Validation!$I$5, TRUE, FALSE)</f>
        <v>0</v>
      </c>
      <c r="BF71" s="61" t="b">
        <f>IF(BF27=Validation!$I$5, TRUE, FALSE)</f>
        <v>0</v>
      </c>
      <c r="BG71" s="61" t="b">
        <f>IF(BG27=Validation!$I$5, TRUE, FALSE)</f>
        <v>0</v>
      </c>
      <c r="BH71" s="61" t="b">
        <f>IF(BH27=Validation!$I$5, TRUE, FALSE)</f>
        <v>0</v>
      </c>
      <c r="BI71" s="61" t="b">
        <f>IF(BI27=Validation!$I$5, TRUE, FALSE)</f>
        <v>0</v>
      </c>
      <c r="BJ71" s="61" t="b">
        <f>IF(BJ27=Validation!$I$5, TRUE, FALSE)</f>
        <v>0</v>
      </c>
      <c r="BK71" s="61" t="b">
        <f>IF(BK27=Validation!$I$5, TRUE, FALSE)</f>
        <v>0</v>
      </c>
      <c r="BL71" s="61" t="b">
        <f>IF(BL27=Validation!$I$5, TRUE, FALSE)</f>
        <v>0</v>
      </c>
      <c r="BM71" s="61" t="b">
        <f>IF(BM27=Validation!$I$5, TRUE, FALSE)</f>
        <v>0</v>
      </c>
      <c r="BN71" s="61" t="b">
        <f>IF(BN27=Validation!$I$5, TRUE, FALSE)</f>
        <v>0</v>
      </c>
      <c r="BO71" s="61" t="b">
        <f>IF(BO27=Validation!$I$5, TRUE, FALSE)</f>
        <v>0</v>
      </c>
      <c r="BP71" s="61" t="b">
        <f>IF(BP27=Validation!$I$5, TRUE, FALSE)</f>
        <v>0</v>
      </c>
      <c r="BQ71" s="61" t="b">
        <f>IF(BQ27=Validation!$I$5, TRUE, FALSE)</f>
        <v>0</v>
      </c>
    </row>
    <row r="72" spans="2:69" s="50" customFormat="1" x14ac:dyDescent="0.3">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row>
    <row r="73" spans="2:69" s="50" customFormat="1" x14ac:dyDescent="0.3">
      <c r="E73" s="50" t="s">
        <v>261</v>
      </c>
      <c r="G73" s="50" t="s">
        <v>261</v>
      </c>
      <c r="J73" s="192" t="str">
        <f t="shared" ref="J73" si="0">J26</f>
        <v>RCV</v>
      </c>
      <c r="K73" s="192" t="str">
        <f t="shared" ref="K73:BQ73" si="1">K26</f>
        <v/>
      </c>
      <c r="L73" s="192" t="str">
        <f t="shared" si="1"/>
        <v>RCV</v>
      </c>
      <c r="M73" s="192" t="str">
        <f t="shared" si="1"/>
        <v>RCV</v>
      </c>
      <c r="N73" s="192" t="str">
        <f t="shared" si="1"/>
        <v>Revenue</v>
      </c>
      <c r="O73" s="192" t="str">
        <f t="shared" si="1"/>
        <v>Revenue</v>
      </c>
      <c r="P73" s="192" t="str">
        <f t="shared" si="1"/>
        <v/>
      </c>
      <c r="Q73" s="192" t="str">
        <f t="shared" si="1"/>
        <v>RCV</v>
      </c>
      <c r="R73" s="192" t="str">
        <f t="shared" si="1"/>
        <v>Revenue</v>
      </c>
      <c r="S73" s="192" t="str">
        <f t="shared" si="1"/>
        <v>Revenue</v>
      </c>
      <c r="T73" s="192" t="str">
        <f t="shared" si="1"/>
        <v>Revenue</v>
      </c>
      <c r="U73" s="192" t="str">
        <f t="shared" si="1"/>
        <v/>
      </c>
      <c r="V73" s="192" t="str">
        <f t="shared" si="1"/>
        <v/>
      </c>
      <c r="W73" s="192" t="str">
        <f t="shared" si="1"/>
        <v/>
      </c>
      <c r="X73" s="192" t="str">
        <f t="shared" si="1"/>
        <v>Revenue</v>
      </c>
      <c r="Y73" s="192" t="str">
        <f t="shared" si="1"/>
        <v/>
      </c>
      <c r="Z73" s="192" t="str">
        <f t="shared" si="1"/>
        <v/>
      </c>
      <c r="AA73" s="192" t="str">
        <f t="shared" si="1"/>
        <v>Revenue</v>
      </c>
      <c r="AB73" s="192" t="str">
        <f t="shared" si="1"/>
        <v>RCV</v>
      </c>
      <c r="AC73" s="192" t="str">
        <f t="shared" si="1"/>
        <v/>
      </c>
      <c r="AD73" s="192" t="str">
        <f t="shared" si="1"/>
        <v>RCV</v>
      </c>
      <c r="AE73" s="192" t="str">
        <f t="shared" si="1"/>
        <v>Revenue</v>
      </c>
      <c r="AF73" s="192" t="str">
        <f t="shared" si="1"/>
        <v>Revenue</v>
      </c>
      <c r="AG73" s="192" t="str">
        <f t="shared" si="1"/>
        <v>Revenue</v>
      </c>
      <c r="AH73" s="192" t="str">
        <f t="shared" si="1"/>
        <v/>
      </c>
      <c r="AI73" s="192" t="str">
        <f t="shared" si="1"/>
        <v/>
      </c>
      <c r="AJ73" s="192" t="str">
        <f t="shared" si="1"/>
        <v>Revenue</v>
      </c>
      <c r="AK73" s="192" t="str">
        <f t="shared" si="1"/>
        <v/>
      </c>
      <c r="AL73" s="192" t="str">
        <f t="shared" si="1"/>
        <v/>
      </c>
      <c r="AM73" s="192" t="str">
        <f t="shared" si="1"/>
        <v/>
      </c>
      <c r="AN73" s="192" t="str">
        <f t="shared" si="1"/>
        <v/>
      </c>
      <c r="AO73" s="192" t="str">
        <f t="shared" si="1"/>
        <v/>
      </c>
      <c r="AP73" s="192" t="str">
        <f t="shared" si="1"/>
        <v/>
      </c>
      <c r="AQ73" s="192" t="str">
        <f t="shared" si="1"/>
        <v/>
      </c>
      <c r="AR73" s="51" t="str">
        <f t="shared" si="1"/>
        <v/>
      </c>
      <c r="AS73" s="51" t="str">
        <f t="shared" si="1"/>
        <v/>
      </c>
      <c r="AT73" s="51" t="str">
        <f t="shared" si="1"/>
        <v/>
      </c>
      <c r="AU73" s="51" t="str">
        <f t="shared" si="1"/>
        <v/>
      </c>
      <c r="AV73" s="51" t="str">
        <f t="shared" si="1"/>
        <v/>
      </c>
      <c r="AW73" s="51" t="str">
        <f t="shared" si="1"/>
        <v/>
      </c>
      <c r="AX73" s="51" t="str">
        <f t="shared" si="1"/>
        <v/>
      </c>
      <c r="AY73" s="51" t="str">
        <f t="shared" si="1"/>
        <v/>
      </c>
      <c r="AZ73" s="51" t="str">
        <f t="shared" si="1"/>
        <v/>
      </c>
      <c r="BA73" s="51" t="str">
        <f t="shared" si="1"/>
        <v/>
      </c>
      <c r="BB73" s="51" t="str">
        <f t="shared" si="1"/>
        <v/>
      </c>
      <c r="BC73" s="51" t="str">
        <f t="shared" si="1"/>
        <v/>
      </c>
      <c r="BD73" s="51" t="str">
        <f t="shared" si="1"/>
        <v/>
      </c>
      <c r="BE73" s="51" t="str">
        <f t="shared" si="1"/>
        <v/>
      </c>
      <c r="BF73" s="51" t="str">
        <f t="shared" si="1"/>
        <v/>
      </c>
      <c r="BG73" s="51" t="str">
        <f t="shared" si="1"/>
        <v/>
      </c>
      <c r="BH73" s="51" t="str">
        <f t="shared" si="1"/>
        <v/>
      </c>
      <c r="BI73" s="51" t="str">
        <f t="shared" si="1"/>
        <v/>
      </c>
      <c r="BJ73" s="51" t="str">
        <f t="shared" si="1"/>
        <v/>
      </c>
      <c r="BK73" s="51" t="str">
        <f t="shared" si="1"/>
        <v/>
      </c>
      <c r="BL73" s="51" t="str">
        <f t="shared" si="1"/>
        <v/>
      </c>
      <c r="BM73" s="51" t="str">
        <f t="shared" si="1"/>
        <v/>
      </c>
      <c r="BN73" s="51" t="str">
        <f t="shared" si="1"/>
        <v/>
      </c>
      <c r="BO73" s="51" t="str">
        <f t="shared" si="1"/>
        <v/>
      </c>
      <c r="BP73" s="51" t="str">
        <f t="shared" si="1"/>
        <v/>
      </c>
      <c r="BQ73" s="51" t="str">
        <f t="shared" si="1"/>
        <v/>
      </c>
    </row>
    <row r="74" spans="2:69" s="50" customFormat="1" x14ac:dyDescent="0.3">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row>
    <row r="75" spans="2:69" s="16" customFormat="1" ht="13" x14ac:dyDescent="0.3">
      <c r="B75" s="47" t="s">
        <v>262</v>
      </c>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row>
    <row r="76" spans="2:69" s="16" customFormat="1" x14ac:dyDescent="0.3">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row>
    <row r="77" spans="2:69" s="16" customFormat="1" x14ac:dyDescent="0.3">
      <c r="E77" s="16" t="str">
        <f>E31</f>
        <v>Direction of improving performance</v>
      </c>
      <c r="G77" s="16" t="str">
        <f>G31</f>
        <v>Up or Down</v>
      </c>
      <c r="J77" s="208" t="str">
        <f t="shared" ref="J77:AO77" si="2">J31</f>
        <v>Up</v>
      </c>
      <c r="K77" s="208" t="str">
        <f t="shared" si="2"/>
        <v>Down</v>
      </c>
      <c r="L77" s="208" t="str">
        <f t="shared" si="2"/>
        <v>Down</v>
      </c>
      <c r="M77" s="208" t="str">
        <f t="shared" si="2"/>
        <v/>
      </c>
      <c r="N77" s="208" t="str">
        <f t="shared" si="2"/>
        <v>Down</v>
      </c>
      <c r="O77" s="208" t="str">
        <f t="shared" si="2"/>
        <v>Down</v>
      </c>
      <c r="P77" s="208" t="str">
        <f t="shared" si="2"/>
        <v>Down</v>
      </c>
      <c r="Q77" s="208" t="str">
        <f t="shared" si="2"/>
        <v/>
      </c>
      <c r="R77" s="208" t="str">
        <f t="shared" si="2"/>
        <v>Up</v>
      </c>
      <c r="S77" s="208" t="str">
        <f t="shared" si="2"/>
        <v>Up</v>
      </c>
      <c r="T77" s="208" t="str">
        <f t="shared" si="2"/>
        <v>Up</v>
      </c>
      <c r="U77" s="208" t="str">
        <f t="shared" si="2"/>
        <v/>
      </c>
      <c r="V77" s="208" t="str">
        <f t="shared" si="2"/>
        <v>Up</v>
      </c>
      <c r="W77" s="208" t="str">
        <f t="shared" si="2"/>
        <v>Up</v>
      </c>
      <c r="X77" s="208" t="str">
        <f t="shared" si="2"/>
        <v>Down</v>
      </c>
      <c r="Y77" s="208" t="str">
        <f t="shared" si="2"/>
        <v>Down</v>
      </c>
      <c r="Z77" s="208" t="str">
        <f t="shared" si="2"/>
        <v>Down</v>
      </c>
      <c r="AA77" s="208" t="str">
        <f t="shared" si="2"/>
        <v>Down</v>
      </c>
      <c r="AB77" s="208" t="str">
        <f t="shared" si="2"/>
        <v/>
      </c>
      <c r="AC77" s="208" t="str">
        <f t="shared" si="2"/>
        <v>Up</v>
      </c>
      <c r="AD77" s="208" t="str">
        <f t="shared" si="2"/>
        <v/>
      </c>
      <c r="AE77" s="208" t="str">
        <f t="shared" si="2"/>
        <v>Up</v>
      </c>
      <c r="AF77" s="208" t="str">
        <f t="shared" si="2"/>
        <v>Up</v>
      </c>
      <c r="AG77" s="208" t="str">
        <f t="shared" si="2"/>
        <v>Up</v>
      </c>
      <c r="AH77" s="208" t="str">
        <f t="shared" si="2"/>
        <v>Up</v>
      </c>
      <c r="AI77" s="208" t="str">
        <f t="shared" si="2"/>
        <v>Up</v>
      </c>
      <c r="AJ77" s="208" t="str">
        <f t="shared" si="2"/>
        <v>Up</v>
      </c>
      <c r="AK77" s="208" t="str">
        <f t="shared" si="2"/>
        <v>Down</v>
      </c>
      <c r="AL77" s="208" t="str">
        <f t="shared" si="2"/>
        <v>Up</v>
      </c>
      <c r="AM77" s="208" t="str">
        <f t="shared" si="2"/>
        <v>Down</v>
      </c>
      <c r="AN77" s="208" t="str">
        <f t="shared" si="2"/>
        <v>Up</v>
      </c>
      <c r="AO77" s="208" t="str">
        <f t="shared" si="2"/>
        <v>Up</v>
      </c>
      <c r="AP77" s="208" t="str">
        <f t="shared" ref="AP77:BQ77" si="3">AP31</f>
        <v>Up</v>
      </c>
      <c r="AQ77" s="208" t="str">
        <f t="shared" si="3"/>
        <v>Up</v>
      </c>
      <c r="AR77" s="40" t="str">
        <f t="shared" si="3"/>
        <v/>
      </c>
      <c r="AS77" s="40" t="str">
        <f t="shared" si="3"/>
        <v/>
      </c>
      <c r="AT77" s="40" t="str">
        <f t="shared" si="3"/>
        <v/>
      </c>
      <c r="AU77" s="40" t="str">
        <f t="shared" si="3"/>
        <v/>
      </c>
      <c r="AV77" s="40" t="str">
        <f t="shared" si="3"/>
        <v/>
      </c>
      <c r="AW77" s="40" t="str">
        <f t="shared" si="3"/>
        <v/>
      </c>
      <c r="AX77" s="40" t="str">
        <f t="shared" si="3"/>
        <v/>
      </c>
      <c r="AY77" s="40" t="str">
        <f t="shared" si="3"/>
        <v/>
      </c>
      <c r="AZ77" s="40" t="str">
        <f t="shared" si="3"/>
        <v/>
      </c>
      <c r="BA77" s="40" t="str">
        <f t="shared" si="3"/>
        <v/>
      </c>
      <c r="BB77" s="40" t="str">
        <f t="shared" si="3"/>
        <v/>
      </c>
      <c r="BC77" s="40" t="str">
        <f t="shared" si="3"/>
        <v/>
      </c>
      <c r="BD77" s="40" t="str">
        <f t="shared" si="3"/>
        <v/>
      </c>
      <c r="BE77" s="40" t="str">
        <f t="shared" si="3"/>
        <v/>
      </c>
      <c r="BF77" s="40" t="str">
        <f t="shared" si="3"/>
        <v/>
      </c>
      <c r="BG77" s="40" t="str">
        <f t="shared" si="3"/>
        <v/>
      </c>
      <c r="BH77" s="40" t="str">
        <f t="shared" si="3"/>
        <v/>
      </c>
      <c r="BI77" s="40" t="str">
        <f t="shared" si="3"/>
        <v/>
      </c>
      <c r="BJ77" s="40" t="str">
        <f t="shared" si="3"/>
        <v/>
      </c>
      <c r="BK77" s="40" t="str">
        <f t="shared" si="3"/>
        <v/>
      </c>
      <c r="BL77" s="40" t="str">
        <f t="shared" si="3"/>
        <v/>
      </c>
      <c r="BM77" s="40" t="str">
        <f t="shared" si="3"/>
        <v/>
      </c>
      <c r="BN77" s="40" t="str">
        <f t="shared" si="3"/>
        <v/>
      </c>
      <c r="BO77" s="40" t="str">
        <f t="shared" si="3"/>
        <v/>
      </c>
      <c r="BP77" s="40" t="str">
        <f t="shared" si="3"/>
        <v/>
      </c>
      <c r="BQ77" s="40" t="str">
        <f t="shared" si="3"/>
        <v/>
      </c>
    </row>
    <row r="78" spans="2:69" s="16" customFormat="1" x14ac:dyDescent="0.3">
      <c r="E78" s="16" t="s">
        <v>263</v>
      </c>
      <c r="G78" s="16" t="s">
        <v>210</v>
      </c>
      <c r="J78" s="208">
        <f>IF(J77="Up",1,-1)</f>
        <v>1</v>
      </c>
      <c r="K78" s="208">
        <f t="shared" ref="K78:BG78" si="4">IF(K77="Up",1,-1)</f>
        <v>-1</v>
      </c>
      <c r="L78" s="208">
        <f t="shared" si="4"/>
        <v>-1</v>
      </c>
      <c r="M78" s="208">
        <f t="shared" si="4"/>
        <v>-1</v>
      </c>
      <c r="N78" s="208">
        <f t="shared" si="4"/>
        <v>-1</v>
      </c>
      <c r="O78" s="208">
        <f t="shared" si="4"/>
        <v>-1</v>
      </c>
      <c r="P78" s="208">
        <f t="shared" si="4"/>
        <v>-1</v>
      </c>
      <c r="Q78" s="208">
        <f t="shared" si="4"/>
        <v>-1</v>
      </c>
      <c r="R78" s="208">
        <f t="shared" si="4"/>
        <v>1</v>
      </c>
      <c r="S78" s="208">
        <f t="shared" si="4"/>
        <v>1</v>
      </c>
      <c r="T78" s="208">
        <f t="shared" si="4"/>
        <v>1</v>
      </c>
      <c r="U78" s="208">
        <f t="shared" si="4"/>
        <v>-1</v>
      </c>
      <c r="V78" s="208">
        <f t="shared" si="4"/>
        <v>1</v>
      </c>
      <c r="W78" s="208">
        <f t="shared" si="4"/>
        <v>1</v>
      </c>
      <c r="X78" s="208">
        <f t="shared" si="4"/>
        <v>-1</v>
      </c>
      <c r="Y78" s="208">
        <f t="shared" si="4"/>
        <v>-1</v>
      </c>
      <c r="Z78" s="208">
        <f t="shared" si="4"/>
        <v>-1</v>
      </c>
      <c r="AA78" s="208">
        <f t="shared" si="4"/>
        <v>-1</v>
      </c>
      <c r="AB78" s="208">
        <f t="shared" si="4"/>
        <v>-1</v>
      </c>
      <c r="AC78" s="208">
        <f t="shared" si="4"/>
        <v>1</v>
      </c>
      <c r="AD78" s="208">
        <f t="shared" si="4"/>
        <v>-1</v>
      </c>
      <c r="AE78" s="208">
        <f t="shared" si="4"/>
        <v>1</v>
      </c>
      <c r="AF78" s="208">
        <f t="shared" si="4"/>
        <v>1</v>
      </c>
      <c r="AG78" s="208">
        <f t="shared" si="4"/>
        <v>1</v>
      </c>
      <c r="AH78" s="208">
        <f t="shared" si="4"/>
        <v>1</v>
      </c>
      <c r="AI78" s="208">
        <f t="shared" si="4"/>
        <v>1</v>
      </c>
      <c r="AJ78" s="208">
        <f t="shared" si="4"/>
        <v>1</v>
      </c>
      <c r="AK78" s="208">
        <f t="shared" si="4"/>
        <v>-1</v>
      </c>
      <c r="AL78" s="208">
        <f t="shared" si="4"/>
        <v>1</v>
      </c>
      <c r="AM78" s="208">
        <f t="shared" si="4"/>
        <v>-1</v>
      </c>
      <c r="AN78" s="208">
        <f t="shared" si="4"/>
        <v>1</v>
      </c>
      <c r="AO78" s="208">
        <f t="shared" si="4"/>
        <v>1</v>
      </c>
      <c r="AP78" s="208">
        <f t="shared" si="4"/>
        <v>1</v>
      </c>
      <c r="AQ78" s="208">
        <f t="shared" si="4"/>
        <v>1</v>
      </c>
      <c r="AR78" s="41">
        <f t="shared" si="4"/>
        <v>-1</v>
      </c>
      <c r="AS78" s="41">
        <f t="shared" si="4"/>
        <v>-1</v>
      </c>
      <c r="AT78" s="41">
        <f t="shared" si="4"/>
        <v>-1</v>
      </c>
      <c r="AU78" s="41">
        <f t="shared" si="4"/>
        <v>-1</v>
      </c>
      <c r="AV78" s="41">
        <f t="shared" si="4"/>
        <v>-1</v>
      </c>
      <c r="AW78" s="41">
        <f t="shared" si="4"/>
        <v>-1</v>
      </c>
      <c r="AX78" s="41">
        <f t="shared" si="4"/>
        <v>-1</v>
      </c>
      <c r="AY78" s="41">
        <f t="shared" si="4"/>
        <v>-1</v>
      </c>
      <c r="AZ78" s="41">
        <f t="shared" si="4"/>
        <v>-1</v>
      </c>
      <c r="BA78" s="41">
        <f t="shared" si="4"/>
        <v>-1</v>
      </c>
      <c r="BB78" s="41">
        <f t="shared" si="4"/>
        <v>-1</v>
      </c>
      <c r="BC78" s="41">
        <f t="shared" si="4"/>
        <v>-1</v>
      </c>
      <c r="BD78" s="41">
        <f t="shared" si="4"/>
        <v>-1</v>
      </c>
      <c r="BE78" s="41">
        <f t="shared" si="4"/>
        <v>-1</v>
      </c>
      <c r="BF78" s="41">
        <f t="shared" si="4"/>
        <v>-1</v>
      </c>
      <c r="BG78" s="41">
        <f t="shared" si="4"/>
        <v>-1</v>
      </c>
      <c r="BH78" s="41">
        <f t="shared" ref="BH78:BQ78" si="5">IF(BH77="Up",1,-1)</f>
        <v>-1</v>
      </c>
      <c r="BI78" s="41">
        <f t="shared" si="5"/>
        <v>-1</v>
      </c>
      <c r="BJ78" s="41">
        <f t="shared" si="5"/>
        <v>-1</v>
      </c>
      <c r="BK78" s="41">
        <f t="shared" si="5"/>
        <v>-1</v>
      </c>
      <c r="BL78" s="41">
        <f t="shared" si="5"/>
        <v>-1</v>
      </c>
      <c r="BM78" s="41">
        <f t="shared" si="5"/>
        <v>-1</v>
      </c>
      <c r="BN78" s="41">
        <f t="shared" si="5"/>
        <v>-1</v>
      </c>
      <c r="BO78" s="41">
        <f t="shared" si="5"/>
        <v>-1</v>
      </c>
      <c r="BP78" s="41">
        <f t="shared" si="5"/>
        <v>-1</v>
      </c>
      <c r="BQ78" s="41">
        <f t="shared" si="5"/>
        <v>-1</v>
      </c>
    </row>
    <row r="79" spans="2:69" s="16" customFormat="1" x14ac:dyDescent="0.3">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row>
    <row r="80" spans="2:69" s="16" customFormat="1" x14ac:dyDescent="0.3">
      <c r="E80" s="16" t="str">
        <f>E33</f>
        <v>Decimal places</v>
      </c>
      <c r="G80" s="16" t="str">
        <f>G33</f>
        <v>Number</v>
      </c>
      <c r="J80" s="208">
        <f t="shared" ref="J80:AO80" si="6">J33</f>
        <v>3</v>
      </c>
      <c r="K80" s="208">
        <f t="shared" si="6"/>
        <v>0</v>
      </c>
      <c r="L80" s="208">
        <f t="shared" si="6"/>
        <v>0</v>
      </c>
      <c r="M80" s="208" t="str">
        <f t="shared" si="6"/>
        <v>na</v>
      </c>
      <c r="N80" s="208">
        <f t="shared" si="6"/>
        <v>1</v>
      </c>
      <c r="O80" s="208">
        <f t="shared" si="6"/>
        <v>2</v>
      </c>
      <c r="P80" s="208">
        <f t="shared" si="6"/>
        <v>1</v>
      </c>
      <c r="Q80" s="208" t="str">
        <f t="shared" si="6"/>
        <v>na</v>
      </c>
      <c r="R80" s="208">
        <f t="shared" si="6"/>
        <v>2</v>
      </c>
      <c r="S80" s="208">
        <f t="shared" si="6"/>
        <v>0</v>
      </c>
      <c r="T80" s="208">
        <f t="shared" si="6"/>
        <v>0</v>
      </c>
      <c r="U80" s="208" t="str">
        <f t="shared" si="6"/>
        <v>na</v>
      </c>
      <c r="V80" s="208">
        <f t="shared" si="6"/>
        <v>0</v>
      </c>
      <c r="W80" s="208">
        <f t="shared" si="6"/>
        <v>0</v>
      </c>
      <c r="X80" s="208">
        <f t="shared" si="6"/>
        <v>0</v>
      </c>
      <c r="Y80" s="208">
        <f t="shared" si="6"/>
        <v>0</v>
      </c>
      <c r="Z80" s="208">
        <f t="shared" si="6"/>
        <v>0</v>
      </c>
      <c r="AA80" s="208">
        <f t="shared" si="6"/>
        <v>0</v>
      </c>
      <c r="AB80" s="208" t="str">
        <f t="shared" si="6"/>
        <v>na</v>
      </c>
      <c r="AC80" s="208">
        <f t="shared" si="6"/>
        <v>0</v>
      </c>
      <c r="AD80" s="208" t="str">
        <f t="shared" si="6"/>
        <v>na</v>
      </c>
      <c r="AE80" s="208">
        <f t="shared" si="6"/>
        <v>0</v>
      </c>
      <c r="AF80" s="208">
        <f t="shared" si="6"/>
        <v>0</v>
      </c>
      <c r="AG80" s="208">
        <f t="shared" si="6"/>
        <v>0</v>
      </c>
      <c r="AH80" s="208">
        <f t="shared" si="6"/>
        <v>0</v>
      </c>
      <c r="AI80" s="208">
        <f t="shared" si="6"/>
        <v>0</v>
      </c>
      <c r="AJ80" s="208">
        <f t="shared" si="6"/>
        <v>1</v>
      </c>
      <c r="AK80" s="208">
        <f t="shared" si="6"/>
        <v>0</v>
      </c>
      <c r="AL80" s="208">
        <f t="shared" si="6"/>
        <v>0</v>
      </c>
      <c r="AM80" s="208">
        <f t="shared" si="6"/>
        <v>2</v>
      </c>
      <c r="AN80" s="208">
        <f t="shared" si="6"/>
        <v>0</v>
      </c>
      <c r="AO80" s="208">
        <f t="shared" si="6"/>
        <v>0</v>
      </c>
      <c r="AP80" s="208">
        <f t="shared" ref="AP80:BQ80" si="7">AP33</f>
        <v>0</v>
      </c>
      <c r="AQ80" s="208">
        <f t="shared" si="7"/>
        <v>0</v>
      </c>
      <c r="AR80" s="40" t="str">
        <f t="shared" si="7"/>
        <v/>
      </c>
      <c r="AS80" s="40" t="str">
        <f t="shared" si="7"/>
        <v/>
      </c>
      <c r="AT80" s="40" t="str">
        <f t="shared" si="7"/>
        <v/>
      </c>
      <c r="AU80" s="40" t="str">
        <f t="shared" si="7"/>
        <v/>
      </c>
      <c r="AV80" s="40" t="str">
        <f t="shared" si="7"/>
        <v/>
      </c>
      <c r="AW80" s="40" t="str">
        <f t="shared" si="7"/>
        <v/>
      </c>
      <c r="AX80" s="40" t="str">
        <f t="shared" si="7"/>
        <v/>
      </c>
      <c r="AY80" s="40" t="str">
        <f t="shared" si="7"/>
        <v/>
      </c>
      <c r="AZ80" s="40" t="str">
        <f t="shared" si="7"/>
        <v/>
      </c>
      <c r="BA80" s="40" t="str">
        <f t="shared" si="7"/>
        <v/>
      </c>
      <c r="BB80" s="40" t="str">
        <f t="shared" si="7"/>
        <v/>
      </c>
      <c r="BC80" s="40" t="str">
        <f t="shared" si="7"/>
        <v/>
      </c>
      <c r="BD80" s="40" t="str">
        <f t="shared" si="7"/>
        <v/>
      </c>
      <c r="BE80" s="40" t="str">
        <f t="shared" si="7"/>
        <v/>
      </c>
      <c r="BF80" s="40" t="str">
        <f t="shared" si="7"/>
        <v/>
      </c>
      <c r="BG80" s="40" t="str">
        <f t="shared" si="7"/>
        <v/>
      </c>
      <c r="BH80" s="40" t="str">
        <f t="shared" si="7"/>
        <v/>
      </c>
      <c r="BI80" s="40" t="str">
        <f t="shared" si="7"/>
        <v/>
      </c>
      <c r="BJ80" s="40" t="str">
        <f t="shared" si="7"/>
        <v/>
      </c>
      <c r="BK80" s="40" t="str">
        <f t="shared" si="7"/>
        <v/>
      </c>
      <c r="BL80" s="40" t="str">
        <f t="shared" si="7"/>
        <v/>
      </c>
      <c r="BM80" s="40" t="str">
        <f t="shared" si="7"/>
        <v/>
      </c>
      <c r="BN80" s="40" t="str">
        <f t="shared" si="7"/>
        <v/>
      </c>
      <c r="BO80" s="40" t="str">
        <f t="shared" si="7"/>
        <v/>
      </c>
      <c r="BP80" s="40" t="str">
        <f t="shared" si="7"/>
        <v/>
      </c>
      <c r="BQ80" s="40" t="str">
        <f t="shared" si="7"/>
        <v/>
      </c>
    </row>
    <row r="81" spans="4:69" s="16" customFormat="1" x14ac:dyDescent="0.3">
      <c r="E81" s="16" t="s">
        <v>264</v>
      </c>
      <c r="G81" s="16" t="str">
        <f>G11</f>
        <v>Performance commitment unit</v>
      </c>
      <c r="J81" s="216">
        <f t="shared" ref="J81:AO81" si="8">IF(J11&lt;&gt;"",ROUND(J11,J80),"")</f>
        <v>99.948999999999998</v>
      </c>
      <c r="K81" s="216">
        <f t="shared" si="8"/>
        <v>1</v>
      </c>
      <c r="L81" s="216">
        <f t="shared" si="8"/>
        <v>6368</v>
      </c>
      <c r="M81" s="216" t="e">
        <f t="shared" si="8"/>
        <v>#VALUE!</v>
      </c>
      <c r="N81" s="216">
        <f t="shared" si="8"/>
        <v>270.8</v>
      </c>
      <c r="O81" s="216">
        <f t="shared" si="8"/>
        <v>7.56</v>
      </c>
      <c r="P81" s="216">
        <f t="shared" si="8"/>
        <v>135</v>
      </c>
      <c r="Q81" s="216" t="e">
        <f t="shared" si="8"/>
        <v>#VALUE!</v>
      </c>
      <c r="R81" s="216">
        <f t="shared" si="8"/>
        <v>107</v>
      </c>
      <c r="S81" s="216">
        <f t="shared" si="8"/>
        <v>11</v>
      </c>
      <c r="T81" s="216">
        <f t="shared" si="8"/>
        <v>11806</v>
      </c>
      <c r="U81" s="216" t="e">
        <f t="shared" si="8"/>
        <v>#VALUE!</v>
      </c>
      <c r="V81" s="216">
        <f t="shared" si="8"/>
        <v>15</v>
      </c>
      <c r="W81" s="216">
        <f t="shared" si="8"/>
        <v>100</v>
      </c>
      <c r="X81" s="216">
        <f t="shared" si="8"/>
        <v>1602</v>
      </c>
      <c r="Y81" s="216">
        <f t="shared" si="8"/>
        <v>9139</v>
      </c>
      <c r="Z81" s="216">
        <f t="shared" si="8"/>
        <v>7</v>
      </c>
      <c r="AA81" s="216">
        <f t="shared" si="8"/>
        <v>159</v>
      </c>
      <c r="AB81" s="216" t="e">
        <f t="shared" si="8"/>
        <v>#VALUE!</v>
      </c>
      <c r="AC81" s="216">
        <f t="shared" si="8"/>
        <v>16</v>
      </c>
      <c r="AD81" s="216" t="e">
        <f t="shared" si="8"/>
        <v>#VALUE!</v>
      </c>
      <c r="AE81" s="216">
        <f t="shared" si="8"/>
        <v>11</v>
      </c>
      <c r="AF81" s="216">
        <f t="shared" si="8"/>
        <v>352</v>
      </c>
      <c r="AG81" s="216">
        <f t="shared" si="8"/>
        <v>11806</v>
      </c>
      <c r="AH81" s="216">
        <f t="shared" si="8"/>
        <v>15</v>
      </c>
      <c r="AI81" s="216">
        <f t="shared" si="8"/>
        <v>100</v>
      </c>
      <c r="AJ81" s="216">
        <f t="shared" si="8"/>
        <v>83.2</v>
      </c>
      <c r="AK81" s="216">
        <f t="shared" si="8"/>
        <v>15140</v>
      </c>
      <c r="AL81" s="216">
        <f t="shared" si="8"/>
        <v>92</v>
      </c>
      <c r="AM81" s="216">
        <f t="shared" si="8"/>
        <v>3.06</v>
      </c>
      <c r="AN81" s="216">
        <f t="shared" si="8"/>
        <v>35939</v>
      </c>
      <c r="AO81" s="216">
        <f t="shared" si="8"/>
        <v>78</v>
      </c>
      <c r="AP81" s="216">
        <f t="shared" ref="AP81:BQ81" si="9">IF(AP11&lt;&gt;"",ROUND(AP11,AP80),"")</f>
        <v>15</v>
      </c>
      <c r="AQ81" s="216">
        <f t="shared" si="9"/>
        <v>100</v>
      </c>
      <c r="AR81" s="59" t="str">
        <f t="shared" si="9"/>
        <v/>
      </c>
      <c r="AS81" s="59" t="str">
        <f t="shared" si="9"/>
        <v/>
      </c>
      <c r="AT81" s="59" t="str">
        <f t="shared" si="9"/>
        <v/>
      </c>
      <c r="AU81" s="59" t="str">
        <f t="shared" si="9"/>
        <v/>
      </c>
      <c r="AV81" s="59" t="str">
        <f t="shared" si="9"/>
        <v/>
      </c>
      <c r="AW81" s="59" t="str">
        <f t="shared" si="9"/>
        <v/>
      </c>
      <c r="AX81" s="59" t="str">
        <f t="shared" si="9"/>
        <v/>
      </c>
      <c r="AY81" s="59" t="str">
        <f t="shared" si="9"/>
        <v/>
      </c>
      <c r="AZ81" s="59" t="str">
        <f t="shared" si="9"/>
        <v/>
      </c>
      <c r="BA81" s="59" t="str">
        <f t="shared" si="9"/>
        <v/>
      </c>
      <c r="BB81" s="59" t="str">
        <f t="shared" si="9"/>
        <v/>
      </c>
      <c r="BC81" s="59" t="str">
        <f t="shared" si="9"/>
        <v/>
      </c>
      <c r="BD81" s="59" t="str">
        <f t="shared" si="9"/>
        <v/>
      </c>
      <c r="BE81" s="59" t="str">
        <f t="shared" si="9"/>
        <v/>
      </c>
      <c r="BF81" s="59" t="str">
        <f t="shared" si="9"/>
        <v/>
      </c>
      <c r="BG81" s="59" t="str">
        <f t="shared" si="9"/>
        <v/>
      </c>
      <c r="BH81" s="59" t="str">
        <f t="shared" si="9"/>
        <v/>
      </c>
      <c r="BI81" s="59" t="str">
        <f t="shared" si="9"/>
        <v/>
      </c>
      <c r="BJ81" s="59" t="str">
        <f t="shared" si="9"/>
        <v/>
      </c>
      <c r="BK81" s="59" t="str">
        <f t="shared" si="9"/>
        <v/>
      </c>
      <c r="BL81" s="59" t="str">
        <f t="shared" si="9"/>
        <v/>
      </c>
      <c r="BM81" s="59" t="str">
        <f t="shared" si="9"/>
        <v/>
      </c>
      <c r="BN81" s="59" t="str">
        <f t="shared" si="9"/>
        <v/>
      </c>
      <c r="BO81" s="59" t="str">
        <f t="shared" si="9"/>
        <v/>
      </c>
      <c r="BP81" s="59" t="str">
        <f t="shared" si="9"/>
        <v/>
      </c>
      <c r="BQ81" s="59" t="str">
        <f t="shared" si="9"/>
        <v/>
      </c>
    </row>
    <row r="82" spans="4:69" s="16" customFormat="1" x14ac:dyDescent="0.3">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row>
    <row r="83" spans="4:69" s="16" customFormat="1" x14ac:dyDescent="0.3">
      <c r="D83" s="31" t="s">
        <v>213</v>
      </c>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row>
    <row r="84" spans="4:69" s="16" customFormat="1" x14ac:dyDescent="0.3">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row>
    <row r="85" spans="4:69" s="16" customFormat="1" x14ac:dyDescent="0.3">
      <c r="E85" s="16" t="str">
        <f>E36</f>
        <v>Standard outperformance cap</v>
      </c>
      <c r="G85" s="16" t="str">
        <f>G11</f>
        <v>Performance commitment unit</v>
      </c>
      <c r="J85" s="216" t="str">
        <f t="shared" ref="J85:AO85" si="10">IF(J36&lt;&gt;"",J36,"")</f>
        <v/>
      </c>
      <c r="K85" s="216" t="str">
        <f t="shared" si="10"/>
        <v/>
      </c>
      <c r="L85" s="216">
        <f t="shared" si="10"/>
        <v>2775</v>
      </c>
      <c r="M85" s="216" t="str">
        <f t="shared" si="10"/>
        <v/>
      </c>
      <c r="N85" s="216">
        <f t="shared" si="10"/>
        <v>0</v>
      </c>
      <c r="O85" s="216">
        <f t="shared" si="10"/>
        <v>8.08</v>
      </c>
      <c r="P85" s="216" t="str">
        <f t="shared" si="10"/>
        <v/>
      </c>
      <c r="Q85" s="216" t="str">
        <f t="shared" si="10"/>
        <v/>
      </c>
      <c r="R85" s="216">
        <f t="shared" si="10"/>
        <v>999999.99</v>
      </c>
      <c r="S85" s="216">
        <f t="shared" si="10"/>
        <v>999999</v>
      </c>
      <c r="T85" s="216">
        <f t="shared" si="10"/>
        <v>12049</v>
      </c>
      <c r="U85" s="216" t="str">
        <f t="shared" si="10"/>
        <v/>
      </c>
      <c r="V85" s="216" t="str">
        <f t="shared" si="10"/>
        <v/>
      </c>
      <c r="W85" s="216" t="str">
        <f t="shared" si="10"/>
        <v/>
      </c>
      <c r="X85" s="216">
        <f t="shared" si="10"/>
        <v>1651</v>
      </c>
      <c r="Y85" s="216" t="str">
        <f t="shared" si="10"/>
        <v/>
      </c>
      <c r="Z85" s="216" t="str">
        <f t="shared" si="10"/>
        <v/>
      </c>
      <c r="AA85" s="216">
        <f t="shared" si="10"/>
        <v>147</v>
      </c>
      <c r="AB85" s="216" t="str">
        <f t="shared" si="10"/>
        <v/>
      </c>
      <c r="AC85" s="216" t="str">
        <f t="shared" si="10"/>
        <v/>
      </c>
      <c r="AD85" s="216" t="str">
        <f t="shared" si="10"/>
        <v/>
      </c>
      <c r="AE85" s="216">
        <f t="shared" si="10"/>
        <v>999999</v>
      </c>
      <c r="AF85" s="216">
        <f t="shared" si="10"/>
        <v>999999</v>
      </c>
      <c r="AG85" s="216">
        <f t="shared" si="10"/>
        <v>12049</v>
      </c>
      <c r="AH85" s="216" t="str">
        <f t="shared" si="10"/>
        <v/>
      </c>
      <c r="AI85" s="216" t="str">
        <f t="shared" si="10"/>
        <v/>
      </c>
      <c r="AJ85" s="216" t="str">
        <f t="shared" si="10"/>
        <v/>
      </c>
      <c r="AK85" s="216" t="str">
        <f t="shared" si="10"/>
        <v/>
      </c>
      <c r="AL85" s="216" t="str">
        <f t="shared" si="10"/>
        <v/>
      </c>
      <c r="AM85" s="216" t="str">
        <f t="shared" si="10"/>
        <v/>
      </c>
      <c r="AN85" s="216" t="str">
        <f t="shared" si="10"/>
        <v/>
      </c>
      <c r="AO85" s="216" t="str">
        <f t="shared" si="10"/>
        <v/>
      </c>
      <c r="AP85" s="216" t="str">
        <f t="shared" ref="AP85:BQ85" si="11">IF(AP36&lt;&gt;"",AP36,"")</f>
        <v/>
      </c>
      <c r="AQ85" s="216" t="str">
        <f t="shared" si="11"/>
        <v/>
      </c>
      <c r="AR85" s="59" t="str">
        <f t="shared" si="11"/>
        <v/>
      </c>
      <c r="AS85" s="59" t="str">
        <f t="shared" si="11"/>
        <v/>
      </c>
      <c r="AT85" s="59" t="str">
        <f t="shared" si="11"/>
        <v/>
      </c>
      <c r="AU85" s="59" t="str">
        <f t="shared" si="11"/>
        <v/>
      </c>
      <c r="AV85" s="59" t="str">
        <f t="shared" si="11"/>
        <v/>
      </c>
      <c r="AW85" s="59" t="str">
        <f t="shared" si="11"/>
        <v/>
      </c>
      <c r="AX85" s="59" t="str">
        <f t="shared" si="11"/>
        <v/>
      </c>
      <c r="AY85" s="59" t="str">
        <f t="shared" si="11"/>
        <v/>
      </c>
      <c r="AZ85" s="59" t="str">
        <f t="shared" si="11"/>
        <v/>
      </c>
      <c r="BA85" s="59" t="str">
        <f t="shared" si="11"/>
        <v/>
      </c>
      <c r="BB85" s="59" t="str">
        <f t="shared" si="11"/>
        <v/>
      </c>
      <c r="BC85" s="59" t="str">
        <f t="shared" si="11"/>
        <v/>
      </c>
      <c r="BD85" s="59" t="str">
        <f t="shared" si="11"/>
        <v/>
      </c>
      <c r="BE85" s="59" t="str">
        <f t="shared" si="11"/>
        <v/>
      </c>
      <c r="BF85" s="59" t="str">
        <f t="shared" si="11"/>
        <v/>
      </c>
      <c r="BG85" s="59" t="str">
        <f t="shared" si="11"/>
        <v/>
      </c>
      <c r="BH85" s="59" t="str">
        <f t="shared" si="11"/>
        <v/>
      </c>
      <c r="BI85" s="59" t="str">
        <f t="shared" si="11"/>
        <v/>
      </c>
      <c r="BJ85" s="59" t="str">
        <f t="shared" si="11"/>
        <v/>
      </c>
      <c r="BK85" s="59" t="str">
        <f t="shared" si="11"/>
        <v/>
      </c>
      <c r="BL85" s="59" t="str">
        <f t="shared" si="11"/>
        <v/>
      </c>
      <c r="BM85" s="59" t="str">
        <f t="shared" si="11"/>
        <v/>
      </c>
      <c r="BN85" s="59" t="str">
        <f t="shared" si="11"/>
        <v/>
      </c>
      <c r="BO85" s="59" t="str">
        <f t="shared" si="11"/>
        <v/>
      </c>
      <c r="BP85" s="59" t="str">
        <f t="shared" si="11"/>
        <v/>
      </c>
      <c r="BQ85" s="59" t="str">
        <f t="shared" si="11"/>
        <v/>
      </c>
    </row>
    <row r="86" spans="4:69" s="16" customFormat="1" x14ac:dyDescent="0.3">
      <c r="E86" s="16" t="str">
        <f>E37</f>
        <v>Outperformance deadband</v>
      </c>
      <c r="G86" s="16" t="str">
        <f>G11</f>
        <v>Performance commitment unit</v>
      </c>
      <c r="J86" s="216" t="str">
        <f t="shared" ref="J86:AO86" si="12">IF(J37&lt;&gt;"",J37,"")</f>
        <v/>
      </c>
      <c r="K86" s="216" t="str">
        <f t="shared" si="12"/>
        <v/>
      </c>
      <c r="L86" s="216">
        <f t="shared" si="12"/>
        <v>6108</v>
      </c>
      <c r="M86" s="216" t="str">
        <f t="shared" si="12"/>
        <v/>
      </c>
      <c r="N86" s="216">
        <f t="shared" si="12"/>
        <v>274</v>
      </c>
      <c r="O86" s="216">
        <f t="shared" si="12"/>
        <v>12</v>
      </c>
      <c r="P86" s="216" t="str">
        <f t="shared" si="12"/>
        <v/>
      </c>
      <c r="Q86" s="216" t="str">
        <f t="shared" si="12"/>
        <v/>
      </c>
      <c r="R86" s="216">
        <f t="shared" si="12"/>
        <v>103</v>
      </c>
      <c r="S86" s="216">
        <f t="shared" si="12"/>
        <v>16</v>
      </c>
      <c r="T86" s="216">
        <f t="shared" si="12"/>
        <v>11971</v>
      </c>
      <c r="U86" s="216" t="str">
        <f t="shared" si="12"/>
        <v/>
      </c>
      <c r="V86" s="216" t="str">
        <f t="shared" si="12"/>
        <v/>
      </c>
      <c r="W86" s="216" t="str">
        <f t="shared" si="12"/>
        <v/>
      </c>
      <c r="X86" s="216">
        <f t="shared" si="12"/>
        <v>1808</v>
      </c>
      <c r="Y86" s="216" t="str">
        <f t="shared" si="12"/>
        <v/>
      </c>
      <c r="Z86" s="216" t="str">
        <f t="shared" si="12"/>
        <v/>
      </c>
      <c r="AA86" s="216">
        <f t="shared" si="12"/>
        <v>211</v>
      </c>
      <c r="AB86" s="216" t="str">
        <f t="shared" si="12"/>
        <v/>
      </c>
      <c r="AC86" s="216" t="str">
        <f t="shared" si="12"/>
        <v/>
      </c>
      <c r="AD86" s="216" t="str">
        <f t="shared" si="12"/>
        <v/>
      </c>
      <c r="AE86" s="216">
        <f t="shared" si="12"/>
        <v>16</v>
      </c>
      <c r="AF86" s="216">
        <f t="shared" si="12"/>
        <v>343</v>
      </c>
      <c r="AG86" s="216">
        <f t="shared" si="12"/>
        <v>11971</v>
      </c>
      <c r="AH86" s="216" t="str">
        <f t="shared" si="12"/>
        <v/>
      </c>
      <c r="AI86" s="216" t="str">
        <f t="shared" si="12"/>
        <v/>
      </c>
      <c r="AJ86" s="216" t="str">
        <f t="shared" si="12"/>
        <v/>
      </c>
      <c r="AK86" s="216" t="str">
        <f t="shared" si="12"/>
        <v/>
      </c>
      <c r="AL86" s="216" t="str">
        <f t="shared" si="12"/>
        <v/>
      </c>
      <c r="AM86" s="216" t="str">
        <f t="shared" si="12"/>
        <v/>
      </c>
      <c r="AN86" s="216" t="str">
        <f t="shared" si="12"/>
        <v/>
      </c>
      <c r="AO86" s="216" t="str">
        <f t="shared" si="12"/>
        <v/>
      </c>
      <c r="AP86" s="216" t="str">
        <f t="shared" ref="AP86:BQ86" si="13">IF(AP37&lt;&gt;"",AP37,"")</f>
        <v/>
      </c>
      <c r="AQ86" s="216" t="str">
        <f t="shared" si="13"/>
        <v/>
      </c>
      <c r="AR86" s="59" t="str">
        <f t="shared" si="13"/>
        <v/>
      </c>
      <c r="AS86" s="59" t="str">
        <f t="shared" si="13"/>
        <v/>
      </c>
      <c r="AT86" s="59" t="str">
        <f t="shared" si="13"/>
        <v/>
      </c>
      <c r="AU86" s="59" t="str">
        <f t="shared" si="13"/>
        <v/>
      </c>
      <c r="AV86" s="59" t="str">
        <f t="shared" si="13"/>
        <v/>
      </c>
      <c r="AW86" s="59" t="str">
        <f t="shared" si="13"/>
        <v/>
      </c>
      <c r="AX86" s="59" t="str">
        <f t="shared" si="13"/>
        <v/>
      </c>
      <c r="AY86" s="59" t="str">
        <f t="shared" si="13"/>
        <v/>
      </c>
      <c r="AZ86" s="59" t="str">
        <f t="shared" si="13"/>
        <v/>
      </c>
      <c r="BA86" s="59" t="str">
        <f t="shared" si="13"/>
        <v/>
      </c>
      <c r="BB86" s="59" t="str">
        <f t="shared" si="13"/>
        <v/>
      </c>
      <c r="BC86" s="59" t="str">
        <f t="shared" si="13"/>
        <v/>
      </c>
      <c r="BD86" s="59" t="str">
        <f t="shared" si="13"/>
        <v/>
      </c>
      <c r="BE86" s="59" t="str">
        <f t="shared" si="13"/>
        <v/>
      </c>
      <c r="BF86" s="59" t="str">
        <f t="shared" si="13"/>
        <v/>
      </c>
      <c r="BG86" s="59" t="str">
        <f t="shared" si="13"/>
        <v/>
      </c>
      <c r="BH86" s="59" t="str">
        <f t="shared" si="13"/>
        <v/>
      </c>
      <c r="BI86" s="59" t="str">
        <f t="shared" si="13"/>
        <v/>
      </c>
      <c r="BJ86" s="59" t="str">
        <f t="shared" si="13"/>
        <v/>
      </c>
      <c r="BK86" s="59" t="str">
        <f t="shared" si="13"/>
        <v/>
      </c>
      <c r="BL86" s="59" t="str">
        <f t="shared" si="13"/>
        <v/>
      </c>
      <c r="BM86" s="59" t="str">
        <f t="shared" si="13"/>
        <v/>
      </c>
      <c r="BN86" s="59" t="str">
        <f t="shared" si="13"/>
        <v/>
      </c>
      <c r="BO86" s="59" t="str">
        <f t="shared" si="13"/>
        <v/>
      </c>
      <c r="BP86" s="59" t="str">
        <f t="shared" si="13"/>
        <v/>
      </c>
      <c r="BQ86" s="59" t="str">
        <f t="shared" si="13"/>
        <v/>
      </c>
    </row>
    <row r="87" spans="4:69" s="16" customFormat="1" x14ac:dyDescent="0.3">
      <c r="E87" s="16" t="str">
        <f>E38</f>
        <v>Performance commitment level</v>
      </c>
      <c r="G87" s="16" t="str">
        <f>G11</f>
        <v>Performance commitment unit</v>
      </c>
      <c r="J87" s="216">
        <f t="shared" ref="J87:AO87" si="14">IF(J38&lt;&gt;"",J38,"")</f>
        <v>100</v>
      </c>
      <c r="K87" s="216">
        <f t="shared" si="14"/>
        <v>6</v>
      </c>
      <c r="L87" s="216">
        <f t="shared" si="14"/>
        <v>6108</v>
      </c>
      <c r="M87" s="216" t="str">
        <f t="shared" si="14"/>
        <v>Stable</v>
      </c>
      <c r="N87" s="216">
        <f t="shared" si="14"/>
        <v>287.10000000000002</v>
      </c>
      <c r="O87" s="216">
        <f t="shared" si="14"/>
        <v>12</v>
      </c>
      <c r="P87" s="216">
        <f t="shared" si="14"/>
        <v>138.30000000000001</v>
      </c>
      <c r="Q87" s="216" t="str">
        <f t="shared" si="14"/>
        <v>Stable</v>
      </c>
      <c r="R87" s="216">
        <f t="shared" si="14"/>
        <v>100</v>
      </c>
      <c r="S87" s="216">
        <f t="shared" si="14"/>
        <v>4</v>
      </c>
      <c r="T87" s="216">
        <f t="shared" si="14"/>
        <v>11736</v>
      </c>
      <c r="U87" s="216" t="str">
        <f t="shared" si="14"/>
        <v>Qual</v>
      </c>
      <c r="V87" s="216">
        <f t="shared" si="14"/>
        <v>12</v>
      </c>
      <c r="W87" s="216">
        <f t="shared" si="14"/>
        <v>95</v>
      </c>
      <c r="X87" s="216">
        <f t="shared" si="14"/>
        <v>1919</v>
      </c>
      <c r="Y87" s="216">
        <f t="shared" si="14"/>
        <v>10487</v>
      </c>
      <c r="Z87" s="216">
        <f t="shared" si="14"/>
        <v>0</v>
      </c>
      <c r="AA87" s="216">
        <f t="shared" si="14"/>
        <v>211</v>
      </c>
      <c r="AB87" s="216" t="str">
        <f t="shared" si="14"/>
        <v>Stable</v>
      </c>
      <c r="AC87" s="216">
        <f t="shared" si="14"/>
        <v>15</v>
      </c>
      <c r="AD87" s="216" t="str">
        <f t="shared" si="14"/>
        <v>Stable</v>
      </c>
      <c r="AE87" s="216">
        <f t="shared" si="14"/>
        <v>4</v>
      </c>
      <c r="AF87" s="216">
        <f t="shared" si="14"/>
        <v>340</v>
      </c>
      <c r="AG87" s="216">
        <f t="shared" si="14"/>
        <v>11736</v>
      </c>
      <c r="AH87" s="216">
        <f t="shared" si="14"/>
        <v>12</v>
      </c>
      <c r="AI87" s="216">
        <f t="shared" si="14"/>
        <v>95</v>
      </c>
      <c r="AJ87" s="216" t="str">
        <f t="shared" si="14"/>
        <v>&gt;2018-19</v>
      </c>
      <c r="AK87" s="216">
        <f t="shared" si="14"/>
        <v>12522</v>
      </c>
      <c r="AL87" s="216">
        <f t="shared" si="14"/>
        <v>92</v>
      </c>
      <c r="AM87" s="216">
        <f t="shared" si="14"/>
        <v>3.16</v>
      </c>
      <c r="AN87" s="216" t="str">
        <f t="shared" si="14"/>
        <v>To publish data annually on the number of people who have been helped</v>
      </c>
      <c r="AO87" s="216">
        <f t="shared" si="14"/>
        <v>75</v>
      </c>
      <c r="AP87" s="216">
        <f t="shared" ref="AP87:BQ87" si="15">IF(AP38&lt;&gt;"",AP38,"")</f>
        <v>12</v>
      </c>
      <c r="AQ87" s="216">
        <f t="shared" si="15"/>
        <v>95</v>
      </c>
      <c r="AR87" s="59" t="str">
        <f t="shared" si="15"/>
        <v/>
      </c>
      <c r="AS87" s="59" t="str">
        <f t="shared" si="15"/>
        <v/>
      </c>
      <c r="AT87" s="59" t="str">
        <f t="shared" si="15"/>
        <v/>
      </c>
      <c r="AU87" s="59" t="str">
        <f t="shared" si="15"/>
        <v/>
      </c>
      <c r="AV87" s="59" t="str">
        <f t="shared" si="15"/>
        <v/>
      </c>
      <c r="AW87" s="59" t="str">
        <f t="shared" si="15"/>
        <v/>
      </c>
      <c r="AX87" s="59" t="str">
        <f t="shared" si="15"/>
        <v/>
      </c>
      <c r="AY87" s="59" t="str">
        <f t="shared" si="15"/>
        <v/>
      </c>
      <c r="AZ87" s="59" t="str">
        <f t="shared" si="15"/>
        <v/>
      </c>
      <c r="BA87" s="59" t="str">
        <f t="shared" si="15"/>
        <v/>
      </c>
      <c r="BB87" s="59" t="str">
        <f t="shared" si="15"/>
        <v/>
      </c>
      <c r="BC87" s="59" t="str">
        <f t="shared" si="15"/>
        <v/>
      </c>
      <c r="BD87" s="59" t="str">
        <f t="shared" si="15"/>
        <v/>
      </c>
      <c r="BE87" s="59" t="str">
        <f t="shared" si="15"/>
        <v/>
      </c>
      <c r="BF87" s="59" t="str">
        <f t="shared" si="15"/>
        <v/>
      </c>
      <c r="BG87" s="59" t="str">
        <f t="shared" si="15"/>
        <v/>
      </c>
      <c r="BH87" s="59" t="str">
        <f t="shared" si="15"/>
        <v/>
      </c>
      <c r="BI87" s="59" t="str">
        <f t="shared" si="15"/>
        <v/>
      </c>
      <c r="BJ87" s="59" t="str">
        <f t="shared" si="15"/>
        <v/>
      </c>
      <c r="BK87" s="59" t="str">
        <f t="shared" si="15"/>
        <v/>
      </c>
      <c r="BL87" s="59" t="str">
        <f t="shared" si="15"/>
        <v/>
      </c>
      <c r="BM87" s="59" t="str">
        <f t="shared" si="15"/>
        <v/>
      </c>
      <c r="BN87" s="59" t="str">
        <f t="shared" si="15"/>
        <v/>
      </c>
      <c r="BO87" s="59" t="str">
        <f t="shared" si="15"/>
        <v/>
      </c>
      <c r="BP87" s="59" t="str">
        <f t="shared" si="15"/>
        <v/>
      </c>
      <c r="BQ87" s="59" t="str">
        <f t="shared" si="15"/>
        <v/>
      </c>
    </row>
    <row r="88" spans="4:69" s="16" customFormat="1" x14ac:dyDescent="0.3">
      <c r="E88" s="16" t="str">
        <f>E39</f>
        <v>Underperformance deadband</v>
      </c>
      <c r="G88" s="16" t="str">
        <f>G11</f>
        <v>Performance commitment unit</v>
      </c>
      <c r="J88" s="216">
        <f t="shared" ref="J88:AO88" si="16">IF(J39&lt;&gt;"",J39,"")</f>
        <v>99.95</v>
      </c>
      <c r="K88" s="216" t="str">
        <f t="shared" si="16"/>
        <v/>
      </c>
      <c r="L88" s="216">
        <f t="shared" si="16"/>
        <v>6108</v>
      </c>
      <c r="M88" s="216" t="str">
        <f t="shared" si="16"/>
        <v>Deteriorating</v>
      </c>
      <c r="N88" s="216">
        <f t="shared" si="16"/>
        <v>292.10000000000002</v>
      </c>
      <c r="O88" s="216">
        <f t="shared" si="16"/>
        <v>12</v>
      </c>
      <c r="P88" s="216" t="str">
        <f t="shared" si="16"/>
        <v/>
      </c>
      <c r="Q88" s="216" t="str">
        <f t="shared" si="16"/>
        <v>Deteriorating</v>
      </c>
      <c r="R88" s="216">
        <f t="shared" si="16"/>
        <v>97</v>
      </c>
      <c r="S88" s="216" t="str">
        <f t="shared" si="16"/>
        <v/>
      </c>
      <c r="T88" s="216">
        <f t="shared" si="16"/>
        <v>11501</v>
      </c>
      <c r="U88" s="216" t="str">
        <f t="shared" si="16"/>
        <v/>
      </c>
      <c r="V88" s="216" t="str">
        <f t="shared" si="16"/>
        <v/>
      </c>
      <c r="W88" s="216" t="str">
        <f t="shared" si="16"/>
        <v/>
      </c>
      <c r="X88" s="216">
        <f t="shared" si="16"/>
        <v>1988</v>
      </c>
      <c r="Y88" s="216" t="str">
        <f t="shared" si="16"/>
        <v/>
      </c>
      <c r="Z88" s="216" t="str">
        <f t="shared" si="16"/>
        <v/>
      </c>
      <c r="AA88" s="216">
        <f t="shared" si="16"/>
        <v>211</v>
      </c>
      <c r="AB88" s="216" t="str">
        <f t="shared" si="16"/>
        <v>Deteriorating</v>
      </c>
      <c r="AC88" s="216" t="str">
        <f t="shared" si="16"/>
        <v/>
      </c>
      <c r="AD88" s="216" t="str">
        <f t="shared" si="16"/>
        <v>Deteriorating</v>
      </c>
      <c r="AE88" s="216" t="str">
        <f t="shared" si="16"/>
        <v/>
      </c>
      <c r="AF88" s="216">
        <f t="shared" si="16"/>
        <v>337</v>
      </c>
      <c r="AG88" s="216">
        <f t="shared" si="16"/>
        <v>11501</v>
      </c>
      <c r="AH88" s="216" t="str">
        <f t="shared" si="16"/>
        <v/>
      </c>
      <c r="AI88" s="216" t="str">
        <f t="shared" si="16"/>
        <v/>
      </c>
      <c r="AJ88" s="216" t="str">
        <f t="shared" si="16"/>
        <v/>
      </c>
      <c r="AK88" s="216" t="str">
        <f t="shared" si="16"/>
        <v/>
      </c>
      <c r="AL88" s="216" t="str">
        <f t="shared" si="16"/>
        <v/>
      </c>
      <c r="AM88" s="216" t="str">
        <f t="shared" si="16"/>
        <v/>
      </c>
      <c r="AN88" s="216" t="str">
        <f t="shared" si="16"/>
        <v/>
      </c>
      <c r="AO88" s="216" t="str">
        <f t="shared" si="16"/>
        <v/>
      </c>
      <c r="AP88" s="216" t="str">
        <f t="shared" ref="AP88:BQ88" si="17">IF(AP39&lt;&gt;"",AP39,"")</f>
        <v/>
      </c>
      <c r="AQ88" s="216" t="str">
        <f t="shared" si="17"/>
        <v/>
      </c>
      <c r="AR88" s="59" t="str">
        <f t="shared" si="17"/>
        <v/>
      </c>
      <c r="AS88" s="59" t="str">
        <f t="shared" si="17"/>
        <v/>
      </c>
      <c r="AT88" s="59" t="str">
        <f t="shared" si="17"/>
        <v/>
      </c>
      <c r="AU88" s="59" t="str">
        <f t="shared" si="17"/>
        <v/>
      </c>
      <c r="AV88" s="59" t="str">
        <f t="shared" si="17"/>
        <v/>
      </c>
      <c r="AW88" s="59" t="str">
        <f t="shared" si="17"/>
        <v/>
      </c>
      <c r="AX88" s="59" t="str">
        <f t="shared" si="17"/>
        <v/>
      </c>
      <c r="AY88" s="59" t="str">
        <f t="shared" si="17"/>
        <v/>
      </c>
      <c r="AZ88" s="59" t="str">
        <f t="shared" si="17"/>
        <v/>
      </c>
      <c r="BA88" s="59" t="str">
        <f t="shared" si="17"/>
        <v/>
      </c>
      <c r="BB88" s="59" t="str">
        <f t="shared" si="17"/>
        <v/>
      </c>
      <c r="BC88" s="59" t="str">
        <f t="shared" si="17"/>
        <v/>
      </c>
      <c r="BD88" s="59" t="str">
        <f t="shared" si="17"/>
        <v/>
      </c>
      <c r="BE88" s="59" t="str">
        <f t="shared" si="17"/>
        <v/>
      </c>
      <c r="BF88" s="59" t="str">
        <f t="shared" si="17"/>
        <v/>
      </c>
      <c r="BG88" s="59" t="str">
        <f t="shared" si="17"/>
        <v/>
      </c>
      <c r="BH88" s="59" t="str">
        <f t="shared" si="17"/>
        <v/>
      </c>
      <c r="BI88" s="59" t="str">
        <f t="shared" si="17"/>
        <v/>
      </c>
      <c r="BJ88" s="59" t="str">
        <f t="shared" si="17"/>
        <v/>
      </c>
      <c r="BK88" s="59" t="str">
        <f t="shared" si="17"/>
        <v/>
      </c>
      <c r="BL88" s="59" t="str">
        <f t="shared" si="17"/>
        <v/>
      </c>
      <c r="BM88" s="59" t="str">
        <f t="shared" si="17"/>
        <v/>
      </c>
      <c r="BN88" s="59" t="str">
        <f t="shared" si="17"/>
        <v/>
      </c>
      <c r="BO88" s="59" t="str">
        <f t="shared" si="17"/>
        <v/>
      </c>
      <c r="BP88" s="59" t="str">
        <f t="shared" si="17"/>
        <v/>
      </c>
      <c r="BQ88" s="59" t="str">
        <f t="shared" si="17"/>
        <v/>
      </c>
    </row>
    <row r="89" spans="4:69" s="16" customFormat="1" x14ac:dyDescent="0.3">
      <c r="E89" s="16" t="str">
        <f>E40</f>
        <v>Standard underperformance collar</v>
      </c>
      <c r="G89" s="16" t="str">
        <f>G11</f>
        <v>Performance commitment unit</v>
      </c>
      <c r="J89" s="216">
        <f t="shared" ref="J89:AO89" si="18">IF(J40&lt;&gt;"",J40,"")</f>
        <v>99.938999999999993</v>
      </c>
      <c r="K89" s="216" t="str">
        <f t="shared" si="18"/>
        <v/>
      </c>
      <c r="L89" s="216">
        <f t="shared" si="18"/>
        <v>8965</v>
      </c>
      <c r="M89" s="216" t="str">
        <f t="shared" si="18"/>
        <v/>
      </c>
      <c r="N89" s="216">
        <f t="shared" si="18"/>
        <v>999999.9</v>
      </c>
      <c r="O89" s="216">
        <f t="shared" si="18"/>
        <v>16</v>
      </c>
      <c r="P89" s="216" t="str">
        <f t="shared" si="18"/>
        <v/>
      </c>
      <c r="Q89" s="216" t="str">
        <f t="shared" si="18"/>
        <v/>
      </c>
      <c r="R89" s="216">
        <f t="shared" si="18"/>
        <v>0</v>
      </c>
      <c r="S89" s="216" t="str">
        <f t="shared" si="18"/>
        <v/>
      </c>
      <c r="T89" s="216">
        <f t="shared" si="18"/>
        <v>10998</v>
      </c>
      <c r="U89" s="216" t="str">
        <f t="shared" si="18"/>
        <v/>
      </c>
      <c r="V89" s="216" t="str">
        <f t="shared" si="18"/>
        <v/>
      </c>
      <c r="W89" s="216" t="str">
        <f t="shared" si="18"/>
        <v/>
      </c>
      <c r="X89" s="216">
        <f t="shared" si="18"/>
        <v>2029</v>
      </c>
      <c r="Y89" s="216" t="str">
        <f t="shared" si="18"/>
        <v/>
      </c>
      <c r="Z89" s="216" t="str">
        <f t="shared" si="18"/>
        <v/>
      </c>
      <c r="AA89" s="216">
        <f t="shared" si="18"/>
        <v>264</v>
      </c>
      <c r="AB89" s="216" t="str">
        <f t="shared" si="18"/>
        <v/>
      </c>
      <c r="AC89" s="216" t="str">
        <f t="shared" si="18"/>
        <v/>
      </c>
      <c r="AD89" s="216" t="str">
        <f t="shared" si="18"/>
        <v/>
      </c>
      <c r="AE89" s="216" t="str">
        <f t="shared" si="18"/>
        <v/>
      </c>
      <c r="AF89" s="216">
        <f t="shared" si="18"/>
        <v>0</v>
      </c>
      <c r="AG89" s="216">
        <f t="shared" si="18"/>
        <v>10998</v>
      </c>
      <c r="AH89" s="216" t="str">
        <f t="shared" si="18"/>
        <v/>
      </c>
      <c r="AI89" s="216" t="str">
        <f t="shared" si="18"/>
        <v/>
      </c>
      <c r="AJ89" s="216" t="str">
        <f t="shared" si="18"/>
        <v/>
      </c>
      <c r="AK89" s="216" t="str">
        <f t="shared" si="18"/>
        <v/>
      </c>
      <c r="AL89" s="216" t="str">
        <f t="shared" si="18"/>
        <v/>
      </c>
      <c r="AM89" s="216" t="str">
        <f t="shared" si="18"/>
        <v/>
      </c>
      <c r="AN89" s="216" t="str">
        <f t="shared" si="18"/>
        <v/>
      </c>
      <c r="AO89" s="216" t="str">
        <f t="shared" si="18"/>
        <v/>
      </c>
      <c r="AP89" s="216" t="str">
        <f t="shared" ref="AP89:BQ89" si="19">IF(AP40&lt;&gt;"",AP40,"")</f>
        <v/>
      </c>
      <c r="AQ89" s="216" t="str">
        <f t="shared" si="19"/>
        <v/>
      </c>
      <c r="AR89" s="59" t="str">
        <f t="shared" si="19"/>
        <v/>
      </c>
      <c r="AS89" s="59" t="str">
        <f t="shared" si="19"/>
        <v/>
      </c>
      <c r="AT89" s="59" t="str">
        <f t="shared" si="19"/>
        <v/>
      </c>
      <c r="AU89" s="59" t="str">
        <f t="shared" si="19"/>
        <v/>
      </c>
      <c r="AV89" s="59" t="str">
        <f t="shared" si="19"/>
        <v/>
      </c>
      <c r="AW89" s="59" t="str">
        <f t="shared" si="19"/>
        <v/>
      </c>
      <c r="AX89" s="59" t="str">
        <f t="shared" si="19"/>
        <v/>
      </c>
      <c r="AY89" s="59" t="str">
        <f t="shared" si="19"/>
        <v/>
      </c>
      <c r="AZ89" s="59" t="str">
        <f t="shared" si="19"/>
        <v/>
      </c>
      <c r="BA89" s="59" t="str">
        <f t="shared" si="19"/>
        <v/>
      </c>
      <c r="BB89" s="59" t="str">
        <f t="shared" si="19"/>
        <v/>
      </c>
      <c r="BC89" s="59" t="str">
        <f t="shared" si="19"/>
        <v/>
      </c>
      <c r="BD89" s="59" t="str">
        <f t="shared" si="19"/>
        <v/>
      </c>
      <c r="BE89" s="59" t="str">
        <f t="shared" si="19"/>
        <v/>
      </c>
      <c r="BF89" s="59" t="str">
        <f t="shared" si="19"/>
        <v/>
      </c>
      <c r="BG89" s="59" t="str">
        <f t="shared" si="19"/>
        <v/>
      </c>
      <c r="BH89" s="59" t="str">
        <f t="shared" si="19"/>
        <v/>
      </c>
      <c r="BI89" s="59" t="str">
        <f t="shared" si="19"/>
        <v/>
      </c>
      <c r="BJ89" s="59" t="str">
        <f t="shared" si="19"/>
        <v/>
      </c>
      <c r="BK89" s="59" t="str">
        <f t="shared" si="19"/>
        <v/>
      </c>
      <c r="BL89" s="59" t="str">
        <f t="shared" si="19"/>
        <v/>
      </c>
      <c r="BM89" s="59" t="str">
        <f t="shared" si="19"/>
        <v/>
      </c>
      <c r="BN89" s="59" t="str">
        <f t="shared" si="19"/>
        <v/>
      </c>
      <c r="BO89" s="59" t="str">
        <f t="shared" si="19"/>
        <v/>
      </c>
      <c r="BP89" s="59" t="str">
        <f t="shared" si="19"/>
        <v/>
      </c>
      <c r="BQ89" s="59" t="str">
        <f t="shared" si="19"/>
        <v/>
      </c>
    </row>
    <row r="90" spans="4:69" s="16" customFormat="1" x14ac:dyDescent="0.3">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row>
    <row r="91" spans="4:69" s="16" customFormat="1" x14ac:dyDescent="0.3">
      <c r="E91" s="16" t="s">
        <v>265</v>
      </c>
      <c r="G91" s="16" t="s">
        <v>202</v>
      </c>
      <c r="J91" s="216" t="b">
        <f t="shared" ref="J91:AO91" si="20">IF(J42&lt;&gt;"",TRUE,FALSE)</f>
        <v>0</v>
      </c>
      <c r="K91" s="216" t="b">
        <f t="shared" si="20"/>
        <v>0</v>
      </c>
      <c r="L91" s="216" t="b">
        <f t="shared" si="20"/>
        <v>1</v>
      </c>
      <c r="M91" s="216" t="b">
        <f t="shared" si="20"/>
        <v>0</v>
      </c>
      <c r="N91" s="216" t="b">
        <f t="shared" si="20"/>
        <v>1</v>
      </c>
      <c r="O91" s="216" t="b">
        <f t="shared" si="20"/>
        <v>1</v>
      </c>
      <c r="P91" s="216" t="b">
        <f t="shared" si="20"/>
        <v>0</v>
      </c>
      <c r="Q91" s="216" t="b">
        <f t="shared" si="20"/>
        <v>0</v>
      </c>
      <c r="R91" s="216" t="b">
        <f t="shared" si="20"/>
        <v>1</v>
      </c>
      <c r="S91" s="216" t="b">
        <f t="shared" si="20"/>
        <v>1</v>
      </c>
      <c r="T91" s="216" t="b">
        <f t="shared" si="20"/>
        <v>1</v>
      </c>
      <c r="U91" s="216" t="b">
        <f t="shared" si="20"/>
        <v>0</v>
      </c>
      <c r="V91" s="216" t="b">
        <f t="shared" si="20"/>
        <v>0</v>
      </c>
      <c r="W91" s="216" t="b">
        <f t="shared" si="20"/>
        <v>0</v>
      </c>
      <c r="X91" s="216" t="b">
        <f t="shared" si="20"/>
        <v>1</v>
      </c>
      <c r="Y91" s="216" t="b">
        <f t="shared" si="20"/>
        <v>0</v>
      </c>
      <c r="Z91" s="216" t="b">
        <f t="shared" si="20"/>
        <v>0</v>
      </c>
      <c r="AA91" s="216" t="b">
        <f t="shared" si="20"/>
        <v>1</v>
      </c>
      <c r="AB91" s="216" t="b">
        <f t="shared" si="20"/>
        <v>0</v>
      </c>
      <c r="AC91" s="216" t="b">
        <f t="shared" si="20"/>
        <v>0</v>
      </c>
      <c r="AD91" s="216" t="b">
        <f t="shared" si="20"/>
        <v>0</v>
      </c>
      <c r="AE91" s="216" t="b">
        <f t="shared" si="20"/>
        <v>1</v>
      </c>
      <c r="AF91" s="216" t="b">
        <f t="shared" si="20"/>
        <v>1</v>
      </c>
      <c r="AG91" s="216" t="b">
        <f t="shared" si="20"/>
        <v>1</v>
      </c>
      <c r="AH91" s="216" t="b">
        <f t="shared" si="20"/>
        <v>0</v>
      </c>
      <c r="AI91" s="216" t="b">
        <f t="shared" si="20"/>
        <v>0</v>
      </c>
      <c r="AJ91" s="216" t="b">
        <f t="shared" si="20"/>
        <v>0</v>
      </c>
      <c r="AK91" s="216" t="b">
        <f t="shared" si="20"/>
        <v>0</v>
      </c>
      <c r="AL91" s="216" t="b">
        <f t="shared" si="20"/>
        <v>0</v>
      </c>
      <c r="AM91" s="216" t="b">
        <f t="shared" si="20"/>
        <v>0</v>
      </c>
      <c r="AN91" s="216" t="b">
        <f t="shared" si="20"/>
        <v>0</v>
      </c>
      <c r="AO91" s="216" t="b">
        <f t="shared" si="20"/>
        <v>0</v>
      </c>
      <c r="AP91" s="216" t="b">
        <f t="shared" ref="AP91:BQ91" si="21">IF(AP42&lt;&gt;"",TRUE,FALSE)</f>
        <v>0</v>
      </c>
      <c r="AQ91" s="216" t="b">
        <f t="shared" si="21"/>
        <v>0</v>
      </c>
      <c r="AR91" s="59" t="b">
        <f t="shared" si="21"/>
        <v>0</v>
      </c>
      <c r="AS91" s="59" t="b">
        <f t="shared" si="21"/>
        <v>0</v>
      </c>
      <c r="AT91" s="59" t="b">
        <f t="shared" si="21"/>
        <v>0</v>
      </c>
      <c r="AU91" s="59" t="b">
        <f t="shared" si="21"/>
        <v>0</v>
      </c>
      <c r="AV91" s="59" t="b">
        <f t="shared" si="21"/>
        <v>0</v>
      </c>
      <c r="AW91" s="59" t="b">
        <f t="shared" si="21"/>
        <v>0</v>
      </c>
      <c r="AX91" s="59" t="b">
        <f t="shared" si="21"/>
        <v>0</v>
      </c>
      <c r="AY91" s="59" t="b">
        <f t="shared" si="21"/>
        <v>0</v>
      </c>
      <c r="AZ91" s="59" t="b">
        <f t="shared" si="21"/>
        <v>0</v>
      </c>
      <c r="BA91" s="59" t="b">
        <f t="shared" si="21"/>
        <v>0</v>
      </c>
      <c r="BB91" s="59" t="b">
        <f t="shared" si="21"/>
        <v>0</v>
      </c>
      <c r="BC91" s="59" t="b">
        <f t="shared" si="21"/>
        <v>0</v>
      </c>
      <c r="BD91" s="59" t="b">
        <f t="shared" si="21"/>
        <v>0</v>
      </c>
      <c r="BE91" s="59" t="b">
        <f t="shared" si="21"/>
        <v>0</v>
      </c>
      <c r="BF91" s="59" t="b">
        <f t="shared" si="21"/>
        <v>0</v>
      </c>
      <c r="BG91" s="59" t="b">
        <f t="shared" si="21"/>
        <v>0</v>
      </c>
      <c r="BH91" s="59" t="b">
        <f t="shared" si="21"/>
        <v>0</v>
      </c>
      <c r="BI91" s="59" t="b">
        <f t="shared" si="21"/>
        <v>0</v>
      </c>
      <c r="BJ91" s="59" t="b">
        <f t="shared" si="21"/>
        <v>0</v>
      </c>
      <c r="BK91" s="59" t="b">
        <f t="shared" si="21"/>
        <v>0</v>
      </c>
      <c r="BL91" s="59" t="b">
        <f t="shared" si="21"/>
        <v>0</v>
      </c>
      <c r="BM91" s="59" t="b">
        <f t="shared" si="21"/>
        <v>0</v>
      </c>
      <c r="BN91" s="59" t="b">
        <f t="shared" si="21"/>
        <v>0</v>
      </c>
      <c r="BO91" s="59" t="b">
        <f t="shared" si="21"/>
        <v>0</v>
      </c>
      <c r="BP91" s="59" t="b">
        <f t="shared" si="21"/>
        <v>0</v>
      </c>
      <c r="BQ91" s="59" t="b">
        <f t="shared" si="21"/>
        <v>0</v>
      </c>
    </row>
    <row r="92" spans="4:69" s="16" customFormat="1" x14ac:dyDescent="0.3">
      <c r="E92" s="16" t="s">
        <v>266</v>
      </c>
      <c r="G92" s="16" t="s">
        <v>202</v>
      </c>
      <c r="J92" s="211" t="b">
        <f t="shared" ref="J92:AO92" si="22">IF(J91,IF(((J$81-J$87)*J$78)&gt;0,TRUE,FALSE),FALSE)</f>
        <v>0</v>
      </c>
      <c r="K92" s="211" t="b">
        <f t="shared" si="22"/>
        <v>0</v>
      </c>
      <c r="L92" s="211" t="b">
        <f t="shared" si="22"/>
        <v>0</v>
      </c>
      <c r="M92" s="211" t="b">
        <f t="shared" si="22"/>
        <v>0</v>
      </c>
      <c r="N92" s="211" t="b">
        <f t="shared" si="22"/>
        <v>1</v>
      </c>
      <c r="O92" s="211" t="b">
        <f t="shared" si="22"/>
        <v>1</v>
      </c>
      <c r="P92" s="211" t="b">
        <f t="shared" si="22"/>
        <v>0</v>
      </c>
      <c r="Q92" s="211" t="b">
        <f t="shared" si="22"/>
        <v>0</v>
      </c>
      <c r="R92" s="211" t="b">
        <f t="shared" si="22"/>
        <v>1</v>
      </c>
      <c r="S92" s="211" t="b">
        <f t="shared" si="22"/>
        <v>1</v>
      </c>
      <c r="T92" s="211" t="b">
        <f t="shared" si="22"/>
        <v>1</v>
      </c>
      <c r="U92" s="211" t="b">
        <f t="shared" si="22"/>
        <v>0</v>
      </c>
      <c r="V92" s="211" t="b">
        <f t="shared" si="22"/>
        <v>0</v>
      </c>
      <c r="W92" s="211" t="b">
        <f t="shared" si="22"/>
        <v>0</v>
      </c>
      <c r="X92" s="211" t="b">
        <f t="shared" si="22"/>
        <v>1</v>
      </c>
      <c r="Y92" s="211" t="b">
        <f t="shared" si="22"/>
        <v>0</v>
      </c>
      <c r="Z92" s="211" t="b">
        <f t="shared" si="22"/>
        <v>0</v>
      </c>
      <c r="AA92" s="211" t="b">
        <f t="shared" si="22"/>
        <v>1</v>
      </c>
      <c r="AB92" s="211" t="b">
        <f t="shared" si="22"/>
        <v>0</v>
      </c>
      <c r="AC92" s="211" t="b">
        <f t="shared" si="22"/>
        <v>0</v>
      </c>
      <c r="AD92" s="211" t="b">
        <f t="shared" si="22"/>
        <v>0</v>
      </c>
      <c r="AE92" s="211" t="b">
        <f t="shared" si="22"/>
        <v>1</v>
      </c>
      <c r="AF92" s="211" t="b">
        <f t="shared" si="22"/>
        <v>1</v>
      </c>
      <c r="AG92" s="211" t="b">
        <f t="shared" si="22"/>
        <v>1</v>
      </c>
      <c r="AH92" s="211" t="b">
        <f t="shared" si="22"/>
        <v>0</v>
      </c>
      <c r="AI92" s="211" t="b">
        <f t="shared" si="22"/>
        <v>0</v>
      </c>
      <c r="AJ92" s="211" t="b">
        <f t="shared" si="22"/>
        <v>0</v>
      </c>
      <c r="AK92" s="211" t="b">
        <f t="shared" si="22"/>
        <v>0</v>
      </c>
      <c r="AL92" s="211" t="b">
        <f t="shared" si="22"/>
        <v>0</v>
      </c>
      <c r="AM92" s="211" t="b">
        <f t="shared" si="22"/>
        <v>0</v>
      </c>
      <c r="AN92" s="211" t="b">
        <f t="shared" si="22"/>
        <v>0</v>
      </c>
      <c r="AO92" s="211" t="b">
        <f t="shared" si="22"/>
        <v>0</v>
      </c>
      <c r="AP92" s="211" t="b">
        <f t="shared" ref="AP92:BQ92" si="23">IF(AP91,IF(((AP$81-AP$87)*AP$78)&gt;0,TRUE,FALSE),FALSE)</f>
        <v>0</v>
      </c>
      <c r="AQ92" s="211" t="b">
        <f t="shared" si="23"/>
        <v>0</v>
      </c>
      <c r="AR92" s="53" t="b">
        <f t="shared" si="23"/>
        <v>0</v>
      </c>
      <c r="AS92" s="53" t="b">
        <f t="shared" si="23"/>
        <v>0</v>
      </c>
      <c r="AT92" s="53" t="b">
        <f t="shared" si="23"/>
        <v>0</v>
      </c>
      <c r="AU92" s="53" t="b">
        <f t="shared" si="23"/>
        <v>0</v>
      </c>
      <c r="AV92" s="53" t="b">
        <f t="shared" si="23"/>
        <v>0</v>
      </c>
      <c r="AW92" s="53" t="b">
        <f t="shared" si="23"/>
        <v>0</v>
      </c>
      <c r="AX92" s="53" t="b">
        <f t="shared" si="23"/>
        <v>0</v>
      </c>
      <c r="AY92" s="53" t="b">
        <f t="shared" si="23"/>
        <v>0</v>
      </c>
      <c r="AZ92" s="53" t="b">
        <f t="shared" si="23"/>
        <v>0</v>
      </c>
      <c r="BA92" s="53" t="b">
        <f t="shared" si="23"/>
        <v>0</v>
      </c>
      <c r="BB92" s="53" t="b">
        <f t="shared" si="23"/>
        <v>0</v>
      </c>
      <c r="BC92" s="53" t="b">
        <f t="shared" si="23"/>
        <v>0</v>
      </c>
      <c r="BD92" s="53" t="b">
        <f t="shared" si="23"/>
        <v>0</v>
      </c>
      <c r="BE92" s="53" t="b">
        <f t="shared" si="23"/>
        <v>0</v>
      </c>
      <c r="BF92" s="53" t="b">
        <f t="shared" si="23"/>
        <v>0</v>
      </c>
      <c r="BG92" s="53" t="b">
        <f t="shared" si="23"/>
        <v>0</v>
      </c>
      <c r="BH92" s="53" t="b">
        <f t="shared" si="23"/>
        <v>0</v>
      </c>
      <c r="BI92" s="53" t="b">
        <f t="shared" si="23"/>
        <v>0</v>
      </c>
      <c r="BJ92" s="53" t="b">
        <f t="shared" si="23"/>
        <v>0</v>
      </c>
      <c r="BK92" s="53" t="b">
        <f t="shared" si="23"/>
        <v>0</v>
      </c>
      <c r="BL92" s="53" t="b">
        <f t="shared" si="23"/>
        <v>0</v>
      </c>
      <c r="BM92" s="53" t="b">
        <f t="shared" si="23"/>
        <v>0</v>
      </c>
      <c r="BN92" s="53" t="b">
        <f t="shared" si="23"/>
        <v>0</v>
      </c>
      <c r="BO92" s="53" t="b">
        <f t="shared" si="23"/>
        <v>0</v>
      </c>
      <c r="BP92" s="53" t="b">
        <f t="shared" si="23"/>
        <v>0</v>
      </c>
      <c r="BQ92" s="53" t="b">
        <f t="shared" si="23"/>
        <v>0</v>
      </c>
    </row>
    <row r="93" spans="4:69" s="16" customFormat="1" x14ac:dyDescent="0.3">
      <c r="E93" s="16" t="s">
        <v>267</v>
      </c>
      <c r="G93" s="16" t="s">
        <v>202</v>
      </c>
      <c r="J93" s="211" t="b">
        <f>IF(J91,IF(J$86,IF(((J$81-J$86)*J$78)&gt;0,TRUE,FALSE),TRUE),FALSE)</f>
        <v>0</v>
      </c>
      <c r="K93" s="211" t="b">
        <f t="shared" ref="K93:BQ93" si="24">IF(K91,IF(K$86,IF(((K$81-K$86)*K$78)&gt;0,TRUE,FALSE),TRUE),FALSE)</f>
        <v>0</v>
      </c>
      <c r="L93" s="211" t="b">
        <f t="shared" si="24"/>
        <v>0</v>
      </c>
      <c r="M93" s="211" t="b">
        <f t="shared" si="24"/>
        <v>0</v>
      </c>
      <c r="N93" s="211" t="b">
        <f t="shared" si="24"/>
        <v>1</v>
      </c>
      <c r="O93" s="211" t="b">
        <f t="shared" si="24"/>
        <v>1</v>
      </c>
      <c r="P93" s="211" t="b">
        <f t="shared" si="24"/>
        <v>0</v>
      </c>
      <c r="Q93" s="211" t="b">
        <f t="shared" si="24"/>
        <v>0</v>
      </c>
      <c r="R93" s="211" t="b">
        <f t="shared" si="24"/>
        <v>1</v>
      </c>
      <c r="S93" s="211" t="b">
        <f t="shared" si="24"/>
        <v>0</v>
      </c>
      <c r="T93" s="211" t="b">
        <f t="shared" si="24"/>
        <v>0</v>
      </c>
      <c r="U93" s="211" t="b">
        <f t="shared" si="24"/>
        <v>0</v>
      </c>
      <c r="V93" s="211" t="b">
        <f t="shared" si="24"/>
        <v>0</v>
      </c>
      <c r="W93" s="211" t="b">
        <f t="shared" si="24"/>
        <v>0</v>
      </c>
      <c r="X93" s="211" t="b">
        <f t="shared" si="24"/>
        <v>1</v>
      </c>
      <c r="Y93" s="211" t="b">
        <f t="shared" si="24"/>
        <v>0</v>
      </c>
      <c r="Z93" s="211" t="b">
        <f t="shared" si="24"/>
        <v>0</v>
      </c>
      <c r="AA93" s="211" t="b">
        <f t="shared" si="24"/>
        <v>1</v>
      </c>
      <c r="AB93" s="211" t="b">
        <f t="shared" si="24"/>
        <v>0</v>
      </c>
      <c r="AC93" s="211" t="b">
        <f t="shared" si="24"/>
        <v>0</v>
      </c>
      <c r="AD93" s="211" t="b">
        <f t="shared" si="24"/>
        <v>0</v>
      </c>
      <c r="AE93" s="211" t="b">
        <f t="shared" si="24"/>
        <v>0</v>
      </c>
      <c r="AF93" s="211" t="b">
        <f t="shared" si="24"/>
        <v>1</v>
      </c>
      <c r="AG93" s="211" t="b">
        <f t="shared" si="24"/>
        <v>0</v>
      </c>
      <c r="AH93" s="211" t="b">
        <f t="shared" si="24"/>
        <v>0</v>
      </c>
      <c r="AI93" s="211" t="b">
        <f t="shared" si="24"/>
        <v>0</v>
      </c>
      <c r="AJ93" s="211" t="b">
        <f t="shared" si="24"/>
        <v>0</v>
      </c>
      <c r="AK93" s="211" t="b">
        <f t="shared" si="24"/>
        <v>0</v>
      </c>
      <c r="AL93" s="211" t="b">
        <f t="shared" si="24"/>
        <v>0</v>
      </c>
      <c r="AM93" s="211" t="b">
        <f t="shared" si="24"/>
        <v>0</v>
      </c>
      <c r="AN93" s="211" t="b">
        <f t="shared" si="24"/>
        <v>0</v>
      </c>
      <c r="AO93" s="211" t="b">
        <f t="shared" si="24"/>
        <v>0</v>
      </c>
      <c r="AP93" s="211" t="b">
        <f t="shared" si="24"/>
        <v>0</v>
      </c>
      <c r="AQ93" s="211" t="b">
        <f t="shared" si="24"/>
        <v>0</v>
      </c>
      <c r="AR93" s="53" t="b">
        <f t="shared" si="24"/>
        <v>0</v>
      </c>
      <c r="AS93" s="53" t="b">
        <f t="shared" si="24"/>
        <v>0</v>
      </c>
      <c r="AT93" s="53" t="b">
        <f t="shared" si="24"/>
        <v>0</v>
      </c>
      <c r="AU93" s="53" t="b">
        <f t="shared" si="24"/>
        <v>0</v>
      </c>
      <c r="AV93" s="53" t="b">
        <f t="shared" si="24"/>
        <v>0</v>
      </c>
      <c r="AW93" s="53" t="b">
        <f t="shared" si="24"/>
        <v>0</v>
      </c>
      <c r="AX93" s="53" t="b">
        <f t="shared" si="24"/>
        <v>0</v>
      </c>
      <c r="AY93" s="53" t="b">
        <f t="shared" si="24"/>
        <v>0</v>
      </c>
      <c r="AZ93" s="53" t="b">
        <f t="shared" si="24"/>
        <v>0</v>
      </c>
      <c r="BA93" s="53" t="b">
        <f t="shared" si="24"/>
        <v>0</v>
      </c>
      <c r="BB93" s="53" t="b">
        <f t="shared" si="24"/>
        <v>0</v>
      </c>
      <c r="BC93" s="53" t="b">
        <f t="shared" si="24"/>
        <v>0</v>
      </c>
      <c r="BD93" s="53" t="b">
        <f t="shared" si="24"/>
        <v>0</v>
      </c>
      <c r="BE93" s="53" t="b">
        <f t="shared" si="24"/>
        <v>0</v>
      </c>
      <c r="BF93" s="53" t="b">
        <f t="shared" si="24"/>
        <v>0</v>
      </c>
      <c r="BG93" s="53" t="b">
        <f t="shared" si="24"/>
        <v>0</v>
      </c>
      <c r="BH93" s="53" t="b">
        <f t="shared" si="24"/>
        <v>0</v>
      </c>
      <c r="BI93" s="53" t="b">
        <f t="shared" si="24"/>
        <v>0</v>
      </c>
      <c r="BJ93" s="53" t="b">
        <f t="shared" si="24"/>
        <v>0</v>
      </c>
      <c r="BK93" s="53" t="b">
        <f t="shared" si="24"/>
        <v>0</v>
      </c>
      <c r="BL93" s="53" t="b">
        <f t="shared" si="24"/>
        <v>0</v>
      </c>
      <c r="BM93" s="53" t="b">
        <f t="shared" si="24"/>
        <v>0</v>
      </c>
      <c r="BN93" s="53" t="b">
        <f t="shared" si="24"/>
        <v>0</v>
      </c>
      <c r="BO93" s="53" t="b">
        <f t="shared" si="24"/>
        <v>0</v>
      </c>
      <c r="BP93" s="53" t="b">
        <f t="shared" si="24"/>
        <v>0</v>
      </c>
      <c r="BQ93" s="53" t="b">
        <f t="shared" si="24"/>
        <v>0</v>
      </c>
    </row>
    <row r="94" spans="4:69" s="16" customFormat="1" x14ac:dyDescent="0.3">
      <c r="E94" s="16" t="s">
        <v>268</v>
      </c>
      <c r="G94" s="16" t="str">
        <f>G11</f>
        <v>Performance commitment unit</v>
      </c>
      <c r="J94" s="216">
        <f t="shared" ref="J94:AO94" si="25">IF(J78&gt;0,MIN(J81,J85),MAX(J81,J85))</f>
        <v>99.948999999999998</v>
      </c>
      <c r="K94" s="216">
        <f t="shared" si="25"/>
        <v>1</v>
      </c>
      <c r="L94" s="216">
        <f t="shared" si="25"/>
        <v>6368</v>
      </c>
      <c r="M94" s="216" t="e">
        <f t="shared" si="25"/>
        <v>#VALUE!</v>
      </c>
      <c r="N94" s="216">
        <f t="shared" si="25"/>
        <v>270.8</v>
      </c>
      <c r="O94" s="216">
        <f t="shared" si="25"/>
        <v>8.08</v>
      </c>
      <c r="P94" s="216">
        <f t="shared" si="25"/>
        <v>135</v>
      </c>
      <c r="Q94" s="216" t="e">
        <f t="shared" si="25"/>
        <v>#VALUE!</v>
      </c>
      <c r="R94" s="216">
        <f t="shared" si="25"/>
        <v>107</v>
      </c>
      <c r="S94" s="216">
        <f t="shared" si="25"/>
        <v>11</v>
      </c>
      <c r="T94" s="216">
        <f t="shared" si="25"/>
        <v>11806</v>
      </c>
      <c r="U94" s="216" t="e">
        <f t="shared" si="25"/>
        <v>#VALUE!</v>
      </c>
      <c r="V94" s="216">
        <f t="shared" si="25"/>
        <v>15</v>
      </c>
      <c r="W94" s="216">
        <f t="shared" si="25"/>
        <v>100</v>
      </c>
      <c r="X94" s="216">
        <f t="shared" si="25"/>
        <v>1651</v>
      </c>
      <c r="Y94" s="216">
        <f t="shared" si="25"/>
        <v>9139</v>
      </c>
      <c r="Z94" s="216">
        <f t="shared" si="25"/>
        <v>7</v>
      </c>
      <c r="AA94" s="216">
        <f t="shared" si="25"/>
        <v>159</v>
      </c>
      <c r="AB94" s="216" t="e">
        <f t="shared" si="25"/>
        <v>#VALUE!</v>
      </c>
      <c r="AC94" s="216">
        <f t="shared" si="25"/>
        <v>16</v>
      </c>
      <c r="AD94" s="216" t="e">
        <f t="shared" si="25"/>
        <v>#VALUE!</v>
      </c>
      <c r="AE94" s="216">
        <f t="shared" si="25"/>
        <v>11</v>
      </c>
      <c r="AF94" s="216">
        <f t="shared" si="25"/>
        <v>352</v>
      </c>
      <c r="AG94" s="216">
        <f t="shared" si="25"/>
        <v>11806</v>
      </c>
      <c r="AH94" s="216">
        <f t="shared" si="25"/>
        <v>15</v>
      </c>
      <c r="AI94" s="216">
        <f t="shared" si="25"/>
        <v>100</v>
      </c>
      <c r="AJ94" s="216">
        <f t="shared" si="25"/>
        <v>83.2</v>
      </c>
      <c r="AK94" s="216">
        <f t="shared" si="25"/>
        <v>15140</v>
      </c>
      <c r="AL94" s="216">
        <f t="shared" si="25"/>
        <v>92</v>
      </c>
      <c r="AM94" s="216">
        <f t="shared" si="25"/>
        <v>3.06</v>
      </c>
      <c r="AN94" s="216">
        <f t="shared" si="25"/>
        <v>35939</v>
      </c>
      <c r="AO94" s="216">
        <f t="shared" si="25"/>
        <v>78</v>
      </c>
      <c r="AP94" s="216">
        <f t="shared" ref="AP94:BG94" si="26">IF(AP78&gt;0,MIN(AP81,AP85),MAX(AP81,AP85))</f>
        <v>15</v>
      </c>
      <c r="AQ94" s="216">
        <f t="shared" si="26"/>
        <v>100</v>
      </c>
      <c r="AR94" s="59">
        <f t="shared" si="26"/>
        <v>0</v>
      </c>
      <c r="AS94" s="59">
        <f t="shared" si="26"/>
        <v>0</v>
      </c>
      <c r="AT94" s="59">
        <f t="shared" si="26"/>
        <v>0</v>
      </c>
      <c r="AU94" s="59">
        <f t="shared" si="26"/>
        <v>0</v>
      </c>
      <c r="AV94" s="59">
        <f t="shared" si="26"/>
        <v>0</v>
      </c>
      <c r="AW94" s="59">
        <f t="shared" si="26"/>
        <v>0</v>
      </c>
      <c r="AX94" s="59">
        <f t="shared" si="26"/>
        <v>0</v>
      </c>
      <c r="AY94" s="59">
        <f t="shared" si="26"/>
        <v>0</v>
      </c>
      <c r="AZ94" s="59">
        <f t="shared" si="26"/>
        <v>0</v>
      </c>
      <c r="BA94" s="59">
        <f t="shared" si="26"/>
        <v>0</v>
      </c>
      <c r="BB94" s="59">
        <f t="shared" si="26"/>
        <v>0</v>
      </c>
      <c r="BC94" s="59">
        <f t="shared" si="26"/>
        <v>0</v>
      </c>
      <c r="BD94" s="59">
        <f t="shared" si="26"/>
        <v>0</v>
      </c>
      <c r="BE94" s="59">
        <f t="shared" si="26"/>
        <v>0</v>
      </c>
      <c r="BF94" s="59">
        <f t="shared" si="26"/>
        <v>0</v>
      </c>
      <c r="BG94" s="59">
        <f t="shared" si="26"/>
        <v>0</v>
      </c>
      <c r="BH94" s="59">
        <f t="shared" ref="BH94:BQ94" si="27">IF(BH78&gt;0,MIN(BH81,BH85),MAX(BH81,BH85))</f>
        <v>0</v>
      </c>
      <c r="BI94" s="59">
        <f t="shared" si="27"/>
        <v>0</v>
      </c>
      <c r="BJ94" s="59">
        <f t="shared" si="27"/>
        <v>0</v>
      </c>
      <c r="BK94" s="59">
        <f t="shared" si="27"/>
        <v>0</v>
      </c>
      <c r="BL94" s="59">
        <f t="shared" si="27"/>
        <v>0</v>
      </c>
      <c r="BM94" s="59">
        <f t="shared" si="27"/>
        <v>0</v>
      </c>
      <c r="BN94" s="59">
        <f t="shared" si="27"/>
        <v>0</v>
      </c>
      <c r="BO94" s="59">
        <f t="shared" si="27"/>
        <v>0</v>
      </c>
      <c r="BP94" s="59">
        <f t="shared" si="27"/>
        <v>0</v>
      </c>
      <c r="BQ94" s="59">
        <f t="shared" si="27"/>
        <v>0</v>
      </c>
    </row>
    <row r="95" spans="4:69" s="16" customFormat="1" x14ac:dyDescent="0.3">
      <c r="E95" s="16" t="s">
        <v>269</v>
      </c>
      <c r="G95" s="16" t="str">
        <f>G11</f>
        <v>Performance commitment unit</v>
      </c>
      <c r="J95" s="216">
        <f>IF(J86&lt;&gt;"",ABS(IF(J86&lt;&gt;"",J86,J87)-J94)*J92*J93,0)</f>
        <v>0</v>
      </c>
      <c r="K95" s="216">
        <f t="shared" ref="K95" si="28">IF(K86&lt;&gt;"",ABS(IF(K86&lt;&gt;"",K86,K87)-K94)*K92*K93,0)</f>
        <v>0</v>
      </c>
      <c r="L95" s="216">
        <f t="shared" ref="L95" si="29">IF(L86&lt;&gt;"",ABS(IF(L86&lt;&gt;"",L86,L87)-L94)*L92*L93,0)</f>
        <v>0</v>
      </c>
      <c r="M95" s="216">
        <f t="shared" ref="M95" si="30">IF(M86&lt;&gt;"",ABS(IF(M86&lt;&gt;"",M86,M87)-M94)*M92*M93,0)</f>
        <v>0</v>
      </c>
      <c r="N95" s="216">
        <f t="shared" ref="N95" si="31">IF(N86&lt;&gt;"",ABS(IF(N86&lt;&gt;"",N86,N87)-N94)*N92*N93,0)</f>
        <v>3.1999999999999886</v>
      </c>
      <c r="O95" s="216">
        <f t="shared" ref="O95" si="32">IF(O86&lt;&gt;"",ABS(IF(O86&lt;&gt;"",O86,O87)-O94)*O92*O93,0)</f>
        <v>3.92</v>
      </c>
      <c r="P95" s="216">
        <f t="shared" ref="P95" si="33">IF(P86&lt;&gt;"",ABS(IF(P86&lt;&gt;"",P86,P87)-P94)*P92*P93,0)</f>
        <v>0</v>
      </c>
      <c r="Q95" s="216">
        <f t="shared" ref="Q95" si="34">IF(Q86&lt;&gt;"",ABS(IF(Q86&lt;&gt;"",Q86,Q87)-Q94)*Q92*Q93,0)</f>
        <v>0</v>
      </c>
      <c r="R95" s="216">
        <f t="shared" ref="R95" si="35">IF(R86&lt;&gt;"",ABS(IF(R86&lt;&gt;"",R86,R87)-R94)*R92*R93,0)</f>
        <v>4</v>
      </c>
      <c r="S95" s="216">
        <f t="shared" ref="S95" si="36">IF(S86&lt;&gt;"",ABS(IF(S86&lt;&gt;"",S86,S87)-S94)*S92*S93,0)</f>
        <v>0</v>
      </c>
      <c r="T95" s="216">
        <f t="shared" ref="T95" si="37">IF(T86&lt;&gt;"",ABS(IF(T86&lt;&gt;"",T86,T87)-T94)*T92*T93,0)</f>
        <v>0</v>
      </c>
      <c r="U95" s="216">
        <f t="shared" ref="U95" si="38">IF(U86&lt;&gt;"",ABS(IF(U86&lt;&gt;"",U86,U87)-U94)*U92*U93,0)</f>
        <v>0</v>
      </c>
      <c r="V95" s="216">
        <f t="shared" ref="V95" si="39">IF(V86&lt;&gt;"",ABS(IF(V86&lt;&gt;"",V86,V87)-V94)*V92*V93,0)</f>
        <v>0</v>
      </c>
      <c r="W95" s="216">
        <f t="shared" ref="W95" si="40">IF(W86&lt;&gt;"",ABS(IF(W86&lt;&gt;"",W86,W87)-W94)*W92*W93,0)</f>
        <v>0</v>
      </c>
      <c r="X95" s="216">
        <f t="shared" ref="X95" si="41">IF(X86&lt;&gt;"",ABS(IF(X86&lt;&gt;"",X86,X87)-X94)*X92*X93,0)</f>
        <v>157</v>
      </c>
      <c r="Y95" s="216">
        <f t="shared" ref="Y95" si="42">IF(Y86&lt;&gt;"",ABS(IF(Y86&lt;&gt;"",Y86,Y87)-Y94)*Y92*Y93,0)</f>
        <v>0</v>
      </c>
      <c r="Z95" s="216">
        <f t="shared" ref="Z95" si="43">IF(Z86&lt;&gt;"",ABS(IF(Z86&lt;&gt;"",Z86,Z87)-Z94)*Z92*Z93,0)</f>
        <v>0</v>
      </c>
      <c r="AA95" s="216">
        <f t="shared" ref="AA95" si="44">IF(AA86&lt;&gt;"",ABS(IF(AA86&lt;&gt;"",AA86,AA87)-AA94)*AA92*AA93,0)</f>
        <v>52</v>
      </c>
      <c r="AB95" s="216">
        <f t="shared" ref="AB95" si="45">IF(AB86&lt;&gt;"",ABS(IF(AB86&lt;&gt;"",AB86,AB87)-AB94)*AB92*AB93,0)</f>
        <v>0</v>
      </c>
      <c r="AC95" s="216">
        <f t="shared" ref="AC95" si="46">IF(AC86&lt;&gt;"",ABS(IF(AC86&lt;&gt;"",AC86,AC87)-AC94)*AC92*AC93,0)</f>
        <v>0</v>
      </c>
      <c r="AD95" s="216">
        <f t="shared" ref="AD95" si="47">IF(AD86&lt;&gt;"",ABS(IF(AD86&lt;&gt;"",AD86,AD87)-AD94)*AD92*AD93,0)</f>
        <v>0</v>
      </c>
      <c r="AE95" s="216">
        <f t="shared" ref="AE95" si="48">IF(AE86&lt;&gt;"",ABS(IF(AE86&lt;&gt;"",AE86,AE87)-AE94)*AE92*AE93,0)</f>
        <v>0</v>
      </c>
      <c r="AF95" s="216">
        <f t="shared" ref="AF95" si="49">IF(AF86&lt;&gt;"",ABS(IF(AF86&lt;&gt;"",AF86,AF87)-AF94)*AF92*AF93,0)</f>
        <v>9</v>
      </c>
      <c r="AG95" s="216">
        <f t="shared" ref="AG95" si="50">IF(AG86&lt;&gt;"",ABS(IF(AG86&lt;&gt;"",AG86,AG87)-AG94)*AG92*AG93,0)</f>
        <v>0</v>
      </c>
      <c r="AH95" s="216">
        <f t="shared" ref="AH95" si="51">IF(AH86&lt;&gt;"",ABS(IF(AH86&lt;&gt;"",AH86,AH87)-AH94)*AH92*AH93,0)</f>
        <v>0</v>
      </c>
      <c r="AI95" s="216">
        <f t="shared" ref="AI95" si="52">IF(AI86&lt;&gt;"",ABS(IF(AI86&lt;&gt;"",AI86,AI87)-AI94)*AI92*AI93,0)</f>
        <v>0</v>
      </c>
      <c r="AJ95" s="216">
        <f t="shared" ref="AJ95" si="53">IF(AJ86&lt;&gt;"",ABS(IF(AJ86&lt;&gt;"",AJ86,AJ87)-AJ94)*AJ92*AJ93,0)</f>
        <v>0</v>
      </c>
      <c r="AK95" s="216">
        <f t="shared" ref="AK95" si="54">IF(AK86&lt;&gt;"",ABS(IF(AK86&lt;&gt;"",AK86,AK87)-AK94)*AK92*AK93,0)</f>
        <v>0</v>
      </c>
      <c r="AL95" s="216">
        <f t="shared" ref="AL95" si="55">IF(AL86&lt;&gt;"",ABS(IF(AL86&lt;&gt;"",AL86,AL87)-AL94)*AL92*AL93,0)</f>
        <v>0</v>
      </c>
      <c r="AM95" s="216">
        <f t="shared" ref="AM95" si="56">IF(AM86&lt;&gt;"",ABS(IF(AM86&lt;&gt;"",AM86,AM87)-AM94)*AM92*AM93,0)</f>
        <v>0</v>
      </c>
      <c r="AN95" s="216">
        <f t="shared" ref="AN95" si="57">IF(AN86&lt;&gt;"",ABS(IF(AN86&lt;&gt;"",AN86,AN87)-AN94)*AN92*AN93,0)</f>
        <v>0</v>
      </c>
      <c r="AO95" s="216">
        <f t="shared" ref="AO95" si="58">IF(AO86&lt;&gt;"",ABS(IF(AO86&lt;&gt;"",AO86,AO87)-AO94)*AO92*AO93,0)</f>
        <v>0</v>
      </c>
      <c r="AP95" s="216">
        <f t="shared" ref="AP95" si="59">IF(AP86&lt;&gt;"",ABS(IF(AP86&lt;&gt;"",AP86,AP87)-AP94)*AP92*AP93,0)</f>
        <v>0</v>
      </c>
      <c r="AQ95" s="216">
        <f t="shared" ref="AQ95" si="60">IF(AQ86&lt;&gt;"",ABS(IF(AQ86&lt;&gt;"",AQ86,AQ87)-AQ94)*AQ92*AQ93,0)</f>
        <v>0</v>
      </c>
      <c r="AR95" s="59">
        <f t="shared" ref="AR95" si="61">IF(AR86&lt;&gt;"",ABS(IF(AR86&lt;&gt;"",AR86,AR87)-AR94)*AR92*AR93,0)</f>
        <v>0</v>
      </c>
      <c r="AS95" s="59">
        <f t="shared" ref="AS95" si="62">IF(AS86&lt;&gt;"",ABS(IF(AS86&lt;&gt;"",AS86,AS87)-AS94)*AS92*AS93,0)</f>
        <v>0</v>
      </c>
      <c r="AT95" s="59">
        <f t="shared" ref="AT95" si="63">IF(AT86&lt;&gt;"",ABS(IF(AT86&lt;&gt;"",AT86,AT87)-AT94)*AT92*AT93,0)</f>
        <v>0</v>
      </c>
      <c r="AU95" s="59">
        <f t="shared" ref="AU95" si="64">IF(AU86&lt;&gt;"",ABS(IF(AU86&lt;&gt;"",AU86,AU87)-AU94)*AU92*AU93,0)</f>
        <v>0</v>
      </c>
      <c r="AV95" s="59">
        <f t="shared" ref="AV95" si="65">IF(AV86&lt;&gt;"",ABS(IF(AV86&lt;&gt;"",AV86,AV87)-AV94)*AV92*AV93,0)</f>
        <v>0</v>
      </c>
      <c r="AW95" s="59">
        <f t="shared" ref="AW95" si="66">IF(AW86&lt;&gt;"",ABS(IF(AW86&lt;&gt;"",AW86,AW87)-AW94)*AW92*AW93,0)</f>
        <v>0</v>
      </c>
      <c r="AX95" s="59">
        <f t="shared" ref="AX95" si="67">IF(AX86&lt;&gt;"",ABS(IF(AX86&lt;&gt;"",AX86,AX87)-AX94)*AX92*AX93,0)</f>
        <v>0</v>
      </c>
      <c r="AY95" s="59">
        <f t="shared" ref="AY95" si="68">IF(AY86&lt;&gt;"",ABS(IF(AY86&lt;&gt;"",AY86,AY87)-AY94)*AY92*AY93,0)</f>
        <v>0</v>
      </c>
      <c r="AZ95" s="59">
        <f t="shared" ref="AZ95" si="69">IF(AZ86&lt;&gt;"",ABS(IF(AZ86&lt;&gt;"",AZ86,AZ87)-AZ94)*AZ92*AZ93,0)</f>
        <v>0</v>
      </c>
      <c r="BA95" s="59">
        <f t="shared" ref="BA95" si="70">IF(BA86&lt;&gt;"",ABS(IF(BA86&lt;&gt;"",BA86,BA87)-BA94)*BA92*BA93,0)</f>
        <v>0</v>
      </c>
      <c r="BB95" s="59">
        <f t="shared" ref="BB95" si="71">IF(BB86&lt;&gt;"",ABS(IF(BB86&lt;&gt;"",BB86,BB87)-BB94)*BB92*BB93,0)</f>
        <v>0</v>
      </c>
      <c r="BC95" s="59">
        <f t="shared" ref="BC95" si="72">IF(BC86&lt;&gt;"",ABS(IF(BC86&lt;&gt;"",BC86,BC87)-BC94)*BC92*BC93,0)</f>
        <v>0</v>
      </c>
      <c r="BD95" s="59">
        <f t="shared" ref="BD95" si="73">IF(BD86&lt;&gt;"",ABS(IF(BD86&lt;&gt;"",BD86,BD87)-BD94)*BD92*BD93,0)</f>
        <v>0</v>
      </c>
      <c r="BE95" s="59">
        <f t="shared" ref="BE95" si="74">IF(BE86&lt;&gt;"",ABS(IF(BE86&lt;&gt;"",BE86,BE87)-BE94)*BE92*BE93,0)</f>
        <v>0</v>
      </c>
      <c r="BF95" s="59">
        <f t="shared" ref="BF95" si="75">IF(BF86&lt;&gt;"",ABS(IF(BF86&lt;&gt;"",BF86,BF87)-BF94)*BF92*BF93,0)</f>
        <v>0</v>
      </c>
      <c r="BG95" s="59">
        <f t="shared" ref="BG95" si="76">IF(BG86&lt;&gt;"",ABS(IF(BG86&lt;&gt;"",BG86,BG87)-BG94)*BG92*BG93,0)</f>
        <v>0</v>
      </c>
      <c r="BH95" s="59">
        <f t="shared" ref="BH95" si="77">IF(BH86&lt;&gt;"",ABS(IF(BH86&lt;&gt;"",BH86,BH87)-BH94)*BH92*BH93,0)</f>
        <v>0</v>
      </c>
      <c r="BI95" s="59">
        <f t="shared" ref="BI95" si="78">IF(BI86&lt;&gt;"",ABS(IF(BI86&lt;&gt;"",BI86,BI87)-BI94)*BI92*BI93,0)</f>
        <v>0</v>
      </c>
      <c r="BJ95" s="59">
        <f t="shared" ref="BJ95" si="79">IF(BJ86&lt;&gt;"",ABS(IF(BJ86&lt;&gt;"",BJ86,BJ87)-BJ94)*BJ92*BJ93,0)</f>
        <v>0</v>
      </c>
      <c r="BK95" s="59">
        <f t="shared" ref="BK95" si="80">IF(BK86&lt;&gt;"",ABS(IF(BK86&lt;&gt;"",BK86,BK87)-BK94)*BK92*BK93,0)</f>
        <v>0</v>
      </c>
      <c r="BL95" s="59">
        <f t="shared" ref="BL95" si="81">IF(BL86&lt;&gt;"",ABS(IF(BL86&lt;&gt;"",BL86,BL87)-BL94)*BL92*BL93,0)</f>
        <v>0</v>
      </c>
      <c r="BM95" s="59">
        <f t="shared" ref="BM95" si="82">IF(BM86&lt;&gt;"",ABS(IF(BM86&lt;&gt;"",BM86,BM87)-BM94)*BM92*BM93,0)</f>
        <v>0</v>
      </c>
      <c r="BN95" s="59">
        <f t="shared" ref="BN95" si="83">IF(BN86&lt;&gt;"",ABS(IF(BN86&lt;&gt;"",BN86,BN87)-BN94)*BN92*BN93,0)</f>
        <v>0</v>
      </c>
      <c r="BO95" s="59">
        <f t="shared" ref="BO95" si="84">IF(BO86&lt;&gt;"",ABS(IF(BO86&lt;&gt;"",BO86,BO87)-BO94)*BO92*BO93,0)</f>
        <v>0</v>
      </c>
      <c r="BP95" s="59">
        <f t="shared" ref="BP95" si="85">IF(BP86&lt;&gt;"",ABS(IF(BP86&lt;&gt;"",BP86,BP87)-BP94)*BP92*BP93,0)</f>
        <v>0</v>
      </c>
      <c r="BQ95" s="59">
        <f t="shared" ref="BQ95" si="86">IF(BQ86&lt;&gt;"",ABS(IF(BQ86&lt;&gt;"",BQ86,BQ87)-BQ94)*BQ92*BQ93,0)</f>
        <v>0</v>
      </c>
    </row>
    <row r="96" spans="4:69" s="16" customFormat="1" x14ac:dyDescent="0.3">
      <c r="E96" s="16" t="s">
        <v>270</v>
      </c>
      <c r="G96" s="16" t="str">
        <f>G11</f>
        <v>Performance commitment unit</v>
      </c>
      <c r="J96" s="216">
        <f>J95</f>
        <v>0</v>
      </c>
      <c r="K96" s="216">
        <f t="shared" ref="K96:BG96" si="87">K95</f>
        <v>0</v>
      </c>
      <c r="L96" s="216">
        <f t="shared" si="87"/>
        <v>0</v>
      </c>
      <c r="M96" s="216">
        <f t="shared" si="87"/>
        <v>0</v>
      </c>
      <c r="N96" s="216">
        <f t="shared" si="87"/>
        <v>3.1999999999999886</v>
      </c>
      <c r="O96" s="216">
        <f t="shared" si="87"/>
        <v>3.92</v>
      </c>
      <c r="P96" s="216">
        <f t="shared" si="87"/>
        <v>0</v>
      </c>
      <c r="Q96" s="216">
        <f t="shared" si="87"/>
        <v>0</v>
      </c>
      <c r="R96" s="216">
        <f t="shared" si="87"/>
        <v>4</v>
      </c>
      <c r="S96" s="216">
        <f t="shared" si="87"/>
        <v>0</v>
      </c>
      <c r="T96" s="216">
        <f t="shared" si="87"/>
        <v>0</v>
      </c>
      <c r="U96" s="216">
        <f t="shared" si="87"/>
        <v>0</v>
      </c>
      <c r="V96" s="216">
        <f t="shared" si="87"/>
        <v>0</v>
      </c>
      <c r="W96" s="216">
        <f t="shared" si="87"/>
        <v>0</v>
      </c>
      <c r="X96" s="216">
        <f t="shared" si="87"/>
        <v>157</v>
      </c>
      <c r="Y96" s="216">
        <f t="shared" si="87"/>
        <v>0</v>
      </c>
      <c r="Z96" s="216">
        <f t="shared" si="87"/>
        <v>0</v>
      </c>
      <c r="AA96" s="216">
        <f t="shared" si="87"/>
        <v>52</v>
      </c>
      <c r="AB96" s="216">
        <f t="shared" si="87"/>
        <v>0</v>
      </c>
      <c r="AC96" s="216">
        <f t="shared" si="87"/>
        <v>0</v>
      </c>
      <c r="AD96" s="216">
        <f t="shared" si="87"/>
        <v>0</v>
      </c>
      <c r="AE96" s="216">
        <f t="shared" si="87"/>
        <v>0</v>
      </c>
      <c r="AF96" s="216">
        <f t="shared" si="87"/>
        <v>9</v>
      </c>
      <c r="AG96" s="216">
        <f t="shared" si="87"/>
        <v>0</v>
      </c>
      <c r="AH96" s="216">
        <f t="shared" si="87"/>
        <v>0</v>
      </c>
      <c r="AI96" s="216">
        <f t="shared" si="87"/>
        <v>0</v>
      </c>
      <c r="AJ96" s="216">
        <f t="shared" si="87"/>
        <v>0</v>
      </c>
      <c r="AK96" s="216">
        <f t="shared" si="87"/>
        <v>0</v>
      </c>
      <c r="AL96" s="216">
        <f t="shared" si="87"/>
        <v>0</v>
      </c>
      <c r="AM96" s="216">
        <f t="shared" si="87"/>
        <v>0</v>
      </c>
      <c r="AN96" s="216">
        <f t="shared" si="87"/>
        <v>0</v>
      </c>
      <c r="AO96" s="216">
        <f t="shared" si="87"/>
        <v>0</v>
      </c>
      <c r="AP96" s="216">
        <f t="shared" si="87"/>
        <v>0</v>
      </c>
      <c r="AQ96" s="216">
        <f t="shared" si="87"/>
        <v>0</v>
      </c>
      <c r="AR96" s="59">
        <f t="shared" si="87"/>
        <v>0</v>
      </c>
      <c r="AS96" s="59">
        <f t="shared" si="87"/>
        <v>0</v>
      </c>
      <c r="AT96" s="59">
        <f t="shared" si="87"/>
        <v>0</v>
      </c>
      <c r="AU96" s="59">
        <f t="shared" si="87"/>
        <v>0</v>
      </c>
      <c r="AV96" s="59">
        <f t="shared" si="87"/>
        <v>0</v>
      </c>
      <c r="AW96" s="59">
        <f t="shared" si="87"/>
        <v>0</v>
      </c>
      <c r="AX96" s="59">
        <f t="shared" si="87"/>
        <v>0</v>
      </c>
      <c r="AY96" s="59">
        <f t="shared" si="87"/>
        <v>0</v>
      </c>
      <c r="AZ96" s="59">
        <f t="shared" si="87"/>
        <v>0</v>
      </c>
      <c r="BA96" s="59">
        <f t="shared" si="87"/>
        <v>0</v>
      </c>
      <c r="BB96" s="59">
        <f t="shared" si="87"/>
        <v>0</v>
      </c>
      <c r="BC96" s="59">
        <f t="shared" si="87"/>
        <v>0</v>
      </c>
      <c r="BD96" s="59">
        <f t="shared" si="87"/>
        <v>0</v>
      </c>
      <c r="BE96" s="59">
        <f t="shared" si="87"/>
        <v>0</v>
      </c>
      <c r="BF96" s="59">
        <f t="shared" si="87"/>
        <v>0</v>
      </c>
      <c r="BG96" s="59">
        <f t="shared" si="87"/>
        <v>0</v>
      </c>
      <c r="BH96" s="59">
        <f t="shared" ref="BH96:BQ96" si="88">BH95</f>
        <v>0</v>
      </c>
      <c r="BI96" s="59">
        <f t="shared" si="88"/>
        <v>0</v>
      </c>
      <c r="BJ96" s="59">
        <f t="shared" si="88"/>
        <v>0</v>
      </c>
      <c r="BK96" s="59">
        <f t="shared" si="88"/>
        <v>0</v>
      </c>
      <c r="BL96" s="59">
        <f t="shared" si="88"/>
        <v>0</v>
      </c>
      <c r="BM96" s="59">
        <f t="shared" si="88"/>
        <v>0</v>
      </c>
      <c r="BN96" s="59">
        <f t="shared" si="88"/>
        <v>0</v>
      </c>
      <c r="BO96" s="59">
        <f t="shared" si="88"/>
        <v>0</v>
      </c>
      <c r="BP96" s="59">
        <f t="shared" si="88"/>
        <v>0</v>
      </c>
      <c r="BQ96" s="59">
        <f t="shared" si="88"/>
        <v>0</v>
      </c>
    </row>
    <row r="97" spans="4:69" s="16" customFormat="1" x14ac:dyDescent="0.3">
      <c r="E97" s="16" t="str">
        <f>E42</f>
        <v>Standard outperformance rate</v>
      </c>
      <c r="G97" s="16" t="s">
        <v>210</v>
      </c>
      <c r="J97" s="215" t="str">
        <f t="shared" ref="J97:AO97" si="89">J42</f>
        <v/>
      </c>
      <c r="K97" s="215" t="str">
        <f t="shared" si="89"/>
        <v/>
      </c>
      <c r="L97" s="215">
        <f t="shared" si="89"/>
        <v>2.6649999999999998E-3</v>
      </c>
      <c r="M97" s="215" t="str">
        <f t="shared" si="89"/>
        <v/>
      </c>
      <c r="N97" s="215">
        <f t="shared" si="89"/>
        <v>5.0507000000000003E-2</v>
      </c>
      <c r="O97" s="215">
        <f t="shared" si="89"/>
        <v>2.6088819999999999</v>
      </c>
      <c r="P97" s="215" t="str">
        <f t="shared" si="89"/>
        <v/>
      </c>
      <c r="Q97" s="215" t="str">
        <f t="shared" si="89"/>
        <v/>
      </c>
      <c r="R97" s="215">
        <f t="shared" si="89"/>
        <v>7.6696E-2</v>
      </c>
      <c r="S97" s="215">
        <f t="shared" si="89"/>
        <v>0.05</v>
      </c>
      <c r="T97" s="215">
        <f t="shared" si="89"/>
        <v>1.3171E-2</v>
      </c>
      <c r="U97" s="215" t="str">
        <f t="shared" si="89"/>
        <v/>
      </c>
      <c r="V97" s="215" t="str">
        <f t="shared" si="89"/>
        <v/>
      </c>
      <c r="W97" s="215" t="str">
        <f t="shared" si="89"/>
        <v/>
      </c>
      <c r="X97" s="215">
        <f t="shared" si="89"/>
        <v>5.7496999999999999E-2</v>
      </c>
      <c r="Y97" s="215" t="str">
        <f t="shared" si="89"/>
        <v/>
      </c>
      <c r="Z97" s="215" t="str">
        <f t="shared" si="89"/>
        <v/>
      </c>
      <c r="AA97" s="215">
        <f t="shared" si="89"/>
        <v>0.18513299999999999</v>
      </c>
      <c r="AB97" s="215" t="str">
        <f t="shared" si="89"/>
        <v/>
      </c>
      <c r="AC97" s="215" t="str">
        <f t="shared" si="89"/>
        <v/>
      </c>
      <c r="AD97" s="215" t="str">
        <f t="shared" si="89"/>
        <v/>
      </c>
      <c r="AE97" s="215">
        <f t="shared" si="89"/>
        <v>0.05</v>
      </c>
      <c r="AF97" s="215">
        <f t="shared" si="89"/>
        <v>7.6696E-2</v>
      </c>
      <c r="AG97" s="215">
        <f t="shared" si="89"/>
        <v>1.3171E-2</v>
      </c>
      <c r="AH97" s="215" t="str">
        <f t="shared" si="89"/>
        <v/>
      </c>
      <c r="AI97" s="215" t="str">
        <f t="shared" si="89"/>
        <v/>
      </c>
      <c r="AJ97" s="215" t="str">
        <f t="shared" si="89"/>
        <v/>
      </c>
      <c r="AK97" s="215" t="str">
        <f t="shared" si="89"/>
        <v/>
      </c>
      <c r="AL97" s="215" t="str">
        <f t="shared" si="89"/>
        <v/>
      </c>
      <c r="AM97" s="215" t="str">
        <f t="shared" si="89"/>
        <v/>
      </c>
      <c r="AN97" s="215" t="str">
        <f t="shared" si="89"/>
        <v/>
      </c>
      <c r="AO97" s="215" t="str">
        <f t="shared" si="89"/>
        <v/>
      </c>
      <c r="AP97" s="215" t="str">
        <f t="shared" ref="AP97:BQ97" si="90">AP42</f>
        <v/>
      </c>
      <c r="AQ97" s="215" t="str">
        <f t="shared" si="90"/>
        <v/>
      </c>
      <c r="AR97" s="57" t="str">
        <f t="shared" si="90"/>
        <v/>
      </c>
      <c r="AS97" s="57" t="str">
        <f t="shared" si="90"/>
        <v/>
      </c>
      <c r="AT97" s="57" t="str">
        <f t="shared" si="90"/>
        <v/>
      </c>
      <c r="AU97" s="57" t="str">
        <f t="shared" si="90"/>
        <v/>
      </c>
      <c r="AV97" s="57" t="str">
        <f t="shared" si="90"/>
        <v/>
      </c>
      <c r="AW97" s="57" t="str">
        <f t="shared" si="90"/>
        <v/>
      </c>
      <c r="AX97" s="57" t="str">
        <f t="shared" si="90"/>
        <v/>
      </c>
      <c r="AY97" s="57" t="str">
        <f t="shared" si="90"/>
        <v/>
      </c>
      <c r="AZ97" s="57" t="str">
        <f t="shared" si="90"/>
        <v/>
      </c>
      <c r="BA97" s="57" t="str">
        <f t="shared" si="90"/>
        <v/>
      </c>
      <c r="BB97" s="57" t="str">
        <f t="shared" si="90"/>
        <v/>
      </c>
      <c r="BC97" s="57" t="str">
        <f t="shared" si="90"/>
        <v/>
      </c>
      <c r="BD97" s="57" t="str">
        <f t="shared" si="90"/>
        <v/>
      </c>
      <c r="BE97" s="57" t="str">
        <f t="shared" si="90"/>
        <v/>
      </c>
      <c r="BF97" s="57" t="str">
        <f t="shared" si="90"/>
        <v/>
      </c>
      <c r="BG97" s="57" t="str">
        <f t="shared" si="90"/>
        <v/>
      </c>
      <c r="BH97" s="57" t="str">
        <f t="shared" si="90"/>
        <v/>
      </c>
      <c r="BI97" s="57" t="str">
        <f t="shared" si="90"/>
        <v/>
      </c>
      <c r="BJ97" s="57" t="str">
        <f t="shared" si="90"/>
        <v/>
      </c>
      <c r="BK97" s="57" t="str">
        <f t="shared" si="90"/>
        <v/>
      </c>
      <c r="BL97" s="57" t="str">
        <f t="shared" si="90"/>
        <v/>
      </c>
      <c r="BM97" s="57" t="str">
        <f t="shared" si="90"/>
        <v/>
      </c>
      <c r="BN97" s="57" t="str">
        <f t="shared" si="90"/>
        <v/>
      </c>
      <c r="BO97" s="57" t="str">
        <f t="shared" si="90"/>
        <v/>
      </c>
      <c r="BP97" s="57" t="str">
        <f t="shared" si="90"/>
        <v/>
      </c>
      <c r="BQ97" s="57" t="str">
        <f t="shared" si="90"/>
        <v/>
      </c>
    </row>
    <row r="98" spans="4:69" s="16" customFormat="1" x14ac:dyDescent="0.3">
      <c r="E98" s="16" t="s">
        <v>271</v>
      </c>
      <c r="G98" s="16" t="s">
        <v>210</v>
      </c>
      <c r="J98" s="210">
        <f t="shared" ref="J98" si="91">IF(J91,J96*J97,0)</f>
        <v>0</v>
      </c>
      <c r="K98" s="210">
        <f t="shared" ref="K98" si="92">IF(K91,K96*K97,0)</f>
        <v>0</v>
      </c>
      <c r="L98" s="210">
        <f t="shared" ref="L98" si="93">IF(L91,L96*L97,0)</f>
        <v>0</v>
      </c>
      <c r="M98" s="210">
        <f t="shared" ref="M98" si="94">IF(M91,M96*M97,0)</f>
        <v>0</v>
      </c>
      <c r="N98" s="210">
        <f t="shared" ref="N98" si="95">IF(N91,N96*N97,0)</f>
        <v>0.16162239999999944</v>
      </c>
      <c r="O98" s="210">
        <f t="shared" ref="O98" si="96">IF(O91,O96*O97,0)</f>
        <v>10.22681744</v>
      </c>
      <c r="P98" s="210">
        <f t="shared" ref="P98" si="97">IF(P91,P96*P97,0)</f>
        <v>0</v>
      </c>
      <c r="Q98" s="210">
        <f t="shared" ref="Q98" si="98">IF(Q91,Q96*Q97,0)</f>
        <v>0</v>
      </c>
      <c r="R98" s="210">
        <f t="shared" ref="R98" si="99">IF(R91,R96*R97,0)</f>
        <v>0.306784</v>
      </c>
      <c r="S98" s="210">
        <f t="shared" ref="S98" si="100">IF(S91,S96*S97,0)</f>
        <v>0</v>
      </c>
      <c r="T98" s="210">
        <f t="shared" ref="T98" si="101">IF(T91,T96*T97,0)</f>
        <v>0</v>
      </c>
      <c r="U98" s="210">
        <f t="shared" ref="U98" si="102">IF(U91,U96*U97,0)</f>
        <v>0</v>
      </c>
      <c r="V98" s="210">
        <f t="shared" ref="V98" si="103">IF(V91,V96*V97,0)</f>
        <v>0</v>
      </c>
      <c r="W98" s="210">
        <f t="shared" ref="W98" si="104">IF(W91,W96*W97,0)</f>
        <v>0</v>
      </c>
      <c r="X98" s="210">
        <f t="shared" ref="X98" si="105">IF(X91,X96*X97,0)</f>
        <v>9.0270290000000006</v>
      </c>
      <c r="Y98" s="210">
        <f t="shared" ref="Y98" si="106">IF(Y91,Y96*Y97,0)</f>
        <v>0</v>
      </c>
      <c r="Z98" s="210">
        <f t="shared" ref="Z98" si="107">IF(Z91,Z96*Z97,0)</f>
        <v>0</v>
      </c>
      <c r="AA98" s="210">
        <f t="shared" ref="AA98" si="108">IF(AA91,AA96*AA97,0)</f>
        <v>9.6269159999999996</v>
      </c>
      <c r="AB98" s="210">
        <f t="shared" ref="AB98" si="109">IF(AB91,AB96*AB97,0)</f>
        <v>0</v>
      </c>
      <c r="AC98" s="210">
        <f t="shared" ref="AC98" si="110">IF(AC91,AC96*AC97,0)</f>
        <v>0</v>
      </c>
      <c r="AD98" s="210">
        <f t="shared" ref="AD98" si="111">IF(AD91,AD96*AD97,0)</f>
        <v>0</v>
      </c>
      <c r="AE98" s="210">
        <f t="shared" ref="AE98" si="112">IF(AE91,AE96*AE97,0)</f>
        <v>0</v>
      </c>
      <c r="AF98" s="210">
        <f t="shared" ref="AF98" si="113">IF(AF91,AF96*AF97,0)</f>
        <v>0.69026399999999999</v>
      </c>
      <c r="AG98" s="210">
        <f t="shared" ref="AG98" si="114">IF(AG91,AG96*AG97,0)</f>
        <v>0</v>
      </c>
      <c r="AH98" s="210">
        <f t="shared" ref="AH98" si="115">IF(AH91,AH96*AH97,0)</f>
        <v>0</v>
      </c>
      <c r="AI98" s="210">
        <f t="shared" ref="AI98" si="116">IF(AI91,AI96*AI97,0)</f>
        <v>0</v>
      </c>
      <c r="AJ98" s="210">
        <f t="shared" ref="AJ98" si="117">IF(AJ91,AJ96*AJ97,0)</f>
        <v>0</v>
      </c>
      <c r="AK98" s="210">
        <f t="shared" ref="AK98" si="118">IF(AK91,AK96*AK97,0)</f>
        <v>0</v>
      </c>
      <c r="AL98" s="210">
        <f t="shared" ref="AL98" si="119">IF(AL91,AL96*AL97,0)</f>
        <v>0</v>
      </c>
      <c r="AM98" s="210">
        <f t="shared" ref="AM98" si="120">IF(AM91,AM96*AM97,0)</f>
        <v>0</v>
      </c>
      <c r="AN98" s="210">
        <f t="shared" ref="AN98" si="121">IF(AN91,AN96*AN97,0)</f>
        <v>0</v>
      </c>
      <c r="AO98" s="210">
        <f t="shared" ref="AO98" si="122">IF(AO91,AO96*AO97,0)</f>
        <v>0</v>
      </c>
      <c r="AP98" s="210">
        <f t="shared" ref="AP98" si="123">IF(AP91,AP96*AP97,0)</f>
        <v>0</v>
      </c>
      <c r="AQ98" s="210">
        <f t="shared" ref="AQ98" si="124">IF(AQ91,AQ96*AQ97,0)</f>
        <v>0</v>
      </c>
      <c r="AR98" s="42">
        <f t="shared" ref="AR98" si="125">IF(AR91,AR96*AR97,0)</f>
        <v>0</v>
      </c>
      <c r="AS98" s="42">
        <f t="shared" ref="AS98" si="126">IF(AS91,AS96*AS97,0)</f>
        <v>0</v>
      </c>
      <c r="AT98" s="42">
        <f t="shared" ref="AT98" si="127">IF(AT91,AT96*AT97,0)</f>
        <v>0</v>
      </c>
      <c r="AU98" s="42">
        <f t="shared" ref="AU98" si="128">IF(AU91,AU96*AU97,0)</f>
        <v>0</v>
      </c>
      <c r="AV98" s="42">
        <f t="shared" ref="AV98" si="129">IF(AV91,AV96*AV97,0)</f>
        <v>0</v>
      </c>
      <c r="AW98" s="42">
        <f t="shared" ref="AW98" si="130">IF(AW91,AW96*AW97,0)</f>
        <v>0</v>
      </c>
      <c r="AX98" s="42">
        <f t="shared" ref="AX98" si="131">IF(AX91,AX96*AX97,0)</f>
        <v>0</v>
      </c>
      <c r="AY98" s="42">
        <f t="shared" ref="AY98" si="132">IF(AY91,AY96*AY97,0)</f>
        <v>0</v>
      </c>
      <c r="AZ98" s="42">
        <f t="shared" ref="AZ98" si="133">IF(AZ91,AZ96*AZ97,0)</f>
        <v>0</v>
      </c>
      <c r="BA98" s="42">
        <f t="shared" ref="BA98" si="134">IF(BA91,BA96*BA97,0)</f>
        <v>0</v>
      </c>
      <c r="BB98" s="42">
        <f t="shared" ref="BB98" si="135">IF(BB91,BB96*BB97,0)</f>
        <v>0</v>
      </c>
      <c r="BC98" s="42">
        <f t="shared" ref="BC98" si="136">IF(BC91,BC96*BC97,0)</f>
        <v>0</v>
      </c>
      <c r="BD98" s="42">
        <f t="shared" ref="BD98" si="137">IF(BD91,BD96*BD97,0)</f>
        <v>0</v>
      </c>
      <c r="BE98" s="42">
        <f t="shared" ref="BE98" si="138">IF(BE91,BE96*BE97,0)</f>
        <v>0</v>
      </c>
      <c r="BF98" s="42">
        <f t="shared" ref="BF98" si="139">IF(BF91,BF96*BF97,0)</f>
        <v>0</v>
      </c>
      <c r="BG98" s="42">
        <f t="shared" ref="BG98" si="140">IF(BG91,BG96*BG97,0)</f>
        <v>0</v>
      </c>
      <c r="BH98" s="42">
        <f t="shared" ref="BH98" si="141">IF(BH91,BH96*BH97,0)</f>
        <v>0</v>
      </c>
      <c r="BI98" s="42">
        <f t="shared" ref="BI98" si="142">IF(BI91,BI96*BI97,0)</f>
        <v>0</v>
      </c>
      <c r="BJ98" s="42">
        <f t="shared" ref="BJ98" si="143">IF(BJ91,BJ96*BJ97,0)</f>
        <v>0</v>
      </c>
      <c r="BK98" s="42">
        <f t="shared" ref="BK98" si="144">IF(BK91,BK96*BK97,0)</f>
        <v>0</v>
      </c>
      <c r="BL98" s="42">
        <f t="shared" ref="BL98" si="145">IF(BL91,BL96*BL97,0)</f>
        <v>0</v>
      </c>
      <c r="BM98" s="42">
        <f t="shared" ref="BM98" si="146">IF(BM91,BM96*BM97,0)</f>
        <v>0</v>
      </c>
      <c r="BN98" s="42">
        <f t="shared" ref="BN98" si="147">IF(BN91,BN96*BN97,0)</f>
        <v>0</v>
      </c>
      <c r="BO98" s="42">
        <f t="shared" ref="BO98" si="148">IF(BO91,BO96*BO97,0)</f>
        <v>0</v>
      </c>
      <c r="BP98" s="42">
        <f t="shared" ref="BP98" si="149">IF(BP91,BP96*BP97,0)</f>
        <v>0</v>
      </c>
      <c r="BQ98" s="42">
        <f t="shared" ref="BQ98" si="150">IF(BQ91,BQ96*BQ97,0)</f>
        <v>0</v>
      </c>
    </row>
    <row r="99" spans="4:69" s="16" customFormat="1" x14ac:dyDescent="0.3">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row>
    <row r="100" spans="4:69" s="16" customFormat="1" x14ac:dyDescent="0.3">
      <c r="E100" s="16" t="s">
        <v>272</v>
      </c>
      <c r="G100" s="16" t="s">
        <v>202</v>
      </c>
      <c r="J100" s="216" t="b">
        <f t="shared" ref="J100:AO100" si="151">IF(J43&lt;&gt;"",TRUE,FALSE)</f>
        <v>1</v>
      </c>
      <c r="K100" s="216" t="b">
        <f t="shared" si="151"/>
        <v>0</v>
      </c>
      <c r="L100" s="216" t="b">
        <f t="shared" si="151"/>
        <v>1</v>
      </c>
      <c r="M100" s="216" t="b">
        <f t="shared" si="151"/>
        <v>0</v>
      </c>
      <c r="N100" s="216" t="b">
        <f t="shared" si="151"/>
        <v>1</v>
      </c>
      <c r="O100" s="216" t="b">
        <f t="shared" si="151"/>
        <v>1</v>
      </c>
      <c r="P100" s="216" t="b">
        <f t="shared" si="151"/>
        <v>0</v>
      </c>
      <c r="Q100" s="216" t="b">
        <f t="shared" si="151"/>
        <v>0</v>
      </c>
      <c r="R100" s="216" t="b">
        <f t="shared" si="151"/>
        <v>1</v>
      </c>
      <c r="S100" s="216" t="b">
        <f t="shared" si="151"/>
        <v>0</v>
      </c>
      <c r="T100" s="216" t="b">
        <f t="shared" si="151"/>
        <v>1</v>
      </c>
      <c r="U100" s="216" t="b">
        <f t="shared" si="151"/>
        <v>0</v>
      </c>
      <c r="V100" s="216" t="b">
        <f t="shared" si="151"/>
        <v>0</v>
      </c>
      <c r="W100" s="216" t="b">
        <f t="shared" si="151"/>
        <v>0</v>
      </c>
      <c r="X100" s="216" t="b">
        <f t="shared" si="151"/>
        <v>1</v>
      </c>
      <c r="Y100" s="216" t="b">
        <f t="shared" si="151"/>
        <v>0</v>
      </c>
      <c r="Z100" s="216" t="b">
        <f t="shared" si="151"/>
        <v>0</v>
      </c>
      <c r="AA100" s="216" t="b">
        <f t="shared" si="151"/>
        <v>1</v>
      </c>
      <c r="AB100" s="216" t="b">
        <f t="shared" si="151"/>
        <v>0</v>
      </c>
      <c r="AC100" s="216" t="b">
        <f t="shared" si="151"/>
        <v>0</v>
      </c>
      <c r="AD100" s="216" t="b">
        <f t="shared" si="151"/>
        <v>0</v>
      </c>
      <c r="AE100" s="216" t="b">
        <f t="shared" si="151"/>
        <v>0</v>
      </c>
      <c r="AF100" s="216" t="b">
        <f t="shared" si="151"/>
        <v>1</v>
      </c>
      <c r="AG100" s="216" t="b">
        <f t="shared" si="151"/>
        <v>1</v>
      </c>
      <c r="AH100" s="216" t="b">
        <f t="shared" si="151"/>
        <v>0</v>
      </c>
      <c r="AI100" s="216" t="b">
        <f t="shared" si="151"/>
        <v>0</v>
      </c>
      <c r="AJ100" s="216" t="b">
        <f t="shared" si="151"/>
        <v>0</v>
      </c>
      <c r="AK100" s="216" t="b">
        <f t="shared" si="151"/>
        <v>0</v>
      </c>
      <c r="AL100" s="216" t="b">
        <f t="shared" si="151"/>
        <v>0</v>
      </c>
      <c r="AM100" s="216" t="b">
        <f t="shared" si="151"/>
        <v>0</v>
      </c>
      <c r="AN100" s="216" t="b">
        <f t="shared" si="151"/>
        <v>0</v>
      </c>
      <c r="AO100" s="216" t="b">
        <f t="shared" si="151"/>
        <v>0</v>
      </c>
      <c r="AP100" s="216" t="b">
        <f t="shared" ref="AP100:BQ100" si="152">IF(AP43&lt;&gt;"",TRUE,FALSE)</f>
        <v>0</v>
      </c>
      <c r="AQ100" s="216" t="b">
        <f t="shared" si="152"/>
        <v>0</v>
      </c>
      <c r="AR100" s="59" t="b">
        <f t="shared" si="152"/>
        <v>0</v>
      </c>
      <c r="AS100" s="59" t="b">
        <f t="shared" si="152"/>
        <v>0</v>
      </c>
      <c r="AT100" s="59" t="b">
        <f t="shared" si="152"/>
        <v>0</v>
      </c>
      <c r="AU100" s="59" t="b">
        <f t="shared" si="152"/>
        <v>0</v>
      </c>
      <c r="AV100" s="59" t="b">
        <f t="shared" si="152"/>
        <v>0</v>
      </c>
      <c r="AW100" s="59" t="b">
        <f t="shared" si="152"/>
        <v>0</v>
      </c>
      <c r="AX100" s="59" t="b">
        <f t="shared" si="152"/>
        <v>0</v>
      </c>
      <c r="AY100" s="59" t="b">
        <f t="shared" si="152"/>
        <v>0</v>
      </c>
      <c r="AZ100" s="59" t="b">
        <f t="shared" si="152"/>
        <v>0</v>
      </c>
      <c r="BA100" s="59" t="b">
        <f t="shared" si="152"/>
        <v>0</v>
      </c>
      <c r="BB100" s="59" t="b">
        <f t="shared" si="152"/>
        <v>0</v>
      </c>
      <c r="BC100" s="59" t="b">
        <f t="shared" si="152"/>
        <v>0</v>
      </c>
      <c r="BD100" s="59" t="b">
        <f t="shared" si="152"/>
        <v>0</v>
      </c>
      <c r="BE100" s="59" t="b">
        <f t="shared" si="152"/>
        <v>0</v>
      </c>
      <c r="BF100" s="59" t="b">
        <f t="shared" si="152"/>
        <v>0</v>
      </c>
      <c r="BG100" s="59" t="b">
        <f t="shared" si="152"/>
        <v>0</v>
      </c>
      <c r="BH100" s="59" t="b">
        <f t="shared" si="152"/>
        <v>0</v>
      </c>
      <c r="BI100" s="59" t="b">
        <f t="shared" si="152"/>
        <v>0</v>
      </c>
      <c r="BJ100" s="59" t="b">
        <f t="shared" si="152"/>
        <v>0</v>
      </c>
      <c r="BK100" s="59" t="b">
        <f t="shared" si="152"/>
        <v>0</v>
      </c>
      <c r="BL100" s="59" t="b">
        <f t="shared" si="152"/>
        <v>0</v>
      </c>
      <c r="BM100" s="59" t="b">
        <f t="shared" si="152"/>
        <v>0</v>
      </c>
      <c r="BN100" s="59" t="b">
        <f t="shared" si="152"/>
        <v>0</v>
      </c>
      <c r="BO100" s="59" t="b">
        <f t="shared" si="152"/>
        <v>0</v>
      </c>
      <c r="BP100" s="59" t="b">
        <f t="shared" si="152"/>
        <v>0</v>
      </c>
      <c r="BQ100" s="59" t="b">
        <f t="shared" si="152"/>
        <v>0</v>
      </c>
    </row>
    <row r="101" spans="4:69" s="16" customFormat="1" x14ac:dyDescent="0.3">
      <c r="E101" s="16" t="s">
        <v>273</v>
      </c>
      <c r="G101" s="16" t="s">
        <v>202</v>
      </c>
      <c r="J101" s="208" t="b">
        <f t="shared" ref="J101:BP101" si="153">IF(J100,IF(((J$81-J$87)*J$78)&lt;0,TRUE,FALSE),FALSE)</f>
        <v>1</v>
      </c>
      <c r="K101" s="208" t="b">
        <f t="shared" si="153"/>
        <v>0</v>
      </c>
      <c r="L101" s="208" t="b">
        <f t="shared" si="153"/>
        <v>1</v>
      </c>
      <c r="M101" s="208" t="b">
        <f t="shared" si="153"/>
        <v>0</v>
      </c>
      <c r="N101" s="208" t="b">
        <f t="shared" si="153"/>
        <v>0</v>
      </c>
      <c r="O101" s="208" t="b">
        <f t="shared" si="153"/>
        <v>0</v>
      </c>
      <c r="P101" s="208" t="b">
        <f t="shared" si="153"/>
        <v>0</v>
      </c>
      <c r="Q101" s="208" t="b">
        <f t="shared" si="153"/>
        <v>0</v>
      </c>
      <c r="R101" s="208" t="b">
        <f t="shared" si="153"/>
        <v>0</v>
      </c>
      <c r="S101" s="208" t="b">
        <f t="shared" si="153"/>
        <v>0</v>
      </c>
      <c r="T101" s="208" t="b">
        <f t="shared" si="153"/>
        <v>0</v>
      </c>
      <c r="U101" s="208" t="b">
        <f t="shared" si="153"/>
        <v>0</v>
      </c>
      <c r="V101" s="208" t="b">
        <f t="shared" si="153"/>
        <v>0</v>
      </c>
      <c r="W101" s="208" t="b">
        <f t="shared" si="153"/>
        <v>0</v>
      </c>
      <c r="X101" s="208" t="b">
        <f t="shared" si="153"/>
        <v>0</v>
      </c>
      <c r="Y101" s="208" t="b">
        <f t="shared" si="153"/>
        <v>0</v>
      </c>
      <c r="Z101" s="208" t="b">
        <f t="shared" si="153"/>
        <v>0</v>
      </c>
      <c r="AA101" s="208" t="b">
        <f t="shared" si="153"/>
        <v>0</v>
      </c>
      <c r="AB101" s="208" t="b">
        <f t="shared" si="153"/>
        <v>0</v>
      </c>
      <c r="AC101" s="208" t="b">
        <f t="shared" si="153"/>
        <v>0</v>
      </c>
      <c r="AD101" s="208" t="b">
        <f t="shared" si="153"/>
        <v>0</v>
      </c>
      <c r="AE101" s="208" t="b">
        <f t="shared" si="153"/>
        <v>0</v>
      </c>
      <c r="AF101" s="208" t="b">
        <f t="shared" si="153"/>
        <v>0</v>
      </c>
      <c r="AG101" s="208" t="b">
        <f t="shared" si="153"/>
        <v>0</v>
      </c>
      <c r="AH101" s="208" t="b">
        <f t="shared" si="153"/>
        <v>0</v>
      </c>
      <c r="AI101" s="208" t="b">
        <f t="shared" si="153"/>
        <v>0</v>
      </c>
      <c r="AJ101" s="208" t="b">
        <f t="shared" si="153"/>
        <v>0</v>
      </c>
      <c r="AK101" s="208" t="b">
        <f t="shared" si="153"/>
        <v>0</v>
      </c>
      <c r="AL101" s="208" t="b">
        <f t="shared" si="153"/>
        <v>0</v>
      </c>
      <c r="AM101" s="208" t="b">
        <f t="shared" si="153"/>
        <v>0</v>
      </c>
      <c r="AN101" s="208" t="b">
        <f t="shared" si="153"/>
        <v>0</v>
      </c>
      <c r="AO101" s="208" t="b">
        <f t="shared" si="153"/>
        <v>0</v>
      </c>
      <c r="AP101" s="208" t="b">
        <f t="shared" si="153"/>
        <v>0</v>
      </c>
      <c r="AQ101" s="208" t="b">
        <f t="shared" si="153"/>
        <v>0</v>
      </c>
      <c r="AR101" s="40" t="b">
        <f t="shared" si="153"/>
        <v>0</v>
      </c>
      <c r="AS101" s="40" t="b">
        <f t="shared" si="153"/>
        <v>0</v>
      </c>
      <c r="AT101" s="40" t="b">
        <f t="shared" si="153"/>
        <v>0</v>
      </c>
      <c r="AU101" s="40" t="b">
        <f t="shared" si="153"/>
        <v>0</v>
      </c>
      <c r="AV101" s="40" t="b">
        <f t="shared" si="153"/>
        <v>0</v>
      </c>
      <c r="AW101" s="40" t="b">
        <f t="shared" si="153"/>
        <v>0</v>
      </c>
      <c r="AX101" s="40" t="b">
        <f t="shared" si="153"/>
        <v>0</v>
      </c>
      <c r="AY101" s="40" t="b">
        <f t="shared" si="153"/>
        <v>0</v>
      </c>
      <c r="AZ101" s="40" t="b">
        <f t="shared" si="153"/>
        <v>0</v>
      </c>
      <c r="BA101" s="40" t="b">
        <f t="shared" si="153"/>
        <v>0</v>
      </c>
      <c r="BB101" s="40" t="b">
        <f t="shared" si="153"/>
        <v>0</v>
      </c>
      <c r="BC101" s="40" t="b">
        <f t="shared" si="153"/>
        <v>0</v>
      </c>
      <c r="BD101" s="40" t="b">
        <f t="shared" si="153"/>
        <v>0</v>
      </c>
      <c r="BE101" s="40" t="b">
        <f t="shared" si="153"/>
        <v>0</v>
      </c>
      <c r="BF101" s="40" t="b">
        <f t="shared" si="153"/>
        <v>0</v>
      </c>
      <c r="BG101" s="40" t="b">
        <f t="shared" si="153"/>
        <v>0</v>
      </c>
      <c r="BH101" s="40" t="b">
        <f t="shared" si="153"/>
        <v>0</v>
      </c>
      <c r="BI101" s="40" t="b">
        <f t="shared" si="153"/>
        <v>0</v>
      </c>
      <c r="BJ101" s="40" t="b">
        <f t="shared" si="153"/>
        <v>0</v>
      </c>
      <c r="BK101" s="40" t="b">
        <f t="shared" si="153"/>
        <v>0</v>
      </c>
      <c r="BL101" s="40" t="b">
        <f t="shared" si="153"/>
        <v>0</v>
      </c>
      <c r="BM101" s="40" t="b">
        <f t="shared" si="153"/>
        <v>0</v>
      </c>
      <c r="BN101" s="40" t="b">
        <f t="shared" si="153"/>
        <v>0</v>
      </c>
      <c r="BO101" s="40" t="b">
        <f t="shared" si="153"/>
        <v>0</v>
      </c>
      <c r="BP101" s="40" t="b">
        <f t="shared" si="153"/>
        <v>0</v>
      </c>
      <c r="BQ101" s="40" t="b">
        <f>IF(BQ100,IF(((BQ$81-BQ$87)*BQ$78)&lt;0,TRUE,FALSE),FALSE)</f>
        <v>0</v>
      </c>
    </row>
    <row r="102" spans="4:69" s="16" customFormat="1" x14ac:dyDescent="0.3">
      <c r="E102" s="16" t="s">
        <v>274</v>
      </c>
      <c r="G102" s="16" t="s">
        <v>202</v>
      </c>
      <c r="J102" s="208" t="b">
        <f>IF(J100,IF(J88,IF(((J$81-J$88)*J$78)&lt;0,TRUE,FALSE),TRUE),FALSE)</f>
        <v>1</v>
      </c>
      <c r="K102" s="208" t="b">
        <f t="shared" ref="K102:BQ102" si="154">IF(K100,IF(K88,IF(((K$81-K$88)*K$78)&lt;0,TRUE,FALSE),TRUE),FALSE)</f>
        <v>0</v>
      </c>
      <c r="L102" s="208" t="b">
        <f t="shared" si="154"/>
        <v>1</v>
      </c>
      <c r="M102" s="208" t="b">
        <f t="shared" si="154"/>
        <v>0</v>
      </c>
      <c r="N102" s="208" t="b">
        <f t="shared" si="154"/>
        <v>0</v>
      </c>
      <c r="O102" s="208" t="b">
        <f t="shared" si="154"/>
        <v>0</v>
      </c>
      <c r="P102" s="208" t="b">
        <f t="shared" si="154"/>
        <v>0</v>
      </c>
      <c r="Q102" s="208" t="b">
        <f t="shared" si="154"/>
        <v>0</v>
      </c>
      <c r="R102" s="208" t="b">
        <f t="shared" si="154"/>
        <v>0</v>
      </c>
      <c r="S102" s="208" t="b">
        <f t="shared" si="154"/>
        <v>0</v>
      </c>
      <c r="T102" s="208" t="b">
        <f t="shared" si="154"/>
        <v>0</v>
      </c>
      <c r="U102" s="208" t="b">
        <f t="shared" si="154"/>
        <v>0</v>
      </c>
      <c r="V102" s="208" t="b">
        <f t="shared" si="154"/>
        <v>0</v>
      </c>
      <c r="W102" s="208" t="b">
        <f t="shared" si="154"/>
        <v>0</v>
      </c>
      <c r="X102" s="208" t="b">
        <f t="shared" si="154"/>
        <v>0</v>
      </c>
      <c r="Y102" s="208" t="b">
        <f t="shared" si="154"/>
        <v>0</v>
      </c>
      <c r="Z102" s="208" t="b">
        <f t="shared" si="154"/>
        <v>0</v>
      </c>
      <c r="AA102" s="208" t="b">
        <f t="shared" si="154"/>
        <v>0</v>
      </c>
      <c r="AB102" s="208" t="b">
        <f t="shared" si="154"/>
        <v>0</v>
      </c>
      <c r="AC102" s="208" t="b">
        <f t="shared" si="154"/>
        <v>0</v>
      </c>
      <c r="AD102" s="208" t="b">
        <f t="shared" si="154"/>
        <v>0</v>
      </c>
      <c r="AE102" s="208" t="b">
        <f t="shared" si="154"/>
        <v>0</v>
      </c>
      <c r="AF102" s="208" t="b">
        <f t="shared" si="154"/>
        <v>0</v>
      </c>
      <c r="AG102" s="208" t="b">
        <f t="shared" si="154"/>
        <v>0</v>
      </c>
      <c r="AH102" s="208" t="b">
        <f t="shared" si="154"/>
        <v>0</v>
      </c>
      <c r="AI102" s="208" t="b">
        <f t="shared" si="154"/>
        <v>0</v>
      </c>
      <c r="AJ102" s="208" t="b">
        <f t="shared" si="154"/>
        <v>0</v>
      </c>
      <c r="AK102" s="208" t="b">
        <f t="shared" si="154"/>
        <v>0</v>
      </c>
      <c r="AL102" s="208" t="b">
        <f t="shared" si="154"/>
        <v>0</v>
      </c>
      <c r="AM102" s="208" t="b">
        <f t="shared" si="154"/>
        <v>0</v>
      </c>
      <c r="AN102" s="208" t="b">
        <f t="shared" si="154"/>
        <v>0</v>
      </c>
      <c r="AO102" s="208" t="b">
        <f t="shared" si="154"/>
        <v>0</v>
      </c>
      <c r="AP102" s="208" t="b">
        <f t="shared" si="154"/>
        <v>0</v>
      </c>
      <c r="AQ102" s="208" t="b">
        <f t="shared" si="154"/>
        <v>0</v>
      </c>
      <c r="AR102" s="40" t="b">
        <f t="shared" si="154"/>
        <v>0</v>
      </c>
      <c r="AS102" s="40" t="b">
        <f t="shared" si="154"/>
        <v>0</v>
      </c>
      <c r="AT102" s="40" t="b">
        <f t="shared" si="154"/>
        <v>0</v>
      </c>
      <c r="AU102" s="40" t="b">
        <f t="shared" si="154"/>
        <v>0</v>
      </c>
      <c r="AV102" s="40" t="b">
        <f t="shared" si="154"/>
        <v>0</v>
      </c>
      <c r="AW102" s="40" t="b">
        <f t="shared" si="154"/>
        <v>0</v>
      </c>
      <c r="AX102" s="40" t="b">
        <f t="shared" si="154"/>
        <v>0</v>
      </c>
      <c r="AY102" s="40" t="b">
        <f t="shared" si="154"/>
        <v>0</v>
      </c>
      <c r="AZ102" s="40" t="b">
        <f t="shared" si="154"/>
        <v>0</v>
      </c>
      <c r="BA102" s="40" t="b">
        <f t="shared" si="154"/>
        <v>0</v>
      </c>
      <c r="BB102" s="40" t="b">
        <f t="shared" si="154"/>
        <v>0</v>
      </c>
      <c r="BC102" s="40" t="b">
        <f t="shared" si="154"/>
        <v>0</v>
      </c>
      <c r="BD102" s="40" t="b">
        <f t="shared" si="154"/>
        <v>0</v>
      </c>
      <c r="BE102" s="40" t="b">
        <f t="shared" si="154"/>
        <v>0</v>
      </c>
      <c r="BF102" s="40" t="b">
        <f t="shared" si="154"/>
        <v>0</v>
      </c>
      <c r="BG102" s="40" t="b">
        <f t="shared" si="154"/>
        <v>0</v>
      </c>
      <c r="BH102" s="40" t="b">
        <f t="shared" si="154"/>
        <v>0</v>
      </c>
      <c r="BI102" s="40" t="b">
        <f t="shared" si="154"/>
        <v>0</v>
      </c>
      <c r="BJ102" s="40" t="b">
        <f t="shared" si="154"/>
        <v>0</v>
      </c>
      <c r="BK102" s="40" t="b">
        <f t="shared" si="154"/>
        <v>0</v>
      </c>
      <c r="BL102" s="40" t="b">
        <f t="shared" si="154"/>
        <v>0</v>
      </c>
      <c r="BM102" s="40" t="b">
        <f t="shared" si="154"/>
        <v>0</v>
      </c>
      <c r="BN102" s="40" t="b">
        <f t="shared" si="154"/>
        <v>0</v>
      </c>
      <c r="BO102" s="40" t="b">
        <f t="shared" si="154"/>
        <v>0</v>
      </c>
      <c r="BP102" s="40" t="b">
        <f t="shared" si="154"/>
        <v>0</v>
      </c>
      <c r="BQ102" s="40" t="b">
        <f t="shared" si="154"/>
        <v>0</v>
      </c>
    </row>
    <row r="103" spans="4:69" s="16" customFormat="1" x14ac:dyDescent="0.3">
      <c r="E103" s="16" t="s">
        <v>275</v>
      </c>
      <c r="G103" s="16" t="str">
        <f>G11</f>
        <v>Performance commitment unit</v>
      </c>
      <c r="J103" s="216">
        <f t="shared" ref="J103:AO103" si="155">IF(J78&gt;0,MAX(J81,J89),MIN(J81,J89))</f>
        <v>99.948999999999998</v>
      </c>
      <c r="K103" s="216">
        <f t="shared" si="155"/>
        <v>1</v>
      </c>
      <c r="L103" s="216">
        <f t="shared" si="155"/>
        <v>6368</v>
      </c>
      <c r="M103" s="216" t="e">
        <f t="shared" si="155"/>
        <v>#VALUE!</v>
      </c>
      <c r="N103" s="216">
        <f t="shared" si="155"/>
        <v>270.8</v>
      </c>
      <c r="O103" s="216">
        <f t="shared" si="155"/>
        <v>7.56</v>
      </c>
      <c r="P103" s="216">
        <f t="shared" si="155"/>
        <v>135</v>
      </c>
      <c r="Q103" s="216" t="e">
        <f t="shared" si="155"/>
        <v>#VALUE!</v>
      </c>
      <c r="R103" s="216">
        <f t="shared" si="155"/>
        <v>107</v>
      </c>
      <c r="S103" s="216">
        <f t="shared" si="155"/>
        <v>11</v>
      </c>
      <c r="T103" s="216">
        <f t="shared" si="155"/>
        <v>11806</v>
      </c>
      <c r="U103" s="216" t="e">
        <f t="shared" si="155"/>
        <v>#VALUE!</v>
      </c>
      <c r="V103" s="216">
        <f t="shared" si="155"/>
        <v>15</v>
      </c>
      <c r="W103" s="216">
        <f t="shared" si="155"/>
        <v>100</v>
      </c>
      <c r="X103" s="216">
        <f t="shared" si="155"/>
        <v>1602</v>
      </c>
      <c r="Y103" s="216">
        <f t="shared" si="155"/>
        <v>9139</v>
      </c>
      <c r="Z103" s="216">
        <f t="shared" si="155"/>
        <v>7</v>
      </c>
      <c r="AA103" s="216">
        <f t="shared" si="155"/>
        <v>159</v>
      </c>
      <c r="AB103" s="216" t="e">
        <f t="shared" si="155"/>
        <v>#VALUE!</v>
      </c>
      <c r="AC103" s="216">
        <f t="shared" si="155"/>
        <v>16</v>
      </c>
      <c r="AD103" s="216" t="e">
        <f t="shared" si="155"/>
        <v>#VALUE!</v>
      </c>
      <c r="AE103" s="216">
        <f t="shared" si="155"/>
        <v>11</v>
      </c>
      <c r="AF103" s="216">
        <f t="shared" si="155"/>
        <v>352</v>
      </c>
      <c r="AG103" s="216">
        <f t="shared" si="155"/>
        <v>11806</v>
      </c>
      <c r="AH103" s="216">
        <f t="shared" si="155"/>
        <v>15</v>
      </c>
      <c r="AI103" s="216">
        <f t="shared" si="155"/>
        <v>100</v>
      </c>
      <c r="AJ103" s="216">
        <f t="shared" si="155"/>
        <v>83.2</v>
      </c>
      <c r="AK103" s="216">
        <f t="shared" si="155"/>
        <v>15140</v>
      </c>
      <c r="AL103" s="216">
        <f t="shared" si="155"/>
        <v>92</v>
      </c>
      <c r="AM103" s="216">
        <f t="shared" si="155"/>
        <v>3.06</v>
      </c>
      <c r="AN103" s="216">
        <f t="shared" si="155"/>
        <v>35939</v>
      </c>
      <c r="AO103" s="216">
        <f t="shared" si="155"/>
        <v>78</v>
      </c>
      <c r="AP103" s="216">
        <f t="shared" ref="AP103:BG103" si="156">IF(AP78&gt;0,MAX(AP81,AP89),MIN(AP81,AP89))</f>
        <v>15</v>
      </c>
      <c r="AQ103" s="216">
        <f t="shared" si="156"/>
        <v>100</v>
      </c>
      <c r="AR103" s="59">
        <f t="shared" si="156"/>
        <v>0</v>
      </c>
      <c r="AS103" s="59">
        <f t="shared" si="156"/>
        <v>0</v>
      </c>
      <c r="AT103" s="59">
        <f t="shared" si="156"/>
        <v>0</v>
      </c>
      <c r="AU103" s="59">
        <f t="shared" si="156"/>
        <v>0</v>
      </c>
      <c r="AV103" s="59">
        <f t="shared" si="156"/>
        <v>0</v>
      </c>
      <c r="AW103" s="59">
        <f t="shared" si="156"/>
        <v>0</v>
      </c>
      <c r="AX103" s="59">
        <f t="shared" si="156"/>
        <v>0</v>
      </c>
      <c r="AY103" s="59">
        <f t="shared" si="156"/>
        <v>0</v>
      </c>
      <c r="AZ103" s="59">
        <f t="shared" si="156"/>
        <v>0</v>
      </c>
      <c r="BA103" s="59">
        <f t="shared" si="156"/>
        <v>0</v>
      </c>
      <c r="BB103" s="59">
        <f t="shared" si="156"/>
        <v>0</v>
      </c>
      <c r="BC103" s="59">
        <f t="shared" si="156"/>
        <v>0</v>
      </c>
      <c r="BD103" s="59">
        <f t="shared" si="156"/>
        <v>0</v>
      </c>
      <c r="BE103" s="59">
        <f t="shared" si="156"/>
        <v>0</v>
      </c>
      <c r="BF103" s="59">
        <f t="shared" si="156"/>
        <v>0</v>
      </c>
      <c r="BG103" s="59">
        <f t="shared" si="156"/>
        <v>0</v>
      </c>
      <c r="BH103" s="59">
        <f t="shared" ref="BH103:BQ103" si="157">IF(BH78&gt;0,MAX(BH81,BH89),MIN(BH81,BH89))</f>
        <v>0</v>
      </c>
      <c r="BI103" s="59">
        <f t="shared" si="157"/>
        <v>0</v>
      </c>
      <c r="BJ103" s="59">
        <f t="shared" si="157"/>
        <v>0</v>
      </c>
      <c r="BK103" s="59">
        <f t="shared" si="157"/>
        <v>0</v>
      </c>
      <c r="BL103" s="59">
        <f t="shared" si="157"/>
        <v>0</v>
      </c>
      <c r="BM103" s="59">
        <f t="shared" si="157"/>
        <v>0</v>
      </c>
      <c r="BN103" s="59">
        <f t="shared" si="157"/>
        <v>0</v>
      </c>
      <c r="BO103" s="59">
        <f t="shared" si="157"/>
        <v>0</v>
      </c>
      <c r="BP103" s="59">
        <f t="shared" si="157"/>
        <v>0</v>
      </c>
      <c r="BQ103" s="59">
        <f t="shared" si="157"/>
        <v>0</v>
      </c>
    </row>
    <row r="104" spans="4:69" s="16" customFormat="1" x14ac:dyDescent="0.3">
      <c r="E104" s="16" t="s">
        <v>276</v>
      </c>
      <c r="G104" s="16" t="str">
        <f>G11</f>
        <v>Performance commitment unit</v>
      </c>
      <c r="J104" s="216">
        <f>IF(J88&lt;&gt;"",ABS(IF(J88&lt;&gt;"",J88,J87)-J103)*J101*J102,0)</f>
        <v>1.0000000000047748E-3</v>
      </c>
      <c r="K104" s="216">
        <f t="shared" ref="K104:BQ104" si="158">IF(K88&lt;&gt;"",ABS(IF(K88&lt;&gt;"",K88,K87)-K103)*K101*K102,0)</f>
        <v>0</v>
      </c>
      <c r="L104" s="216">
        <f t="shared" si="158"/>
        <v>260</v>
      </c>
      <c r="M104" s="216" t="e">
        <f t="shared" si="158"/>
        <v>#VALUE!</v>
      </c>
      <c r="N104" s="216">
        <f t="shared" si="158"/>
        <v>0</v>
      </c>
      <c r="O104" s="216">
        <f t="shared" si="158"/>
        <v>0</v>
      </c>
      <c r="P104" s="216">
        <f t="shared" si="158"/>
        <v>0</v>
      </c>
      <c r="Q104" s="216" t="e">
        <f t="shared" si="158"/>
        <v>#VALUE!</v>
      </c>
      <c r="R104" s="216">
        <f t="shared" si="158"/>
        <v>0</v>
      </c>
      <c r="S104" s="216">
        <f t="shared" si="158"/>
        <v>0</v>
      </c>
      <c r="T104" s="216">
        <f t="shared" si="158"/>
        <v>0</v>
      </c>
      <c r="U104" s="216">
        <f t="shared" si="158"/>
        <v>0</v>
      </c>
      <c r="V104" s="216">
        <f t="shared" si="158"/>
        <v>0</v>
      </c>
      <c r="W104" s="216">
        <f t="shared" si="158"/>
        <v>0</v>
      </c>
      <c r="X104" s="216">
        <f t="shared" si="158"/>
        <v>0</v>
      </c>
      <c r="Y104" s="216">
        <f t="shared" si="158"/>
        <v>0</v>
      </c>
      <c r="Z104" s="216">
        <f t="shared" si="158"/>
        <v>0</v>
      </c>
      <c r="AA104" s="216">
        <f t="shared" si="158"/>
        <v>0</v>
      </c>
      <c r="AB104" s="216" t="e">
        <f t="shared" si="158"/>
        <v>#VALUE!</v>
      </c>
      <c r="AC104" s="216">
        <f t="shared" si="158"/>
        <v>0</v>
      </c>
      <c r="AD104" s="216" t="e">
        <f t="shared" si="158"/>
        <v>#VALUE!</v>
      </c>
      <c r="AE104" s="216">
        <f t="shared" si="158"/>
        <v>0</v>
      </c>
      <c r="AF104" s="216">
        <f t="shared" si="158"/>
        <v>0</v>
      </c>
      <c r="AG104" s="216">
        <f t="shared" si="158"/>
        <v>0</v>
      </c>
      <c r="AH104" s="216">
        <f t="shared" si="158"/>
        <v>0</v>
      </c>
      <c r="AI104" s="216">
        <f t="shared" si="158"/>
        <v>0</v>
      </c>
      <c r="AJ104" s="216">
        <f t="shared" si="158"/>
        <v>0</v>
      </c>
      <c r="AK104" s="216">
        <f t="shared" si="158"/>
        <v>0</v>
      </c>
      <c r="AL104" s="216">
        <f t="shared" si="158"/>
        <v>0</v>
      </c>
      <c r="AM104" s="216">
        <f t="shared" si="158"/>
        <v>0</v>
      </c>
      <c r="AN104" s="216">
        <f t="shared" si="158"/>
        <v>0</v>
      </c>
      <c r="AO104" s="216">
        <f t="shared" si="158"/>
        <v>0</v>
      </c>
      <c r="AP104" s="216">
        <f t="shared" si="158"/>
        <v>0</v>
      </c>
      <c r="AQ104" s="216">
        <f t="shared" si="158"/>
        <v>0</v>
      </c>
      <c r="AR104" s="59">
        <f t="shared" si="158"/>
        <v>0</v>
      </c>
      <c r="AS104" s="59">
        <f t="shared" si="158"/>
        <v>0</v>
      </c>
      <c r="AT104" s="59">
        <f t="shared" si="158"/>
        <v>0</v>
      </c>
      <c r="AU104" s="59">
        <f t="shared" si="158"/>
        <v>0</v>
      </c>
      <c r="AV104" s="59">
        <f t="shared" si="158"/>
        <v>0</v>
      </c>
      <c r="AW104" s="59">
        <f t="shared" si="158"/>
        <v>0</v>
      </c>
      <c r="AX104" s="59">
        <f t="shared" si="158"/>
        <v>0</v>
      </c>
      <c r="AY104" s="59">
        <f t="shared" si="158"/>
        <v>0</v>
      </c>
      <c r="AZ104" s="59">
        <f t="shared" si="158"/>
        <v>0</v>
      </c>
      <c r="BA104" s="59">
        <f t="shared" si="158"/>
        <v>0</v>
      </c>
      <c r="BB104" s="59">
        <f t="shared" si="158"/>
        <v>0</v>
      </c>
      <c r="BC104" s="59">
        <f t="shared" si="158"/>
        <v>0</v>
      </c>
      <c r="BD104" s="59">
        <f t="shared" si="158"/>
        <v>0</v>
      </c>
      <c r="BE104" s="59">
        <f t="shared" si="158"/>
        <v>0</v>
      </c>
      <c r="BF104" s="59">
        <f t="shared" si="158"/>
        <v>0</v>
      </c>
      <c r="BG104" s="59">
        <f t="shared" si="158"/>
        <v>0</v>
      </c>
      <c r="BH104" s="59">
        <f t="shared" si="158"/>
        <v>0</v>
      </c>
      <c r="BI104" s="59">
        <f t="shared" si="158"/>
        <v>0</v>
      </c>
      <c r="BJ104" s="59">
        <f t="shared" si="158"/>
        <v>0</v>
      </c>
      <c r="BK104" s="59">
        <f t="shared" si="158"/>
        <v>0</v>
      </c>
      <c r="BL104" s="59">
        <f t="shared" si="158"/>
        <v>0</v>
      </c>
      <c r="BM104" s="59">
        <f t="shared" si="158"/>
        <v>0</v>
      </c>
      <c r="BN104" s="59">
        <f t="shared" si="158"/>
        <v>0</v>
      </c>
      <c r="BO104" s="59">
        <f t="shared" si="158"/>
        <v>0</v>
      </c>
      <c r="BP104" s="59">
        <f t="shared" si="158"/>
        <v>0</v>
      </c>
      <c r="BQ104" s="59">
        <f t="shared" si="158"/>
        <v>0</v>
      </c>
    </row>
    <row r="105" spans="4:69" s="16" customFormat="1" x14ac:dyDescent="0.3">
      <c r="E105" s="16" t="s">
        <v>277</v>
      </c>
      <c r="G105" s="16" t="str">
        <f>G11</f>
        <v>Performance commitment unit</v>
      </c>
      <c r="J105" s="216">
        <f t="shared" ref="J105:AO105" si="159">J104</f>
        <v>1.0000000000047748E-3</v>
      </c>
      <c r="K105" s="216">
        <f t="shared" si="159"/>
        <v>0</v>
      </c>
      <c r="L105" s="216">
        <f t="shared" si="159"/>
        <v>260</v>
      </c>
      <c r="M105" s="216" t="e">
        <f t="shared" si="159"/>
        <v>#VALUE!</v>
      </c>
      <c r="N105" s="216">
        <f t="shared" si="159"/>
        <v>0</v>
      </c>
      <c r="O105" s="216">
        <f t="shared" si="159"/>
        <v>0</v>
      </c>
      <c r="P105" s="216">
        <f t="shared" si="159"/>
        <v>0</v>
      </c>
      <c r="Q105" s="216" t="e">
        <f t="shared" si="159"/>
        <v>#VALUE!</v>
      </c>
      <c r="R105" s="216">
        <f t="shared" si="159"/>
        <v>0</v>
      </c>
      <c r="S105" s="216">
        <f t="shared" si="159"/>
        <v>0</v>
      </c>
      <c r="T105" s="216">
        <f t="shared" si="159"/>
        <v>0</v>
      </c>
      <c r="U105" s="216">
        <f t="shared" si="159"/>
        <v>0</v>
      </c>
      <c r="V105" s="216">
        <f t="shared" si="159"/>
        <v>0</v>
      </c>
      <c r="W105" s="216">
        <f t="shared" si="159"/>
        <v>0</v>
      </c>
      <c r="X105" s="216">
        <f t="shared" si="159"/>
        <v>0</v>
      </c>
      <c r="Y105" s="216">
        <f t="shared" si="159"/>
        <v>0</v>
      </c>
      <c r="Z105" s="216">
        <f t="shared" si="159"/>
        <v>0</v>
      </c>
      <c r="AA105" s="216">
        <f t="shared" si="159"/>
        <v>0</v>
      </c>
      <c r="AB105" s="216" t="e">
        <f t="shared" si="159"/>
        <v>#VALUE!</v>
      </c>
      <c r="AC105" s="216">
        <f t="shared" si="159"/>
        <v>0</v>
      </c>
      <c r="AD105" s="216" t="e">
        <f t="shared" si="159"/>
        <v>#VALUE!</v>
      </c>
      <c r="AE105" s="216">
        <f t="shared" si="159"/>
        <v>0</v>
      </c>
      <c r="AF105" s="216">
        <f t="shared" si="159"/>
        <v>0</v>
      </c>
      <c r="AG105" s="216">
        <f t="shared" si="159"/>
        <v>0</v>
      </c>
      <c r="AH105" s="216">
        <f t="shared" si="159"/>
        <v>0</v>
      </c>
      <c r="AI105" s="216">
        <f t="shared" si="159"/>
        <v>0</v>
      </c>
      <c r="AJ105" s="216">
        <f t="shared" si="159"/>
        <v>0</v>
      </c>
      <c r="AK105" s="216">
        <f t="shared" si="159"/>
        <v>0</v>
      </c>
      <c r="AL105" s="216">
        <f t="shared" si="159"/>
        <v>0</v>
      </c>
      <c r="AM105" s="216">
        <f t="shared" si="159"/>
        <v>0</v>
      </c>
      <c r="AN105" s="216">
        <f t="shared" si="159"/>
        <v>0</v>
      </c>
      <c r="AO105" s="216">
        <f t="shared" si="159"/>
        <v>0</v>
      </c>
      <c r="AP105" s="216">
        <f t="shared" ref="AP105:BG105" si="160">AP104</f>
        <v>0</v>
      </c>
      <c r="AQ105" s="216">
        <f t="shared" si="160"/>
        <v>0</v>
      </c>
      <c r="AR105" s="59">
        <f t="shared" si="160"/>
        <v>0</v>
      </c>
      <c r="AS105" s="59">
        <f t="shared" si="160"/>
        <v>0</v>
      </c>
      <c r="AT105" s="59">
        <f t="shared" si="160"/>
        <v>0</v>
      </c>
      <c r="AU105" s="59">
        <f t="shared" si="160"/>
        <v>0</v>
      </c>
      <c r="AV105" s="59">
        <f t="shared" si="160"/>
        <v>0</v>
      </c>
      <c r="AW105" s="59">
        <f t="shared" si="160"/>
        <v>0</v>
      </c>
      <c r="AX105" s="59">
        <f t="shared" si="160"/>
        <v>0</v>
      </c>
      <c r="AY105" s="59">
        <f t="shared" si="160"/>
        <v>0</v>
      </c>
      <c r="AZ105" s="59">
        <f t="shared" si="160"/>
        <v>0</v>
      </c>
      <c r="BA105" s="59">
        <f t="shared" si="160"/>
        <v>0</v>
      </c>
      <c r="BB105" s="59">
        <f t="shared" si="160"/>
        <v>0</v>
      </c>
      <c r="BC105" s="59">
        <f t="shared" si="160"/>
        <v>0</v>
      </c>
      <c r="BD105" s="59">
        <f t="shared" si="160"/>
        <v>0</v>
      </c>
      <c r="BE105" s="59">
        <f t="shared" si="160"/>
        <v>0</v>
      </c>
      <c r="BF105" s="59">
        <f t="shared" si="160"/>
        <v>0</v>
      </c>
      <c r="BG105" s="59">
        <f t="shared" si="160"/>
        <v>0</v>
      </c>
      <c r="BH105" s="59">
        <f t="shared" ref="BH105:BQ105" si="161">BH104</f>
        <v>0</v>
      </c>
      <c r="BI105" s="59">
        <f t="shared" si="161"/>
        <v>0</v>
      </c>
      <c r="BJ105" s="59">
        <f t="shared" si="161"/>
        <v>0</v>
      </c>
      <c r="BK105" s="59">
        <f t="shared" si="161"/>
        <v>0</v>
      </c>
      <c r="BL105" s="59">
        <f t="shared" si="161"/>
        <v>0</v>
      </c>
      <c r="BM105" s="59">
        <f t="shared" si="161"/>
        <v>0</v>
      </c>
      <c r="BN105" s="59">
        <f t="shared" si="161"/>
        <v>0</v>
      </c>
      <c r="BO105" s="59">
        <f t="shared" si="161"/>
        <v>0</v>
      </c>
      <c r="BP105" s="59">
        <f t="shared" si="161"/>
        <v>0</v>
      </c>
      <c r="BQ105" s="59">
        <f t="shared" si="161"/>
        <v>0</v>
      </c>
    </row>
    <row r="106" spans="4:69" s="16" customFormat="1" x14ac:dyDescent="0.3">
      <c r="E106" s="16" t="str">
        <f>E43</f>
        <v>Standard underperformance rate</v>
      </c>
      <c r="G106" s="16" t="s">
        <v>210</v>
      </c>
      <c r="J106" s="215">
        <f t="shared" ref="J106:AO106" si="162">J43</f>
        <v>-892.01160000000004</v>
      </c>
      <c r="K106" s="215" t="str">
        <f t="shared" si="162"/>
        <v/>
      </c>
      <c r="L106" s="215">
        <f t="shared" si="162"/>
        <v>-3.3E-3</v>
      </c>
      <c r="M106" s="215" t="str">
        <f t="shared" si="162"/>
        <v/>
      </c>
      <c r="N106" s="215">
        <f t="shared" si="162"/>
        <v>-0.100948</v>
      </c>
      <c r="O106" s="215">
        <f t="shared" si="162"/>
        <v>-2.6088819999999999</v>
      </c>
      <c r="P106" s="215" t="str">
        <f t="shared" si="162"/>
        <v/>
      </c>
      <c r="Q106" s="215" t="str">
        <f t="shared" si="162"/>
        <v/>
      </c>
      <c r="R106" s="215">
        <f t="shared" si="162"/>
        <v>-0.14623800000000001</v>
      </c>
      <c r="S106" s="215" t="str">
        <f t="shared" si="162"/>
        <v/>
      </c>
      <c r="T106" s="215">
        <f t="shared" si="162"/>
        <v>-2.0263E-2</v>
      </c>
      <c r="U106" s="215" t="str">
        <f t="shared" si="162"/>
        <v/>
      </c>
      <c r="V106" s="215" t="str">
        <f t="shared" si="162"/>
        <v/>
      </c>
      <c r="W106" s="215" t="str">
        <f t="shared" si="162"/>
        <v/>
      </c>
      <c r="X106" s="215">
        <f t="shared" si="162"/>
        <v>-0.22024199999999999</v>
      </c>
      <c r="Y106" s="215" t="str">
        <f t="shared" si="162"/>
        <v/>
      </c>
      <c r="Z106" s="215" t="str">
        <f t="shared" si="162"/>
        <v/>
      </c>
      <c r="AA106" s="215">
        <f t="shared" si="162"/>
        <v>-0.18513299999999999</v>
      </c>
      <c r="AB106" s="215" t="str">
        <f t="shared" si="162"/>
        <v/>
      </c>
      <c r="AC106" s="215" t="str">
        <f t="shared" si="162"/>
        <v/>
      </c>
      <c r="AD106" s="215" t="str">
        <f t="shared" si="162"/>
        <v/>
      </c>
      <c r="AE106" s="215" t="str">
        <f t="shared" si="162"/>
        <v/>
      </c>
      <c r="AF106" s="215">
        <f t="shared" si="162"/>
        <v>-0.14623800000000001</v>
      </c>
      <c r="AG106" s="215">
        <f t="shared" si="162"/>
        <v>-2.0263E-2</v>
      </c>
      <c r="AH106" s="215" t="str">
        <f t="shared" si="162"/>
        <v/>
      </c>
      <c r="AI106" s="215" t="str">
        <f t="shared" si="162"/>
        <v/>
      </c>
      <c r="AJ106" s="215" t="str">
        <f t="shared" si="162"/>
        <v/>
      </c>
      <c r="AK106" s="215" t="str">
        <f t="shared" si="162"/>
        <v/>
      </c>
      <c r="AL106" s="215" t="str">
        <f t="shared" si="162"/>
        <v/>
      </c>
      <c r="AM106" s="215" t="str">
        <f t="shared" si="162"/>
        <v/>
      </c>
      <c r="AN106" s="215" t="str">
        <f t="shared" si="162"/>
        <v/>
      </c>
      <c r="AO106" s="215" t="str">
        <f t="shared" si="162"/>
        <v/>
      </c>
      <c r="AP106" s="215" t="str">
        <f t="shared" ref="AP106:BQ106" si="163">AP43</f>
        <v/>
      </c>
      <c r="AQ106" s="215" t="str">
        <f t="shared" si="163"/>
        <v/>
      </c>
      <c r="AR106" s="57" t="str">
        <f t="shared" si="163"/>
        <v/>
      </c>
      <c r="AS106" s="57" t="str">
        <f t="shared" si="163"/>
        <v/>
      </c>
      <c r="AT106" s="57" t="str">
        <f t="shared" si="163"/>
        <v/>
      </c>
      <c r="AU106" s="57" t="str">
        <f t="shared" si="163"/>
        <v/>
      </c>
      <c r="AV106" s="57" t="str">
        <f t="shared" si="163"/>
        <v/>
      </c>
      <c r="AW106" s="57" t="str">
        <f t="shared" si="163"/>
        <v/>
      </c>
      <c r="AX106" s="57" t="str">
        <f t="shared" si="163"/>
        <v/>
      </c>
      <c r="AY106" s="57" t="str">
        <f t="shared" si="163"/>
        <v/>
      </c>
      <c r="AZ106" s="57" t="str">
        <f t="shared" si="163"/>
        <v/>
      </c>
      <c r="BA106" s="57" t="str">
        <f t="shared" si="163"/>
        <v/>
      </c>
      <c r="BB106" s="57" t="str">
        <f t="shared" si="163"/>
        <v/>
      </c>
      <c r="BC106" s="57" t="str">
        <f t="shared" si="163"/>
        <v/>
      </c>
      <c r="BD106" s="57" t="str">
        <f t="shared" si="163"/>
        <v/>
      </c>
      <c r="BE106" s="57" t="str">
        <f t="shared" si="163"/>
        <v/>
      </c>
      <c r="BF106" s="57" t="str">
        <f t="shared" si="163"/>
        <v/>
      </c>
      <c r="BG106" s="57" t="str">
        <f t="shared" si="163"/>
        <v/>
      </c>
      <c r="BH106" s="57" t="str">
        <f t="shared" si="163"/>
        <v/>
      </c>
      <c r="BI106" s="57" t="str">
        <f t="shared" si="163"/>
        <v/>
      </c>
      <c r="BJ106" s="57" t="str">
        <f t="shared" si="163"/>
        <v/>
      </c>
      <c r="BK106" s="57" t="str">
        <f t="shared" si="163"/>
        <v/>
      </c>
      <c r="BL106" s="57" t="str">
        <f t="shared" si="163"/>
        <v/>
      </c>
      <c r="BM106" s="57" t="str">
        <f t="shared" si="163"/>
        <v/>
      </c>
      <c r="BN106" s="57" t="str">
        <f t="shared" si="163"/>
        <v/>
      </c>
      <c r="BO106" s="57" t="str">
        <f t="shared" si="163"/>
        <v/>
      </c>
      <c r="BP106" s="57" t="str">
        <f t="shared" si="163"/>
        <v/>
      </c>
      <c r="BQ106" s="57" t="str">
        <f t="shared" si="163"/>
        <v/>
      </c>
    </row>
    <row r="107" spans="4:69" s="16" customFormat="1" x14ac:dyDescent="0.3">
      <c r="E107" s="16" t="s">
        <v>278</v>
      </c>
      <c r="G107" s="16" t="s">
        <v>210</v>
      </c>
      <c r="J107" s="210">
        <f>IF(J100,J105*J106,0)</f>
        <v>-0.89201160000425928</v>
      </c>
      <c r="K107" s="210">
        <f t="shared" ref="K107:BQ107" si="164">IF(K100,K105*K106,0)</f>
        <v>0</v>
      </c>
      <c r="L107" s="210">
        <f t="shared" si="164"/>
        <v>-0.85799999999999998</v>
      </c>
      <c r="M107" s="210">
        <f t="shared" si="164"/>
        <v>0</v>
      </c>
      <c r="N107" s="210">
        <f t="shared" si="164"/>
        <v>0</v>
      </c>
      <c r="O107" s="210">
        <f t="shared" si="164"/>
        <v>0</v>
      </c>
      <c r="P107" s="210">
        <f t="shared" si="164"/>
        <v>0</v>
      </c>
      <c r="Q107" s="210">
        <f t="shared" si="164"/>
        <v>0</v>
      </c>
      <c r="R107" s="210">
        <f t="shared" si="164"/>
        <v>0</v>
      </c>
      <c r="S107" s="210">
        <f t="shared" si="164"/>
        <v>0</v>
      </c>
      <c r="T107" s="210">
        <f t="shared" si="164"/>
        <v>0</v>
      </c>
      <c r="U107" s="210">
        <f t="shared" si="164"/>
        <v>0</v>
      </c>
      <c r="V107" s="210">
        <f>IF(V100,V105*V106,0)</f>
        <v>0</v>
      </c>
      <c r="W107" s="210">
        <f t="shared" si="164"/>
        <v>0</v>
      </c>
      <c r="X107" s="210">
        <f t="shared" si="164"/>
        <v>0</v>
      </c>
      <c r="Y107" s="210">
        <f t="shared" si="164"/>
        <v>0</v>
      </c>
      <c r="Z107" s="210">
        <f t="shared" si="164"/>
        <v>0</v>
      </c>
      <c r="AA107" s="210">
        <f t="shared" si="164"/>
        <v>0</v>
      </c>
      <c r="AB107" s="210">
        <f t="shared" si="164"/>
        <v>0</v>
      </c>
      <c r="AC107" s="210">
        <f t="shared" si="164"/>
        <v>0</v>
      </c>
      <c r="AD107" s="210">
        <f t="shared" si="164"/>
        <v>0</v>
      </c>
      <c r="AE107" s="210">
        <f t="shared" si="164"/>
        <v>0</v>
      </c>
      <c r="AF107" s="210">
        <f t="shared" si="164"/>
        <v>0</v>
      </c>
      <c r="AG107" s="210">
        <f t="shared" si="164"/>
        <v>0</v>
      </c>
      <c r="AH107" s="210">
        <f t="shared" si="164"/>
        <v>0</v>
      </c>
      <c r="AI107" s="210">
        <f t="shared" si="164"/>
        <v>0</v>
      </c>
      <c r="AJ107" s="210">
        <f t="shared" si="164"/>
        <v>0</v>
      </c>
      <c r="AK107" s="210">
        <f t="shared" si="164"/>
        <v>0</v>
      </c>
      <c r="AL107" s="210">
        <f t="shared" si="164"/>
        <v>0</v>
      </c>
      <c r="AM107" s="210">
        <f t="shared" si="164"/>
        <v>0</v>
      </c>
      <c r="AN107" s="210">
        <f t="shared" si="164"/>
        <v>0</v>
      </c>
      <c r="AO107" s="210">
        <f t="shared" si="164"/>
        <v>0</v>
      </c>
      <c r="AP107" s="210">
        <f t="shared" si="164"/>
        <v>0</v>
      </c>
      <c r="AQ107" s="210">
        <f t="shared" si="164"/>
        <v>0</v>
      </c>
      <c r="AR107" s="42">
        <f t="shared" si="164"/>
        <v>0</v>
      </c>
      <c r="AS107" s="42">
        <f t="shared" si="164"/>
        <v>0</v>
      </c>
      <c r="AT107" s="42">
        <f t="shared" si="164"/>
        <v>0</v>
      </c>
      <c r="AU107" s="42">
        <f t="shared" si="164"/>
        <v>0</v>
      </c>
      <c r="AV107" s="42">
        <f t="shared" si="164"/>
        <v>0</v>
      </c>
      <c r="AW107" s="42">
        <f t="shared" si="164"/>
        <v>0</v>
      </c>
      <c r="AX107" s="42">
        <f t="shared" si="164"/>
        <v>0</v>
      </c>
      <c r="AY107" s="42">
        <f t="shared" si="164"/>
        <v>0</v>
      </c>
      <c r="AZ107" s="42">
        <f t="shared" si="164"/>
        <v>0</v>
      </c>
      <c r="BA107" s="42">
        <f t="shared" si="164"/>
        <v>0</v>
      </c>
      <c r="BB107" s="42">
        <f t="shared" si="164"/>
        <v>0</v>
      </c>
      <c r="BC107" s="42">
        <f t="shared" si="164"/>
        <v>0</v>
      </c>
      <c r="BD107" s="42">
        <f t="shared" si="164"/>
        <v>0</v>
      </c>
      <c r="BE107" s="42">
        <f t="shared" si="164"/>
        <v>0</v>
      </c>
      <c r="BF107" s="42">
        <f t="shared" si="164"/>
        <v>0</v>
      </c>
      <c r="BG107" s="42">
        <f t="shared" si="164"/>
        <v>0</v>
      </c>
      <c r="BH107" s="42">
        <f t="shared" si="164"/>
        <v>0</v>
      </c>
      <c r="BI107" s="42">
        <f t="shared" si="164"/>
        <v>0</v>
      </c>
      <c r="BJ107" s="42">
        <f t="shared" si="164"/>
        <v>0</v>
      </c>
      <c r="BK107" s="42">
        <f t="shared" si="164"/>
        <v>0</v>
      </c>
      <c r="BL107" s="42">
        <f t="shared" si="164"/>
        <v>0</v>
      </c>
      <c r="BM107" s="42">
        <f t="shared" si="164"/>
        <v>0</v>
      </c>
      <c r="BN107" s="42">
        <f t="shared" si="164"/>
        <v>0</v>
      </c>
      <c r="BO107" s="42">
        <f t="shared" si="164"/>
        <v>0</v>
      </c>
      <c r="BP107" s="42">
        <f t="shared" si="164"/>
        <v>0</v>
      </c>
      <c r="BQ107" s="42">
        <f t="shared" si="164"/>
        <v>0</v>
      </c>
    </row>
    <row r="108" spans="4:69" s="16" customFormat="1" x14ac:dyDescent="0.3">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row>
    <row r="109" spans="4:69" s="16" customFormat="1" x14ac:dyDescent="0.3">
      <c r="D109" s="31" t="s">
        <v>93</v>
      </c>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c r="AP109" s="208"/>
      <c r="AQ109" s="208"/>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row>
    <row r="110" spans="4:69" s="16" customFormat="1" x14ac:dyDescent="0.3">
      <c r="D110" s="31"/>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row>
    <row r="111" spans="4:69" s="16" customFormat="1" x14ac:dyDescent="0.3">
      <c r="E111" s="16" t="str">
        <f>E46</f>
        <v>Enhanced ODI?</v>
      </c>
      <c r="G111" s="16" t="s">
        <v>202</v>
      </c>
      <c r="J111" s="208" t="b">
        <f t="shared" ref="J111:AO111" si="165">IF(AND(J46,J46&lt;&gt;""),TRUE,FALSE)</f>
        <v>0</v>
      </c>
      <c r="K111" s="208" t="b">
        <f t="shared" si="165"/>
        <v>0</v>
      </c>
      <c r="L111" s="208" t="b">
        <f t="shared" si="165"/>
        <v>0</v>
      </c>
      <c r="M111" s="208" t="b">
        <f t="shared" si="165"/>
        <v>0</v>
      </c>
      <c r="N111" s="208" t="b">
        <f t="shared" si="165"/>
        <v>0</v>
      </c>
      <c r="O111" s="208" t="b">
        <f t="shared" si="165"/>
        <v>0</v>
      </c>
      <c r="P111" s="208" t="b">
        <f t="shared" si="165"/>
        <v>0</v>
      </c>
      <c r="Q111" s="208" t="b">
        <f t="shared" si="165"/>
        <v>0</v>
      </c>
      <c r="R111" s="208" t="b">
        <f t="shared" si="165"/>
        <v>0</v>
      </c>
      <c r="S111" s="208" t="b">
        <f t="shared" si="165"/>
        <v>0</v>
      </c>
      <c r="T111" s="208" t="b">
        <f t="shared" si="165"/>
        <v>0</v>
      </c>
      <c r="U111" s="208" t="b">
        <f t="shared" si="165"/>
        <v>0</v>
      </c>
      <c r="V111" s="208" t="b">
        <f t="shared" si="165"/>
        <v>0</v>
      </c>
      <c r="W111" s="208" t="b">
        <f t="shared" si="165"/>
        <v>0</v>
      </c>
      <c r="X111" s="208" t="b">
        <f t="shared" si="165"/>
        <v>0</v>
      </c>
      <c r="Y111" s="208" t="b">
        <f t="shared" si="165"/>
        <v>0</v>
      </c>
      <c r="Z111" s="208" t="b">
        <f t="shared" si="165"/>
        <v>0</v>
      </c>
      <c r="AA111" s="208" t="b">
        <f t="shared" si="165"/>
        <v>0</v>
      </c>
      <c r="AB111" s="208" t="b">
        <f t="shared" si="165"/>
        <v>0</v>
      </c>
      <c r="AC111" s="208" t="b">
        <f t="shared" si="165"/>
        <v>0</v>
      </c>
      <c r="AD111" s="208" t="b">
        <f t="shared" si="165"/>
        <v>0</v>
      </c>
      <c r="AE111" s="208" t="b">
        <f t="shared" si="165"/>
        <v>0</v>
      </c>
      <c r="AF111" s="208" t="b">
        <f t="shared" si="165"/>
        <v>0</v>
      </c>
      <c r="AG111" s="208" t="b">
        <f t="shared" si="165"/>
        <v>0</v>
      </c>
      <c r="AH111" s="208" t="b">
        <f t="shared" si="165"/>
        <v>0</v>
      </c>
      <c r="AI111" s="208" t="b">
        <f t="shared" si="165"/>
        <v>0</v>
      </c>
      <c r="AJ111" s="208" t="b">
        <f t="shared" si="165"/>
        <v>0</v>
      </c>
      <c r="AK111" s="208" t="b">
        <f t="shared" si="165"/>
        <v>0</v>
      </c>
      <c r="AL111" s="208" t="b">
        <f t="shared" si="165"/>
        <v>0</v>
      </c>
      <c r="AM111" s="208" t="b">
        <f t="shared" si="165"/>
        <v>0</v>
      </c>
      <c r="AN111" s="208" t="b">
        <f t="shared" si="165"/>
        <v>0</v>
      </c>
      <c r="AO111" s="208" t="b">
        <f t="shared" si="165"/>
        <v>0</v>
      </c>
      <c r="AP111" s="208" t="b">
        <f t="shared" ref="AP111:BQ111" si="166">IF(AND(AP46,AP46&lt;&gt;""),TRUE,FALSE)</f>
        <v>0</v>
      </c>
      <c r="AQ111" s="208" t="b">
        <f t="shared" si="166"/>
        <v>0</v>
      </c>
      <c r="AR111" s="40" t="b">
        <f t="shared" si="166"/>
        <v>0</v>
      </c>
      <c r="AS111" s="40" t="b">
        <f t="shared" si="166"/>
        <v>0</v>
      </c>
      <c r="AT111" s="40" t="b">
        <f t="shared" si="166"/>
        <v>0</v>
      </c>
      <c r="AU111" s="40" t="b">
        <f t="shared" si="166"/>
        <v>0</v>
      </c>
      <c r="AV111" s="40" t="b">
        <f t="shared" si="166"/>
        <v>0</v>
      </c>
      <c r="AW111" s="40" t="b">
        <f t="shared" si="166"/>
        <v>0</v>
      </c>
      <c r="AX111" s="40" t="b">
        <f t="shared" si="166"/>
        <v>0</v>
      </c>
      <c r="AY111" s="40" t="b">
        <f t="shared" si="166"/>
        <v>0</v>
      </c>
      <c r="AZ111" s="40" t="b">
        <f t="shared" si="166"/>
        <v>0</v>
      </c>
      <c r="BA111" s="40" t="b">
        <f t="shared" si="166"/>
        <v>0</v>
      </c>
      <c r="BB111" s="40" t="b">
        <f t="shared" si="166"/>
        <v>0</v>
      </c>
      <c r="BC111" s="40" t="b">
        <f t="shared" si="166"/>
        <v>0</v>
      </c>
      <c r="BD111" s="40" t="b">
        <f t="shared" si="166"/>
        <v>0</v>
      </c>
      <c r="BE111" s="40" t="b">
        <f t="shared" si="166"/>
        <v>0</v>
      </c>
      <c r="BF111" s="40" t="b">
        <f t="shared" si="166"/>
        <v>0</v>
      </c>
      <c r="BG111" s="40" t="b">
        <f t="shared" si="166"/>
        <v>0</v>
      </c>
      <c r="BH111" s="40" t="b">
        <f t="shared" si="166"/>
        <v>0</v>
      </c>
      <c r="BI111" s="40" t="b">
        <f t="shared" si="166"/>
        <v>0</v>
      </c>
      <c r="BJ111" s="40" t="b">
        <f t="shared" si="166"/>
        <v>0</v>
      </c>
      <c r="BK111" s="40" t="b">
        <f t="shared" si="166"/>
        <v>0</v>
      </c>
      <c r="BL111" s="40" t="b">
        <f t="shared" si="166"/>
        <v>0</v>
      </c>
      <c r="BM111" s="40" t="b">
        <f t="shared" si="166"/>
        <v>0</v>
      </c>
      <c r="BN111" s="40" t="b">
        <f t="shared" si="166"/>
        <v>0</v>
      </c>
      <c r="BO111" s="40" t="b">
        <f t="shared" si="166"/>
        <v>0</v>
      </c>
      <c r="BP111" s="40" t="b">
        <f t="shared" si="166"/>
        <v>0</v>
      </c>
      <c r="BQ111" s="40" t="b">
        <f t="shared" si="166"/>
        <v>0</v>
      </c>
    </row>
    <row r="112" spans="4:69" s="16" customFormat="1" x14ac:dyDescent="0.3">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8"/>
      <c r="AQ112" s="208"/>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row>
    <row r="113" spans="5:69" s="16" customFormat="1" x14ac:dyDescent="0.3">
      <c r="E113" s="16" t="str">
        <f>E49</f>
        <v>Enhanced outperformance threshold</v>
      </c>
      <c r="G113" s="16" t="str">
        <f>G11</f>
        <v>Performance commitment unit</v>
      </c>
      <c r="J113" s="216" t="str">
        <f t="shared" ref="J113:AO113" si="167">J49</f>
        <v/>
      </c>
      <c r="K113" s="216" t="str">
        <f t="shared" si="167"/>
        <v/>
      </c>
      <c r="L113" s="216" t="str">
        <f t="shared" si="167"/>
        <v/>
      </c>
      <c r="M113" s="216" t="str">
        <f t="shared" si="167"/>
        <v/>
      </c>
      <c r="N113" s="216" t="str">
        <f t="shared" si="167"/>
        <v/>
      </c>
      <c r="O113" s="216" t="str">
        <f t="shared" si="167"/>
        <v/>
      </c>
      <c r="P113" s="216" t="str">
        <f t="shared" si="167"/>
        <v/>
      </c>
      <c r="Q113" s="216" t="str">
        <f t="shared" si="167"/>
        <v/>
      </c>
      <c r="R113" s="216" t="str">
        <f t="shared" si="167"/>
        <v/>
      </c>
      <c r="S113" s="216" t="str">
        <f t="shared" si="167"/>
        <v/>
      </c>
      <c r="T113" s="216" t="str">
        <f t="shared" si="167"/>
        <v/>
      </c>
      <c r="U113" s="216" t="str">
        <f t="shared" si="167"/>
        <v/>
      </c>
      <c r="V113" s="216" t="str">
        <f t="shared" si="167"/>
        <v/>
      </c>
      <c r="W113" s="216" t="str">
        <f t="shared" si="167"/>
        <v/>
      </c>
      <c r="X113" s="216" t="str">
        <f t="shared" si="167"/>
        <v/>
      </c>
      <c r="Y113" s="216" t="str">
        <f t="shared" si="167"/>
        <v/>
      </c>
      <c r="Z113" s="216" t="str">
        <f t="shared" si="167"/>
        <v/>
      </c>
      <c r="AA113" s="216" t="str">
        <f t="shared" si="167"/>
        <v/>
      </c>
      <c r="AB113" s="216" t="str">
        <f t="shared" si="167"/>
        <v/>
      </c>
      <c r="AC113" s="216" t="str">
        <f t="shared" si="167"/>
        <v/>
      </c>
      <c r="AD113" s="216" t="str">
        <f t="shared" si="167"/>
        <v/>
      </c>
      <c r="AE113" s="216" t="str">
        <f t="shared" si="167"/>
        <v/>
      </c>
      <c r="AF113" s="216" t="str">
        <f t="shared" si="167"/>
        <v/>
      </c>
      <c r="AG113" s="216" t="str">
        <f t="shared" si="167"/>
        <v/>
      </c>
      <c r="AH113" s="216" t="str">
        <f t="shared" si="167"/>
        <v/>
      </c>
      <c r="AI113" s="216" t="str">
        <f t="shared" si="167"/>
        <v/>
      </c>
      <c r="AJ113" s="216" t="str">
        <f t="shared" si="167"/>
        <v/>
      </c>
      <c r="AK113" s="216" t="str">
        <f t="shared" si="167"/>
        <v/>
      </c>
      <c r="AL113" s="216" t="str">
        <f t="shared" si="167"/>
        <v/>
      </c>
      <c r="AM113" s="216" t="str">
        <f t="shared" si="167"/>
        <v/>
      </c>
      <c r="AN113" s="216" t="str">
        <f t="shared" si="167"/>
        <v/>
      </c>
      <c r="AO113" s="216" t="str">
        <f t="shared" si="167"/>
        <v/>
      </c>
      <c r="AP113" s="216" t="str">
        <f t="shared" ref="AP113:BQ113" si="168">AP49</f>
        <v/>
      </c>
      <c r="AQ113" s="216" t="str">
        <f t="shared" si="168"/>
        <v/>
      </c>
      <c r="AR113" s="59" t="str">
        <f t="shared" si="168"/>
        <v/>
      </c>
      <c r="AS113" s="59" t="str">
        <f t="shared" si="168"/>
        <v/>
      </c>
      <c r="AT113" s="59" t="str">
        <f t="shared" si="168"/>
        <v/>
      </c>
      <c r="AU113" s="59" t="str">
        <f t="shared" si="168"/>
        <v/>
      </c>
      <c r="AV113" s="59" t="str">
        <f t="shared" si="168"/>
        <v/>
      </c>
      <c r="AW113" s="59" t="str">
        <f t="shared" si="168"/>
        <v/>
      </c>
      <c r="AX113" s="59" t="str">
        <f t="shared" si="168"/>
        <v/>
      </c>
      <c r="AY113" s="59" t="str">
        <f t="shared" si="168"/>
        <v/>
      </c>
      <c r="AZ113" s="59" t="str">
        <f t="shared" si="168"/>
        <v/>
      </c>
      <c r="BA113" s="59" t="str">
        <f t="shared" si="168"/>
        <v/>
      </c>
      <c r="BB113" s="59" t="str">
        <f t="shared" si="168"/>
        <v/>
      </c>
      <c r="BC113" s="59" t="str">
        <f t="shared" si="168"/>
        <v/>
      </c>
      <c r="BD113" s="59" t="str">
        <f t="shared" si="168"/>
        <v/>
      </c>
      <c r="BE113" s="59" t="str">
        <f t="shared" si="168"/>
        <v/>
      </c>
      <c r="BF113" s="59" t="str">
        <f t="shared" si="168"/>
        <v/>
      </c>
      <c r="BG113" s="59" t="str">
        <f t="shared" si="168"/>
        <v/>
      </c>
      <c r="BH113" s="59" t="str">
        <f t="shared" si="168"/>
        <v/>
      </c>
      <c r="BI113" s="59" t="str">
        <f t="shared" si="168"/>
        <v/>
      </c>
      <c r="BJ113" s="59" t="str">
        <f t="shared" si="168"/>
        <v/>
      </c>
      <c r="BK113" s="59" t="str">
        <f t="shared" si="168"/>
        <v/>
      </c>
      <c r="BL113" s="59" t="str">
        <f t="shared" si="168"/>
        <v/>
      </c>
      <c r="BM113" s="59" t="str">
        <f t="shared" si="168"/>
        <v/>
      </c>
      <c r="BN113" s="59" t="str">
        <f t="shared" si="168"/>
        <v/>
      </c>
      <c r="BO113" s="59" t="str">
        <f t="shared" si="168"/>
        <v/>
      </c>
      <c r="BP113" s="59" t="str">
        <f t="shared" si="168"/>
        <v/>
      </c>
      <c r="BQ113" s="59" t="str">
        <f t="shared" si="168"/>
        <v/>
      </c>
    </row>
    <row r="114" spans="5:69" s="16" customFormat="1" x14ac:dyDescent="0.3">
      <c r="E114" s="16" t="str">
        <f>E50</f>
        <v>Enhanced underperformance threshold</v>
      </c>
      <c r="G114" s="16" t="str">
        <f>G11</f>
        <v>Performance commitment unit</v>
      </c>
      <c r="J114" s="216" t="str">
        <f t="shared" ref="J114:AO114" si="169">J50</f>
        <v/>
      </c>
      <c r="K114" s="216" t="str">
        <f t="shared" si="169"/>
        <v/>
      </c>
      <c r="L114" s="216" t="str">
        <f t="shared" si="169"/>
        <v/>
      </c>
      <c r="M114" s="216" t="str">
        <f t="shared" si="169"/>
        <v/>
      </c>
      <c r="N114" s="216" t="str">
        <f t="shared" si="169"/>
        <v/>
      </c>
      <c r="O114" s="216" t="str">
        <f t="shared" si="169"/>
        <v/>
      </c>
      <c r="P114" s="216" t="str">
        <f t="shared" si="169"/>
        <v/>
      </c>
      <c r="Q114" s="216" t="str">
        <f t="shared" si="169"/>
        <v/>
      </c>
      <c r="R114" s="216" t="str">
        <f t="shared" si="169"/>
        <v/>
      </c>
      <c r="S114" s="216" t="str">
        <f t="shared" si="169"/>
        <v/>
      </c>
      <c r="T114" s="216" t="str">
        <f t="shared" si="169"/>
        <v/>
      </c>
      <c r="U114" s="216" t="str">
        <f t="shared" si="169"/>
        <v/>
      </c>
      <c r="V114" s="216" t="str">
        <f t="shared" si="169"/>
        <v/>
      </c>
      <c r="W114" s="216" t="str">
        <f t="shared" si="169"/>
        <v/>
      </c>
      <c r="X114" s="216" t="str">
        <f t="shared" si="169"/>
        <v/>
      </c>
      <c r="Y114" s="216" t="str">
        <f t="shared" si="169"/>
        <v/>
      </c>
      <c r="Z114" s="216" t="str">
        <f t="shared" si="169"/>
        <v/>
      </c>
      <c r="AA114" s="216" t="str">
        <f t="shared" si="169"/>
        <v/>
      </c>
      <c r="AB114" s="216" t="str">
        <f t="shared" si="169"/>
        <v/>
      </c>
      <c r="AC114" s="216" t="str">
        <f t="shared" si="169"/>
        <v/>
      </c>
      <c r="AD114" s="216" t="str">
        <f t="shared" si="169"/>
        <v/>
      </c>
      <c r="AE114" s="216" t="str">
        <f t="shared" si="169"/>
        <v/>
      </c>
      <c r="AF114" s="216" t="str">
        <f t="shared" si="169"/>
        <v/>
      </c>
      <c r="AG114" s="216" t="str">
        <f t="shared" si="169"/>
        <v/>
      </c>
      <c r="AH114" s="216" t="str">
        <f t="shared" si="169"/>
        <v/>
      </c>
      <c r="AI114" s="216" t="str">
        <f t="shared" si="169"/>
        <v/>
      </c>
      <c r="AJ114" s="216" t="str">
        <f t="shared" si="169"/>
        <v/>
      </c>
      <c r="AK114" s="216" t="str">
        <f t="shared" si="169"/>
        <v/>
      </c>
      <c r="AL114" s="216" t="str">
        <f t="shared" si="169"/>
        <v/>
      </c>
      <c r="AM114" s="216" t="str">
        <f t="shared" si="169"/>
        <v/>
      </c>
      <c r="AN114" s="216" t="str">
        <f t="shared" si="169"/>
        <v/>
      </c>
      <c r="AO114" s="216" t="str">
        <f t="shared" si="169"/>
        <v/>
      </c>
      <c r="AP114" s="216" t="str">
        <f t="shared" ref="AP114:BQ114" si="170">AP50</f>
        <v/>
      </c>
      <c r="AQ114" s="216" t="str">
        <f t="shared" si="170"/>
        <v/>
      </c>
      <c r="AR114" s="59" t="str">
        <f t="shared" si="170"/>
        <v/>
      </c>
      <c r="AS114" s="59" t="str">
        <f t="shared" si="170"/>
        <v/>
      </c>
      <c r="AT114" s="59" t="str">
        <f t="shared" si="170"/>
        <v/>
      </c>
      <c r="AU114" s="59" t="str">
        <f t="shared" si="170"/>
        <v/>
      </c>
      <c r="AV114" s="59" t="str">
        <f t="shared" si="170"/>
        <v/>
      </c>
      <c r="AW114" s="59" t="str">
        <f t="shared" si="170"/>
        <v/>
      </c>
      <c r="AX114" s="59" t="str">
        <f t="shared" si="170"/>
        <v/>
      </c>
      <c r="AY114" s="59" t="str">
        <f t="shared" si="170"/>
        <v/>
      </c>
      <c r="AZ114" s="59" t="str">
        <f t="shared" si="170"/>
        <v/>
      </c>
      <c r="BA114" s="59" t="str">
        <f t="shared" si="170"/>
        <v/>
      </c>
      <c r="BB114" s="59" t="str">
        <f t="shared" si="170"/>
        <v/>
      </c>
      <c r="BC114" s="59" t="str">
        <f t="shared" si="170"/>
        <v/>
      </c>
      <c r="BD114" s="59" t="str">
        <f t="shared" si="170"/>
        <v/>
      </c>
      <c r="BE114" s="59" t="str">
        <f t="shared" si="170"/>
        <v/>
      </c>
      <c r="BF114" s="59" t="str">
        <f t="shared" si="170"/>
        <v/>
      </c>
      <c r="BG114" s="59" t="str">
        <f t="shared" si="170"/>
        <v/>
      </c>
      <c r="BH114" s="59" t="str">
        <f t="shared" si="170"/>
        <v/>
      </c>
      <c r="BI114" s="59" t="str">
        <f t="shared" si="170"/>
        <v/>
      </c>
      <c r="BJ114" s="59" t="str">
        <f t="shared" si="170"/>
        <v/>
      </c>
      <c r="BK114" s="59" t="str">
        <f t="shared" si="170"/>
        <v/>
      </c>
      <c r="BL114" s="59" t="str">
        <f t="shared" si="170"/>
        <v/>
      </c>
      <c r="BM114" s="59" t="str">
        <f t="shared" si="170"/>
        <v/>
      </c>
      <c r="BN114" s="59" t="str">
        <f t="shared" si="170"/>
        <v/>
      </c>
      <c r="BO114" s="59" t="str">
        <f t="shared" si="170"/>
        <v/>
      </c>
      <c r="BP114" s="59" t="str">
        <f t="shared" si="170"/>
        <v/>
      </c>
      <c r="BQ114" s="59" t="str">
        <f t="shared" si="170"/>
        <v/>
      </c>
    </row>
    <row r="115" spans="5:69" s="16" customFormat="1" x14ac:dyDescent="0.3">
      <c r="E115" s="16" t="str">
        <f>E51</f>
        <v>Enhanced underperformance collar</v>
      </c>
      <c r="G115" s="16" t="str">
        <f>G11</f>
        <v>Performance commitment unit</v>
      </c>
      <c r="J115" s="216" t="str">
        <f t="shared" ref="J115:AO115" si="171">J51</f>
        <v/>
      </c>
      <c r="K115" s="216" t="str">
        <f t="shared" si="171"/>
        <v/>
      </c>
      <c r="L115" s="216" t="str">
        <f t="shared" si="171"/>
        <v/>
      </c>
      <c r="M115" s="216" t="str">
        <f t="shared" si="171"/>
        <v/>
      </c>
      <c r="N115" s="216" t="str">
        <f t="shared" si="171"/>
        <v/>
      </c>
      <c r="O115" s="216" t="str">
        <f t="shared" si="171"/>
        <v/>
      </c>
      <c r="P115" s="216" t="str">
        <f t="shared" si="171"/>
        <v/>
      </c>
      <c r="Q115" s="216" t="str">
        <f t="shared" si="171"/>
        <v/>
      </c>
      <c r="R115" s="216" t="str">
        <f t="shared" si="171"/>
        <v/>
      </c>
      <c r="S115" s="216" t="str">
        <f t="shared" si="171"/>
        <v/>
      </c>
      <c r="T115" s="216" t="str">
        <f t="shared" si="171"/>
        <v/>
      </c>
      <c r="U115" s="216" t="str">
        <f t="shared" si="171"/>
        <v/>
      </c>
      <c r="V115" s="216" t="str">
        <f t="shared" si="171"/>
        <v/>
      </c>
      <c r="W115" s="216" t="str">
        <f t="shared" si="171"/>
        <v/>
      </c>
      <c r="X115" s="216" t="str">
        <f t="shared" si="171"/>
        <v/>
      </c>
      <c r="Y115" s="216" t="str">
        <f t="shared" si="171"/>
        <v/>
      </c>
      <c r="Z115" s="216" t="str">
        <f t="shared" si="171"/>
        <v/>
      </c>
      <c r="AA115" s="216" t="str">
        <f t="shared" si="171"/>
        <v/>
      </c>
      <c r="AB115" s="216" t="str">
        <f t="shared" si="171"/>
        <v/>
      </c>
      <c r="AC115" s="216" t="str">
        <f t="shared" si="171"/>
        <v/>
      </c>
      <c r="AD115" s="216" t="str">
        <f t="shared" si="171"/>
        <v/>
      </c>
      <c r="AE115" s="216" t="str">
        <f t="shared" si="171"/>
        <v/>
      </c>
      <c r="AF115" s="216" t="str">
        <f t="shared" si="171"/>
        <v/>
      </c>
      <c r="AG115" s="216" t="str">
        <f t="shared" si="171"/>
        <v/>
      </c>
      <c r="AH115" s="216" t="str">
        <f t="shared" si="171"/>
        <v/>
      </c>
      <c r="AI115" s="216" t="str">
        <f t="shared" si="171"/>
        <v/>
      </c>
      <c r="AJ115" s="216" t="str">
        <f t="shared" si="171"/>
        <v/>
      </c>
      <c r="AK115" s="216" t="str">
        <f t="shared" si="171"/>
        <v/>
      </c>
      <c r="AL115" s="216" t="str">
        <f t="shared" si="171"/>
        <v/>
      </c>
      <c r="AM115" s="216" t="str">
        <f t="shared" si="171"/>
        <v/>
      </c>
      <c r="AN115" s="216" t="str">
        <f t="shared" si="171"/>
        <v/>
      </c>
      <c r="AO115" s="216" t="str">
        <f t="shared" si="171"/>
        <v/>
      </c>
      <c r="AP115" s="216" t="str">
        <f t="shared" ref="AP115:BQ115" si="172">AP51</f>
        <v/>
      </c>
      <c r="AQ115" s="216" t="str">
        <f t="shared" si="172"/>
        <v/>
      </c>
      <c r="AR115" s="59" t="str">
        <f t="shared" si="172"/>
        <v/>
      </c>
      <c r="AS115" s="59" t="str">
        <f t="shared" si="172"/>
        <v/>
      </c>
      <c r="AT115" s="59" t="str">
        <f t="shared" si="172"/>
        <v/>
      </c>
      <c r="AU115" s="59" t="str">
        <f t="shared" si="172"/>
        <v/>
      </c>
      <c r="AV115" s="59" t="str">
        <f t="shared" si="172"/>
        <v/>
      </c>
      <c r="AW115" s="59" t="str">
        <f t="shared" si="172"/>
        <v/>
      </c>
      <c r="AX115" s="59" t="str">
        <f t="shared" si="172"/>
        <v/>
      </c>
      <c r="AY115" s="59" t="str">
        <f t="shared" si="172"/>
        <v/>
      </c>
      <c r="AZ115" s="59" t="str">
        <f t="shared" si="172"/>
        <v/>
      </c>
      <c r="BA115" s="59" t="str">
        <f t="shared" si="172"/>
        <v/>
      </c>
      <c r="BB115" s="59" t="str">
        <f t="shared" si="172"/>
        <v/>
      </c>
      <c r="BC115" s="59" t="str">
        <f t="shared" si="172"/>
        <v/>
      </c>
      <c r="BD115" s="59" t="str">
        <f t="shared" si="172"/>
        <v/>
      </c>
      <c r="BE115" s="59" t="str">
        <f t="shared" si="172"/>
        <v/>
      </c>
      <c r="BF115" s="59" t="str">
        <f t="shared" si="172"/>
        <v/>
      </c>
      <c r="BG115" s="59" t="str">
        <f t="shared" si="172"/>
        <v/>
      </c>
      <c r="BH115" s="59" t="str">
        <f t="shared" si="172"/>
        <v/>
      </c>
      <c r="BI115" s="59" t="str">
        <f t="shared" si="172"/>
        <v/>
      </c>
      <c r="BJ115" s="59" t="str">
        <f t="shared" si="172"/>
        <v/>
      </c>
      <c r="BK115" s="59" t="str">
        <f t="shared" si="172"/>
        <v/>
      </c>
      <c r="BL115" s="59" t="str">
        <f t="shared" si="172"/>
        <v/>
      </c>
      <c r="BM115" s="59" t="str">
        <f t="shared" si="172"/>
        <v/>
      </c>
      <c r="BN115" s="59" t="str">
        <f t="shared" si="172"/>
        <v/>
      </c>
      <c r="BO115" s="59" t="str">
        <f t="shared" si="172"/>
        <v/>
      </c>
      <c r="BP115" s="59" t="str">
        <f t="shared" si="172"/>
        <v/>
      </c>
      <c r="BQ115" s="59" t="str">
        <f t="shared" si="172"/>
        <v/>
      </c>
    </row>
    <row r="116" spans="5:69" s="16" customFormat="1" x14ac:dyDescent="0.3">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row>
    <row r="117" spans="5:69" s="16" customFormat="1" x14ac:dyDescent="0.3">
      <c r="E117" s="48" t="str">
        <f>InpCompany!E17</f>
        <v>Wholesale water RCV (financial year average)</v>
      </c>
      <c r="F117" s="48"/>
      <c r="G117" s="48" t="str">
        <f>InpCompany!G17</f>
        <v>£m (2012-13 prices)</v>
      </c>
      <c r="H117" s="48"/>
      <c r="I117" s="48"/>
      <c r="J117" s="209">
        <f>InpCompany!$F17</f>
        <v>0</v>
      </c>
      <c r="K117" s="209">
        <f>InpCompany!$F17</f>
        <v>0</v>
      </c>
      <c r="L117" s="209">
        <f>InpCompany!$F17</f>
        <v>0</v>
      </c>
      <c r="M117" s="209">
        <f>InpCompany!$F17</f>
        <v>0</v>
      </c>
      <c r="N117" s="209">
        <f>InpCompany!$F17</f>
        <v>0</v>
      </c>
      <c r="O117" s="209">
        <f>InpCompany!$F17</f>
        <v>0</v>
      </c>
      <c r="P117" s="209">
        <f>InpCompany!$F17</f>
        <v>0</v>
      </c>
      <c r="Q117" s="209">
        <f>InpCompany!$F17</f>
        <v>0</v>
      </c>
      <c r="R117" s="209">
        <f>InpCompany!$F17</f>
        <v>0</v>
      </c>
      <c r="S117" s="209">
        <f>InpCompany!$F17</f>
        <v>0</v>
      </c>
      <c r="T117" s="209">
        <f>InpCompany!$F17</f>
        <v>0</v>
      </c>
      <c r="U117" s="209">
        <f>InpCompany!$F17</f>
        <v>0</v>
      </c>
      <c r="V117" s="209">
        <f>InpCompany!$F17</f>
        <v>0</v>
      </c>
      <c r="W117" s="209">
        <f>InpCompany!$F17</f>
        <v>0</v>
      </c>
      <c r="X117" s="209">
        <f>InpCompany!$F17</f>
        <v>0</v>
      </c>
      <c r="Y117" s="209">
        <f>InpCompany!$F17</f>
        <v>0</v>
      </c>
      <c r="Z117" s="209">
        <f>InpCompany!$F17</f>
        <v>0</v>
      </c>
      <c r="AA117" s="209">
        <f>InpCompany!$F17</f>
        <v>0</v>
      </c>
      <c r="AB117" s="209">
        <f>InpCompany!$F17</f>
        <v>0</v>
      </c>
      <c r="AC117" s="209">
        <f>InpCompany!$F17</f>
        <v>0</v>
      </c>
      <c r="AD117" s="209">
        <f>InpCompany!$F17</f>
        <v>0</v>
      </c>
      <c r="AE117" s="209">
        <f>InpCompany!$F17</f>
        <v>0</v>
      </c>
      <c r="AF117" s="209">
        <f>InpCompany!$F17</f>
        <v>0</v>
      </c>
      <c r="AG117" s="209">
        <f>InpCompany!$F17</f>
        <v>0</v>
      </c>
      <c r="AH117" s="209">
        <f>InpCompany!$F17</f>
        <v>0</v>
      </c>
      <c r="AI117" s="209">
        <f>InpCompany!$F17</f>
        <v>0</v>
      </c>
      <c r="AJ117" s="209">
        <f>InpCompany!$F17</f>
        <v>0</v>
      </c>
      <c r="AK117" s="209">
        <f>InpCompany!$F17</f>
        <v>0</v>
      </c>
      <c r="AL117" s="209">
        <f>InpCompany!$F17</f>
        <v>0</v>
      </c>
      <c r="AM117" s="209">
        <f>InpCompany!$F17</f>
        <v>0</v>
      </c>
      <c r="AN117" s="209">
        <f>InpCompany!$F17</f>
        <v>0</v>
      </c>
      <c r="AO117" s="209">
        <f>InpCompany!$F17</f>
        <v>0</v>
      </c>
      <c r="AP117" s="209">
        <f>InpCompany!$F17</f>
        <v>0</v>
      </c>
      <c r="AQ117" s="209">
        <f>InpCompany!$F17</f>
        <v>0</v>
      </c>
      <c r="AR117" s="49">
        <f>InpCompany!$F17</f>
        <v>0</v>
      </c>
      <c r="AS117" s="49">
        <f>InpCompany!$F17</f>
        <v>0</v>
      </c>
      <c r="AT117" s="49">
        <f>InpCompany!$F17</f>
        <v>0</v>
      </c>
      <c r="AU117" s="49">
        <f>InpCompany!$F17</f>
        <v>0</v>
      </c>
      <c r="AV117" s="49">
        <f>InpCompany!$F17</f>
        <v>0</v>
      </c>
      <c r="AW117" s="49">
        <f>InpCompany!$F17</f>
        <v>0</v>
      </c>
      <c r="AX117" s="49">
        <f>InpCompany!$F17</f>
        <v>0</v>
      </c>
      <c r="AY117" s="49">
        <f>InpCompany!$F17</f>
        <v>0</v>
      </c>
      <c r="AZ117" s="49">
        <f>InpCompany!$F17</f>
        <v>0</v>
      </c>
      <c r="BA117" s="49">
        <f>InpCompany!$F17</f>
        <v>0</v>
      </c>
      <c r="BB117" s="49">
        <f>InpCompany!$F17</f>
        <v>0</v>
      </c>
      <c r="BC117" s="49">
        <f>InpCompany!$F17</f>
        <v>0</v>
      </c>
      <c r="BD117" s="49">
        <f>InpCompany!$F17</f>
        <v>0</v>
      </c>
      <c r="BE117" s="49">
        <f>InpCompany!$F17</f>
        <v>0</v>
      </c>
      <c r="BF117" s="49">
        <f>InpCompany!$F17</f>
        <v>0</v>
      </c>
      <c r="BG117" s="49">
        <f>InpCompany!$F17</f>
        <v>0</v>
      </c>
      <c r="BH117" s="49">
        <f>InpCompany!$F17</f>
        <v>0</v>
      </c>
      <c r="BI117" s="49">
        <f>InpCompany!$F17</f>
        <v>0</v>
      </c>
      <c r="BJ117" s="49">
        <f>InpCompany!$F17</f>
        <v>0</v>
      </c>
      <c r="BK117" s="49">
        <f>InpCompany!$F17</f>
        <v>0</v>
      </c>
      <c r="BL117" s="49">
        <f>InpCompany!$F17</f>
        <v>0</v>
      </c>
      <c r="BM117" s="49">
        <f>InpCompany!$F17</f>
        <v>0</v>
      </c>
      <c r="BN117" s="49">
        <f>InpCompany!$F17</f>
        <v>0</v>
      </c>
      <c r="BO117" s="49">
        <f>InpCompany!$F17</f>
        <v>0</v>
      </c>
      <c r="BP117" s="49">
        <f>InpCompany!$F17</f>
        <v>0</v>
      </c>
      <c r="BQ117" s="49">
        <f>InpCompany!$F17</f>
        <v>0</v>
      </c>
    </row>
    <row r="118" spans="5:69" s="16" customFormat="1" x14ac:dyDescent="0.3">
      <c r="E118" s="48" t="str">
        <f>InpCompany!E21</f>
        <v>Wholesale wastewater RCV (financial year average)</v>
      </c>
      <c r="F118" s="48"/>
      <c r="G118" s="48" t="str">
        <f>InpCompany!G21</f>
        <v>£m (2012-13 prices)</v>
      </c>
      <c r="H118" s="48"/>
      <c r="I118" s="48"/>
      <c r="J118" s="209">
        <f>InpCompany!$F21</f>
        <v>0</v>
      </c>
      <c r="K118" s="209">
        <f>InpCompany!$F21</f>
        <v>0</v>
      </c>
      <c r="L118" s="209">
        <f>InpCompany!$F21</f>
        <v>0</v>
      </c>
      <c r="M118" s="209">
        <f>InpCompany!$F21</f>
        <v>0</v>
      </c>
      <c r="N118" s="209">
        <f>InpCompany!$F21</f>
        <v>0</v>
      </c>
      <c r="O118" s="209">
        <f>InpCompany!$F21</f>
        <v>0</v>
      </c>
      <c r="P118" s="209">
        <f>InpCompany!$F21</f>
        <v>0</v>
      </c>
      <c r="Q118" s="209">
        <f>InpCompany!$F21</f>
        <v>0</v>
      </c>
      <c r="R118" s="209">
        <f>InpCompany!$F21</f>
        <v>0</v>
      </c>
      <c r="S118" s="209">
        <f>InpCompany!$F21</f>
        <v>0</v>
      </c>
      <c r="T118" s="209">
        <f>InpCompany!$F21</f>
        <v>0</v>
      </c>
      <c r="U118" s="209">
        <f>InpCompany!$F21</f>
        <v>0</v>
      </c>
      <c r="V118" s="209">
        <f>InpCompany!$F21</f>
        <v>0</v>
      </c>
      <c r="W118" s="209">
        <f>InpCompany!$F21</f>
        <v>0</v>
      </c>
      <c r="X118" s="209">
        <f>InpCompany!$F21</f>
        <v>0</v>
      </c>
      <c r="Y118" s="209">
        <f>InpCompany!$F21</f>
        <v>0</v>
      </c>
      <c r="Z118" s="209">
        <f>InpCompany!$F21</f>
        <v>0</v>
      </c>
      <c r="AA118" s="209">
        <f>InpCompany!$F21</f>
        <v>0</v>
      </c>
      <c r="AB118" s="209">
        <f>InpCompany!$F21</f>
        <v>0</v>
      </c>
      <c r="AC118" s="209">
        <f>InpCompany!$F21</f>
        <v>0</v>
      </c>
      <c r="AD118" s="209">
        <f>InpCompany!$F21</f>
        <v>0</v>
      </c>
      <c r="AE118" s="209">
        <f>InpCompany!$F21</f>
        <v>0</v>
      </c>
      <c r="AF118" s="209">
        <f>InpCompany!$F21</f>
        <v>0</v>
      </c>
      <c r="AG118" s="209">
        <f>InpCompany!$F21</f>
        <v>0</v>
      </c>
      <c r="AH118" s="209">
        <f>InpCompany!$F21</f>
        <v>0</v>
      </c>
      <c r="AI118" s="209">
        <f>InpCompany!$F21</f>
        <v>0</v>
      </c>
      <c r="AJ118" s="209">
        <f>InpCompany!$F21</f>
        <v>0</v>
      </c>
      <c r="AK118" s="209">
        <f>InpCompany!$F21</f>
        <v>0</v>
      </c>
      <c r="AL118" s="209">
        <f>InpCompany!$F21</f>
        <v>0</v>
      </c>
      <c r="AM118" s="209">
        <f>InpCompany!$F21</f>
        <v>0</v>
      </c>
      <c r="AN118" s="209">
        <f>InpCompany!$F21</f>
        <v>0</v>
      </c>
      <c r="AO118" s="209">
        <f>InpCompany!$F21</f>
        <v>0</v>
      </c>
      <c r="AP118" s="209">
        <f>InpCompany!$F21</f>
        <v>0</v>
      </c>
      <c r="AQ118" s="209">
        <f>InpCompany!$F21</f>
        <v>0</v>
      </c>
      <c r="AR118" s="49">
        <f>InpCompany!$F21</f>
        <v>0</v>
      </c>
      <c r="AS118" s="49">
        <f>InpCompany!$F21</f>
        <v>0</v>
      </c>
      <c r="AT118" s="49">
        <f>InpCompany!$F21</f>
        <v>0</v>
      </c>
      <c r="AU118" s="49">
        <f>InpCompany!$F21</f>
        <v>0</v>
      </c>
      <c r="AV118" s="49">
        <f>InpCompany!$F21</f>
        <v>0</v>
      </c>
      <c r="AW118" s="49">
        <f>InpCompany!$F21</f>
        <v>0</v>
      </c>
      <c r="AX118" s="49">
        <f>InpCompany!$F21</f>
        <v>0</v>
      </c>
      <c r="AY118" s="49">
        <f>InpCompany!$F21</f>
        <v>0</v>
      </c>
      <c r="AZ118" s="49">
        <f>InpCompany!$F21</f>
        <v>0</v>
      </c>
      <c r="BA118" s="49">
        <f>InpCompany!$F21</f>
        <v>0</v>
      </c>
      <c r="BB118" s="49">
        <f>InpCompany!$F21</f>
        <v>0</v>
      </c>
      <c r="BC118" s="49">
        <f>InpCompany!$F21</f>
        <v>0</v>
      </c>
      <c r="BD118" s="49">
        <f>InpCompany!$F21</f>
        <v>0</v>
      </c>
      <c r="BE118" s="49">
        <f>InpCompany!$F21</f>
        <v>0</v>
      </c>
      <c r="BF118" s="49">
        <f>InpCompany!$F21</f>
        <v>0</v>
      </c>
      <c r="BG118" s="49">
        <f>InpCompany!$F21</f>
        <v>0</v>
      </c>
      <c r="BH118" s="49">
        <f>InpCompany!$F21</f>
        <v>0</v>
      </c>
      <c r="BI118" s="49">
        <f>InpCompany!$F21</f>
        <v>0</v>
      </c>
      <c r="BJ118" s="49">
        <f>InpCompany!$F21</f>
        <v>0</v>
      </c>
      <c r="BK118" s="49">
        <f>InpCompany!$F21</f>
        <v>0</v>
      </c>
      <c r="BL118" s="49">
        <f>InpCompany!$F21</f>
        <v>0</v>
      </c>
      <c r="BM118" s="49">
        <f>InpCompany!$F21</f>
        <v>0</v>
      </c>
      <c r="BN118" s="49">
        <f>InpCompany!$F21</f>
        <v>0</v>
      </c>
      <c r="BO118" s="49">
        <f>InpCompany!$F21</f>
        <v>0</v>
      </c>
      <c r="BP118" s="49">
        <f>InpCompany!$F21</f>
        <v>0</v>
      </c>
      <c r="BQ118" s="49">
        <f>InpCompany!$F21</f>
        <v>0</v>
      </c>
    </row>
    <row r="119" spans="5:69" s="16" customFormat="1" x14ac:dyDescent="0.3">
      <c r="E119" s="16" t="s">
        <v>279</v>
      </c>
      <c r="G119" s="50" t="str">
        <f>InpCompany!$F$11</f>
        <v>£m (2012-13 prices)</v>
      </c>
      <c r="J119" s="210" t="str">
        <f t="shared" ref="J119:AO119" si="173">IF(J47="water",J$117,IF(J47="wastewater",J$118,""))</f>
        <v/>
      </c>
      <c r="K119" s="210" t="str">
        <f t="shared" si="173"/>
        <v/>
      </c>
      <c r="L119" s="210" t="str">
        <f t="shared" si="173"/>
        <v/>
      </c>
      <c r="M119" s="210" t="str">
        <f t="shared" si="173"/>
        <v/>
      </c>
      <c r="N119" s="210" t="str">
        <f t="shared" si="173"/>
        <v/>
      </c>
      <c r="O119" s="210" t="str">
        <f t="shared" si="173"/>
        <v/>
      </c>
      <c r="P119" s="210" t="str">
        <f t="shared" si="173"/>
        <v/>
      </c>
      <c r="Q119" s="210" t="str">
        <f t="shared" si="173"/>
        <v/>
      </c>
      <c r="R119" s="210" t="str">
        <f t="shared" si="173"/>
        <v/>
      </c>
      <c r="S119" s="210" t="str">
        <f t="shared" si="173"/>
        <v/>
      </c>
      <c r="T119" s="210" t="str">
        <f t="shared" si="173"/>
        <v/>
      </c>
      <c r="U119" s="210" t="str">
        <f t="shared" si="173"/>
        <v/>
      </c>
      <c r="V119" s="210" t="str">
        <f t="shared" si="173"/>
        <v/>
      </c>
      <c r="W119" s="210" t="str">
        <f t="shared" si="173"/>
        <v/>
      </c>
      <c r="X119" s="210" t="str">
        <f t="shared" si="173"/>
        <v/>
      </c>
      <c r="Y119" s="210" t="str">
        <f t="shared" si="173"/>
        <v/>
      </c>
      <c r="Z119" s="210" t="str">
        <f t="shared" si="173"/>
        <v/>
      </c>
      <c r="AA119" s="210" t="str">
        <f t="shared" si="173"/>
        <v/>
      </c>
      <c r="AB119" s="210" t="str">
        <f t="shared" si="173"/>
        <v/>
      </c>
      <c r="AC119" s="210" t="str">
        <f t="shared" si="173"/>
        <v/>
      </c>
      <c r="AD119" s="210" t="str">
        <f t="shared" si="173"/>
        <v/>
      </c>
      <c r="AE119" s="210" t="str">
        <f t="shared" si="173"/>
        <v/>
      </c>
      <c r="AF119" s="210" t="str">
        <f t="shared" si="173"/>
        <v/>
      </c>
      <c r="AG119" s="210" t="str">
        <f t="shared" si="173"/>
        <v/>
      </c>
      <c r="AH119" s="210" t="str">
        <f t="shared" si="173"/>
        <v/>
      </c>
      <c r="AI119" s="210" t="str">
        <f t="shared" si="173"/>
        <v/>
      </c>
      <c r="AJ119" s="210" t="str">
        <f t="shared" si="173"/>
        <v/>
      </c>
      <c r="AK119" s="210" t="str">
        <f t="shared" si="173"/>
        <v/>
      </c>
      <c r="AL119" s="210" t="str">
        <f t="shared" si="173"/>
        <v/>
      </c>
      <c r="AM119" s="210" t="str">
        <f t="shared" si="173"/>
        <v/>
      </c>
      <c r="AN119" s="210" t="str">
        <f t="shared" si="173"/>
        <v/>
      </c>
      <c r="AO119" s="210" t="str">
        <f t="shared" si="173"/>
        <v/>
      </c>
      <c r="AP119" s="210" t="str">
        <f t="shared" ref="AP119:BQ119" si="174">IF(AP47="water",AP$117,IF(AP47="wastewater",AP$118,""))</f>
        <v/>
      </c>
      <c r="AQ119" s="210" t="str">
        <f t="shared" si="174"/>
        <v/>
      </c>
      <c r="AR119" s="42" t="str">
        <f t="shared" si="174"/>
        <v/>
      </c>
      <c r="AS119" s="42" t="str">
        <f t="shared" si="174"/>
        <v/>
      </c>
      <c r="AT119" s="42" t="str">
        <f t="shared" si="174"/>
        <v/>
      </c>
      <c r="AU119" s="42" t="str">
        <f t="shared" si="174"/>
        <v/>
      </c>
      <c r="AV119" s="42" t="str">
        <f t="shared" si="174"/>
        <v/>
      </c>
      <c r="AW119" s="42" t="str">
        <f t="shared" si="174"/>
        <v/>
      </c>
      <c r="AX119" s="42" t="str">
        <f t="shared" si="174"/>
        <v/>
      </c>
      <c r="AY119" s="42" t="str">
        <f t="shared" si="174"/>
        <v/>
      </c>
      <c r="AZ119" s="42" t="str">
        <f t="shared" si="174"/>
        <v/>
      </c>
      <c r="BA119" s="42" t="str">
        <f t="shared" si="174"/>
        <v/>
      </c>
      <c r="BB119" s="42" t="str">
        <f t="shared" si="174"/>
        <v/>
      </c>
      <c r="BC119" s="42" t="str">
        <f t="shared" si="174"/>
        <v/>
      </c>
      <c r="BD119" s="42" t="str">
        <f t="shared" si="174"/>
        <v/>
      </c>
      <c r="BE119" s="42" t="str">
        <f t="shared" si="174"/>
        <v/>
      </c>
      <c r="BF119" s="42" t="str">
        <f t="shared" si="174"/>
        <v/>
      </c>
      <c r="BG119" s="42" t="str">
        <f t="shared" si="174"/>
        <v/>
      </c>
      <c r="BH119" s="42" t="str">
        <f t="shared" si="174"/>
        <v/>
      </c>
      <c r="BI119" s="42" t="str">
        <f t="shared" si="174"/>
        <v/>
      </c>
      <c r="BJ119" s="42" t="str">
        <f t="shared" si="174"/>
        <v/>
      </c>
      <c r="BK119" s="42" t="str">
        <f t="shared" si="174"/>
        <v/>
      </c>
      <c r="BL119" s="42" t="str">
        <f t="shared" si="174"/>
        <v/>
      </c>
      <c r="BM119" s="42" t="str">
        <f t="shared" si="174"/>
        <v/>
      </c>
      <c r="BN119" s="42" t="str">
        <f t="shared" si="174"/>
        <v/>
      </c>
      <c r="BO119" s="42" t="str">
        <f t="shared" si="174"/>
        <v/>
      </c>
      <c r="BP119" s="42" t="str">
        <f t="shared" si="174"/>
        <v/>
      </c>
      <c r="BQ119" s="42" t="str">
        <f t="shared" si="174"/>
        <v/>
      </c>
    </row>
    <row r="120" spans="5:69" s="16" customFormat="1" x14ac:dyDescent="0.3">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0"/>
      <c r="AJ120" s="210"/>
      <c r="AK120" s="210"/>
      <c r="AL120" s="210"/>
      <c r="AM120" s="210"/>
      <c r="AN120" s="210"/>
      <c r="AO120" s="210"/>
      <c r="AP120" s="210"/>
      <c r="AQ120" s="210"/>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row>
    <row r="121" spans="5:69" s="16" customFormat="1" x14ac:dyDescent="0.3">
      <c r="E121" s="48" t="str">
        <f>InpCompany!E24</f>
        <v>Regulatory equity (notional)</v>
      </c>
      <c r="F121" s="48"/>
      <c r="G121" s="48" t="str">
        <f>InpCompany!G24</f>
        <v>Percentage</v>
      </c>
      <c r="H121" s="48"/>
      <c r="I121" s="48"/>
      <c r="J121" s="218" t="str">
        <f>InpCompany!$F24</f>
        <v>NA</v>
      </c>
      <c r="K121" s="218" t="str">
        <f>InpCompany!$F24</f>
        <v>NA</v>
      </c>
      <c r="L121" s="218" t="str">
        <f>InpCompany!$F24</f>
        <v>NA</v>
      </c>
      <c r="M121" s="218" t="str">
        <f>InpCompany!$F24</f>
        <v>NA</v>
      </c>
      <c r="N121" s="218" t="str">
        <f>InpCompany!$F24</f>
        <v>NA</v>
      </c>
      <c r="O121" s="218" t="str">
        <f>InpCompany!$F24</f>
        <v>NA</v>
      </c>
      <c r="P121" s="218" t="str">
        <f>InpCompany!$F24</f>
        <v>NA</v>
      </c>
      <c r="Q121" s="218" t="str">
        <f>InpCompany!$F24</f>
        <v>NA</v>
      </c>
      <c r="R121" s="218" t="str">
        <f>InpCompany!$F24</f>
        <v>NA</v>
      </c>
      <c r="S121" s="218" t="str">
        <f>InpCompany!$F24</f>
        <v>NA</v>
      </c>
      <c r="T121" s="218" t="str">
        <f>InpCompany!$F24</f>
        <v>NA</v>
      </c>
      <c r="U121" s="218" t="str">
        <f>InpCompany!$F24</f>
        <v>NA</v>
      </c>
      <c r="V121" s="218" t="str">
        <f>InpCompany!$F24</f>
        <v>NA</v>
      </c>
      <c r="W121" s="218" t="str">
        <f>InpCompany!$F24</f>
        <v>NA</v>
      </c>
      <c r="X121" s="218" t="str">
        <f>InpCompany!$F24</f>
        <v>NA</v>
      </c>
      <c r="Y121" s="218" t="str">
        <f>InpCompany!$F24</f>
        <v>NA</v>
      </c>
      <c r="Z121" s="218" t="str">
        <f>InpCompany!$F24</f>
        <v>NA</v>
      </c>
      <c r="AA121" s="218" t="str">
        <f>InpCompany!$F24</f>
        <v>NA</v>
      </c>
      <c r="AB121" s="218" t="str">
        <f>InpCompany!$F24</f>
        <v>NA</v>
      </c>
      <c r="AC121" s="218" t="str">
        <f>InpCompany!$F24</f>
        <v>NA</v>
      </c>
      <c r="AD121" s="218" t="str">
        <f>InpCompany!$F24</f>
        <v>NA</v>
      </c>
      <c r="AE121" s="218" t="str">
        <f>InpCompany!$F24</f>
        <v>NA</v>
      </c>
      <c r="AF121" s="218" t="str">
        <f>InpCompany!$F24</f>
        <v>NA</v>
      </c>
      <c r="AG121" s="218" t="str">
        <f>InpCompany!$F24</f>
        <v>NA</v>
      </c>
      <c r="AH121" s="218" t="str">
        <f>InpCompany!$F24</f>
        <v>NA</v>
      </c>
      <c r="AI121" s="218" t="str">
        <f>InpCompany!$F24</f>
        <v>NA</v>
      </c>
      <c r="AJ121" s="218" t="str">
        <f>InpCompany!$F24</f>
        <v>NA</v>
      </c>
      <c r="AK121" s="218" t="str">
        <f>InpCompany!$F24</f>
        <v>NA</v>
      </c>
      <c r="AL121" s="218" t="str">
        <f>InpCompany!$F24</f>
        <v>NA</v>
      </c>
      <c r="AM121" s="218" t="str">
        <f>InpCompany!$F24</f>
        <v>NA</v>
      </c>
      <c r="AN121" s="218" t="str">
        <f>InpCompany!$F24</f>
        <v>NA</v>
      </c>
      <c r="AO121" s="218" t="str">
        <f>InpCompany!$F24</f>
        <v>NA</v>
      </c>
      <c r="AP121" s="218" t="str">
        <f>InpCompany!$F24</f>
        <v>NA</v>
      </c>
      <c r="AQ121" s="218" t="str">
        <f>InpCompany!$F24</f>
        <v>NA</v>
      </c>
      <c r="AR121" s="63" t="str">
        <f>InpCompany!$F24</f>
        <v>NA</v>
      </c>
      <c r="AS121" s="63" t="str">
        <f>InpCompany!$F24</f>
        <v>NA</v>
      </c>
      <c r="AT121" s="63" t="str">
        <f>InpCompany!$F24</f>
        <v>NA</v>
      </c>
      <c r="AU121" s="63" t="str">
        <f>InpCompany!$F24</f>
        <v>NA</v>
      </c>
      <c r="AV121" s="63" t="str">
        <f>InpCompany!$F24</f>
        <v>NA</v>
      </c>
      <c r="AW121" s="63" t="str">
        <f>InpCompany!$F24</f>
        <v>NA</v>
      </c>
      <c r="AX121" s="63" t="str">
        <f>InpCompany!$F24</f>
        <v>NA</v>
      </c>
      <c r="AY121" s="63" t="str">
        <f>InpCompany!$F24</f>
        <v>NA</v>
      </c>
      <c r="AZ121" s="63" t="str">
        <f>InpCompany!$F24</f>
        <v>NA</v>
      </c>
      <c r="BA121" s="63" t="str">
        <f>InpCompany!$F24</f>
        <v>NA</v>
      </c>
      <c r="BB121" s="63" t="str">
        <f>InpCompany!$F24</f>
        <v>NA</v>
      </c>
      <c r="BC121" s="63" t="str">
        <f>InpCompany!$F24</f>
        <v>NA</v>
      </c>
      <c r="BD121" s="63" t="str">
        <f>InpCompany!$F24</f>
        <v>NA</v>
      </c>
      <c r="BE121" s="63" t="str">
        <f>InpCompany!$F24</f>
        <v>NA</v>
      </c>
      <c r="BF121" s="63" t="str">
        <f>InpCompany!$F24</f>
        <v>NA</v>
      </c>
      <c r="BG121" s="63" t="str">
        <f>InpCompany!$F24</f>
        <v>NA</v>
      </c>
      <c r="BH121" s="63" t="str">
        <f>InpCompany!$F24</f>
        <v>NA</v>
      </c>
      <c r="BI121" s="63" t="str">
        <f>InpCompany!$F24</f>
        <v>NA</v>
      </c>
      <c r="BJ121" s="63" t="str">
        <f>InpCompany!$F24</f>
        <v>NA</v>
      </c>
      <c r="BK121" s="63" t="str">
        <f>InpCompany!$F24</f>
        <v>NA</v>
      </c>
      <c r="BL121" s="63" t="str">
        <f>InpCompany!$F24</f>
        <v>NA</v>
      </c>
      <c r="BM121" s="63" t="str">
        <f>InpCompany!$F24</f>
        <v>NA</v>
      </c>
      <c r="BN121" s="63" t="str">
        <f>InpCompany!$F24</f>
        <v>NA</v>
      </c>
      <c r="BO121" s="63" t="str">
        <f>InpCompany!$F24</f>
        <v>NA</v>
      </c>
      <c r="BP121" s="63" t="str">
        <f>InpCompany!$F24</f>
        <v>NA</v>
      </c>
      <c r="BQ121" s="63" t="str">
        <f>InpCompany!$F24</f>
        <v>NA</v>
      </c>
    </row>
    <row r="122" spans="5:69" s="16" customFormat="1" x14ac:dyDescent="0.3">
      <c r="E122" s="48" t="str">
        <f>InpCompany!E25</f>
        <v>Enhanced ODI caps (% of water or wastewater RoRE)</v>
      </c>
      <c r="F122" s="48"/>
      <c r="G122" s="48" t="str">
        <f>InpCompany!G25</f>
        <v>Percentage</v>
      </c>
      <c r="H122" s="48"/>
      <c r="I122" s="48"/>
      <c r="J122" s="218" t="str">
        <f>InpCompany!$F25</f>
        <v>NA</v>
      </c>
      <c r="K122" s="218" t="str">
        <f>InpCompany!$F25</f>
        <v>NA</v>
      </c>
      <c r="L122" s="218" t="str">
        <f>InpCompany!$F25</f>
        <v>NA</v>
      </c>
      <c r="M122" s="218" t="str">
        <f>InpCompany!$F25</f>
        <v>NA</v>
      </c>
      <c r="N122" s="218" t="str">
        <f>InpCompany!$F25</f>
        <v>NA</v>
      </c>
      <c r="O122" s="218" t="str">
        <f>InpCompany!$F25</f>
        <v>NA</v>
      </c>
      <c r="P122" s="218" t="str">
        <f>InpCompany!$F25</f>
        <v>NA</v>
      </c>
      <c r="Q122" s="218" t="str">
        <f>InpCompany!$F25</f>
        <v>NA</v>
      </c>
      <c r="R122" s="218" t="str">
        <f>InpCompany!$F25</f>
        <v>NA</v>
      </c>
      <c r="S122" s="218" t="str">
        <f>InpCompany!$F25</f>
        <v>NA</v>
      </c>
      <c r="T122" s="218" t="str">
        <f>InpCompany!$F25</f>
        <v>NA</v>
      </c>
      <c r="U122" s="218" t="str">
        <f>InpCompany!$F25</f>
        <v>NA</v>
      </c>
      <c r="V122" s="218" t="str">
        <f>InpCompany!$F25</f>
        <v>NA</v>
      </c>
      <c r="W122" s="218" t="str">
        <f>InpCompany!$F25</f>
        <v>NA</v>
      </c>
      <c r="X122" s="218" t="str">
        <f>InpCompany!$F25</f>
        <v>NA</v>
      </c>
      <c r="Y122" s="218" t="str">
        <f>InpCompany!$F25</f>
        <v>NA</v>
      </c>
      <c r="Z122" s="218" t="str">
        <f>InpCompany!$F25</f>
        <v>NA</v>
      </c>
      <c r="AA122" s="218" t="str">
        <f>InpCompany!$F25</f>
        <v>NA</v>
      </c>
      <c r="AB122" s="218" t="str">
        <f>InpCompany!$F25</f>
        <v>NA</v>
      </c>
      <c r="AC122" s="218" t="str">
        <f>InpCompany!$F25</f>
        <v>NA</v>
      </c>
      <c r="AD122" s="218" t="str">
        <f>InpCompany!$F25</f>
        <v>NA</v>
      </c>
      <c r="AE122" s="218" t="str">
        <f>InpCompany!$F25</f>
        <v>NA</v>
      </c>
      <c r="AF122" s="218" t="str">
        <f>InpCompany!$F25</f>
        <v>NA</v>
      </c>
      <c r="AG122" s="218" t="str">
        <f>InpCompany!$F25</f>
        <v>NA</v>
      </c>
      <c r="AH122" s="218" t="str">
        <f>InpCompany!$F25</f>
        <v>NA</v>
      </c>
      <c r="AI122" s="218" t="str">
        <f>InpCompany!$F25</f>
        <v>NA</v>
      </c>
      <c r="AJ122" s="218" t="str">
        <f>InpCompany!$F25</f>
        <v>NA</v>
      </c>
      <c r="AK122" s="218" t="str">
        <f>InpCompany!$F25</f>
        <v>NA</v>
      </c>
      <c r="AL122" s="218" t="str">
        <f>InpCompany!$F25</f>
        <v>NA</v>
      </c>
      <c r="AM122" s="218" t="str">
        <f>InpCompany!$F25</f>
        <v>NA</v>
      </c>
      <c r="AN122" s="218" t="str">
        <f>InpCompany!$F25</f>
        <v>NA</v>
      </c>
      <c r="AO122" s="218" t="str">
        <f>InpCompany!$F25</f>
        <v>NA</v>
      </c>
      <c r="AP122" s="218" t="str">
        <f>InpCompany!$F25</f>
        <v>NA</v>
      </c>
      <c r="AQ122" s="218" t="str">
        <f>InpCompany!$F25</f>
        <v>NA</v>
      </c>
      <c r="AR122" s="63" t="str">
        <f>InpCompany!$F25</f>
        <v>NA</v>
      </c>
      <c r="AS122" s="63" t="str">
        <f>InpCompany!$F25</f>
        <v>NA</v>
      </c>
      <c r="AT122" s="63" t="str">
        <f>InpCompany!$F25</f>
        <v>NA</v>
      </c>
      <c r="AU122" s="63" t="str">
        <f>InpCompany!$F25</f>
        <v>NA</v>
      </c>
      <c r="AV122" s="63" t="str">
        <f>InpCompany!$F25</f>
        <v>NA</v>
      </c>
      <c r="AW122" s="63" t="str">
        <f>InpCompany!$F25</f>
        <v>NA</v>
      </c>
      <c r="AX122" s="63" t="str">
        <f>InpCompany!$F25</f>
        <v>NA</v>
      </c>
      <c r="AY122" s="63" t="str">
        <f>InpCompany!$F25</f>
        <v>NA</v>
      </c>
      <c r="AZ122" s="63" t="str">
        <f>InpCompany!$F25</f>
        <v>NA</v>
      </c>
      <c r="BA122" s="63" t="str">
        <f>InpCompany!$F25</f>
        <v>NA</v>
      </c>
      <c r="BB122" s="63" t="str">
        <f>InpCompany!$F25</f>
        <v>NA</v>
      </c>
      <c r="BC122" s="63" t="str">
        <f>InpCompany!$F25</f>
        <v>NA</v>
      </c>
      <c r="BD122" s="63" t="str">
        <f>InpCompany!$F25</f>
        <v>NA</v>
      </c>
      <c r="BE122" s="63" t="str">
        <f>InpCompany!$F25</f>
        <v>NA</v>
      </c>
      <c r="BF122" s="63" t="str">
        <f>InpCompany!$F25</f>
        <v>NA</v>
      </c>
      <c r="BG122" s="63" t="str">
        <f>InpCompany!$F25</f>
        <v>NA</v>
      </c>
      <c r="BH122" s="63" t="str">
        <f>InpCompany!$F25</f>
        <v>NA</v>
      </c>
      <c r="BI122" s="63" t="str">
        <f>InpCompany!$F25</f>
        <v>NA</v>
      </c>
      <c r="BJ122" s="63" t="str">
        <f>InpCompany!$F25</f>
        <v>NA</v>
      </c>
      <c r="BK122" s="63" t="str">
        <f>InpCompany!$F25</f>
        <v>NA</v>
      </c>
      <c r="BL122" s="63" t="str">
        <f>InpCompany!$F25</f>
        <v>NA</v>
      </c>
      <c r="BM122" s="63" t="str">
        <f>InpCompany!$F25</f>
        <v>NA</v>
      </c>
      <c r="BN122" s="63" t="str">
        <f>InpCompany!$F25</f>
        <v>NA</v>
      </c>
      <c r="BO122" s="63" t="str">
        <f>InpCompany!$F25</f>
        <v>NA</v>
      </c>
      <c r="BP122" s="63" t="str">
        <f>InpCompany!$F25</f>
        <v>NA</v>
      </c>
      <c r="BQ122" s="63" t="str">
        <f>InpCompany!$F25</f>
        <v>NA</v>
      </c>
    </row>
    <row r="123" spans="5:69" s="16" customFormat="1" x14ac:dyDescent="0.3">
      <c r="E123" s="16" t="s">
        <v>280</v>
      </c>
      <c r="G123" s="16" t="str">
        <f>G11</f>
        <v>Performance commitment unit</v>
      </c>
      <c r="J123" s="216" t="str">
        <f t="shared" ref="J123:AO123" si="175">IF(J111,(((J119*J121*J122)/J128)*J78)+J113,"")</f>
        <v/>
      </c>
      <c r="K123" s="216" t="str">
        <f t="shared" si="175"/>
        <v/>
      </c>
      <c r="L123" s="216" t="str">
        <f t="shared" si="175"/>
        <v/>
      </c>
      <c r="M123" s="216" t="str">
        <f t="shared" si="175"/>
        <v/>
      </c>
      <c r="N123" s="216" t="str">
        <f t="shared" si="175"/>
        <v/>
      </c>
      <c r="O123" s="216" t="str">
        <f t="shared" si="175"/>
        <v/>
      </c>
      <c r="P123" s="216" t="str">
        <f t="shared" si="175"/>
        <v/>
      </c>
      <c r="Q123" s="216" t="str">
        <f t="shared" si="175"/>
        <v/>
      </c>
      <c r="R123" s="216" t="str">
        <f t="shared" si="175"/>
        <v/>
      </c>
      <c r="S123" s="216" t="str">
        <f t="shared" si="175"/>
        <v/>
      </c>
      <c r="T123" s="216" t="str">
        <f t="shared" si="175"/>
        <v/>
      </c>
      <c r="U123" s="216" t="str">
        <f t="shared" si="175"/>
        <v/>
      </c>
      <c r="V123" s="216" t="str">
        <f t="shared" si="175"/>
        <v/>
      </c>
      <c r="W123" s="216" t="str">
        <f t="shared" si="175"/>
        <v/>
      </c>
      <c r="X123" s="216" t="str">
        <f t="shared" si="175"/>
        <v/>
      </c>
      <c r="Y123" s="216" t="str">
        <f t="shared" si="175"/>
        <v/>
      </c>
      <c r="Z123" s="216" t="str">
        <f t="shared" si="175"/>
        <v/>
      </c>
      <c r="AA123" s="216" t="str">
        <f t="shared" si="175"/>
        <v/>
      </c>
      <c r="AB123" s="216" t="str">
        <f t="shared" si="175"/>
        <v/>
      </c>
      <c r="AC123" s="216" t="str">
        <f t="shared" si="175"/>
        <v/>
      </c>
      <c r="AD123" s="216" t="str">
        <f t="shared" si="175"/>
        <v/>
      </c>
      <c r="AE123" s="216" t="str">
        <f t="shared" si="175"/>
        <v/>
      </c>
      <c r="AF123" s="216" t="str">
        <f t="shared" si="175"/>
        <v/>
      </c>
      <c r="AG123" s="216" t="str">
        <f t="shared" si="175"/>
        <v/>
      </c>
      <c r="AH123" s="216" t="str">
        <f t="shared" si="175"/>
        <v/>
      </c>
      <c r="AI123" s="216" t="str">
        <f t="shared" si="175"/>
        <v/>
      </c>
      <c r="AJ123" s="216" t="str">
        <f t="shared" si="175"/>
        <v/>
      </c>
      <c r="AK123" s="216" t="str">
        <f t="shared" si="175"/>
        <v/>
      </c>
      <c r="AL123" s="216" t="str">
        <f t="shared" si="175"/>
        <v/>
      </c>
      <c r="AM123" s="216" t="str">
        <f t="shared" si="175"/>
        <v/>
      </c>
      <c r="AN123" s="216" t="str">
        <f t="shared" si="175"/>
        <v/>
      </c>
      <c r="AO123" s="216" t="str">
        <f t="shared" si="175"/>
        <v/>
      </c>
      <c r="AP123" s="216" t="str">
        <f t="shared" ref="AP123:BQ123" si="176">IF(AP111,(((AP119*AP121*AP122)/AP128)*AP78)+AP113,"")</f>
        <v/>
      </c>
      <c r="AQ123" s="216" t="str">
        <f t="shared" si="176"/>
        <v/>
      </c>
      <c r="AR123" s="59" t="str">
        <f t="shared" si="176"/>
        <v/>
      </c>
      <c r="AS123" s="59" t="str">
        <f t="shared" si="176"/>
        <v/>
      </c>
      <c r="AT123" s="59" t="str">
        <f t="shared" si="176"/>
        <v/>
      </c>
      <c r="AU123" s="59" t="str">
        <f t="shared" si="176"/>
        <v/>
      </c>
      <c r="AV123" s="59" t="str">
        <f t="shared" si="176"/>
        <v/>
      </c>
      <c r="AW123" s="59" t="str">
        <f t="shared" si="176"/>
        <v/>
      </c>
      <c r="AX123" s="59" t="str">
        <f t="shared" si="176"/>
        <v/>
      </c>
      <c r="AY123" s="59" t="str">
        <f t="shared" si="176"/>
        <v/>
      </c>
      <c r="AZ123" s="59" t="str">
        <f t="shared" si="176"/>
        <v/>
      </c>
      <c r="BA123" s="59" t="str">
        <f t="shared" si="176"/>
        <v/>
      </c>
      <c r="BB123" s="59" t="str">
        <f t="shared" si="176"/>
        <v/>
      </c>
      <c r="BC123" s="59" t="str">
        <f t="shared" si="176"/>
        <v/>
      </c>
      <c r="BD123" s="59" t="str">
        <f t="shared" si="176"/>
        <v/>
      </c>
      <c r="BE123" s="59" t="str">
        <f t="shared" si="176"/>
        <v/>
      </c>
      <c r="BF123" s="59" t="str">
        <f t="shared" si="176"/>
        <v/>
      </c>
      <c r="BG123" s="59" t="str">
        <f t="shared" si="176"/>
        <v/>
      </c>
      <c r="BH123" s="59" t="str">
        <f t="shared" si="176"/>
        <v/>
      </c>
      <c r="BI123" s="59" t="str">
        <f t="shared" si="176"/>
        <v/>
      </c>
      <c r="BJ123" s="59" t="str">
        <f t="shared" si="176"/>
        <v/>
      </c>
      <c r="BK123" s="59" t="str">
        <f t="shared" si="176"/>
        <v/>
      </c>
      <c r="BL123" s="59" t="str">
        <f t="shared" si="176"/>
        <v/>
      </c>
      <c r="BM123" s="59" t="str">
        <f t="shared" si="176"/>
        <v/>
      </c>
      <c r="BN123" s="59" t="str">
        <f t="shared" si="176"/>
        <v/>
      </c>
      <c r="BO123" s="59" t="str">
        <f t="shared" si="176"/>
        <v/>
      </c>
      <c r="BP123" s="59" t="str">
        <f t="shared" si="176"/>
        <v/>
      </c>
      <c r="BQ123" s="59" t="str">
        <f t="shared" si="176"/>
        <v/>
      </c>
    </row>
    <row r="124" spans="5:69" s="16" customFormat="1" x14ac:dyDescent="0.3">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row>
    <row r="125" spans="5:69" s="16" customFormat="1" x14ac:dyDescent="0.3">
      <c r="E125" s="16" t="s">
        <v>281</v>
      </c>
      <c r="G125" s="16" t="s">
        <v>202</v>
      </c>
      <c r="J125" s="208" t="b">
        <f t="shared" ref="J125:AO125" si="177">IF(J$111,IF(((J$81-J$113)*J$78)&gt;0,TRUE,FALSE),FALSE)</f>
        <v>0</v>
      </c>
      <c r="K125" s="208" t="b">
        <f t="shared" si="177"/>
        <v>0</v>
      </c>
      <c r="L125" s="208" t="b">
        <f t="shared" si="177"/>
        <v>0</v>
      </c>
      <c r="M125" s="208" t="b">
        <f t="shared" si="177"/>
        <v>0</v>
      </c>
      <c r="N125" s="208" t="b">
        <f t="shared" si="177"/>
        <v>0</v>
      </c>
      <c r="O125" s="208" t="b">
        <f t="shared" si="177"/>
        <v>0</v>
      </c>
      <c r="P125" s="208" t="b">
        <f t="shared" si="177"/>
        <v>0</v>
      </c>
      <c r="Q125" s="208" t="b">
        <f t="shared" si="177"/>
        <v>0</v>
      </c>
      <c r="R125" s="208" t="b">
        <f t="shared" si="177"/>
        <v>0</v>
      </c>
      <c r="S125" s="208" t="b">
        <f t="shared" si="177"/>
        <v>0</v>
      </c>
      <c r="T125" s="208" t="b">
        <f t="shared" si="177"/>
        <v>0</v>
      </c>
      <c r="U125" s="208" t="b">
        <f t="shared" si="177"/>
        <v>0</v>
      </c>
      <c r="V125" s="208" t="b">
        <f t="shared" si="177"/>
        <v>0</v>
      </c>
      <c r="W125" s="208" t="b">
        <f t="shared" si="177"/>
        <v>0</v>
      </c>
      <c r="X125" s="208" t="b">
        <f t="shared" si="177"/>
        <v>0</v>
      </c>
      <c r="Y125" s="208" t="b">
        <f t="shared" si="177"/>
        <v>0</v>
      </c>
      <c r="Z125" s="208" t="b">
        <f t="shared" si="177"/>
        <v>0</v>
      </c>
      <c r="AA125" s="208" t="b">
        <f t="shared" si="177"/>
        <v>0</v>
      </c>
      <c r="AB125" s="208" t="b">
        <f t="shared" si="177"/>
        <v>0</v>
      </c>
      <c r="AC125" s="208" t="b">
        <f t="shared" si="177"/>
        <v>0</v>
      </c>
      <c r="AD125" s="208" t="b">
        <f t="shared" si="177"/>
        <v>0</v>
      </c>
      <c r="AE125" s="208" t="b">
        <f t="shared" si="177"/>
        <v>0</v>
      </c>
      <c r="AF125" s="208" t="b">
        <f t="shared" si="177"/>
        <v>0</v>
      </c>
      <c r="AG125" s="208" t="b">
        <f t="shared" si="177"/>
        <v>0</v>
      </c>
      <c r="AH125" s="208" t="b">
        <f t="shared" si="177"/>
        <v>0</v>
      </c>
      <c r="AI125" s="208" t="b">
        <f t="shared" si="177"/>
        <v>0</v>
      </c>
      <c r="AJ125" s="208" t="b">
        <f t="shared" si="177"/>
        <v>0</v>
      </c>
      <c r="AK125" s="208" t="b">
        <f t="shared" si="177"/>
        <v>0</v>
      </c>
      <c r="AL125" s="208" t="b">
        <f t="shared" si="177"/>
        <v>0</v>
      </c>
      <c r="AM125" s="208" t="b">
        <f t="shared" si="177"/>
        <v>0</v>
      </c>
      <c r="AN125" s="208" t="b">
        <f t="shared" si="177"/>
        <v>0</v>
      </c>
      <c r="AO125" s="208" t="b">
        <f t="shared" si="177"/>
        <v>0</v>
      </c>
      <c r="AP125" s="208" t="b">
        <f t="shared" ref="AP125:BQ125" si="178">IF(AP$111,IF(((AP$81-AP$113)*AP$78)&gt;0,TRUE,FALSE),FALSE)</f>
        <v>0</v>
      </c>
      <c r="AQ125" s="208" t="b">
        <f t="shared" si="178"/>
        <v>0</v>
      </c>
      <c r="AR125" s="40" t="b">
        <f t="shared" si="178"/>
        <v>0</v>
      </c>
      <c r="AS125" s="40" t="b">
        <f t="shared" si="178"/>
        <v>0</v>
      </c>
      <c r="AT125" s="40" t="b">
        <f t="shared" si="178"/>
        <v>0</v>
      </c>
      <c r="AU125" s="40" t="b">
        <f t="shared" si="178"/>
        <v>0</v>
      </c>
      <c r="AV125" s="40" t="b">
        <f t="shared" si="178"/>
        <v>0</v>
      </c>
      <c r="AW125" s="40" t="b">
        <f t="shared" si="178"/>
        <v>0</v>
      </c>
      <c r="AX125" s="40" t="b">
        <f t="shared" si="178"/>
        <v>0</v>
      </c>
      <c r="AY125" s="40" t="b">
        <f t="shared" si="178"/>
        <v>0</v>
      </c>
      <c r="AZ125" s="40" t="b">
        <f t="shared" si="178"/>
        <v>0</v>
      </c>
      <c r="BA125" s="40" t="b">
        <f t="shared" si="178"/>
        <v>0</v>
      </c>
      <c r="BB125" s="40" t="b">
        <f t="shared" si="178"/>
        <v>0</v>
      </c>
      <c r="BC125" s="40" t="b">
        <f t="shared" si="178"/>
        <v>0</v>
      </c>
      <c r="BD125" s="40" t="b">
        <f t="shared" si="178"/>
        <v>0</v>
      </c>
      <c r="BE125" s="40" t="b">
        <f t="shared" si="178"/>
        <v>0</v>
      </c>
      <c r="BF125" s="40" t="b">
        <f t="shared" si="178"/>
        <v>0</v>
      </c>
      <c r="BG125" s="40" t="b">
        <f t="shared" si="178"/>
        <v>0</v>
      </c>
      <c r="BH125" s="40" t="b">
        <f t="shared" si="178"/>
        <v>0</v>
      </c>
      <c r="BI125" s="40" t="b">
        <f t="shared" si="178"/>
        <v>0</v>
      </c>
      <c r="BJ125" s="40" t="b">
        <f t="shared" si="178"/>
        <v>0</v>
      </c>
      <c r="BK125" s="40" t="b">
        <f t="shared" si="178"/>
        <v>0</v>
      </c>
      <c r="BL125" s="40" t="b">
        <f t="shared" si="178"/>
        <v>0</v>
      </c>
      <c r="BM125" s="40" t="b">
        <f t="shared" si="178"/>
        <v>0</v>
      </c>
      <c r="BN125" s="40" t="b">
        <f t="shared" si="178"/>
        <v>0</v>
      </c>
      <c r="BO125" s="40" t="b">
        <f t="shared" si="178"/>
        <v>0</v>
      </c>
      <c r="BP125" s="40" t="b">
        <f t="shared" si="178"/>
        <v>0</v>
      </c>
      <c r="BQ125" s="40" t="b">
        <f t="shared" si="178"/>
        <v>0</v>
      </c>
    </row>
    <row r="126" spans="5:69" s="16" customFormat="1" x14ac:dyDescent="0.3">
      <c r="E126" s="16" t="s">
        <v>282</v>
      </c>
      <c r="G126" s="16" t="str">
        <f>G11</f>
        <v>Performance commitment unit</v>
      </c>
      <c r="J126" s="216">
        <f t="shared" ref="J126:AO126" si="179">IF(J78&gt;0,MIN(J81,J123),MAX(J81,J123))</f>
        <v>99.948999999999998</v>
      </c>
      <c r="K126" s="216">
        <f t="shared" si="179"/>
        <v>1</v>
      </c>
      <c r="L126" s="216">
        <f t="shared" si="179"/>
        <v>6368</v>
      </c>
      <c r="M126" s="216" t="e">
        <f t="shared" si="179"/>
        <v>#VALUE!</v>
      </c>
      <c r="N126" s="216">
        <f t="shared" si="179"/>
        <v>270.8</v>
      </c>
      <c r="O126" s="216">
        <f t="shared" si="179"/>
        <v>7.56</v>
      </c>
      <c r="P126" s="216">
        <f t="shared" si="179"/>
        <v>135</v>
      </c>
      <c r="Q126" s="216" t="e">
        <f t="shared" si="179"/>
        <v>#VALUE!</v>
      </c>
      <c r="R126" s="216">
        <f t="shared" si="179"/>
        <v>107</v>
      </c>
      <c r="S126" s="216">
        <f t="shared" si="179"/>
        <v>11</v>
      </c>
      <c r="T126" s="216">
        <f t="shared" si="179"/>
        <v>11806</v>
      </c>
      <c r="U126" s="216" t="e">
        <f t="shared" si="179"/>
        <v>#VALUE!</v>
      </c>
      <c r="V126" s="216">
        <f t="shared" si="179"/>
        <v>15</v>
      </c>
      <c r="W126" s="216">
        <f t="shared" si="179"/>
        <v>100</v>
      </c>
      <c r="X126" s="216">
        <f t="shared" si="179"/>
        <v>1602</v>
      </c>
      <c r="Y126" s="216">
        <f t="shared" si="179"/>
        <v>9139</v>
      </c>
      <c r="Z126" s="216">
        <f t="shared" si="179"/>
        <v>7</v>
      </c>
      <c r="AA126" s="216">
        <f t="shared" si="179"/>
        <v>159</v>
      </c>
      <c r="AB126" s="216" t="e">
        <f t="shared" si="179"/>
        <v>#VALUE!</v>
      </c>
      <c r="AC126" s="216">
        <f t="shared" si="179"/>
        <v>16</v>
      </c>
      <c r="AD126" s="216" t="e">
        <f t="shared" si="179"/>
        <v>#VALUE!</v>
      </c>
      <c r="AE126" s="216">
        <f t="shared" si="179"/>
        <v>11</v>
      </c>
      <c r="AF126" s="216">
        <f t="shared" si="179"/>
        <v>352</v>
      </c>
      <c r="AG126" s="216">
        <f t="shared" si="179"/>
        <v>11806</v>
      </c>
      <c r="AH126" s="216">
        <f t="shared" si="179"/>
        <v>15</v>
      </c>
      <c r="AI126" s="216">
        <f t="shared" si="179"/>
        <v>100</v>
      </c>
      <c r="AJ126" s="216">
        <f t="shared" si="179"/>
        <v>83.2</v>
      </c>
      <c r="AK126" s="216">
        <f t="shared" si="179"/>
        <v>15140</v>
      </c>
      <c r="AL126" s="216">
        <f t="shared" si="179"/>
        <v>92</v>
      </c>
      <c r="AM126" s="216">
        <f t="shared" si="179"/>
        <v>3.06</v>
      </c>
      <c r="AN126" s="216">
        <f t="shared" si="179"/>
        <v>35939</v>
      </c>
      <c r="AO126" s="216">
        <f t="shared" si="179"/>
        <v>78</v>
      </c>
      <c r="AP126" s="216">
        <f t="shared" ref="AP126:BQ126" si="180">IF(AP78&gt;0,MIN(AP81,AP123),MAX(AP81,AP123))</f>
        <v>15</v>
      </c>
      <c r="AQ126" s="216">
        <f t="shared" si="180"/>
        <v>100</v>
      </c>
      <c r="AR126" s="59">
        <f t="shared" si="180"/>
        <v>0</v>
      </c>
      <c r="AS126" s="59">
        <f t="shared" si="180"/>
        <v>0</v>
      </c>
      <c r="AT126" s="59">
        <f t="shared" si="180"/>
        <v>0</v>
      </c>
      <c r="AU126" s="59">
        <f t="shared" si="180"/>
        <v>0</v>
      </c>
      <c r="AV126" s="59">
        <f t="shared" si="180"/>
        <v>0</v>
      </c>
      <c r="AW126" s="59">
        <f t="shared" si="180"/>
        <v>0</v>
      </c>
      <c r="AX126" s="59">
        <f t="shared" si="180"/>
        <v>0</v>
      </c>
      <c r="AY126" s="59">
        <f t="shared" si="180"/>
        <v>0</v>
      </c>
      <c r="AZ126" s="59">
        <f t="shared" si="180"/>
        <v>0</v>
      </c>
      <c r="BA126" s="59">
        <f t="shared" si="180"/>
        <v>0</v>
      </c>
      <c r="BB126" s="59">
        <f t="shared" si="180"/>
        <v>0</v>
      </c>
      <c r="BC126" s="59">
        <f t="shared" si="180"/>
        <v>0</v>
      </c>
      <c r="BD126" s="59">
        <f t="shared" si="180"/>
        <v>0</v>
      </c>
      <c r="BE126" s="59">
        <f t="shared" si="180"/>
        <v>0</v>
      </c>
      <c r="BF126" s="59">
        <f t="shared" si="180"/>
        <v>0</v>
      </c>
      <c r="BG126" s="59">
        <f t="shared" si="180"/>
        <v>0</v>
      </c>
      <c r="BH126" s="59">
        <f t="shared" si="180"/>
        <v>0</v>
      </c>
      <c r="BI126" s="59">
        <f t="shared" si="180"/>
        <v>0</v>
      </c>
      <c r="BJ126" s="59">
        <f t="shared" si="180"/>
        <v>0</v>
      </c>
      <c r="BK126" s="59">
        <f t="shared" si="180"/>
        <v>0</v>
      </c>
      <c r="BL126" s="59">
        <f t="shared" si="180"/>
        <v>0</v>
      </c>
      <c r="BM126" s="59">
        <f t="shared" si="180"/>
        <v>0</v>
      </c>
      <c r="BN126" s="59">
        <f t="shared" si="180"/>
        <v>0</v>
      </c>
      <c r="BO126" s="59">
        <f t="shared" si="180"/>
        <v>0</v>
      </c>
      <c r="BP126" s="59">
        <f t="shared" si="180"/>
        <v>0</v>
      </c>
      <c r="BQ126" s="59">
        <f t="shared" si="180"/>
        <v>0</v>
      </c>
    </row>
    <row r="127" spans="5:69" s="16" customFormat="1" x14ac:dyDescent="0.3">
      <c r="E127" s="16" t="s">
        <v>283</v>
      </c>
      <c r="G127" s="16" t="str">
        <f>G11</f>
        <v>Performance commitment unit</v>
      </c>
      <c r="J127" s="216">
        <f>IF(J111,ABS(J126-J113)*J125,0)</f>
        <v>0</v>
      </c>
      <c r="K127" s="216">
        <f t="shared" ref="K127:BQ127" si="181">IF(K111,ABS(K126-K113)*K125,0)</f>
        <v>0</v>
      </c>
      <c r="L127" s="216">
        <f t="shared" si="181"/>
        <v>0</v>
      </c>
      <c r="M127" s="216">
        <f t="shared" si="181"/>
        <v>0</v>
      </c>
      <c r="N127" s="216">
        <f t="shared" si="181"/>
        <v>0</v>
      </c>
      <c r="O127" s="216">
        <f t="shared" si="181"/>
        <v>0</v>
      </c>
      <c r="P127" s="216">
        <f t="shared" si="181"/>
        <v>0</v>
      </c>
      <c r="Q127" s="216">
        <f t="shared" si="181"/>
        <v>0</v>
      </c>
      <c r="R127" s="216">
        <f t="shared" si="181"/>
        <v>0</v>
      </c>
      <c r="S127" s="216">
        <f t="shared" si="181"/>
        <v>0</v>
      </c>
      <c r="T127" s="216">
        <f t="shared" si="181"/>
        <v>0</v>
      </c>
      <c r="U127" s="216">
        <f t="shared" si="181"/>
        <v>0</v>
      </c>
      <c r="V127" s="216">
        <f t="shared" si="181"/>
        <v>0</v>
      </c>
      <c r="W127" s="216">
        <f t="shared" si="181"/>
        <v>0</v>
      </c>
      <c r="X127" s="216">
        <f t="shared" si="181"/>
        <v>0</v>
      </c>
      <c r="Y127" s="216">
        <f t="shared" si="181"/>
        <v>0</v>
      </c>
      <c r="Z127" s="216">
        <f t="shared" si="181"/>
        <v>0</v>
      </c>
      <c r="AA127" s="216">
        <f t="shared" si="181"/>
        <v>0</v>
      </c>
      <c r="AB127" s="216">
        <f t="shared" si="181"/>
        <v>0</v>
      </c>
      <c r="AC127" s="216">
        <f t="shared" si="181"/>
        <v>0</v>
      </c>
      <c r="AD127" s="216">
        <f t="shared" si="181"/>
        <v>0</v>
      </c>
      <c r="AE127" s="216">
        <f t="shared" si="181"/>
        <v>0</v>
      </c>
      <c r="AF127" s="216">
        <f t="shared" si="181"/>
        <v>0</v>
      </c>
      <c r="AG127" s="216">
        <f t="shared" si="181"/>
        <v>0</v>
      </c>
      <c r="AH127" s="216">
        <f t="shared" si="181"/>
        <v>0</v>
      </c>
      <c r="AI127" s="216">
        <f t="shared" si="181"/>
        <v>0</v>
      </c>
      <c r="AJ127" s="216">
        <f t="shared" si="181"/>
        <v>0</v>
      </c>
      <c r="AK127" s="216">
        <f t="shared" si="181"/>
        <v>0</v>
      </c>
      <c r="AL127" s="216">
        <f t="shared" si="181"/>
        <v>0</v>
      </c>
      <c r="AM127" s="216">
        <f t="shared" si="181"/>
        <v>0</v>
      </c>
      <c r="AN127" s="216">
        <f t="shared" si="181"/>
        <v>0</v>
      </c>
      <c r="AO127" s="216">
        <f t="shared" si="181"/>
        <v>0</v>
      </c>
      <c r="AP127" s="216">
        <f t="shared" si="181"/>
        <v>0</v>
      </c>
      <c r="AQ127" s="216">
        <f t="shared" si="181"/>
        <v>0</v>
      </c>
      <c r="AR127" s="59">
        <f t="shared" si="181"/>
        <v>0</v>
      </c>
      <c r="AS127" s="59">
        <f t="shared" si="181"/>
        <v>0</v>
      </c>
      <c r="AT127" s="59">
        <f t="shared" si="181"/>
        <v>0</v>
      </c>
      <c r="AU127" s="59">
        <f t="shared" si="181"/>
        <v>0</v>
      </c>
      <c r="AV127" s="59">
        <f t="shared" si="181"/>
        <v>0</v>
      </c>
      <c r="AW127" s="59">
        <f t="shared" si="181"/>
        <v>0</v>
      </c>
      <c r="AX127" s="59">
        <f t="shared" si="181"/>
        <v>0</v>
      </c>
      <c r="AY127" s="59">
        <f t="shared" si="181"/>
        <v>0</v>
      </c>
      <c r="AZ127" s="59">
        <f t="shared" si="181"/>
        <v>0</v>
      </c>
      <c r="BA127" s="59">
        <f t="shared" si="181"/>
        <v>0</v>
      </c>
      <c r="BB127" s="59">
        <f t="shared" si="181"/>
        <v>0</v>
      </c>
      <c r="BC127" s="59">
        <f t="shared" si="181"/>
        <v>0</v>
      </c>
      <c r="BD127" s="59">
        <f t="shared" si="181"/>
        <v>0</v>
      </c>
      <c r="BE127" s="59">
        <f t="shared" si="181"/>
        <v>0</v>
      </c>
      <c r="BF127" s="59">
        <f t="shared" si="181"/>
        <v>0</v>
      </c>
      <c r="BG127" s="59">
        <f t="shared" si="181"/>
        <v>0</v>
      </c>
      <c r="BH127" s="59">
        <f t="shared" si="181"/>
        <v>0</v>
      </c>
      <c r="BI127" s="59">
        <f t="shared" si="181"/>
        <v>0</v>
      </c>
      <c r="BJ127" s="59">
        <f t="shared" si="181"/>
        <v>0</v>
      </c>
      <c r="BK127" s="59">
        <f t="shared" si="181"/>
        <v>0</v>
      </c>
      <c r="BL127" s="59">
        <f t="shared" si="181"/>
        <v>0</v>
      </c>
      <c r="BM127" s="59">
        <f t="shared" si="181"/>
        <v>0</v>
      </c>
      <c r="BN127" s="59">
        <f t="shared" si="181"/>
        <v>0</v>
      </c>
      <c r="BO127" s="59">
        <f t="shared" si="181"/>
        <v>0</v>
      </c>
      <c r="BP127" s="59">
        <f t="shared" si="181"/>
        <v>0</v>
      </c>
      <c r="BQ127" s="59">
        <f t="shared" si="181"/>
        <v>0</v>
      </c>
    </row>
    <row r="128" spans="5:69" s="16" customFormat="1" x14ac:dyDescent="0.3">
      <c r="E128" s="64" t="str">
        <f>E53</f>
        <v>Enhanced outperformance rate</v>
      </c>
      <c r="G128" s="64" t="str">
        <f>G53</f>
        <v>£m/unit (2012-13 prices)</v>
      </c>
      <c r="J128" s="215" t="str">
        <f t="shared" ref="J128:AO128" si="182">J53</f>
        <v/>
      </c>
      <c r="K128" s="215" t="str">
        <f t="shared" si="182"/>
        <v/>
      </c>
      <c r="L128" s="215" t="str">
        <f t="shared" si="182"/>
        <v/>
      </c>
      <c r="M128" s="215" t="str">
        <f t="shared" si="182"/>
        <v/>
      </c>
      <c r="N128" s="215" t="str">
        <f t="shared" si="182"/>
        <v/>
      </c>
      <c r="O128" s="215" t="str">
        <f t="shared" si="182"/>
        <v/>
      </c>
      <c r="P128" s="215" t="str">
        <f t="shared" si="182"/>
        <v/>
      </c>
      <c r="Q128" s="215" t="str">
        <f t="shared" si="182"/>
        <v/>
      </c>
      <c r="R128" s="215" t="str">
        <f t="shared" si="182"/>
        <v/>
      </c>
      <c r="S128" s="215" t="str">
        <f t="shared" si="182"/>
        <v/>
      </c>
      <c r="T128" s="215" t="str">
        <f t="shared" si="182"/>
        <v/>
      </c>
      <c r="U128" s="215" t="str">
        <f t="shared" si="182"/>
        <v/>
      </c>
      <c r="V128" s="215" t="str">
        <f t="shared" si="182"/>
        <v/>
      </c>
      <c r="W128" s="215" t="str">
        <f t="shared" si="182"/>
        <v/>
      </c>
      <c r="X128" s="215" t="str">
        <f t="shared" si="182"/>
        <v/>
      </c>
      <c r="Y128" s="215" t="str">
        <f t="shared" si="182"/>
        <v/>
      </c>
      <c r="Z128" s="215" t="str">
        <f t="shared" si="182"/>
        <v/>
      </c>
      <c r="AA128" s="215" t="str">
        <f t="shared" si="182"/>
        <v/>
      </c>
      <c r="AB128" s="215" t="str">
        <f t="shared" si="182"/>
        <v/>
      </c>
      <c r="AC128" s="215" t="str">
        <f t="shared" si="182"/>
        <v/>
      </c>
      <c r="AD128" s="215" t="str">
        <f t="shared" si="182"/>
        <v/>
      </c>
      <c r="AE128" s="215" t="str">
        <f t="shared" si="182"/>
        <v/>
      </c>
      <c r="AF128" s="215" t="str">
        <f t="shared" si="182"/>
        <v/>
      </c>
      <c r="AG128" s="215" t="str">
        <f t="shared" si="182"/>
        <v/>
      </c>
      <c r="AH128" s="215" t="str">
        <f t="shared" si="182"/>
        <v/>
      </c>
      <c r="AI128" s="215" t="str">
        <f t="shared" si="182"/>
        <v/>
      </c>
      <c r="AJ128" s="215" t="str">
        <f t="shared" si="182"/>
        <v/>
      </c>
      <c r="AK128" s="215" t="str">
        <f t="shared" si="182"/>
        <v/>
      </c>
      <c r="AL128" s="215" t="str">
        <f t="shared" si="182"/>
        <v/>
      </c>
      <c r="AM128" s="215" t="str">
        <f t="shared" si="182"/>
        <v/>
      </c>
      <c r="AN128" s="215" t="str">
        <f t="shared" si="182"/>
        <v/>
      </c>
      <c r="AO128" s="215" t="str">
        <f t="shared" si="182"/>
        <v/>
      </c>
      <c r="AP128" s="215" t="str">
        <f t="shared" ref="AP128:BQ128" si="183">AP53</f>
        <v/>
      </c>
      <c r="AQ128" s="215" t="str">
        <f t="shared" si="183"/>
        <v/>
      </c>
      <c r="AR128" s="57" t="str">
        <f t="shared" si="183"/>
        <v/>
      </c>
      <c r="AS128" s="57" t="str">
        <f t="shared" si="183"/>
        <v/>
      </c>
      <c r="AT128" s="57" t="str">
        <f t="shared" si="183"/>
        <v/>
      </c>
      <c r="AU128" s="57" t="str">
        <f t="shared" si="183"/>
        <v/>
      </c>
      <c r="AV128" s="57" t="str">
        <f t="shared" si="183"/>
        <v/>
      </c>
      <c r="AW128" s="57" t="str">
        <f t="shared" si="183"/>
        <v/>
      </c>
      <c r="AX128" s="57" t="str">
        <f t="shared" si="183"/>
        <v/>
      </c>
      <c r="AY128" s="57" t="str">
        <f t="shared" si="183"/>
        <v/>
      </c>
      <c r="AZ128" s="57" t="str">
        <f t="shared" si="183"/>
        <v/>
      </c>
      <c r="BA128" s="57" t="str">
        <f t="shared" si="183"/>
        <v/>
      </c>
      <c r="BB128" s="57" t="str">
        <f t="shared" si="183"/>
        <v/>
      </c>
      <c r="BC128" s="57" t="str">
        <f t="shared" si="183"/>
        <v/>
      </c>
      <c r="BD128" s="57" t="str">
        <f t="shared" si="183"/>
        <v/>
      </c>
      <c r="BE128" s="57" t="str">
        <f t="shared" si="183"/>
        <v/>
      </c>
      <c r="BF128" s="57" t="str">
        <f t="shared" si="183"/>
        <v/>
      </c>
      <c r="BG128" s="57" t="str">
        <f t="shared" si="183"/>
        <v/>
      </c>
      <c r="BH128" s="57" t="str">
        <f t="shared" si="183"/>
        <v/>
      </c>
      <c r="BI128" s="57" t="str">
        <f t="shared" si="183"/>
        <v/>
      </c>
      <c r="BJ128" s="57" t="str">
        <f t="shared" si="183"/>
        <v/>
      </c>
      <c r="BK128" s="57" t="str">
        <f t="shared" si="183"/>
        <v/>
      </c>
      <c r="BL128" s="57" t="str">
        <f t="shared" si="183"/>
        <v/>
      </c>
      <c r="BM128" s="57" t="str">
        <f t="shared" si="183"/>
        <v/>
      </c>
      <c r="BN128" s="57" t="str">
        <f t="shared" si="183"/>
        <v/>
      </c>
      <c r="BO128" s="57" t="str">
        <f t="shared" si="183"/>
        <v/>
      </c>
      <c r="BP128" s="57" t="str">
        <f t="shared" si="183"/>
        <v/>
      </c>
      <c r="BQ128" s="57" t="str">
        <f t="shared" si="183"/>
        <v/>
      </c>
    </row>
    <row r="129" spans="4:69" s="16" customFormat="1" x14ac:dyDescent="0.3">
      <c r="E129" s="16" t="s">
        <v>284</v>
      </c>
      <c r="G129" s="16" t="str">
        <f>InpCompany!$F$11</f>
        <v>£m (2012-13 prices)</v>
      </c>
      <c r="J129" s="210">
        <f>IF(J111,J127*J128,0)</f>
        <v>0</v>
      </c>
      <c r="K129" s="210">
        <f t="shared" ref="K129:BQ129" si="184">IF(K111,K127*K128,0)</f>
        <v>0</v>
      </c>
      <c r="L129" s="210">
        <f t="shared" si="184"/>
        <v>0</v>
      </c>
      <c r="M129" s="210">
        <f t="shared" si="184"/>
        <v>0</v>
      </c>
      <c r="N129" s="210">
        <f t="shared" si="184"/>
        <v>0</v>
      </c>
      <c r="O129" s="210">
        <f t="shared" si="184"/>
        <v>0</v>
      </c>
      <c r="P129" s="210">
        <f t="shared" si="184"/>
        <v>0</v>
      </c>
      <c r="Q129" s="210">
        <f t="shared" si="184"/>
        <v>0</v>
      </c>
      <c r="R129" s="210">
        <f t="shared" si="184"/>
        <v>0</v>
      </c>
      <c r="S129" s="210">
        <f t="shared" si="184"/>
        <v>0</v>
      </c>
      <c r="T129" s="210">
        <f t="shared" si="184"/>
        <v>0</v>
      </c>
      <c r="U129" s="210">
        <f t="shared" si="184"/>
        <v>0</v>
      </c>
      <c r="V129" s="210">
        <f t="shared" si="184"/>
        <v>0</v>
      </c>
      <c r="W129" s="210">
        <f t="shared" si="184"/>
        <v>0</v>
      </c>
      <c r="X129" s="210">
        <f t="shared" si="184"/>
        <v>0</v>
      </c>
      <c r="Y129" s="210">
        <f t="shared" si="184"/>
        <v>0</v>
      </c>
      <c r="Z129" s="210">
        <f t="shared" si="184"/>
        <v>0</v>
      </c>
      <c r="AA129" s="210">
        <f t="shared" si="184"/>
        <v>0</v>
      </c>
      <c r="AB129" s="210">
        <f t="shared" si="184"/>
        <v>0</v>
      </c>
      <c r="AC129" s="210">
        <f t="shared" si="184"/>
        <v>0</v>
      </c>
      <c r="AD129" s="210">
        <f t="shared" si="184"/>
        <v>0</v>
      </c>
      <c r="AE129" s="210">
        <f t="shared" si="184"/>
        <v>0</v>
      </c>
      <c r="AF129" s="210">
        <f t="shared" si="184"/>
        <v>0</v>
      </c>
      <c r="AG129" s="210">
        <f t="shared" si="184"/>
        <v>0</v>
      </c>
      <c r="AH129" s="210">
        <f t="shared" si="184"/>
        <v>0</v>
      </c>
      <c r="AI129" s="210">
        <f t="shared" si="184"/>
        <v>0</v>
      </c>
      <c r="AJ129" s="210">
        <f t="shared" si="184"/>
        <v>0</v>
      </c>
      <c r="AK129" s="210">
        <f t="shared" si="184"/>
        <v>0</v>
      </c>
      <c r="AL129" s="210">
        <f t="shared" si="184"/>
        <v>0</v>
      </c>
      <c r="AM129" s="210">
        <f t="shared" si="184"/>
        <v>0</v>
      </c>
      <c r="AN129" s="210">
        <f t="shared" si="184"/>
        <v>0</v>
      </c>
      <c r="AO129" s="210">
        <f t="shared" si="184"/>
        <v>0</v>
      </c>
      <c r="AP129" s="210">
        <f t="shared" si="184"/>
        <v>0</v>
      </c>
      <c r="AQ129" s="210">
        <f t="shared" si="184"/>
        <v>0</v>
      </c>
      <c r="AR129" s="42">
        <f t="shared" si="184"/>
        <v>0</v>
      </c>
      <c r="AS129" s="42">
        <f t="shared" si="184"/>
        <v>0</v>
      </c>
      <c r="AT129" s="42">
        <f t="shared" si="184"/>
        <v>0</v>
      </c>
      <c r="AU129" s="42">
        <f t="shared" si="184"/>
        <v>0</v>
      </c>
      <c r="AV129" s="42">
        <f t="shared" si="184"/>
        <v>0</v>
      </c>
      <c r="AW129" s="42">
        <f t="shared" si="184"/>
        <v>0</v>
      </c>
      <c r="AX129" s="42">
        <f t="shared" si="184"/>
        <v>0</v>
      </c>
      <c r="AY129" s="42">
        <f t="shared" si="184"/>
        <v>0</v>
      </c>
      <c r="AZ129" s="42">
        <f t="shared" si="184"/>
        <v>0</v>
      </c>
      <c r="BA129" s="42">
        <f t="shared" si="184"/>
        <v>0</v>
      </c>
      <c r="BB129" s="42">
        <f t="shared" si="184"/>
        <v>0</v>
      </c>
      <c r="BC129" s="42">
        <f t="shared" si="184"/>
        <v>0</v>
      </c>
      <c r="BD129" s="42">
        <f t="shared" si="184"/>
        <v>0</v>
      </c>
      <c r="BE129" s="42">
        <f t="shared" si="184"/>
        <v>0</v>
      </c>
      <c r="BF129" s="42">
        <f t="shared" si="184"/>
        <v>0</v>
      </c>
      <c r="BG129" s="42">
        <f t="shared" si="184"/>
        <v>0</v>
      </c>
      <c r="BH129" s="42">
        <f t="shared" si="184"/>
        <v>0</v>
      </c>
      <c r="BI129" s="42">
        <f t="shared" si="184"/>
        <v>0</v>
      </c>
      <c r="BJ129" s="42">
        <f t="shared" si="184"/>
        <v>0</v>
      </c>
      <c r="BK129" s="42">
        <f t="shared" si="184"/>
        <v>0</v>
      </c>
      <c r="BL129" s="42">
        <f t="shared" si="184"/>
        <v>0</v>
      </c>
      <c r="BM129" s="42">
        <f t="shared" si="184"/>
        <v>0</v>
      </c>
      <c r="BN129" s="42">
        <f t="shared" si="184"/>
        <v>0</v>
      </c>
      <c r="BO129" s="42">
        <f t="shared" si="184"/>
        <v>0</v>
      </c>
      <c r="BP129" s="42">
        <f t="shared" si="184"/>
        <v>0</v>
      </c>
      <c r="BQ129" s="42">
        <f t="shared" si="184"/>
        <v>0</v>
      </c>
    </row>
    <row r="130" spans="4:69" s="16" customFormat="1" x14ac:dyDescent="0.3">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row>
    <row r="131" spans="4:69" s="16" customFormat="1" x14ac:dyDescent="0.3">
      <c r="E131" s="16" t="s">
        <v>285</v>
      </c>
      <c r="G131" s="16" t="s">
        <v>202</v>
      </c>
      <c r="J131" s="208" t="b">
        <f t="shared" ref="J131:AO131" si="185">IF(J$111,IF(((J$81-J$114)*J$78)&lt;0,TRUE,FALSE),FALSE)</f>
        <v>0</v>
      </c>
      <c r="K131" s="208" t="b">
        <f t="shared" si="185"/>
        <v>0</v>
      </c>
      <c r="L131" s="208" t="b">
        <f t="shared" si="185"/>
        <v>0</v>
      </c>
      <c r="M131" s="208" t="b">
        <f t="shared" si="185"/>
        <v>0</v>
      </c>
      <c r="N131" s="208" t="b">
        <f t="shared" si="185"/>
        <v>0</v>
      </c>
      <c r="O131" s="208" t="b">
        <f t="shared" si="185"/>
        <v>0</v>
      </c>
      <c r="P131" s="208" t="b">
        <f t="shared" si="185"/>
        <v>0</v>
      </c>
      <c r="Q131" s="208" t="b">
        <f t="shared" si="185"/>
        <v>0</v>
      </c>
      <c r="R131" s="208" t="b">
        <f t="shared" si="185"/>
        <v>0</v>
      </c>
      <c r="S131" s="208" t="b">
        <f t="shared" si="185"/>
        <v>0</v>
      </c>
      <c r="T131" s="208" t="b">
        <f t="shared" si="185"/>
        <v>0</v>
      </c>
      <c r="U131" s="208" t="b">
        <f t="shared" si="185"/>
        <v>0</v>
      </c>
      <c r="V131" s="208" t="b">
        <f t="shared" si="185"/>
        <v>0</v>
      </c>
      <c r="W131" s="208" t="b">
        <f t="shared" si="185"/>
        <v>0</v>
      </c>
      <c r="X131" s="208" t="b">
        <f t="shared" si="185"/>
        <v>0</v>
      </c>
      <c r="Y131" s="208" t="b">
        <f t="shared" si="185"/>
        <v>0</v>
      </c>
      <c r="Z131" s="208" t="b">
        <f t="shared" si="185"/>
        <v>0</v>
      </c>
      <c r="AA131" s="208" t="b">
        <f t="shared" si="185"/>
        <v>0</v>
      </c>
      <c r="AB131" s="208" t="b">
        <f t="shared" si="185"/>
        <v>0</v>
      </c>
      <c r="AC131" s="208" t="b">
        <f t="shared" si="185"/>
        <v>0</v>
      </c>
      <c r="AD131" s="208" t="b">
        <f t="shared" si="185"/>
        <v>0</v>
      </c>
      <c r="AE131" s="208" t="b">
        <f t="shared" si="185"/>
        <v>0</v>
      </c>
      <c r="AF131" s="208" t="b">
        <f t="shared" si="185"/>
        <v>0</v>
      </c>
      <c r="AG131" s="208" t="b">
        <f t="shared" si="185"/>
        <v>0</v>
      </c>
      <c r="AH131" s="208" t="b">
        <f t="shared" si="185"/>
        <v>0</v>
      </c>
      <c r="AI131" s="208" t="b">
        <f t="shared" si="185"/>
        <v>0</v>
      </c>
      <c r="AJ131" s="208" t="b">
        <f t="shared" si="185"/>
        <v>0</v>
      </c>
      <c r="AK131" s="208" t="b">
        <f t="shared" si="185"/>
        <v>0</v>
      </c>
      <c r="AL131" s="208" t="b">
        <f t="shared" si="185"/>
        <v>0</v>
      </c>
      <c r="AM131" s="208" t="b">
        <f t="shared" si="185"/>
        <v>0</v>
      </c>
      <c r="AN131" s="208" t="b">
        <f t="shared" si="185"/>
        <v>0</v>
      </c>
      <c r="AO131" s="208" t="b">
        <f t="shared" si="185"/>
        <v>0</v>
      </c>
      <c r="AP131" s="208" t="b">
        <f t="shared" ref="AP131:BQ131" si="186">IF(AP$111,IF(((AP$81-AP$114)*AP$78)&lt;0,TRUE,FALSE),FALSE)</f>
        <v>0</v>
      </c>
      <c r="AQ131" s="208" t="b">
        <f t="shared" si="186"/>
        <v>0</v>
      </c>
      <c r="AR131" s="40" t="b">
        <f t="shared" si="186"/>
        <v>0</v>
      </c>
      <c r="AS131" s="40" t="b">
        <f t="shared" si="186"/>
        <v>0</v>
      </c>
      <c r="AT131" s="40" t="b">
        <f t="shared" si="186"/>
        <v>0</v>
      </c>
      <c r="AU131" s="40" t="b">
        <f t="shared" si="186"/>
        <v>0</v>
      </c>
      <c r="AV131" s="40" t="b">
        <f t="shared" si="186"/>
        <v>0</v>
      </c>
      <c r="AW131" s="40" t="b">
        <f t="shared" si="186"/>
        <v>0</v>
      </c>
      <c r="AX131" s="40" t="b">
        <f t="shared" si="186"/>
        <v>0</v>
      </c>
      <c r="AY131" s="40" t="b">
        <f t="shared" si="186"/>
        <v>0</v>
      </c>
      <c r="AZ131" s="40" t="b">
        <f t="shared" si="186"/>
        <v>0</v>
      </c>
      <c r="BA131" s="40" t="b">
        <f t="shared" si="186"/>
        <v>0</v>
      </c>
      <c r="BB131" s="40" t="b">
        <f t="shared" si="186"/>
        <v>0</v>
      </c>
      <c r="BC131" s="40" t="b">
        <f t="shared" si="186"/>
        <v>0</v>
      </c>
      <c r="BD131" s="40" t="b">
        <f t="shared" si="186"/>
        <v>0</v>
      </c>
      <c r="BE131" s="40" t="b">
        <f t="shared" si="186"/>
        <v>0</v>
      </c>
      <c r="BF131" s="40" t="b">
        <f t="shared" si="186"/>
        <v>0</v>
      </c>
      <c r="BG131" s="40" t="b">
        <f t="shared" si="186"/>
        <v>0</v>
      </c>
      <c r="BH131" s="40" t="b">
        <f t="shared" si="186"/>
        <v>0</v>
      </c>
      <c r="BI131" s="40" t="b">
        <f t="shared" si="186"/>
        <v>0</v>
      </c>
      <c r="BJ131" s="40" t="b">
        <f t="shared" si="186"/>
        <v>0</v>
      </c>
      <c r="BK131" s="40" t="b">
        <f t="shared" si="186"/>
        <v>0</v>
      </c>
      <c r="BL131" s="40" t="b">
        <f t="shared" si="186"/>
        <v>0</v>
      </c>
      <c r="BM131" s="40" t="b">
        <f t="shared" si="186"/>
        <v>0</v>
      </c>
      <c r="BN131" s="40" t="b">
        <f t="shared" si="186"/>
        <v>0</v>
      </c>
      <c r="BO131" s="40" t="b">
        <f t="shared" si="186"/>
        <v>0</v>
      </c>
      <c r="BP131" s="40" t="b">
        <f t="shared" si="186"/>
        <v>0</v>
      </c>
      <c r="BQ131" s="40" t="b">
        <f t="shared" si="186"/>
        <v>0</v>
      </c>
    </row>
    <row r="132" spans="4:69" s="16" customFormat="1" x14ac:dyDescent="0.3">
      <c r="E132" s="16" t="s">
        <v>286</v>
      </c>
      <c r="G132" s="16" t="str">
        <f>G11</f>
        <v>Performance commitment unit</v>
      </c>
      <c r="J132" s="216">
        <f t="shared" ref="J132:AO132" si="187">IF(J78&gt;0,MAX(J81,J115),MIN(J81,J115))</f>
        <v>99.948999999999998</v>
      </c>
      <c r="K132" s="216">
        <f t="shared" si="187"/>
        <v>1</v>
      </c>
      <c r="L132" s="216">
        <f t="shared" si="187"/>
        <v>6368</v>
      </c>
      <c r="M132" s="216" t="e">
        <f t="shared" si="187"/>
        <v>#VALUE!</v>
      </c>
      <c r="N132" s="216">
        <f t="shared" si="187"/>
        <v>270.8</v>
      </c>
      <c r="O132" s="216">
        <f t="shared" si="187"/>
        <v>7.56</v>
      </c>
      <c r="P132" s="216">
        <f t="shared" si="187"/>
        <v>135</v>
      </c>
      <c r="Q132" s="216" t="e">
        <f t="shared" si="187"/>
        <v>#VALUE!</v>
      </c>
      <c r="R132" s="216">
        <f t="shared" si="187"/>
        <v>107</v>
      </c>
      <c r="S132" s="216">
        <f t="shared" si="187"/>
        <v>11</v>
      </c>
      <c r="T132" s="216">
        <f t="shared" si="187"/>
        <v>11806</v>
      </c>
      <c r="U132" s="216" t="e">
        <f t="shared" si="187"/>
        <v>#VALUE!</v>
      </c>
      <c r="V132" s="216">
        <f t="shared" si="187"/>
        <v>15</v>
      </c>
      <c r="W132" s="216">
        <f t="shared" si="187"/>
        <v>100</v>
      </c>
      <c r="X132" s="216">
        <f t="shared" si="187"/>
        <v>1602</v>
      </c>
      <c r="Y132" s="216">
        <f t="shared" si="187"/>
        <v>9139</v>
      </c>
      <c r="Z132" s="216">
        <f t="shared" si="187"/>
        <v>7</v>
      </c>
      <c r="AA132" s="216">
        <f t="shared" si="187"/>
        <v>159</v>
      </c>
      <c r="AB132" s="216" t="e">
        <f t="shared" si="187"/>
        <v>#VALUE!</v>
      </c>
      <c r="AC132" s="216">
        <f t="shared" si="187"/>
        <v>16</v>
      </c>
      <c r="AD132" s="216" t="e">
        <f t="shared" si="187"/>
        <v>#VALUE!</v>
      </c>
      <c r="AE132" s="216">
        <f t="shared" si="187"/>
        <v>11</v>
      </c>
      <c r="AF132" s="216">
        <f t="shared" si="187"/>
        <v>352</v>
      </c>
      <c r="AG132" s="216">
        <f t="shared" si="187"/>
        <v>11806</v>
      </c>
      <c r="AH132" s="216">
        <f t="shared" si="187"/>
        <v>15</v>
      </c>
      <c r="AI132" s="216">
        <f t="shared" si="187"/>
        <v>100</v>
      </c>
      <c r="AJ132" s="216">
        <f t="shared" si="187"/>
        <v>83.2</v>
      </c>
      <c r="AK132" s="216">
        <f t="shared" si="187"/>
        <v>15140</v>
      </c>
      <c r="AL132" s="216">
        <f t="shared" si="187"/>
        <v>92</v>
      </c>
      <c r="AM132" s="216">
        <f t="shared" si="187"/>
        <v>3.06</v>
      </c>
      <c r="AN132" s="216">
        <f t="shared" si="187"/>
        <v>35939</v>
      </c>
      <c r="AO132" s="216">
        <f t="shared" si="187"/>
        <v>78</v>
      </c>
      <c r="AP132" s="216">
        <f t="shared" ref="AP132:BQ132" si="188">IF(AP78&gt;0,MAX(AP81,AP115),MIN(AP81,AP115))</f>
        <v>15</v>
      </c>
      <c r="AQ132" s="216">
        <f t="shared" si="188"/>
        <v>100</v>
      </c>
      <c r="AR132" s="59">
        <f t="shared" si="188"/>
        <v>0</v>
      </c>
      <c r="AS132" s="59">
        <f t="shared" si="188"/>
        <v>0</v>
      </c>
      <c r="AT132" s="59">
        <f t="shared" si="188"/>
        <v>0</v>
      </c>
      <c r="AU132" s="59">
        <f t="shared" si="188"/>
        <v>0</v>
      </c>
      <c r="AV132" s="59">
        <f t="shared" si="188"/>
        <v>0</v>
      </c>
      <c r="AW132" s="59">
        <f t="shared" si="188"/>
        <v>0</v>
      </c>
      <c r="AX132" s="59">
        <f t="shared" si="188"/>
        <v>0</v>
      </c>
      <c r="AY132" s="59">
        <f t="shared" si="188"/>
        <v>0</v>
      </c>
      <c r="AZ132" s="59">
        <f t="shared" si="188"/>
        <v>0</v>
      </c>
      <c r="BA132" s="59">
        <f t="shared" si="188"/>
        <v>0</v>
      </c>
      <c r="BB132" s="59">
        <f t="shared" si="188"/>
        <v>0</v>
      </c>
      <c r="BC132" s="59">
        <f t="shared" si="188"/>
        <v>0</v>
      </c>
      <c r="BD132" s="59">
        <f t="shared" si="188"/>
        <v>0</v>
      </c>
      <c r="BE132" s="59">
        <f t="shared" si="188"/>
        <v>0</v>
      </c>
      <c r="BF132" s="59">
        <f t="shared" si="188"/>
        <v>0</v>
      </c>
      <c r="BG132" s="59">
        <f t="shared" si="188"/>
        <v>0</v>
      </c>
      <c r="BH132" s="59">
        <f t="shared" si="188"/>
        <v>0</v>
      </c>
      <c r="BI132" s="59">
        <f t="shared" si="188"/>
        <v>0</v>
      </c>
      <c r="BJ132" s="59">
        <f t="shared" si="188"/>
        <v>0</v>
      </c>
      <c r="BK132" s="59">
        <f t="shared" si="188"/>
        <v>0</v>
      </c>
      <c r="BL132" s="59">
        <f t="shared" si="188"/>
        <v>0</v>
      </c>
      <c r="BM132" s="59">
        <f t="shared" si="188"/>
        <v>0</v>
      </c>
      <c r="BN132" s="59">
        <f t="shared" si="188"/>
        <v>0</v>
      </c>
      <c r="BO132" s="59">
        <f t="shared" si="188"/>
        <v>0</v>
      </c>
      <c r="BP132" s="59">
        <f t="shared" si="188"/>
        <v>0</v>
      </c>
      <c r="BQ132" s="59">
        <f t="shared" si="188"/>
        <v>0</v>
      </c>
    </row>
    <row r="133" spans="4:69" s="16" customFormat="1" x14ac:dyDescent="0.3">
      <c r="E133" s="16" t="s">
        <v>287</v>
      </c>
      <c r="G133" s="16" t="str">
        <f>G11</f>
        <v>Performance commitment unit</v>
      </c>
      <c r="J133" s="216">
        <f>IF(J111,ABS(J132-J114)*J131,0)</f>
        <v>0</v>
      </c>
      <c r="K133" s="216">
        <f t="shared" ref="K133:BQ133" si="189">IF(K111,ABS(K132-K114)*K131,0)</f>
        <v>0</v>
      </c>
      <c r="L133" s="216">
        <f t="shared" si="189"/>
        <v>0</v>
      </c>
      <c r="M133" s="216">
        <f t="shared" si="189"/>
        <v>0</v>
      </c>
      <c r="N133" s="216">
        <f t="shared" si="189"/>
        <v>0</v>
      </c>
      <c r="O133" s="216">
        <f t="shared" si="189"/>
        <v>0</v>
      </c>
      <c r="P133" s="216">
        <f t="shared" si="189"/>
        <v>0</v>
      </c>
      <c r="Q133" s="216">
        <f t="shared" si="189"/>
        <v>0</v>
      </c>
      <c r="R133" s="216">
        <f t="shared" si="189"/>
        <v>0</v>
      </c>
      <c r="S133" s="216">
        <f t="shared" si="189"/>
        <v>0</v>
      </c>
      <c r="T133" s="216">
        <f t="shared" si="189"/>
        <v>0</v>
      </c>
      <c r="U133" s="216">
        <f t="shared" si="189"/>
        <v>0</v>
      </c>
      <c r="V133" s="216">
        <f t="shared" si="189"/>
        <v>0</v>
      </c>
      <c r="W133" s="216">
        <f t="shared" si="189"/>
        <v>0</v>
      </c>
      <c r="X133" s="216">
        <f t="shared" si="189"/>
        <v>0</v>
      </c>
      <c r="Y133" s="216">
        <f t="shared" si="189"/>
        <v>0</v>
      </c>
      <c r="Z133" s="216">
        <f t="shared" si="189"/>
        <v>0</v>
      </c>
      <c r="AA133" s="216">
        <f t="shared" si="189"/>
        <v>0</v>
      </c>
      <c r="AB133" s="216">
        <f t="shared" si="189"/>
        <v>0</v>
      </c>
      <c r="AC133" s="216">
        <f t="shared" si="189"/>
        <v>0</v>
      </c>
      <c r="AD133" s="216">
        <f t="shared" si="189"/>
        <v>0</v>
      </c>
      <c r="AE133" s="216">
        <f t="shared" si="189"/>
        <v>0</v>
      </c>
      <c r="AF133" s="216">
        <f t="shared" si="189"/>
        <v>0</v>
      </c>
      <c r="AG133" s="216">
        <f t="shared" si="189"/>
        <v>0</v>
      </c>
      <c r="AH133" s="216">
        <f t="shared" si="189"/>
        <v>0</v>
      </c>
      <c r="AI133" s="216">
        <f t="shared" si="189"/>
        <v>0</v>
      </c>
      <c r="AJ133" s="216">
        <f t="shared" si="189"/>
        <v>0</v>
      </c>
      <c r="AK133" s="216">
        <f t="shared" si="189"/>
        <v>0</v>
      </c>
      <c r="AL133" s="216">
        <f t="shared" si="189"/>
        <v>0</v>
      </c>
      <c r="AM133" s="216">
        <f t="shared" si="189"/>
        <v>0</v>
      </c>
      <c r="AN133" s="216">
        <f t="shared" si="189"/>
        <v>0</v>
      </c>
      <c r="AO133" s="216">
        <f t="shared" si="189"/>
        <v>0</v>
      </c>
      <c r="AP133" s="216">
        <f t="shared" si="189"/>
        <v>0</v>
      </c>
      <c r="AQ133" s="216">
        <f t="shared" si="189"/>
        <v>0</v>
      </c>
      <c r="AR133" s="59">
        <f t="shared" si="189"/>
        <v>0</v>
      </c>
      <c r="AS133" s="59">
        <f t="shared" si="189"/>
        <v>0</v>
      </c>
      <c r="AT133" s="59">
        <f t="shared" si="189"/>
        <v>0</v>
      </c>
      <c r="AU133" s="59">
        <f t="shared" si="189"/>
        <v>0</v>
      </c>
      <c r="AV133" s="59">
        <f t="shared" si="189"/>
        <v>0</v>
      </c>
      <c r="AW133" s="59">
        <f t="shared" si="189"/>
        <v>0</v>
      </c>
      <c r="AX133" s="59">
        <f t="shared" si="189"/>
        <v>0</v>
      </c>
      <c r="AY133" s="59">
        <f t="shared" si="189"/>
        <v>0</v>
      </c>
      <c r="AZ133" s="59">
        <f t="shared" si="189"/>
        <v>0</v>
      </c>
      <c r="BA133" s="59">
        <f t="shared" si="189"/>
        <v>0</v>
      </c>
      <c r="BB133" s="59">
        <f t="shared" si="189"/>
        <v>0</v>
      </c>
      <c r="BC133" s="59">
        <f t="shared" si="189"/>
        <v>0</v>
      </c>
      <c r="BD133" s="59">
        <f t="shared" si="189"/>
        <v>0</v>
      </c>
      <c r="BE133" s="59">
        <f t="shared" si="189"/>
        <v>0</v>
      </c>
      <c r="BF133" s="59">
        <f t="shared" si="189"/>
        <v>0</v>
      </c>
      <c r="BG133" s="59">
        <f t="shared" si="189"/>
        <v>0</v>
      </c>
      <c r="BH133" s="59">
        <f t="shared" si="189"/>
        <v>0</v>
      </c>
      <c r="BI133" s="59">
        <f t="shared" si="189"/>
        <v>0</v>
      </c>
      <c r="BJ133" s="59">
        <f t="shared" si="189"/>
        <v>0</v>
      </c>
      <c r="BK133" s="59">
        <f t="shared" si="189"/>
        <v>0</v>
      </c>
      <c r="BL133" s="59">
        <f t="shared" si="189"/>
        <v>0</v>
      </c>
      <c r="BM133" s="59">
        <f t="shared" si="189"/>
        <v>0</v>
      </c>
      <c r="BN133" s="59">
        <f t="shared" si="189"/>
        <v>0</v>
      </c>
      <c r="BO133" s="59">
        <f t="shared" si="189"/>
        <v>0</v>
      </c>
      <c r="BP133" s="59">
        <f t="shared" si="189"/>
        <v>0</v>
      </c>
      <c r="BQ133" s="59">
        <f t="shared" si="189"/>
        <v>0</v>
      </c>
    </row>
    <row r="134" spans="4:69" s="16" customFormat="1" x14ac:dyDescent="0.3">
      <c r="E134" s="64" t="str">
        <f>E54</f>
        <v>Enhanced underperformance rate</v>
      </c>
      <c r="G134" s="64" t="str">
        <f>G54</f>
        <v>£m/unit (2012-13 prices)</v>
      </c>
      <c r="J134" s="215" t="str">
        <f t="shared" ref="J134:AO134" si="190">J54</f>
        <v/>
      </c>
      <c r="K134" s="215" t="str">
        <f t="shared" si="190"/>
        <v/>
      </c>
      <c r="L134" s="215" t="str">
        <f t="shared" si="190"/>
        <v/>
      </c>
      <c r="M134" s="215" t="str">
        <f t="shared" si="190"/>
        <v/>
      </c>
      <c r="N134" s="215" t="str">
        <f t="shared" si="190"/>
        <v/>
      </c>
      <c r="O134" s="215" t="str">
        <f t="shared" si="190"/>
        <v/>
      </c>
      <c r="P134" s="215" t="str">
        <f t="shared" si="190"/>
        <v/>
      </c>
      <c r="Q134" s="215" t="str">
        <f t="shared" si="190"/>
        <v/>
      </c>
      <c r="R134" s="215" t="str">
        <f t="shared" si="190"/>
        <v/>
      </c>
      <c r="S134" s="215" t="str">
        <f t="shared" si="190"/>
        <v/>
      </c>
      <c r="T134" s="215" t="str">
        <f t="shared" si="190"/>
        <v/>
      </c>
      <c r="U134" s="215" t="str">
        <f t="shared" si="190"/>
        <v/>
      </c>
      <c r="V134" s="215" t="str">
        <f t="shared" si="190"/>
        <v/>
      </c>
      <c r="W134" s="215" t="str">
        <f t="shared" si="190"/>
        <v/>
      </c>
      <c r="X134" s="215" t="str">
        <f t="shared" si="190"/>
        <v/>
      </c>
      <c r="Y134" s="215" t="str">
        <f t="shared" si="190"/>
        <v/>
      </c>
      <c r="Z134" s="215" t="str">
        <f t="shared" si="190"/>
        <v/>
      </c>
      <c r="AA134" s="215" t="str">
        <f t="shared" si="190"/>
        <v/>
      </c>
      <c r="AB134" s="215" t="str">
        <f t="shared" si="190"/>
        <v/>
      </c>
      <c r="AC134" s="215" t="str">
        <f t="shared" si="190"/>
        <v/>
      </c>
      <c r="AD134" s="215" t="str">
        <f t="shared" si="190"/>
        <v/>
      </c>
      <c r="AE134" s="215" t="str">
        <f t="shared" si="190"/>
        <v/>
      </c>
      <c r="AF134" s="215" t="str">
        <f t="shared" si="190"/>
        <v/>
      </c>
      <c r="AG134" s="215" t="str">
        <f t="shared" si="190"/>
        <v/>
      </c>
      <c r="AH134" s="215" t="str">
        <f t="shared" si="190"/>
        <v/>
      </c>
      <c r="AI134" s="215" t="str">
        <f t="shared" si="190"/>
        <v/>
      </c>
      <c r="AJ134" s="215" t="str">
        <f t="shared" si="190"/>
        <v/>
      </c>
      <c r="AK134" s="215" t="str">
        <f t="shared" si="190"/>
        <v/>
      </c>
      <c r="AL134" s="215" t="str">
        <f t="shared" si="190"/>
        <v/>
      </c>
      <c r="AM134" s="215" t="str">
        <f t="shared" si="190"/>
        <v/>
      </c>
      <c r="AN134" s="215" t="str">
        <f t="shared" si="190"/>
        <v/>
      </c>
      <c r="AO134" s="215" t="str">
        <f t="shared" si="190"/>
        <v/>
      </c>
      <c r="AP134" s="215" t="str">
        <f t="shared" ref="AP134:BQ134" si="191">AP54</f>
        <v/>
      </c>
      <c r="AQ134" s="215" t="str">
        <f t="shared" si="191"/>
        <v/>
      </c>
      <c r="AR134" s="57" t="str">
        <f t="shared" si="191"/>
        <v/>
      </c>
      <c r="AS134" s="57" t="str">
        <f t="shared" si="191"/>
        <v/>
      </c>
      <c r="AT134" s="57" t="str">
        <f t="shared" si="191"/>
        <v/>
      </c>
      <c r="AU134" s="57" t="str">
        <f t="shared" si="191"/>
        <v/>
      </c>
      <c r="AV134" s="57" t="str">
        <f t="shared" si="191"/>
        <v/>
      </c>
      <c r="AW134" s="57" t="str">
        <f t="shared" si="191"/>
        <v/>
      </c>
      <c r="AX134" s="57" t="str">
        <f t="shared" si="191"/>
        <v/>
      </c>
      <c r="AY134" s="57" t="str">
        <f t="shared" si="191"/>
        <v/>
      </c>
      <c r="AZ134" s="57" t="str">
        <f t="shared" si="191"/>
        <v/>
      </c>
      <c r="BA134" s="57" t="str">
        <f t="shared" si="191"/>
        <v/>
      </c>
      <c r="BB134" s="57" t="str">
        <f t="shared" si="191"/>
        <v/>
      </c>
      <c r="BC134" s="57" t="str">
        <f t="shared" si="191"/>
        <v/>
      </c>
      <c r="BD134" s="57" t="str">
        <f t="shared" si="191"/>
        <v/>
      </c>
      <c r="BE134" s="57" t="str">
        <f t="shared" si="191"/>
        <v/>
      </c>
      <c r="BF134" s="57" t="str">
        <f t="shared" si="191"/>
        <v/>
      </c>
      <c r="BG134" s="57" t="str">
        <f t="shared" si="191"/>
        <v/>
      </c>
      <c r="BH134" s="57" t="str">
        <f t="shared" si="191"/>
        <v/>
      </c>
      <c r="BI134" s="57" t="str">
        <f t="shared" si="191"/>
        <v/>
      </c>
      <c r="BJ134" s="57" t="str">
        <f t="shared" si="191"/>
        <v/>
      </c>
      <c r="BK134" s="57" t="str">
        <f t="shared" si="191"/>
        <v/>
      </c>
      <c r="BL134" s="57" t="str">
        <f t="shared" si="191"/>
        <v/>
      </c>
      <c r="BM134" s="57" t="str">
        <f t="shared" si="191"/>
        <v/>
      </c>
      <c r="BN134" s="57" t="str">
        <f t="shared" si="191"/>
        <v/>
      </c>
      <c r="BO134" s="57" t="str">
        <f t="shared" si="191"/>
        <v/>
      </c>
      <c r="BP134" s="57" t="str">
        <f t="shared" si="191"/>
        <v/>
      </c>
      <c r="BQ134" s="57" t="str">
        <f t="shared" si="191"/>
        <v/>
      </c>
    </row>
    <row r="135" spans="4:69" s="16" customFormat="1" x14ac:dyDescent="0.3">
      <c r="E135" s="16" t="s">
        <v>288</v>
      </c>
      <c r="G135" s="16" t="str">
        <f>InpCompany!$F$11</f>
        <v>£m (2012-13 prices)</v>
      </c>
      <c r="J135" s="210">
        <f>IF(J111,J133*J134,0)</f>
        <v>0</v>
      </c>
      <c r="K135" s="210">
        <f>IF(K111,K133*K134,0)</f>
        <v>0</v>
      </c>
      <c r="L135" s="210">
        <f t="shared" ref="L135:BQ135" si="192">IF(L111,L133*L134,0)</f>
        <v>0</v>
      </c>
      <c r="M135" s="210">
        <f t="shared" si="192"/>
        <v>0</v>
      </c>
      <c r="N135" s="210">
        <f t="shared" si="192"/>
        <v>0</v>
      </c>
      <c r="O135" s="210">
        <f t="shared" si="192"/>
        <v>0</v>
      </c>
      <c r="P135" s="210">
        <f t="shared" si="192"/>
        <v>0</v>
      </c>
      <c r="Q135" s="210">
        <f t="shared" si="192"/>
        <v>0</v>
      </c>
      <c r="R135" s="210">
        <f t="shared" si="192"/>
        <v>0</v>
      </c>
      <c r="S135" s="210">
        <f t="shared" si="192"/>
        <v>0</v>
      </c>
      <c r="T135" s="210">
        <f t="shared" si="192"/>
        <v>0</v>
      </c>
      <c r="U135" s="210">
        <f t="shared" si="192"/>
        <v>0</v>
      </c>
      <c r="V135" s="210">
        <f t="shared" si="192"/>
        <v>0</v>
      </c>
      <c r="W135" s="210">
        <f t="shared" si="192"/>
        <v>0</v>
      </c>
      <c r="X135" s="210">
        <f t="shared" si="192"/>
        <v>0</v>
      </c>
      <c r="Y135" s="210">
        <f t="shared" si="192"/>
        <v>0</v>
      </c>
      <c r="Z135" s="210">
        <f t="shared" si="192"/>
        <v>0</v>
      </c>
      <c r="AA135" s="210">
        <f t="shared" si="192"/>
        <v>0</v>
      </c>
      <c r="AB135" s="210">
        <f t="shared" si="192"/>
        <v>0</v>
      </c>
      <c r="AC135" s="210">
        <f t="shared" si="192"/>
        <v>0</v>
      </c>
      <c r="AD135" s="210">
        <f t="shared" si="192"/>
        <v>0</v>
      </c>
      <c r="AE135" s="210">
        <f t="shared" si="192"/>
        <v>0</v>
      </c>
      <c r="AF135" s="210">
        <f t="shared" si="192"/>
        <v>0</v>
      </c>
      <c r="AG135" s="210">
        <f t="shared" si="192"/>
        <v>0</v>
      </c>
      <c r="AH135" s="210">
        <f t="shared" si="192"/>
        <v>0</v>
      </c>
      <c r="AI135" s="210">
        <f t="shared" si="192"/>
        <v>0</v>
      </c>
      <c r="AJ135" s="210">
        <f t="shared" si="192"/>
        <v>0</v>
      </c>
      <c r="AK135" s="210">
        <f t="shared" si="192"/>
        <v>0</v>
      </c>
      <c r="AL135" s="210">
        <f t="shared" si="192"/>
        <v>0</v>
      </c>
      <c r="AM135" s="210">
        <f t="shared" si="192"/>
        <v>0</v>
      </c>
      <c r="AN135" s="210">
        <f t="shared" si="192"/>
        <v>0</v>
      </c>
      <c r="AO135" s="210">
        <f t="shared" si="192"/>
        <v>0</v>
      </c>
      <c r="AP135" s="210">
        <f t="shared" si="192"/>
        <v>0</v>
      </c>
      <c r="AQ135" s="210">
        <f t="shared" si="192"/>
        <v>0</v>
      </c>
      <c r="AR135" s="42">
        <f t="shared" si="192"/>
        <v>0</v>
      </c>
      <c r="AS135" s="42">
        <f t="shared" si="192"/>
        <v>0</v>
      </c>
      <c r="AT135" s="42">
        <f t="shared" si="192"/>
        <v>0</v>
      </c>
      <c r="AU135" s="42">
        <f t="shared" si="192"/>
        <v>0</v>
      </c>
      <c r="AV135" s="42">
        <f t="shared" si="192"/>
        <v>0</v>
      </c>
      <c r="AW135" s="42">
        <f t="shared" si="192"/>
        <v>0</v>
      </c>
      <c r="AX135" s="42">
        <f t="shared" si="192"/>
        <v>0</v>
      </c>
      <c r="AY135" s="42">
        <f t="shared" si="192"/>
        <v>0</v>
      </c>
      <c r="AZ135" s="42">
        <f t="shared" si="192"/>
        <v>0</v>
      </c>
      <c r="BA135" s="42">
        <f t="shared" si="192"/>
        <v>0</v>
      </c>
      <c r="BB135" s="42">
        <f t="shared" si="192"/>
        <v>0</v>
      </c>
      <c r="BC135" s="42">
        <f t="shared" si="192"/>
        <v>0</v>
      </c>
      <c r="BD135" s="42">
        <f t="shared" si="192"/>
        <v>0</v>
      </c>
      <c r="BE135" s="42">
        <f t="shared" si="192"/>
        <v>0</v>
      </c>
      <c r="BF135" s="42">
        <f t="shared" si="192"/>
        <v>0</v>
      </c>
      <c r="BG135" s="42">
        <f t="shared" si="192"/>
        <v>0</v>
      </c>
      <c r="BH135" s="42">
        <f t="shared" si="192"/>
        <v>0</v>
      </c>
      <c r="BI135" s="42">
        <f t="shared" si="192"/>
        <v>0</v>
      </c>
      <c r="BJ135" s="42">
        <f t="shared" si="192"/>
        <v>0</v>
      </c>
      <c r="BK135" s="42">
        <f t="shared" si="192"/>
        <v>0</v>
      </c>
      <c r="BL135" s="42">
        <f t="shared" si="192"/>
        <v>0</v>
      </c>
      <c r="BM135" s="42">
        <f t="shared" si="192"/>
        <v>0</v>
      </c>
      <c r="BN135" s="42">
        <f t="shared" si="192"/>
        <v>0</v>
      </c>
      <c r="BO135" s="42">
        <f t="shared" si="192"/>
        <v>0</v>
      </c>
      <c r="BP135" s="42">
        <f t="shared" si="192"/>
        <v>0</v>
      </c>
      <c r="BQ135" s="42">
        <f t="shared" si="192"/>
        <v>0</v>
      </c>
    </row>
    <row r="136" spans="4:69" s="16" customFormat="1" x14ac:dyDescent="0.3">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0"/>
      <c r="AQ136" s="210"/>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row>
    <row r="137" spans="4:69" s="16" customFormat="1" x14ac:dyDescent="0.3">
      <c r="D137" s="31" t="s">
        <v>240</v>
      </c>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row>
    <row r="138" spans="4:69" s="16" customFormat="1" x14ac:dyDescent="0.3">
      <c r="J138" s="210"/>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210"/>
      <c r="AK138" s="210"/>
      <c r="AL138" s="210"/>
      <c r="AM138" s="210"/>
      <c r="AN138" s="210"/>
      <c r="AO138" s="210"/>
      <c r="AP138" s="210"/>
      <c r="AQ138" s="210"/>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row>
    <row r="139" spans="4:69" s="16" customFormat="1" x14ac:dyDescent="0.3">
      <c r="E139" s="16" t="str">
        <f>E60</f>
        <v>Cost recovery mechanism applies this year?</v>
      </c>
      <c r="G139" s="16" t="str">
        <f t="shared" ref="G139" si="193">G60</f>
        <v>TRUE or FALSE</v>
      </c>
      <c r="J139" s="190" t="b">
        <f>IF(AND(J60,J60&lt;&gt;""),TRUE,FALSE)</f>
        <v>0</v>
      </c>
      <c r="K139" s="190" t="b">
        <f t="shared" ref="K139:BQ139" si="194">IF(AND(K60,K60&lt;&gt;""),TRUE,FALSE)</f>
        <v>0</v>
      </c>
      <c r="L139" s="190" t="b">
        <f t="shared" si="194"/>
        <v>0</v>
      </c>
      <c r="M139" s="190" t="b">
        <f t="shared" si="194"/>
        <v>0</v>
      </c>
      <c r="N139" s="190" t="b">
        <f t="shared" si="194"/>
        <v>0</v>
      </c>
      <c r="O139" s="190" t="b">
        <f t="shared" si="194"/>
        <v>0</v>
      </c>
      <c r="P139" s="190" t="b">
        <f t="shared" si="194"/>
        <v>0</v>
      </c>
      <c r="Q139" s="190" t="b">
        <f t="shared" si="194"/>
        <v>0</v>
      </c>
      <c r="R139" s="190" t="b">
        <f t="shared" si="194"/>
        <v>0</v>
      </c>
      <c r="S139" s="190" t="b">
        <f t="shared" si="194"/>
        <v>0</v>
      </c>
      <c r="T139" s="190" t="b">
        <f t="shared" si="194"/>
        <v>0</v>
      </c>
      <c r="U139" s="190" t="b">
        <f t="shared" si="194"/>
        <v>0</v>
      </c>
      <c r="V139" s="190" t="b">
        <f t="shared" si="194"/>
        <v>0</v>
      </c>
      <c r="W139" s="190" t="b">
        <f t="shared" si="194"/>
        <v>0</v>
      </c>
      <c r="X139" s="190" t="b">
        <f t="shared" si="194"/>
        <v>0</v>
      </c>
      <c r="Y139" s="190" t="b">
        <f t="shared" si="194"/>
        <v>0</v>
      </c>
      <c r="Z139" s="190" t="b">
        <f t="shared" si="194"/>
        <v>0</v>
      </c>
      <c r="AA139" s="190" t="b">
        <f t="shared" si="194"/>
        <v>0</v>
      </c>
      <c r="AB139" s="190" t="b">
        <f t="shared" si="194"/>
        <v>0</v>
      </c>
      <c r="AC139" s="190" t="b">
        <f t="shared" si="194"/>
        <v>0</v>
      </c>
      <c r="AD139" s="190" t="b">
        <f t="shared" si="194"/>
        <v>0</v>
      </c>
      <c r="AE139" s="190" t="b">
        <f t="shared" si="194"/>
        <v>0</v>
      </c>
      <c r="AF139" s="190" t="b">
        <f t="shared" si="194"/>
        <v>0</v>
      </c>
      <c r="AG139" s="190" t="b">
        <f t="shared" si="194"/>
        <v>0</v>
      </c>
      <c r="AH139" s="190" t="b">
        <f t="shared" si="194"/>
        <v>0</v>
      </c>
      <c r="AI139" s="190" t="b">
        <f t="shared" si="194"/>
        <v>0</v>
      </c>
      <c r="AJ139" s="190" t="b">
        <f t="shared" si="194"/>
        <v>0</v>
      </c>
      <c r="AK139" s="190" t="b">
        <f t="shared" si="194"/>
        <v>0</v>
      </c>
      <c r="AL139" s="190" t="b">
        <f t="shared" si="194"/>
        <v>0</v>
      </c>
      <c r="AM139" s="190" t="b">
        <f t="shared" si="194"/>
        <v>0</v>
      </c>
      <c r="AN139" s="190" t="b">
        <f t="shared" si="194"/>
        <v>0</v>
      </c>
      <c r="AO139" s="190" t="b">
        <f t="shared" si="194"/>
        <v>0</v>
      </c>
      <c r="AP139" s="190" t="b">
        <f t="shared" si="194"/>
        <v>0</v>
      </c>
      <c r="AQ139" s="190" t="b">
        <f t="shared" si="194"/>
        <v>0</v>
      </c>
      <c r="AR139" s="16" t="b">
        <f t="shared" si="194"/>
        <v>0</v>
      </c>
      <c r="AS139" s="16" t="b">
        <f t="shared" si="194"/>
        <v>0</v>
      </c>
      <c r="AT139" s="16" t="b">
        <f t="shared" si="194"/>
        <v>0</v>
      </c>
      <c r="AU139" s="16" t="b">
        <f t="shared" si="194"/>
        <v>0</v>
      </c>
      <c r="AV139" s="16" t="b">
        <f t="shared" si="194"/>
        <v>0</v>
      </c>
      <c r="AW139" s="16" t="b">
        <f t="shared" si="194"/>
        <v>0</v>
      </c>
      <c r="AX139" s="16" t="b">
        <f t="shared" si="194"/>
        <v>0</v>
      </c>
      <c r="AY139" s="16" t="b">
        <f t="shared" si="194"/>
        <v>0</v>
      </c>
      <c r="AZ139" s="16" t="b">
        <f t="shared" si="194"/>
        <v>0</v>
      </c>
      <c r="BA139" s="16" t="b">
        <f t="shared" si="194"/>
        <v>0</v>
      </c>
      <c r="BB139" s="16" t="b">
        <f t="shared" si="194"/>
        <v>0</v>
      </c>
      <c r="BC139" s="16" t="b">
        <f t="shared" si="194"/>
        <v>0</v>
      </c>
      <c r="BD139" s="16" t="b">
        <f t="shared" si="194"/>
        <v>0</v>
      </c>
      <c r="BE139" s="16" t="b">
        <f t="shared" si="194"/>
        <v>0</v>
      </c>
      <c r="BF139" s="16" t="b">
        <f t="shared" si="194"/>
        <v>0</v>
      </c>
      <c r="BG139" s="16" t="b">
        <f t="shared" si="194"/>
        <v>0</v>
      </c>
      <c r="BH139" s="16" t="b">
        <f t="shared" si="194"/>
        <v>0</v>
      </c>
      <c r="BI139" s="16" t="b">
        <f t="shared" si="194"/>
        <v>0</v>
      </c>
      <c r="BJ139" s="16" t="b">
        <f t="shared" si="194"/>
        <v>0</v>
      </c>
      <c r="BK139" s="16" t="b">
        <f t="shared" si="194"/>
        <v>0</v>
      </c>
      <c r="BL139" s="16" t="b">
        <f t="shared" si="194"/>
        <v>0</v>
      </c>
      <c r="BM139" s="16" t="b">
        <f t="shared" si="194"/>
        <v>0</v>
      </c>
      <c r="BN139" s="16" t="b">
        <f t="shared" si="194"/>
        <v>0</v>
      </c>
      <c r="BO139" s="16" t="b">
        <f t="shared" si="194"/>
        <v>0</v>
      </c>
      <c r="BP139" s="16" t="b">
        <f t="shared" si="194"/>
        <v>0</v>
      </c>
      <c r="BQ139" s="16" t="b">
        <f t="shared" si="194"/>
        <v>0</v>
      </c>
    </row>
    <row r="140" spans="4:69" s="16" customFormat="1" x14ac:dyDescent="0.3">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row>
    <row r="141" spans="4:69" s="16" customFormat="1" x14ac:dyDescent="0.3">
      <c r="E141" s="16" t="str">
        <f>E96</f>
        <v>Standard outperformance range</v>
      </c>
      <c r="G141" s="16" t="str">
        <f t="shared" ref="G141" si="195">G96</f>
        <v>Performance commitment unit</v>
      </c>
      <c r="J141" s="219">
        <f>J96</f>
        <v>0</v>
      </c>
      <c r="K141" s="219">
        <f t="shared" ref="K141:BQ141" si="196">K96</f>
        <v>0</v>
      </c>
      <c r="L141" s="219">
        <f t="shared" si="196"/>
        <v>0</v>
      </c>
      <c r="M141" s="219">
        <f>M96</f>
        <v>0</v>
      </c>
      <c r="N141" s="219">
        <f t="shared" si="196"/>
        <v>3.1999999999999886</v>
      </c>
      <c r="O141" s="219">
        <f t="shared" si="196"/>
        <v>3.92</v>
      </c>
      <c r="P141" s="219">
        <f t="shared" si="196"/>
        <v>0</v>
      </c>
      <c r="Q141" s="219">
        <f t="shared" si="196"/>
        <v>0</v>
      </c>
      <c r="R141" s="219">
        <f t="shared" si="196"/>
        <v>4</v>
      </c>
      <c r="S141" s="219">
        <f t="shared" si="196"/>
        <v>0</v>
      </c>
      <c r="T141" s="219">
        <f t="shared" si="196"/>
        <v>0</v>
      </c>
      <c r="U141" s="219">
        <f t="shared" si="196"/>
        <v>0</v>
      </c>
      <c r="V141" s="219">
        <f t="shared" si="196"/>
        <v>0</v>
      </c>
      <c r="W141" s="219">
        <f t="shared" si="196"/>
        <v>0</v>
      </c>
      <c r="X141" s="219">
        <f t="shared" si="196"/>
        <v>157</v>
      </c>
      <c r="Y141" s="219">
        <f t="shared" si="196"/>
        <v>0</v>
      </c>
      <c r="Z141" s="219">
        <f t="shared" si="196"/>
        <v>0</v>
      </c>
      <c r="AA141" s="219">
        <f t="shared" si="196"/>
        <v>52</v>
      </c>
      <c r="AB141" s="219">
        <f t="shared" si="196"/>
        <v>0</v>
      </c>
      <c r="AC141" s="219">
        <f t="shared" si="196"/>
        <v>0</v>
      </c>
      <c r="AD141" s="219">
        <f t="shared" si="196"/>
        <v>0</v>
      </c>
      <c r="AE141" s="219">
        <f t="shared" si="196"/>
        <v>0</v>
      </c>
      <c r="AF141" s="219">
        <f t="shared" si="196"/>
        <v>9</v>
      </c>
      <c r="AG141" s="219">
        <f t="shared" si="196"/>
        <v>0</v>
      </c>
      <c r="AH141" s="219">
        <f t="shared" si="196"/>
        <v>0</v>
      </c>
      <c r="AI141" s="219">
        <f t="shared" si="196"/>
        <v>0</v>
      </c>
      <c r="AJ141" s="219">
        <f t="shared" si="196"/>
        <v>0</v>
      </c>
      <c r="AK141" s="219">
        <f t="shared" si="196"/>
        <v>0</v>
      </c>
      <c r="AL141" s="219">
        <f t="shared" si="196"/>
        <v>0</v>
      </c>
      <c r="AM141" s="219">
        <f t="shared" si="196"/>
        <v>0</v>
      </c>
      <c r="AN141" s="219">
        <f t="shared" si="196"/>
        <v>0</v>
      </c>
      <c r="AO141" s="219">
        <f t="shared" si="196"/>
        <v>0</v>
      </c>
      <c r="AP141" s="219">
        <f t="shared" si="196"/>
        <v>0</v>
      </c>
      <c r="AQ141" s="219">
        <f t="shared" si="196"/>
        <v>0</v>
      </c>
      <c r="AR141" s="116">
        <f t="shared" si="196"/>
        <v>0</v>
      </c>
      <c r="AS141" s="116">
        <f t="shared" si="196"/>
        <v>0</v>
      </c>
      <c r="AT141" s="116">
        <f t="shared" si="196"/>
        <v>0</v>
      </c>
      <c r="AU141" s="116">
        <f t="shared" si="196"/>
        <v>0</v>
      </c>
      <c r="AV141" s="116">
        <f t="shared" si="196"/>
        <v>0</v>
      </c>
      <c r="AW141" s="116">
        <f t="shared" si="196"/>
        <v>0</v>
      </c>
      <c r="AX141" s="116">
        <f t="shared" si="196"/>
        <v>0</v>
      </c>
      <c r="AY141" s="116">
        <f t="shared" si="196"/>
        <v>0</v>
      </c>
      <c r="AZ141" s="116">
        <f t="shared" si="196"/>
        <v>0</v>
      </c>
      <c r="BA141" s="116">
        <f t="shared" si="196"/>
        <v>0</v>
      </c>
      <c r="BB141" s="116">
        <f t="shared" si="196"/>
        <v>0</v>
      </c>
      <c r="BC141" s="116">
        <f t="shared" si="196"/>
        <v>0</v>
      </c>
      <c r="BD141" s="116">
        <f t="shared" si="196"/>
        <v>0</v>
      </c>
      <c r="BE141" s="116">
        <f t="shared" si="196"/>
        <v>0</v>
      </c>
      <c r="BF141" s="116">
        <f t="shared" si="196"/>
        <v>0</v>
      </c>
      <c r="BG141" s="116">
        <f t="shared" si="196"/>
        <v>0</v>
      </c>
      <c r="BH141" s="116">
        <f t="shared" si="196"/>
        <v>0</v>
      </c>
      <c r="BI141" s="116">
        <f t="shared" si="196"/>
        <v>0</v>
      </c>
      <c r="BJ141" s="116">
        <f t="shared" si="196"/>
        <v>0</v>
      </c>
      <c r="BK141" s="116">
        <f t="shared" si="196"/>
        <v>0</v>
      </c>
      <c r="BL141" s="116">
        <f t="shared" si="196"/>
        <v>0</v>
      </c>
      <c r="BM141" s="116">
        <f t="shared" si="196"/>
        <v>0</v>
      </c>
      <c r="BN141" s="116">
        <f t="shared" si="196"/>
        <v>0</v>
      </c>
      <c r="BO141" s="116">
        <f t="shared" si="196"/>
        <v>0</v>
      </c>
      <c r="BP141" s="116">
        <f t="shared" si="196"/>
        <v>0</v>
      </c>
      <c r="BQ141" s="116">
        <f t="shared" si="196"/>
        <v>0</v>
      </c>
    </row>
    <row r="142" spans="4:69" s="16" customFormat="1" x14ac:dyDescent="0.3">
      <c r="E142" s="16" t="str">
        <f>E57</f>
        <v>Additional ODI rate - out</v>
      </c>
      <c r="G142" s="16" t="str">
        <f t="shared" ref="G142:J142" si="197">G57</f>
        <v>£m/unit (2012-13 prices)</v>
      </c>
      <c r="J142" s="220" t="str">
        <f t="shared" si="197"/>
        <v/>
      </c>
      <c r="K142" s="220" t="str">
        <f t="shared" ref="K142:BQ142" si="198">K57</f>
        <v/>
      </c>
      <c r="L142" s="220" t="str">
        <f t="shared" si="198"/>
        <v/>
      </c>
      <c r="M142" s="220" t="str">
        <f t="shared" si="198"/>
        <v/>
      </c>
      <c r="N142" s="220" t="str">
        <f t="shared" si="198"/>
        <v/>
      </c>
      <c r="O142" s="220" t="str">
        <f t="shared" si="198"/>
        <v/>
      </c>
      <c r="P142" s="220" t="str">
        <f t="shared" si="198"/>
        <v/>
      </c>
      <c r="Q142" s="220" t="str">
        <f t="shared" si="198"/>
        <v/>
      </c>
      <c r="R142" s="220" t="str">
        <f t="shared" si="198"/>
        <v/>
      </c>
      <c r="S142" s="220" t="str">
        <f t="shared" si="198"/>
        <v/>
      </c>
      <c r="T142" s="220" t="str">
        <f t="shared" si="198"/>
        <v/>
      </c>
      <c r="U142" s="220" t="str">
        <f t="shared" si="198"/>
        <v/>
      </c>
      <c r="V142" s="220" t="str">
        <f t="shared" si="198"/>
        <v/>
      </c>
      <c r="W142" s="220" t="str">
        <f t="shared" si="198"/>
        <v/>
      </c>
      <c r="X142" s="220" t="str">
        <f t="shared" si="198"/>
        <v/>
      </c>
      <c r="Y142" s="220" t="str">
        <f t="shared" si="198"/>
        <v/>
      </c>
      <c r="Z142" s="220" t="str">
        <f t="shared" si="198"/>
        <v/>
      </c>
      <c r="AA142" s="220" t="str">
        <f t="shared" si="198"/>
        <v/>
      </c>
      <c r="AB142" s="220" t="str">
        <f t="shared" si="198"/>
        <v/>
      </c>
      <c r="AC142" s="220" t="str">
        <f t="shared" si="198"/>
        <v/>
      </c>
      <c r="AD142" s="220" t="str">
        <f t="shared" si="198"/>
        <v/>
      </c>
      <c r="AE142" s="220" t="str">
        <f t="shared" si="198"/>
        <v/>
      </c>
      <c r="AF142" s="220" t="str">
        <f t="shared" si="198"/>
        <v/>
      </c>
      <c r="AG142" s="220" t="str">
        <f t="shared" si="198"/>
        <v/>
      </c>
      <c r="AH142" s="220" t="str">
        <f t="shared" si="198"/>
        <v/>
      </c>
      <c r="AI142" s="220" t="str">
        <f t="shared" si="198"/>
        <v/>
      </c>
      <c r="AJ142" s="220" t="str">
        <f t="shared" si="198"/>
        <v/>
      </c>
      <c r="AK142" s="220" t="str">
        <f t="shared" si="198"/>
        <v/>
      </c>
      <c r="AL142" s="220" t="str">
        <f t="shared" si="198"/>
        <v/>
      </c>
      <c r="AM142" s="220" t="str">
        <f t="shared" si="198"/>
        <v/>
      </c>
      <c r="AN142" s="220" t="str">
        <f t="shared" si="198"/>
        <v/>
      </c>
      <c r="AO142" s="220" t="str">
        <f t="shared" si="198"/>
        <v/>
      </c>
      <c r="AP142" s="220" t="str">
        <f t="shared" si="198"/>
        <v/>
      </c>
      <c r="AQ142" s="220" t="str">
        <f t="shared" si="198"/>
        <v/>
      </c>
      <c r="AR142" s="64" t="str">
        <f t="shared" si="198"/>
        <v/>
      </c>
      <c r="AS142" s="64" t="str">
        <f t="shared" si="198"/>
        <v/>
      </c>
      <c r="AT142" s="64" t="str">
        <f t="shared" si="198"/>
        <v/>
      </c>
      <c r="AU142" s="64" t="str">
        <f t="shared" si="198"/>
        <v/>
      </c>
      <c r="AV142" s="64" t="str">
        <f t="shared" si="198"/>
        <v/>
      </c>
      <c r="AW142" s="64" t="str">
        <f t="shared" si="198"/>
        <v/>
      </c>
      <c r="AX142" s="64" t="str">
        <f t="shared" si="198"/>
        <v/>
      </c>
      <c r="AY142" s="64" t="str">
        <f t="shared" si="198"/>
        <v/>
      </c>
      <c r="AZ142" s="64" t="str">
        <f t="shared" si="198"/>
        <v/>
      </c>
      <c r="BA142" s="64" t="str">
        <f t="shared" si="198"/>
        <v/>
      </c>
      <c r="BB142" s="64" t="str">
        <f t="shared" si="198"/>
        <v/>
      </c>
      <c r="BC142" s="64" t="str">
        <f t="shared" si="198"/>
        <v/>
      </c>
      <c r="BD142" s="64" t="str">
        <f t="shared" si="198"/>
        <v/>
      </c>
      <c r="BE142" s="64" t="str">
        <f t="shared" si="198"/>
        <v/>
      </c>
      <c r="BF142" s="64" t="str">
        <f t="shared" si="198"/>
        <v/>
      </c>
      <c r="BG142" s="64" t="str">
        <f t="shared" si="198"/>
        <v/>
      </c>
      <c r="BH142" s="64" t="str">
        <f t="shared" si="198"/>
        <v/>
      </c>
      <c r="BI142" s="64" t="str">
        <f t="shared" si="198"/>
        <v/>
      </c>
      <c r="BJ142" s="64" t="str">
        <f t="shared" si="198"/>
        <v/>
      </c>
      <c r="BK142" s="64" t="str">
        <f t="shared" si="198"/>
        <v/>
      </c>
      <c r="BL142" s="64" t="str">
        <f t="shared" si="198"/>
        <v/>
      </c>
      <c r="BM142" s="64" t="str">
        <f t="shared" si="198"/>
        <v/>
      </c>
      <c r="BN142" s="64" t="str">
        <f t="shared" si="198"/>
        <v/>
      </c>
      <c r="BO142" s="64" t="str">
        <f t="shared" si="198"/>
        <v/>
      </c>
      <c r="BP142" s="64" t="str">
        <f t="shared" si="198"/>
        <v/>
      </c>
      <c r="BQ142" s="64" t="str">
        <f t="shared" si="198"/>
        <v/>
      </c>
    </row>
    <row r="143" spans="4:69" s="16" customFormat="1" x14ac:dyDescent="0.3">
      <c r="E143" s="16" t="s">
        <v>289</v>
      </c>
      <c r="G143" s="50" t="str">
        <f>InpCompany!$F$11</f>
        <v>£m (2012-13 prices)</v>
      </c>
      <c r="J143" s="210">
        <f>IF(AND(J$139,J142&lt;&gt;""),J141*J142,0)</f>
        <v>0</v>
      </c>
      <c r="K143" s="210">
        <f t="shared" ref="K143:BQ143" si="199">IF(AND(K$139,K142&lt;&gt;""),K141*K142,0)</f>
        <v>0</v>
      </c>
      <c r="L143" s="210">
        <f t="shared" si="199"/>
        <v>0</v>
      </c>
      <c r="M143" s="210">
        <f t="shared" si="199"/>
        <v>0</v>
      </c>
      <c r="N143" s="210">
        <f t="shared" si="199"/>
        <v>0</v>
      </c>
      <c r="O143" s="210">
        <f t="shared" si="199"/>
        <v>0</v>
      </c>
      <c r="P143" s="210">
        <f t="shared" si="199"/>
        <v>0</v>
      </c>
      <c r="Q143" s="210">
        <f t="shared" si="199"/>
        <v>0</v>
      </c>
      <c r="R143" s="210">
        <f t="shared" si="199"/>
        <v>0</v>
      </c>
      <c r="S143" s="210">
        <f t="shared" si="199"/>
        <v>0</v>
      </c>
      <c r="T143" s="210">
        <f t="shared" si="199"/>
        <v>0</v>
      </c>
      <c r="U143" s="210">
        <f t="shared" si="199"/>
        <v>0</v>
      </c>
      <c r="V143" s="210">
        <f t="shared" si="199"/>
        <v>0</v>
      </c>
      <c r="W143" s="210">
        <f t="shared" si="199"/>
        <v>0</v>
      </c>
      <c r="X143" s="210">
        <f t="shared" si="199"/>
        <v>0</v>
      </c>
      <c r="Y143" s="210">
        <f t="shared" si="199"/>
        <v>0</v>
      </c>
      <c r="Z143" s="210">
        <f t="shared" si="199"/>
        <v>0</v>
      </c>
      <c r="AA143" s="210">
        <f t="shared" si="199"/>
        <v>0</v>
      </c>
      <c r="AB143" s="210">
        <f t="shared" si="199"/>
        <v>0</v>
      </c>
      <c r="AC143" s="210">
        <f t="shared" si="199"/>
        <v>0</v>
      </c>
      <c r="AD143" s="210">
        <f t="shared" si="199"/>
        <v>0</v>
      </c>
      <c r="AE143" s="210">
        <f t="shared" si="199"/>
        <v>0</v>
      </c>
      <c r="AF143" s="210">
        <f t="shared" si="199"/>
        <v>0</v>
      </c>
      <c r="AG143" s="210">
        <f t="shared" si="199"/>
        <v>0</v>
      </c>
      <c r="AH143" s="210">
        <f t="shared" si="199"/>
        <v>0</v>
      </c>
      <c r="AI143" s="210">
        <f t="shared" si="199"/>
        <v>0</v>
      </c>
      <c r="AJ143" s="210">
        <f t="shared" si="199"/>
        <v>0</v>
      </c>
      <c r="AK143" s="210">
        <f t="shared" si="199"/>
        <v>0</v>
      </c>
      <c r="AL143" s="210">
        <f t="shared" si="199"/>
        <v>0</v>
      </c>
      <c r="AM143" s="210">
        <f t="shared" si="199"/>
        <v>0</v>
      </c>
      <c r="AN143" s="210">
        <f t="shared" si="199"/>
        <v>0</v>
      </c>
      <c r="AO143" s="210">
        <f t="shared" si="199"/>
        <v>0</v>
      </c>
      <c r="AP143" s="210">
        <f t="shared" si="199"/>
        <v>0</v>
      </c>
      <c r="AQ143" s="210">
        <f t="shared" si="199"/>
        <v>0</v>
      </c>
      <c r="AR143" s="42">
        <f t="shared" si="199"/>
        <v>0</v>
      </c>
      <c r="AS143" s="42">
        <f t="shared" si="199"/>
        <v>0</v>
      </c>
      <c r="AT143" s="42">
        <f t="shared" si="199"/>
        <v>0</v>
      </c>
      <c r="AU143" s="42">
        <f t="shared" si="199"/>
        <v>0</v>
      </c>
      <c r="AV143" s="42">
        <f t="shared" si="199"/>
        <v>0</v>
      </c>
      <c r="AW143" s="42">
        <f t="shared" si="199"/>
        <v>0</v>
      </c>
      <c r="AX143" s="42">
        <f t="shared" si="199"/>
        <v>0</v>
      </c>
      <c r="AY143" s="42">
        <f t="shared" si="199"/>
        <v>0</v>
      </c>
      <c r="AZ143" s="42">
        <f t="shared" si="199"/>
        <v>0</v>
      </c>
      <c r="BA143" s="42">
        <f t="shared" si="199"/>
        <v>0</v>
      </c>
      <c r="BB143" s="42">
        <f t="shared" si="199"/>
        <v>0</v>
      </c>
      <c r="BC143" s="42">
        <f t="shared" si="199"/>
        <v>0</v>
      </c>
      <c r="BD143" s="42">
        <f t="shared" si="199"/>
        <v>0</v>
      </c>
      <c r="BE143" s="42">
        <f t="shared" si="199"/>
        <v>0</v>
      </c>
      <c r="BF143" s="42">
        <f t="shared" si="199"/>
        <v>0</v>
      </c>
      <c r="BG143" s="42">
        <f t="shared" si="199"/>
        <v>0</v>
      </c>
      <c r="BH143" s="42">
        <f t="shared" si="199"/>
        <v>0</v>
      </c>
      <c r="BI143" s="42">
        <f t="shared" si="199"/>
        <v>0</v>
      </c>
      <c r="BJ143" s="42">
        <f t="shared" si="199"/>
        <v>0</v>
      </c>
      <c r="BK143" s="42">
        <f t="shared" si="199"/>
        <v>0</v>
      </c>
      <c r="BL143" s="42">
        <f t="shared" si="199"/>
        <v>0</v>
      </c>
      <c r="BM143" s="42">
        <f t="shared" si="199"/>
        <v>0</v>
      </c>
      <c r="BN143" s="42">
        <f t="shared" si="199"/>
        <v>0</v>
      </c>
      <c r="BO143" s="42">
        <f t="shared" si="199"/>
        <v>0</v>
      </c>
      <c r="BP143" s="42">
        <f t="shared" si="199"/>
        <v>0</v>
      </c>
      <c r="BQ143" s="42">
        <f t="shared" si="199"/>
        <v>0</v>
      </c>
    </row>
    <row r="144" spans="4:69" s="16" customFormat="1" x14ac:dyDescent="0.3">
      <c r="G144" s="50"/>
      <c r="J144" s="210"/>
      <c r="K144" s="210"/>
      <c r="L144" s="210"/>
      <c r="M144" s="210"/>
      <c r="N144" s="210"/>
      <c r="O144" s="210"/>
      <c r="P144" s="210"/>
      <c r="Q144" s="210"/>
      <c r="R144" s="210"/>
      <c r="S144" s="210"/>
      <c r="T144" s="210"/>
      <c r="U144" s="210"/>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row>
    <row r="145" spans="4:69" s="16" customFormat="1" x14ac:dyDescent="0.3">
      <c r="E145" s="16" t="str">
        <f>E105</f>
        <v>Standard underperformance range</v>
      </c>
      <c r="G145" s="16" t="str">
        <f t="shared" ref="G145:BQ145" si="200">G105</f>
        <v>Performance commitment unit</v>
      </c>
      <c r="J145" s="219">
        <f t="shared" si="200"/>
        <v>1.0000000000047748E-3</v>
      </c>
      <c r="K145" s="219">
        <f t="shared" si="200"/>
        <v>0</v>
      </c>
      <c r="L145" s="219">
        <f t="shared" si="200"/>
        <v>260</v>
      </c>
      <c r="M145" s="219" t="e">
        <f t="shared" si="200"/>
        <v>#VALUE!</v>
      </c>
      <c r="N145" s="219">
        <f t="shared" si="200"/>
        <v>0</v>
      </c>
      <c r="O145" s="219">
        <f t="shared" si="200"/>
        <v>0</v>
      </c>
      <c r="P145" s="219">
        <f t="shared" si="200"/>
        <v>0</v>
      </c>
      <c r="Q145" s="219" t="e">
        <f t="shared" si="200"/>
        <v>#VALUE!</v>
      </c>
      <c r="R145" s="219">
        <f t="shared" si="200"/>
        <v>0</v>
      </c>
      <c r="S145" s="219">
        <f t="shared" si="200"/>
        <v>0</v>
      </c>
      <c r="T145" s="219">
        <f t="shared" si="200"/>
        <v>0</v>
      </c>
      <c r="U145" s="219">
        <f t="shared" si="200"/>
        <v>0</v>
      </c>
      <c r="V145" s="219">
        <f t="shared" si="200"/>
        <v>0</v>
      </c>
      <c r="W145" s="219">
        <f t="shared" si="200"/>
        <v>0</v>
      </c>
      <c r="X145" s="219">
        <f t="shared" si="200"/>
        <v>0</v>
      </c>
      <c r="Y145" s="219">
        <f t="shared" si="200"/>
        <v>0</v>
      </c>
      <c r="Z145" s="219">
        <f t="shared" si="200"/>
        <v>0</v>
      </c>
      <c r="AA145" s="219">
        <f t="shared" si="200"/>
        <v>0</v>
      </c>
      <c r="AB145" s="219" t="e">
        <f t="shared" si="200"/>
        <v>#VALUE!</v>
      </c>
      <c r="AC145" s="219">
        <f t="shared" si="200"/>
        <v>0</v>
      </c>
      <c r="AD145" s="219" t="e">
        <f t="shared" si="200"/>
        <v>#VALUE!</v>
      </c>
      <c r="AE145" s="219">
        <f t="shared" si="200"/>
        <v>0</v>
      </c>
      <c r="AF145" s="219">
        <f t="shared" si="200"/>
        <v>0</v>
      </c>
      <c r="AG145" s="219">
        <f t="shared" si="200"/>
        <v>0</v>
      </c>
      <c r="AH145" s="219">
        <f t="shared" si="200"/>
        <v>0</v>
      </c>
      <c r="AI145" s="219">
        <f t="shared" si="200"/>
        <v>0</v>
      </c>
      <c r="AJ145" s="219">
        <f t="shared" si="200"/>
        <v>0</v>
      </c>
      <c r="AK145" s="219">
        <f t="shared" si="200"/>
        <v>0</v>
      </c>
      <c r="AL145" s="219">
        <f t="shared" si="200"/>
        <v>0</v>
      </c>
      <c r="AM145" s="219">
        <f t="shared" si="200"/>
        <v>0</v>
      </c>
      <c r="AN145" s="219">
        <f t="shared" si="200"/>
        <v>0</v>
      </c>
      <c r="AO145" s="219">
        <f t="shared" si="200"/>
        <v>0</v>
      </c>
      <c r="AP145" s="219">
        <f t="shared" si="200"/>
        <v>0</v>
      </c>
      <c r="AQ145" s="219">
        <f t="shared" si="200"/>
        <v>0</v>
      </c>
      <c r="AR145" s="116">
        <f t="shared" si="200"/>
        <v>0</v>
      </c>
      <c r="AS145" s="116">
        <f t="shared" si="200"/>
        <v>0</v>
      </c>
      <c r="AT145" s="116">
        <f t="shared" si="200"/>
        <v>0</v>
      </c>
      <c r="AU145" s="116">
        <f t="shared" si="200"/>
        <v>0</v>
      </c>
      <c r="AV145" s="116">
        <f t="shared" si="200"/>
        <v>0</v>
      </c>
      <c r="AW145" s="116">
        <f t="shared" si="200"/>
        <v>0</v>
      </c>
      <c r="AX145" s="116">
        <f t="shared" si="200"/>
        <v>0</v>
      </c>
      <c r="AY145" s="116">
        <f t="shared" si="200"/>
        <v>0</v>
      </c>
      <c r="AZ145" s="116">
        <f t="shared" si="200"/>
        <v>0</v>
      </c>
      <c r="BA145" s="116">
        <f t="shared" si="200"/>
        <v>0</v>
      </c>
      <c r="BB145" s="116">
        <f t="shared" si="200"/>
        <v>0</v>
      </c>
      <c r="BC145" s="116">
        <f t="shared" si="200"/>
        <v>0</v>
      </c>
      <c r="BD145" s="116">
        <f t="shared" si="200"/>
        <v>0</v>
      </c>
      <c r="BE145" s="116">
        <f t="shared" si="200"/>
        <v>0</v>
      </c>
      <c r="BF145" s="116">
        <f t="shared" si="200"/>
        <v>0</v>
      </c>
      <c r="BG145" s="116">
        <f t="shared" si="200"/>
        <v>0</v>
      </c>
      <c r="BH145" s="116">
        <f t="shared" si="200"/>
        <v>0</v>
      </c>
      <c r="BI145" s="116">
        <f t="shared" si="200"/>
        <v>0</v>
      </c>
      <c r="BJ145" s="116">
        <f t="shared" si="200"/>
        <v>0</v>
      </c>
      <c r="BK145" s="116">
        <f t="shared" si="200"/>
        <v>0</v>
      </c>
      <c r="BL145" s="116">
        <f t="shared" si="200"/>
        <v>0</v>
      </c>
      <c r="BM145" s="116">
        <f t="shared" si="200"/>
        <v>0</v>
      </c>
      <c r="BN145" s="116">
        <f t="shared" si="200"/>
        <v>0</v>
      </c>
      <c r="BO145" s="116">
        <f t="shared" si="200"/>
        <v>0</v>
      </c>
      <c r="BP145" s="116">
        <f t="shared" si="200"/>
        <v>0</v>
      </c>
      <c r="BQ145" s="116">
        <f t="shared" si="200"/>
        <v>0</v>
      </c>
    </row>
    <row r="146" spans="4:69" s="16" customFormat="1" x14ac:dyDescent="0.3">
      <c r="E146" s="16" t="str">
        <f>E58</f>
        <v>Additional ODI rate - under</v>
      </c>
      <c r="G146" s="16" t="str">
        <f t="shared" ref="G146:BQ146" si="201">G58</f>
        <v>£m/unit (2012-13 prices)</v>
      </c>
      <c r="J146" s="220" t="str">
        <f t="shared" si="201"/>
        <v/>
      </c>
      <c r="K146" s="220" t="str">
        <f t="shared" si="201"/>
        <v/>
      </c>
      <c r="L146" s="220" t="str">
        <f t="shared" si="201"/>
        <v/>
      </c>
      <c r="M146" s="220" t="str">
        <f t="shared" si="201"/>
        <v/>
      </c>
      <c r="N146" s="220" t="str">
        <f t="shared" si="201"/>
        <v/>
      </c>
      <c r="O146" s="220" t="str">
        <f t="shared" si="201"/>
        <v/>
      </c>
      <c r="P146" s="220" t="str">
        <f t="shared" si="201"/>
        <v/>
      </c>
      <c r="Q146" s="220" t="str">
        <f t="shared" si="201"/>
        <v/>
      </c>
      <c r="R146" s="220" t="str">
        <f t="shared" si="201"/>
        <v/>
      </c>
      <c r="S146" s="220" t="str">
        <f t="shared" si="201"/>
        <v/>
      </c>
      <c r="T146" s="220" t="str">
        <f t="shared" si="201"/>
        <v/>
      </c>
      <c r="U146" s="220" t="str">
        <f t="shared" si="201"/>
        <v/>
      </c>
      <c r="V146" s="220" t="str">
        <f t="shared" si="201"/>
        <v/>
      </c>
      <c r="W146" s="220" t="str">
        <f t="shared" si="201"/>
        <v/>
      </c>
      <c r="X146" s="220" t="str">
        <f t="shared" si="201"/>
        <v/>
      </c>
      <c r="Y146" s="220" t="str">
        <f t="shared" si="201"/>
        <v/>
      </c>
      <c r="Z146" s="220" t="str">
        <f t="shared" si="201"/>
        <v/>
      </c>
      <c r="AA146" s="220" t="str">
        <f t="shared" si="201"/>
        <v/>
      </c>
      <c r="AB146" s="220" t="str">
        <f t="shared" si="201"/>
        <v/>
      </c>
      <c r="AC146" s="220" t="str">
        <f t="shared" si="201"/>
        <v/>
      </c>
      <c r="AD146" s="220" t="str">
        <f t="shared" si="201"/>
        <v/>
      </c>
      <c r="AE146" s="220" t="str">
        <f t="shared" si="201"/>
        <v/>
      </c>
      <c r="AF146" s="220" t="str">
        <f t="shared" si="201"/>
        <v/>
      </c>
      <c r="AG146" s="220" t="str">
        <f t="shared" si="201"/>
        <v/>
      </c>
      <c r="AH146" s="220" t="str">
        <f t="shared" si="201"/>
        <v/>
      </c>
      <c r="AI146" s="220" t="str">
        <f t="shared" si="201"/>
        <v/>
      </c>
      <c r="AJ146" s="220" t="str">
        <f t="shared" si="201"/>
        <v/>
      </c>
      <c r="AK146" s="220" t="str">
        <f t="shared" si="201"/>
        <v/>
      </c>
      <c r="AL146" s="220" t="str">
        <f t="shared" si="201"/>
        <v/>
      </c>
      <c r="AM146" s="220" t="str">
        <f t="shared" si="201"/>
        <v/>
      </c>
      <c r="AN146" s="220" t="str">
        <f t="shared" si="201"/>
        <v/>
      </c>
      <c r="AO146" s="220" t="str">
        <f t="shared" si="201"/>
        <v/>
      </c>
      <c r="AP146" s="220" t="str">
        <f t="shared" si="201"/>
        <v/>
      </c>
      <c r="AQ146" s="220" t="str">
        <f t="shared" si="201"/>
        <v/>
      </c>
      <c r="AR146" s="64" t="str">
        <f t="shared" si="201"/>
        <v/>
      </c>
      <c r="AS146" s="64" t="str">
        <f t="shared" si="201"/>
        <v/>
      </c>
      <c r="AT146" s="64" t="str">
        <f t="shared" si="201"/>
        <v/>
      </c>
      <c r="AU146" s="64" t="str">
        <f t="shared" si="201"/>
        <v/>
      </c>
      <c r="AV146" s="64" t="str">
        <f t="shared" si="201"/>
        <v/>
      </c>
      <c r="AW146" s="64" t="str">
        <f t="shared" si="201"/>
        <v/>
      </c>
      <c r="AX146" s="64" t="str">
        <f t="shared" si="201"/>
        <v/>
      </c>
      <c r="AY146" s="64" t="str">
        <f t="shared" si="201"/>
        <v/>
      </c>
      <c r="AZ146" s="64" t="str">
        <f t="shared" si="201"/>
        <v/>
      </c>
      <c r="BA146" s="64" t="str">
        <f t="shared" si="201"/>
        <v/>
      </c>
      <c r="BB146" s="64" t="str">
        <f t="shared" si="201"/>
        <v/>
      </c>
      <c r="BC146" s="64" t="str">
        <f t="shared" si="201"/>
        <v/>
      </c>
      <c r="BD146" s="64" t="str">
        <f t="shared" si="201"/>
        <v/>
      </c>
      <c r="BE146" s="64" t="str">
        <f t="shared" si="201"/>
        <v/>
      </c>
      <c r="BF146" s="64" t="str">
        <f t="shared" si="201"/>
        <v/>
      </c>
      <c r="BG146" s="64" t="str">
        <f t="shared" si="201"/>
        <v/>
      </c>
      <c r="BH146" s="64" t="str">
        <f t="shared" si="201"/>
        <v/>
      </c>
      <c r="BI146" s="64" t="str">
        <f t="shared" si="201"/>
        <v/>
      </c>
      <c r="BJ146" s="64" t="str">
        <f t="shared" si="201"/>
        <v/>
      </c>
      <c r="BK146" s="64" t="str">
        <f t="shared" si="201"/>
        <v/>
      </c>
      <c r="BL146" s="64" t="str">
        <f t="shared" si="201"/>
        <v/>
      </c>
      <c r="BM146" s="64" t="str">
        <f t="shared" si="201"/>
        <v/>
      </c>
      <c r="BN146" s="64" t="str">
        <f t="shared" si="201"/>
        <v/>
      </c>
      <c r="BO146" s="64" t="str">
        <f t="shared" si="201"/>
        <v/>
      </c>
      <c r="BP146" s="64" t="str">
        <f t="shared" si="201"/>
        <v/>
      </c>
      <c r="BQ146" s="64" t="str">
        <f t="shared" si="201"/>
        <v/>
      </c>
    </row>
    <row r="147" spans="4:69" s="16" customFormat="1" x14ac:dyDescent="0.3">
      <c r="E147" s="16" t="s">
        <v>290</v>
      </c>
      <c r="G147" s="50" t="str">
        <f>InpCompany!$F$11</f>
        <v>£m (2012-13 prices)</v>
      </c>
      <c r="J147" s="210">
        <f>IF(AND(J$139,J146&lt;&gt;""),J145*J146,0)</f>
        <v>0</v>
      </c>
      <c r="K147" s="210">
        <f t="shared" ref="K147:BQ147" si="202">IF(AND(K$139,K146&lt;&gt;""),K145*K146,0)</f>
        <v>0</v>
      </c>
      <c r="L147" s="210">
        <f t="shared" si="202"/>
        <v>0</v>
      </c>
      <c r="M147" s="210">
        <f t="shared" si="202"/>
        <v>0</v>
      </c>
      <c r="N147" s="210">
        <f t="shared" si="202"/>
        <v>0</v>
      </c>
      <c r="O147" s="210">
        <f t="shared" si="202"/>
        <v>0</v>
      </c>
      <c r="P147" s="210">
        <f t="shared" si="202"/>
        <v>0</v>
      </c>
      <c r="Q147" s="210">
        <f t="shared" si="202"/>
        <v>0</v>
      </c>
      <c r="R147" s="210">
        <f t="shared" si="202"/>
        <v>0</v>
      </c>
      <c r="S147" s="210">
        <f t="shared" si="202"/>
        <v>0</v>
      </c>
      <c r="T147" s="210">
        <f t="shared" si="202"/>
        <v>0</v>
      </c>
      <c r="U147" s="210">
        <f t="shared" si="202"/>
        <v>0</v>
      </c>
      <c r="V147" s="210">
        <f t="shared" si="202"/>
        <v>0</v>
      </c>
      <c r="W147" s="210">
        <f t="shared" si="202"/>
        <v>0</v>
      </c>
      <c r="X147" s="210">
        <f t="shared" si="202"/>
        <v>0</v>
      </c>
      <c r="Y147" s="210">
        <f t="shared" si="202"/>
        <v>0</v>
      </c>
      <c r="Z147" s="210">
        <f t="shared" si="202"/>
        <v>0</v>
      </c>
      <c r="AA147" s="210">
        <f t="shared" si="202"/>
        <v>0</v>
      </c>
      <c r="AB147" s="210">
        <f t="shared" si="202"/>
        <v>0</v>
      </c>
      <c r="AC147" s="210">
        <f t="shared" si="202"/>
        <v>0</v>
      </c>
      <c r="AD147" s="210">
        <f t="shared" si="202"/>
        <v>0</v>
      </c>
      <c r="AE147" s="210">
        <f t="shared" si="202"/>
        <v>0</v>
      </c>
      <c r="AF147" s="210">
        <f t="shared" si="202"/>
        <v>0</v>
      </c>
      <c r="AG147" s="210">
        <f t="shared" si="202"/>
        <v>0</v>
      </c>
      <c r="AH147" s="210">
        <f t="shared" si="202"/>
        <v>0</v>
      </c>
      <c r="AI147" s="210">
        <f t="shared" si="202"/>
        <v>0</v>
      </c>
      <c r="AJ147" s="210">
        <f t="shared" si="202"/>
        <v>0</v>
      </c>
      <c r="AK147" s="210">
        <f t="shared" si="202"/>
        <v>0</v>
      </c>
      <c r="AL147" s="210">
        <f t="shared" si="202"/>
        <v>0</v>
      </c>
      <c r="AM147" s="210">
        <f t="shared" si="202"/>
        <v>0</v>
      </c>
      <c r="AN147" s="210">
        <f t="shared" si="202"/>
        <v>0</v>
      </c>
      <c r="AO147" s="210">
        <f t="shared" si="202"/>
        <v>0</v>
      </c>
      <c r="AP147" s="210">
        <f t="shared" si="202"/>
        <v>0</v>
      </c>
      <c r="AQ147" s="210">
        <f t="shared" si="202"/>
        <v>0</v>
      </c>
      <c r="AR147" s="42">
        <f t="shared" si="202"/>
        <v>0</v>
      </c>
      <c r="AS147" s="42">
        <f t="shared" si="202"/>
        <v>0</v>
      </c>
      <c r="AT147" s="42">
        <f t="shared" si="202"/>
        <v>0</v>
      </c>
      <c r="AU147" s="42">
        <f t="shared" si="202"/>
        <v>0</v>
      </c>
      <c r="AV147" s="42">
        <f t="shared" si="202"/>
        <v>0</v>
      </c>
      <c r="AW147" s="42">
        <f t="shared" si="202"/>
        <v>0</v>
      </c>
      <c r="AX147" s="42">
        <f t="shared" si="202"/>
        <v>0</v>
      </c>
      <c r="AY147" s="42">
        <f t="shared" si="202"/>
        <v>0</v>
      </c>
      <c r="AZ147" s="42">
        <f t="shared" si="202"/>
        <v>0</v>
      </c>
      <c r="BA147" s="42">
        <f t="shared" si="202"/>
        <v>0</v>
      </c>
      <c r="BB147" s="42">
        <f t="shared" si="202"/>
        <v>0</v>
      </c>
      <c r="BC147" s="42">
        <f t="shared" si="202"/>
        <v>0</v>
      </c>
      <c r="BD147" s="42">
        <f t="shared" si="202"/>
        <v>0</v>
      </c>
      <c r="BE147" s="42">
        <f t="shared" si="202"/>
        <v>0</v>
      </c>
      <c r="BF147" s="42">
        <f t="shared" si="202"/>
        <v>0</v>
      </c>
      <c r="BG147" s="42">
        <f t="shared" si="202"/>
        <v>0</v>
      </c>
      <c r="BH147" s="42">
        <f t="shared" si="202"/>
        <v>0</v>
      </c>
      <c r="BI147" s="42">
        <f t="shared" si="202"/>
        <v>0</v>
      </c>
      <c r="BJ147" s="42">
        <f t="shared" si="202"/>
        <v>0</v>
      </c>
      <c r="BK147" s="42">
        <f t="shared" si="202"/>
        <v>0</v>
      </c>
      <c r="BL147" s="42">
        <f t="shared" si="202"/>
        <v>0</v>
      </c>
      <c r="BM147" s="42">
        <f t="shared" si="202"/>
        <v>0</v>
      </c>
      <c r="BN147" s="42">
        <f t="shared" si="202"/>
        <v>0</v>
      </c>
      <c r="BO147" s="42">
        <f t="shared" si="202"/>
        <v>0</v>
      </c>
      <c r="BP147" s="42">
        <f t="shared" si="202"/>
        <v>0</v>
      </c>
      <c r="BQ147" s="42">
        <f t="shared" si="202"/>
        <v>0</v>
      </c>
    </row>
    <row r="148" spans="4:69" s="16" customFormat="1" x14ac:dyDescent="0.3">
      <c r="G148" s="64"/>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row>
    <row r="149" spans="4:69" s="16" customFormat="1" x14ac:dyDescent="0.25">
      <c r="D149" s="227" t="s">
        <v>291</v>
      </c>
      <c r="E149" s="228"/>
      <c r="F149" s="228"/>
      <c r="G149" s="231" t="s">
        <v>292</v>
      </c>
      <c r="H149" s="228"/>
      <c r="I149" s="228"/>
      <c r="J149" s="232" t="str">
        <f>J7</f>
        <v>PR14YKYWSW_WA1</v>
      </c>
      <c r="K149" s="232" t="str">
        <f t="shared" ref="K149:AQ149" si="203">K7</f>
        <v>PR14YKYWSW_WA2</v>
      </c>
      <c r="L149" s="232" t="str">
        <f t="shared" si="203"/>
        <v>PR14YKYWSW_WA3</v>
      </c>
      <c r="M149" s="232" t="str">
        <f t="shared" si="203"/>
        <v>PR14YKYWSW_WA4</v>
      </c>
      <c r="N149" s="232" t="str">
        <f t="shared" si="203"/>
        <v>PR14YKYWSW_WB1</v>
      </c>
      <c r="O149" s="232" t="str">
        <f t="shared" si="203"/>
        <v>PR14YKYWSW_WB2</v>
      </c>
      <c r="P149" s="232" t="str">
        <f t="shared" si="203"/>
        <v>PR14YKYWSW_WB3</v>
      </c>
      <c r="Q149" s="232" t="str">
        <f t="shared" si="203"/>
        <v>PR14YKYWSW_WB4</v>
      </c>
      <c r="R149" s="232" t="str">
        <f t="shared" si="203"/>
        <v>PR14YKYWSW_WC1</v>
      </c>
      <c r="S149" s="232" t="str">
        <f t="shared" si="203"/>
        <v>PR14YKYWSW_WC2</v>
      </c>
      <c r="T149" s="232" t="str">
        <f t="shared" si="203"/>
        <v>PR14YKYWSW_WC3</v>
      </c>
      <c r="U149" s="232" t="str">
        <f t="shared" si="203"/>
        <v>PR14YKYWSW_WC4</v>
      </c>
      <c r="V149" s="232" t="str">
        <f t="shared" si="203"/>
        <v>PR14YKYWSW_WD1</v>
      </c>
      <c r="W149" s="232" t="str">
        <f t="shared" si="203"/>
        <v>PR14YKYWSW_WD2</v>
      </c>
      <c r="X149" s="232" t="str">
        <f t="shared" si="203"/>
        <v>PR14YKYWSWW_SA1</v>
      </c>
      <c r="Y149" s="232" t="str">
        <f t="shared" si="203"/>
        <v>PR14YKYWSWW_SA2</v>
      </c>
      <c r="Z149" s="232" t="str">
        <f t="shared" si="203"/>
        <v>PR14YKYWSWW_SA3a</v>
      </c>
      <c r="AA149" s="232" t="str">
        <f t="shared" si="203"/>
        <v>PR14YKYWSWW_SA3b</v>
      </c>
      <c r="AB149" s="232" t="str">
        <f t="shared" si="203"/>
        <v>PR14YKYWSWW_SA4</v>
      </c>
      <c r="AC149" s="232" t="str">
        <f t="shared" si="203"/>
        <v>PR14YKYWSWW_SB1</v>
      </c>
      <c r="AD149" s="232" t="str">
        <f t="shared" si="203"/>
        <v>PR14YKYWSWW_SB2</v>
      </c>
      <c r="AE149" s="232" t="str">
        <f t="shared" si="203"/>
        <v>PR14YKYWSWW_SB3</v>
      </c>
      <c r="AF149" s="232" t="str">
        <f t="shared" si="203"/>
        <v>PR14YKYWSWW_SB4</v>
      </c>
      <c r="AG149" s="232" t="str">
        <f t="shared" si="203"/>
        <v>PR14YKYWSWW_SB5</v>
      </c>
      <c r="AH149" s="232" t="str">
        <f t="shared" si="203"/>
        <v>PR14YKYWSWW_SC1</v>
      </c>
      <c r="AI149" s="232" t="str">
        <f t="shared" si="203"/>
        <v>PR14YKYWSWW_SC2</v>
      </c>
      <c r="AJ149" s="232" t="str">
        <f t="shared" si="203"/>
        <v>PR14YKYHHR_RA1</v>
      </c>
      <c r="AK149" s="232" t="str">
        <f t="shared" si="203"/>
        <v>PR14YKYHHR_RA2</v>
      </c>
      <c r="AL149" s="232" t="str">
        <f t="shared" si="203"/>
        <v>PR14YKYHHR_RA3</v>
      </c>
      <c r="AM149" s="232" t="str">
        <f t="shared" si="203"/>
        <v>PR14YKYHHR_RB1</v>
      </c>
      <c r="AN149" s="232" t="str">
        <f t="shared" si="203"/>
        <v>PR14YKYHHR_RB2</v>
      </c>
      <c r="AO149" s="232" t="str">
        <f t="shared" si="203"/>
        <v>PR14YKYHHR_RB3</v>
      </c>
      <c r="AP149" s="232" t="str">
        <f t="shared" si="203"/>
        <v>PR14YKYHHR_RC1</v>
      </c>
      <c r="AQ149" s="232" t="str">
        <f t="shared" si="203"/>
        <v>PR14YKYHHR_RC2</v>
      </c>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row>
    <row r="150" spans="4:69" s="16" customFormat="1" x14ac:dyDescent="0.3">
      <c r="D150" s="228"/>
      <c r="E150" s="228"/>
      <c r="F150" s="228"/>
      <c r="G150" s="229"/>
      <c r="H150" s="228"/>
      <c r="I150" s="228"/>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row>
    <row r="151" spans="4:69" s="16" customFormat="1" x14ac:dyDescent="0.3">
      <c r="D151" s="228"/>
      <c r="E151" s="228" t="s">
        <v>293</v>
      </c>
      <c r="F151" s="228"/>
      <c r="G151" s="229" t="str">
        <f>InpCompany!$F$11</f>
        <v>£m (2012-13 prices)</v>
      </c>
      <c r="H151" s="228"/>
      <c r="I151" s="228"/>
      <c r="J151" s="233">
        <f>IF(J14&lt;&gt;"",J14,J98)+IF(J15&lt;&gt;"",J15,J129)+IF(J16&lt;&gt;"",J16,J143)</f>
        <v>0</v>
      </c>
      <c r="K151" s="233">
        <f t="shared" ref="K151:BQ151" si="204">IF(K14&lt;&gt;"",K14,K98)+IF(K15&lt;&gt;"",K15,K129)+IF(K16&lt;&gt;"",K16,K143)</f>
        <v>0</v>
      </c>
      <c r="L151" s="233">
        <f t="shared" si="204"/>
        <v>0</v>
      </c>
      <c r="M151" s="233">
        <f t="shared" si="204"/>
        <v>0</v>
      </c>
      <c r="N151" s="233">
        <f t="shared" si="204"/>
        <v>0.16162239999999944</v>
      </c>
      <c r="O151" s="233">
        <f t="shared" si="204"/>
        <v>10.22681744</v>
      </c>
      <c r="P151" s="233">
        <f t="shared" si="204"/>
        <v>0</v>
      </c>
      <c r="Q151" s="233">
        <f t="shared" si="204"/>
        <v>0</v>
      </c>
      <c r="R151" s="233">
        <f t="shared" si="204"/>
        <v>0.306784</v>
      </c>
      <c r="S151" s="233">
        <f t="shared" si="204"/>
        <v>7.2510168181818185E-2</v>
      </c>
      <c r="T151" s="233">
        <f t="shared" si="204"/>
        <v>0</v>
      </c>
      <c r="U151" s="233">
        <f t="shared" si="204"/>
        <v>0</v>
      </c>
      <c r="V151" s="233">
        <f t="shared" si="204"/>
        <v>0</v>
      </c>
      <c r="W151" s="233">
        <f t="shared" si="204"/>
        <v>0</v>
      </c>
      <c r="X151" s="233">
        <f t="shared" si="204"/>
        <v>9.0270290000000006</v>
      </c>
      <c r="Y151" s="233">
        <f t="shared" si="204"/>
        <v>0</v>
      </c>
      <c r="Z151" s="233">
        <f t="shared" si="204"/>
        <v>0</v>
      </c>
      <c r="AA151" s="233">
        <f t="shared" si="204"/>
        <v>9.6269159999999996</v>
      </c>
      <c r="AB151" s="233">
        <f t="shared" si="204"/>
        <v>0</v>
      </c>
      <c r="AC151" s="233">
        <f t="shared" si="204"/>
        <v>0</v>
      </c>
      <c r="AD151" s="233">
        <f t="shared" si="204"/>
        <v>0</v>
      </c>
      <c r="AE151" s="233">
        <f t="shared" si="204"/>
        <v>0</v>
      </c>
      <c r="AF151" s="233">
        <f t="shared" si="204"/>
        <v>1.0000000000000001E-9</v>
      </c>
      <c r="AG151" s="233">
        <f t="shared" si="204"/>
        <v>0</v>
      </c>
      <c r="AH151" s="233">
        <f t="shared" si="204"/>
        <v>0</v>
      </c>
      <c r="AI151" s="233">
        <f t="shared" si="204"/>
        <v>0</v>
      </c>
      <c r="AJ151" s="233">
        <f t="shared" si="204"/>
        <v>0</v>
      </c>
      <c r="AK151" s="233">
        <f t="shared" si="204"/>
        <v>0</v>
      </c>
      <c r="AL151" s="233">
        <f t="shared" si="204"/>
        <v>0</v>
      </c>
      <c r="AM151" s="233">
        <f t="shared" si="204"/>
        <v>0</v>
      </c>
      <c r="AN151" s="233">
        <f t="shared" si="204"/>
        <v>0</v>
      </c>
      <c r="AO151" s="233">
        <f t="shared" si="204"/>
        <v>0</v>
      </c>
      <c r="AP151" s="233">
        <f t="shared" si="204"/>
        <v>0</v>
      </c>
      <c r="AQ151" s="233">
        <f t="shared" si="204"/>
        <v>0</v>
      </c>
      <c r="AR151" s="42">
        <f t="shared" si="204"/>
        <v>0</v>
      </c>
      <c r="AS151" s="42">
        <f t="shared" si="204"/>
        <v>0</v>
      </c>
      <c r="AT151" s="42">
        <f t="shared" si="204"/>
        <v>0</v>
      </c>
      <c r="AU151" s="42">
        <f t="shared" si="204"/>
        <v>0</v>
      </c>
      <c r="AV151" s="42">
        <f t="shared" si="204"/>
        <v>0</v>
      </c>
      <c r="AW151" s="42">
        <f t="shared" si="204"/>
        <v>0</v>
      </c>
      <c r="AX151" s="42">
        <f t="shared" si="204"/>
        <v>0</v>
      </c>
      <c r="AY151" s="42">
        <f t="shared" si="204"/>
        <v>0</v>
      </c>
      <c r="AZ151" s="42">
        <f t="shared" si="204"/>
        <v>0</v>
      </c>
      <c r="BA151" s="42">
        <f t="shared" si="204"/>
        <v>0</v>
      </c>
      <c r="BB151" s="42">
        <f t="shared" si="204"/>
        <v>0</v>
      </c>
      <c r="BC151" s="42">
        <f t="shared" si="204"/>
        <v>0</v>
      </c>
      <c r="BD151" s="42">
        <f t="shared" si="204"/>
        <v>0</v>
      </c>
      <c r="BE151" s="42">
        <f t="shared" si="204"/>
        <v>0</v>
      </c>
      <c r="BF151" s="42">
        <f t="shared" si="204"/>
        <v>0</v>
      </c>
      <c r="BG151" s="42">
        <f t="shared" si="204"/>
        <v>0</v>
      </c>
      <c r="BH151" s="42">
        <f t="shared" si="204"/>
        <v>0</v>
      </c>
      <c r="BI151" s="42">
        <f t="shared" si="204"/>
        <v>0</v>
      </c>
      <c r="BJ151" s="42">
        <f t="shared" si="204"/>
        <v>0</v>
      </c>
      <c r="BK151" s="42">
        <f t="shared" si="204"/>
        <v>0</v>
      </c>
      <c r="BL151" s="42">
        <f t="shared" si="204"/>
        <v>0</v>
      </c>
      <c r="BM151" s="42">
        <f t="shared" si="204"/>
        <v>0</v>
      </c>
      <c r="BN151" s="42">
        <f t="shared" si="204"/>
        <v>0</v>
      </c>
      <c r="BO151" s="42">
        <f t="shared" si="204"/>
        <v>0</v>
      </c>
      <c r="BP151" s="42">
        <f t="shared" si="204"/>
        <v>0</v>
      </c>
      <c r="BQ151" s="42">
        <f t="shared" si="204"/>
        <v>0</v>
      </c>
    </row>
    <row r="152" spans="4:69" s="16" customFormat="1" x14ac:dyDescent="0.3">
      <c r="D152" s="228"/>
      <c r="E152" s="228" t="s">
        <v>294</v>
      </c>
      <c r="F152" s="228"/>
      <c r="G152" s="229" t="str">
        <f>InpCompany!$F$11</f>
        <v>£m (2012-13 prices)</v>
      </c>
      <c r="H152" s="228"/>
      <c r="I152" s="228"/>
      <c r="J152" s="233">
        <f>IF(J18&lt;&gt;"",J18,J107)+IF(J19&lt;&gt;"",J19,J135)+IF(J20&lt;&gt;"",J20,J147)</f>
        <v>-0.89201160000425928</v>
      </c>
      <c r="K152" s="233">
        <f t="shared" ref="K152:BQ152" si="205">IF(K18&lt;&gt;"",K18,K107)+IF(K19&lt;&gt;"",K19,K135)+IF(K20&lt;&gt;"",K20,K147)</f>
        <v>0</v>
      </c>
      <c r="L152" s="233">
        <f t="shared" si="205"/>
        <v>-0.85799999999999998</v>
      </c>
      <c r="M152" s="233">
        <f t="shared" si="205"/>
        <v>0</v>
      </c>
      <c r="N152" s="233">
        <f t="shared" si="205"/>
        <v>0</v>
      </c>
      <c r="O152" s="233">
        <f t="shared" si="205"/>
        <v>0</v>
      </c>
      <c r="P152" s="233">
        <f t="shared" si="205"/>
        <v>0</v>
      </c>
      <c r="Q152" s="233">
        <f t="shared" si="205"/>
        <v>0</v>
      </c>
      <c r="R152" s="233">
        <f t="shared" si="205"/>
        <v>0</v>
      </c>
      <c r="S152" s="233">
        <f t="shared" si="205"/>
        <v>0</v>
      </c>
      <c r="T152" s="233">
        <f t="shared" si="205"/>
        <v>0</v>
      </c>
      <c r="U152" s="233">
        <f t="shared" si="205"/>
        <v>0</v>
      </c>
      <c r="V152" s="233">
        <f t="shared" si="205"/>
        <v>0</v>
      </c>
      <c r="W152" s="233">
        <f t="shared" si="205"/>
        <v>0</v>
      </c>
      <c r="X152" s="233">
        <f t="shared" si="205"/>
        <v>0</v>
      </c>
      <c r="Y152" s="233">
        <f t="shared" si="205"/>
        <v>0</v>
      </c>
      <c r="Z152" s="233">
        <f t="shared" si="205"/>
        <v>0</v>
      </c>
      <c r="AA152" s="233">
        <f t="shared" si="205"/>
        <v>0</v>
      </c>
      <c r="AB152" s="233">
        <f t="shared" si="205"/>
        <v>0</v>
      </c>
      <c r="AC152" s="233">
        <f t="shared" si="205"/>
        <v>0</v>
      </c>
      <c r="AD152" s="233">
        <f t="shared" si="205"/>
        <v>0</v>
      </c>
      <c r="AE152" s="233">
        <f t="shared" si="205"/>
        <v>0</v>
      </c>
      <c r="AF152" s="233">
        <f t="shared" si="205"/>
        <v>0</v>
      </c>
      <c r="AG152" s="233">
        <f t="shared" si="205"/>
        <v>0</v>
      </c>
      <c r="AH152" s="233">
        <f t="shared" si="205"/>
        <v>0</v>
      </c>
      <c r="AI152" s="233">
        <f t="shared" si="205"/>
        <v>0</v>
      </c>
      <c r="AJ152" s="233">
        <f t="shared" si="205"/>
        <v>0</v>
      </c>
      <c r="AK152" s="233">
        <f t="shared" si="205"/>
        <v>0</v>
      </c>
      <c r="AL152" s="233">
        <f t="shared" si="205"/>
        <v>0</v>
      </c>
      <c r="AM152" s="233">
        <f t="shared" si="205"/>
        <v>0</v>
      </c>
      <c r="AN152" s="233">
        <f t="shared" si="205"/>
        <v>0</v>
      </c>
      <c r="AO152" s="233">
        <f t="shared" si="205"/>
        <v>0</v>
      </c>
      <c r="AP152" s="233">
        <f t="shared" si="205"/>
        <v>0</v>
      </c>
      <c r="AQ152" s="233">
        <f t="shared" si="205"/>
        <v>0</v>
      </c>
      <c r="AR152" s="42">
        <f t="shared" si="205"/>
        <v>0</v>
      </c>
      <c r="AS152" s="42">
        <f t="shared" si="205"/>
        <v>0</v>
      </c>
      <c r="AT152" s="42">
        <f t="shared" si="205"/>
        <v>0</v>
      </c>
      <c r="AU152" s="42">
        <f t="shared" si="205"/>
        <v>0</v>
      </c>
      <c r="AV152" s="42">
        <f t="shared" si="205"/>
        <v>0</v>
      </c>
      <c r="AW152" s="42">
        <f t="shared" si="205"/>
        <v>0</v>
      </c>
      <c r="AX152" s="42">
        <f t="shared" si="205"/>
        <v>0</v>
      </c>
      <c r="AY152" s="42">
        <f t="shared" si="205"/>
        <v>0</v>
      </c>
      <c r="AZ152" s="42">
        <f t="shared" si="205"/>
        <v>0</v>
      </c>
      <c r="BA152" s="42">
        <f t="shared" si="205"/>
        <v>0</v>
      </c>
      <c r="BB152" s="42">
        <f t="shared" si="205"/>
        <v>0</v>
      </c>
      <c r="BC152" s="42">
        <f t="shared" si="205"/>
        <v>0</v>
      </c>
      <c r="BD152" s="42">
        <f t="shared" si="205"/>
        <v>0</v>
      </c>
      <c r="BE152" s="42">
        <f t="shared" si="205"/>
        <v>0</v>
      </c>
      <c r="BF152" s="42">
        <f t="shared" si="205"/>
        <v>0</v>
      </c>
      <c r="BG152" s="42">
        <f t="shared" si="205"/>
        <v>0</v>
      </c>
      <c r="BH152" s="42">
        <f t="shared" si="205"/>
        <v>0</v>
      </c>
      <c r="BI152" s="42">
        <f t="shared" si="205"/>
        <v>0</v>
      </c>
      <c r="BJ152" s="42">
        <f t="shared" si="205"/>
        <v>0</v>
      </c>
      <c r="BK152" s="42">
        <f t="shared" si="205"/>
        <v>0</v>
      </c>
      <c r="BL152" s="42">
        <f t="shared" si="205"/>
        <v>0</v>
      </c>
      <c r="BM152" s="42">
        <f t="shared" si="205"/>
        <v>0</v>
      </c>
      <c r="BN152" s="42">
        <f t="shared" si="205"/>
        <v>0</v>
      </c>
      <c r="BO152" s="42">
        <f t="shared" si="205"/>
        <v>0</v>
      </c>
      <c r="BP152" s="42">
        <f t="shared" si="205"/>
        <v>0</v>
      </c>
      <c r="BQ152" s="42">
        <f t="shared" si="205"/>
        <v>0</v>
      </c>
    </row>
    <row r="153" spans="4:69" s="16" customFormat="1" x14ac:dyDescent="0.3">
      <c r="G153" s="64"/>
      <c r="J153" s="210"/>
      <c r="K153" s="210"/>
      <c r="L153" s="210"/>
      <c r="M153" s="210"/>
      <c r="N153" s="210"/>
      <c r="O153" s="210"/>
      <c r="P153" s="210"/>
      <c r="Q153" s="210"/>
      <c r="R153" s="210"/>
      <c r="S153" s="210"/>
      <c r="T153" s="210"/>
      <c r="U153" s="210"/>
      <c r="V153" s="210"/>
      <c r="W153" s="210"/>
      <c r="X153" s="210"/>
      <c r="Y153" s="210"/>
      <c r="Z153" s="210"/>
      <c r="AA153" s="210"/>
      <c r="AB153" s="210"/>
      <c r="AC153" s="210"/>
      <c r="AD153" s="210"/>
      <c r="AE153" s="210"/>
      <c r="AF153" s="210"/>
      <c r="AG153" s="210"/>
      <c r="AH153" s="210"/>
      <c r="AI153" s="210"/>
      <c r="AJ153" s="210"/>
      <c r="AK153" s="210"/>
      <c r="AL153" s="210"/>
      <c r="AM153" s="210"/>
      <c r="AN153" s="210"/>
      <c r="AO153" s="210"/>
      <c r="AP153" s="210"/>
      <c r="AQ153" s="210"/>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row>
    <row r="154" spans="4:69" s="16" customFormat="1" x14ac:dyDescent="0.3">
      <c r="D154" s="31" t="s">
        <v>295</v>
      </c>
      <c r="G154" s="64"/>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c r="AP154" s="208"/>
      <c r="AQ154" s="208"/>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row>
    <row r="155" spans="4:69" s="16" customFormat="1" x14ac:dyDescent="0.3">
      <c r="G155" s="64"/>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c r="AP155" s="208"/>
      <c r="AQ155" s="208"/>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row>
    <row r="156" spans="4:69" s="16" customFormat="1" x14ac:dyDescent="0.3">
      <c r="E156" s="16" t="str">
        <f>E71</f>
        <v>In-period payments?</v>
      </c>
      <c r="G156" s="16" t="s">
        <v>202</v>
      </c>
      <c r="J156" s="208" t="b">
        <f t="shared" ref="J156:AO156" si="206">J71</f>
        <v>0</v>
      </c>
      <c r="K156" s="208" t="b">
        <f t="shared" si="206"/>
        <v>0</v>
      </c>
      <c r="L156" s="208" t="b">
        <f t="shared" si="206"/>
        <v>0</v>
      </c>
      <c r="M156" s="208" t="b">
        <f t="shared" si="206"/>
        <v>0</v>
      </c>
      <c r="N156" s="208" t="b">
        <f t="shared" si="206"/>
        <v>0</v>
      </c>
      <c r="O156" s="208" t="b">
        <f t="shared" si="206"/>
        <v>0</v>
      </c>
      <c r="P156" s="208" t="b">
        <f t="shared" si="206"/>
        <v>0</v>
      </c>
      <c r="Q156" s="208" t="b">
        <f t="shared" si="206"/>
        <v>0</v>
      </c>
      <c r="R156" s="208" t="b">
        <f t="shared" si="206"/>
        <v>0</v>
      </c>
      <c r="S156" s="208" t="b">
        <f t="shared" si="206"/>
        <v>0</v>
      </c>
      <c r="T156" s="208" t="b">
        <f t="shared" si="206"/>
        <v>0</v>
      </c>
      <c r="U156" s="208" t="b">
        <f t="shared" si="206"/>
        <v>0</v>
      </c>
      <c r="V156" s="208" t="b">
        <f t="shared" si="206"/>
        <v>0</v>
      </c>
      <c r="W156" s="208" t="b">
        <f t="shared" si="206"/>
        <v>0</v>
      </c>
      <c r="X156" s="208" t="b">
        <f t="shared" si="206"/>
        <v>0</v>
      </c>
      <c r="Y156" s="208" t="b">
        <f t="shared" si="206"/>
        <v>0</v>
      </c>
      <c r="Z156" s="208" t="b">
        <f t="shared" si="206"/>
        <v>0</v>
      </c>
      <c r="AA156" s="208" t="b">
        <f t="shared" si="206"/>
        <v>0</v>
      </c>
      <c r="AB156" s="208" t="b">
        <f t="shared" si="206"/>
        <v>0</v>
      </c>
      <c r="AC156" s="208" t="b">
        <f t="shared" si="206"/>
        <v>0</v>
      </c>
      <c r="AD156" s="208" t="b">
        <f t="shared" si="206"/>
        <v>0</v>
      </c>
      <c r="AE156" s="208" t="b">
        <f t="shared" si="206"/>
        <v>0</v>
      </c>
      <c r="AF156" s="208" t="b">
        <f t="shared" si="206"/>
        <v>0</v>
      </c>
      <c r="AG156" s="208" t="b">
        <f t="shared" si="206"/>
        <v>0</v>
      </c>
      <c r="AH156" s="208" t="b">
        <f t="shared" si="206"/>
        <v>0</v>
      </c>
      <c r="AI156" s="208" t="b">
        <f t="shared" si="206"/>
        <v>0</v>
      </c>
      <c r="AJ156" s="208" t="b">
        <f t="shared" si="206"/>
        <v>0</v>
      </c>
      <c r="AK156" s="208" t="b">
        <f t="shared" si="206"/>
        <v>0</v>
      </c>
      <c r="AL156" s="208" t="b">
        <f t="shared" si="206"/>
        <v>0</v>
      </c>
      <c r="AM156" s="208" t="b">
        <f t="shared" si="206"/>
        <v>0</v>
      </c>
      <c r="AN156" s="208" t="b">
        <f t="shared" si="206"/>
        <v>0</v>
      </c>
      <c r="AO156" s="208" t="b">
        <f t="shared" si="206"/>
        <v>0</v>
      </c>
      <c r="AP156" s="208" t="b">
        <f t="shared" ref="AP156:BQ156" si="207">AP71</f>
        <v>0</v>
      </c>
      <c r="AQ156" s="208" t="b">
        <f t="shared" si="207"/>
        <v>0</v>
      </c>
      <c r="AR156" s="40" t="b">
        <f t="shared" si="207"/>
        <v>0</v>
      </c>
      <c r="AS156" s="40" t="b">
        <f t="shared" si="207"/>
        <v>0</v>
      </c>
      <c r="AT156" s="40" t="b">
        <f t="shared" si="207"/>
        <v>0</v>
      </c>
      <c r="AU156" s="40" t="b">
        <f t="shared" si="207"/>
        <v>0</v>
      </c>
      <c r="AV156" s="40" t="b">
        <f t="shared" si="207"/>
        <v>0</v>
      </c>
      <c r="AW156" s="40" t="b">
        <f t="shared" si="207"/>
        <v>0</v>
      </c>
      <c r="AX156" s="40" t="b">
        <f t="shared" si="207"/>
        <v>0</v>
      </c>
      <c r="AY156" s="40" t="b">
        <f t="shared" si="207"/>
        <v>0</v>
      </c>
      <c r="AZ156" s="40" t="b">
        <f t="shared" si="207"/>
        <v>0</v>
      </c>
      <c r="BA156" s="40" t="b">
        <f t="shared" si="207"/>
        <v>0</v>
      </c>
      <c r="BB156" s="40" t="b">
        <f t="shared" si="207"/>
        <v>0</v>
      </c>
      <c r="BC156" s="40" t="b">
        <f t="shared" si="207"/>
        <v>0</v>
      </c>
      <c r="BD156" s="40" t="b">
        <f t="shared" si="207"/>
        <v>0</v>
      </c>
      <c r="BE156" s="40" t="b">
        <f t="shared" si="207"/>
        <v>0</v>
      </c>
      <c r="BF156" s="40" t="b">
        <f t="shared" si="207"/>
        <v>0</v>
      </c>
      <c r="BG156" s="40" t="b">
        <f t="shared" si="207"/>
        <v>0</v>
      </c>
      <c r="BH156" s="40" t="b">
        <f t="shared" si="207"/>
        <v>0</v>
      </c>
      <c r="BI156" s="40" t="b">
        <f t="shared" si="207"/>
        <v>0</v>
      </c>
      <c r="BJ156" s="40" t="b">
        <f t="shared" si="207"/>
        <v>0</v>
      </c>
      <c r="BK156" s="40" t="b">
        <f t="shared" si="207"/>
        <v>0</v>
      </c>
      <c r="BL156" s="40" t="b">
        <f t="shared" si="207"/>
        <v>0</v>
      </c>
      <c r="BM156" s="40" t="b">
        <f t="shared" si="207"/>
        <v>0</v>
      </c>
      <c r="BN156" s="40" t="b">
        <f t="shared" si="207"/>
        <v>0</v>
      </c>
      <c r="BO156" s="40" t="b">
        <f t="shared" si="207"/>
        <v>0</v>
      </c>
      <c r="BP156" s="40" t="b">
        <f t="shared" si="207"/>
        <v>0</v>
      </c>
      <c r="BQ156" s="40" t="b">
        <f t="shared" si="207"/>
        <v>0</v>
      </c>
    </row>
    <row r="157" spans="4:69" s="16" customFormat="1" x14ac:dyDescent="0.3">
      <c r="G157" s="64"/>
      <c r="J157" s="210"/>
      <c r="K157" s="210"/>
      <c r="L157" s="210"/>
      <c r="M157" s="210"/>
      <c r="N157" s="210"/>
      <c r="O157" s="210"/>
      <c r="P157" s="210"/>
      <c r="Q157" s="210"/>
      <c r="R157" s="210"/>
      <c r="S157" s="210"/>
      <c r="T157" s="210"/>
      <c r="U157" s="210"/>
      <c r="V157" s="210"/>
      <c r="W157" s="210"/>
      <c r="X157" s="210"/>
      <c r="Y157" s="210"/>
      <c r="Z157" s="210"/>
      <c r="AA157" s="210"/>
      <c r="AB157" s="210"/>
      <c r="AC157" s="210"/>
      <c r="AD157" s="210"/>
      <c r="AE157" s="210"/>
      <c r="AF157" s="210"/>
      <c r="AG157" s="210"/>
      <c r="AH157" s="210"/>
      <c r="AI157" s="210"/>
      <c r="AJ157" s="210"/>
      <c r="AK157" s="210"/>
      <c r="AL157" s="210"/>
      <c r="AM157" s="210"/>
      <c r="AN157" s="210"/>
      <c r="AO157" s="210"/>
      <c r="AP157" s="210"/>
      <c r="AQ157" s="210"/>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row>
    <row r="158" spans="4:69" s="16" customFormat="1" x14ac:dyDescent="0.3">
      <c r="E158" s="16" t="s">
        <v>296</v>
      </c>
      <c r="G158" s="64" t="str">
        <f>InpCompany!$F$11</f>
        <v>£m (2012-13 prices)</v>
      </c>
      <c r="J158" s="210">
        <f t="shared" ref="J158:AO158" si="208">IF(J$156,J151,0)</f>
        <v>0</v>
      </c>
      <c r="K158" s="210">
        <f t="shared" si="208"/>
        <v>0</v>
      </c>
      <c r="L158" s="210">
        <f t="shared" si="208"/>
        <v>0</v>
      </c>
      <c r="M158" s="210">
        <f t="shared" si="208"/>
        <v>0</v>
      </c>
      <c r="N158" s="210">
        <f t="shared" si="208"/>
        <v>0</v>
      </c>
      <c r="O158" s="210">
        <f t="shared" si="208"/>
        <v>0</v>
      </c>
      <c r="P158" s="210">
        <f t="shared" si="208"/>
        <v>0</v>
      </c>
      <c r="Q158" s="210">
        <f t="shared" si="208"/>
        <v>0</v>
      </c>
      <c r="R158" s="210">
        <f t="shared" si="208"/>
        <v>0</v>
      </c>
      <c r="S158" s="210">
        <f t="shared" si="208"/>
        <v>0</v>
      </c>
      <c r="T158" s="210">
        <f t="shared" si="208"/>
        <v>0</v>
      </c>
      <c r="U158" s="210">
        <f t="shared" si="208"/>
        <v>0</v>
      </c>
      <c r="V158" s="210">
        <f t="shared" si="208"/>
        <v>0</v>
      </c>
      <c r="W158" s="210">
        <f t="shared" si="208"/>
        <v>0</v>
      </c>
      <c r="X158" s="210">
        <f t="shared" si="208"/>
        <v>0</v>
      </c>
      <c r="Y158" s="210">
        <f t="shared" si="208"/>
        <v>0</v>
      </c>
      <c r="Z158" s="210">
        <f t="shared" si="208"/>
        <v>0</v>
      </c>
      <c r="AA158" s="210">
        <f t="shared" si="208"/>
        <v>0</v>
      </c>
      <c r="AB158" s="210">
        <f t="shared" si="208"/>
        <v>0</v>
      </c>
      <c r="AC158" s="210">
        <f t="shared" si="208"/>
        <v>0</v>
      </c>
      <c r="AD158" s="210">
        <f t="shared" si="208"/>
        <v>0</v>
      </c>
      <c r="AE158" s="210">
        <f t="shared" si="208"/>
        <v>0</v>
      </c>
      <c r="AF158" s="210">
        <f t="shared" si="208"/>
        <v>0</v>
      </c>
      <c r="AG158" s="210">
        <f t="shared" si="208"/>
        <v>0</v>
      </c>
      <c r="AH158" s="210">
        <f t="shared" si="208"/>
        <v>0</v>
      </c>
      <c r="AI158" s="210">
        <f t="shared" si="208"/>
        <v>0</v>
      </c>
      <c r="AJ158" s="210">
        <f t="shared" si="208"/>
        <v>0</v>
      </c>
      <c r="AK158" s="210">
        <f t="shared" si="208"/>
        <v>0</v>
      </c>
      <c r="AL158" s="210">
        <f t="shared" si="208"/>
        <v>0</v>
      </c>
      <c r="AM158" s="210">
        <f t="shared" si="208"/>
        <v>0</v>
      </c>
      <c r="AN158" s="210">
        <f t="shared" si="208"/>
        <v>0</v>
      </c>
      <c r="AO158" s="210">
        <f t="shared" si="208"/>
        <v>0</v>
      </c>
      <c r="AP158" s="210">
        <f t="shared" ref="AP158:BQ158" si="209">IF(AP$156,AP151,0)</f>
        <v>0</v>
      </c>
      <c r="AQ158" s="210">
        <f t="shared" si="209"/>
        <v>0</v>
      </c>
      <c r="AR158" s="42">
        <f t="shared" si="209"/>
        <v>0</v>
      </c>
      <c r="AS158" s="42">
        <f t="shared" si="209"/>
        <v>0</v>
      </c>
      <c r="AT158" s="42">
        <f t="shared" si="209"/>
        <v>0</v>
      </c>
      <c r="AU158" s="42">
        <f t="shared" si="209"/>
        <v>0</v>
      </c>
      <c r="AV158" s="42">
        <f t="shared" si="209"/>
        <v>0</v>
      </c>
      <c r="AW158" s="42">
        <f t="shared" si="209"/>
        <v>0</v>
      </c>
      <c r="AX158" s="42">
        <f t="shared" si="209"/>
        <v>0</v>
      </c>
      <c r="AY158" s="42">
        <f t="shared" si="209"/>
        <v>0</v>
      </c>
      <c r="AZ158" s="42">
        <f t="shared" si="209"/>
        <v>0</v>
      </c>
      <c r="BA158" s="42">
        <f t="shared" si="209"/>
        <v>0</v>
      </c>
      <c r="BB158" s="42">
        <f t="shared" si="209"/>
        <v>0</v>
      </c>
      <c r="BC158" s="42">
        <f t="shared" si="209"/>
        <v>0</v>
      </c>
      <c r="BD158" s="42">
        <f t="shared" si="209"/>
        <v>0</v>
      </c>
      <c r="BE158" s="42">
        <f t="shared" si="209"/>
        <v>0</v>
      </c>
      <c r="BF158" s="42">
        <f t="shared" si="209"/>
        <v>0</v>
      </c>
      <c r="BG158" s="42">
        <f t="shared" si="209"/>
        <v>0</v>
      </c>
      <c r="BH158" s="42">
        <f t="shared" si="209"/>
        <v>0</v>
      </c>
      <c r="BI158" s="42">
        <f t="shared" si="209"/>
        <v>0</v>
      </c>
      <c r="BJ158" s="42">
        <f t="shared" si="209"/>
        <v>0</v>
      </c>
      <c r="BK158" s="42">
        <f t="shared" si="209"/>
        <v>0</v>
      </c>
      <c r="BL158" s="42">
        <f t="shared" si="209"/>
        <v>0</v>
      </c>
      <c r="BM158" s="42">
        <f t="shared" si="209"/>
        <v>0</v>
      </c>
      <c r="BN158" s="42">
        <f t="shared" si="209"/>
        <v>0</v>
      </c>
      <c r="BO158" s="42">
        <f t="shared" si="209"/>
        <v>0</v>
      </c>
      <c r="BP158" s="42">
        <f t="shared" si="209"/>
        <v>0</v>
      </c>
      <c r="BQ158" s="42">
        <f t="shared" si="209"/>
        <v>0</v>
      </c>
    </row>
    <row r="159" spans="4:69" s="16" customFormat="1" x14ac:dyDescent="0.3">
      <c r="E159" s="16" t="s">
        <v>297</v>
      </c>
      <c r="G159" s="64" t="str">
        <f>InpCompany!$F$11</f>
        <v>£m (2012-13 prices)</v>
      </c>
      <c r="J159" s="210">
        <f t="shared" ref="J159:AO159" si="210">IF(J$156,J152,0)</f>
        <v>0</v>
      </c>
      <c r="K159" s="210">
        <f t="shared" si="210"/>
        <v>0</v>
      </c>
      <c r="L159" s="210">
        <f t="shared" si="210"/>
        <v>0</v>
      </c>
      <c r="M159" s="210">
        <f t="shared" si="210"/>
        <v>0</v>
      </c>
      <c r="N159" s="210">
        <f t="shared" si="210"/>
        <v>0</v>
      </c>
      <c r="O159" s="210">
        <f t="shared" si="210"/>
        <v>0</v>
      </c>
      <c r="P159" s="210">
        <f t="shared" si="210"/>
        <v>0</v>
      </c>
      <c r="Q159" s="210">
        <f t="shared" si="210"/>
        <v>0</v>
      </c>
      <c r="R159" s="210">
        <f t="shared" si="210"/>
        <v>0</v>
      </c>
      <c r="S159" s="210">
        <f t="shared" si="210"/>
        <v>0</v>
      </c>
      <c r="T159" s="210">
        <f t="shared" si="210"/>
        <v>0</v>
      </c>
      <c r="U159" s="210">
        <f t="shared" si="210"/>
        <v>0</v>
      </c>
      <c r="V159" s="210">
        <f t="shared" si="210"/>
        <v>0</v>
      </c>
      <c r="W159" s="210">
        <f t="shared" si="210"/>
        <v>0</v>
      </c>
      <c r="X159" s="210">
        <f t="shared" si="210"/>
        <v>0</v>
      </c>
      <c r="Y159" s="210">
        <f t="shared" si="210"/>
        <v>0</v>
      </c>
      <c r="Z159" s="210">
        <f t="shared" si="210"/>
        <v>0</v>
      </c>
      <c r="AA159" s="210">
        <f t="shared" si="210"/>
        <v>0</v>
      </c>
      <c r="AB159" s="210">
        <f t="shared" si="210"/>
        <v>0</v>
      </c>
      <c r="AC159" s="210">
        <f t="shared" si="210"/>
        <v>0</v>
      </c>
      <c r="AD159" s="210">
        <f t="shared" si="210"/>
        <v>0</v>
      </c>
      <c r="AE159" s="210">
        <f t="shared" si="210"/>
        <v>0</v>
      </c>
      <c r="AF159" s="210">
        <f t="shared" si="210"/>
        <v>0</v>
      </c>
      <c r="AG159" s="210">
        <f t="shared" si="210"/>
        <v>0</v>
      </c>
      <c r="AH159" s="210">
        <f t="shared" si="210"/>
        <v>0</v>
      </c>
      <c r="AI159" s="210">
        <f t="shared" si="210"/>
        <v>0</v>
      </c>
      <c r="AJ159" s="210">
        <f t="shared" si="210"/>
        <v>0</v>
      </c>
      <c r="AK159" s="210">
        <f t="shared" si="210"/>
        <v>0</v>
      </c>
      <c r="AL159" s="210">
        <f t="shared" si="210"/>
        <v>0</v>
      </c>
      <c r="AM159" s="210">
        <f t="shared" si="210"/>
        <v>0</v>
      </c>
      <c r="AN159" s="210">
        <f t="shared" si="210"/>
        <v>0</v>
      </c>
      <c r="AO159" s="210">
        <f t="shared" si="210"/>
        <v>0</v>
      </c>
      <c r="AP159" s="210">
        <f t="shared" ref="AP159:BQ159" si="211">IF(AP$156,AP152,0)</f>
        <v>0</v>
      </c>
      <c r="AQ159" s="210">
        <f t="shared" si="211"/>
        <v>0</v>
      </c>
      <c r="AR159" s="42">
        <f t="shared" si="211"/>
        <v>0</v>
      </c>
      <c r="AS159" s="42">
        <f t="shared" si="211"/>
        <v>0</v>
      </c>
      <c r="AT159" s="42">
        <f t="shared" si="211"/>
        <v>0</v>
      </c>
      <c r="AU159" s="42">
        <f t="shared" si="211"/>
        <v>0</v>
      </c>
      <c r="AV159" s="42">
        <f t="shared" si="211"/>
        <v>0</v>
      </c>
      <c r="AW159" s="42">
        <f t="shared" si="211"/>
        <v>0</v>
      </c>
      <c r="AX159" s="42">
        <f t="shared" si="211"/>
        <v>0</v>
      </c>
      <c r="AY159" s="42">
        <f t="shared" si="211"/>
        <v>0</v>
      </c>
      <c r="AZ159" s="42">
        <f t="shared" si="211"/>
        <v>0</v>
      </c>
      <c r="BA159" s="42">
        <f t="shared" si="211"/>
        <v>0</v>
      </c>
      <c r="BB159" s="42">
        <f t="shared" si="211"/>
        <v>0</v>
      </c>
      <c r="BC159" s="42">
        <f t="shared" si="211"/>
        <v>0</v>
      </c>
      <c r="BD159" s="42">
        <f t="shared" si="211"/>
        <v>0</v>
      </c>
      <c r="BE159" s="42">
        <f t="shared" si="211"/>
        <v>0</v>
      </c>
      <c r="BF159" s="42">
        <f t="shared" si="211"/>
        <v>0</v>
      </c>
      <c r="BG159" s="42">
        <f t="shared" si="211"/>
        <v>0</v>
      </c>
      <c r="BH159" s="42">
        <f t="shared" si="211"/>
        <v>0</v>
      </c>
      <c r="BI159" s="42">
        <f t="shared" si="211"/>
        <v>0</v>
      </c>
      <c r="BJ159" s="42">
        <f t="shared" si="211"/>
        <v>0</v>
      </c>
      <c r="BK159" s="42">
        <f t="shared" si="211"/>
        <v>0</v>
      </c>
      <c r="BL159" s="42">
        <f t="shared" si="211"/>
        <v>0</v>
      </c>
      <c r="BM159" s="42">
        <f t="shared" si="211"/>
        <v>0</v>
      </c>
      <c r="BN159" s="42">
        <f t="shared" si="211"/>
        <v>0</v>
      </c>
      <c r="BO159" s="42">
        <f t="shared" si="211"/>
        <v>0</v>
      </c>
      <c r="BP159" s="42">
        <f t="shared" si="211"/>
        <v>0</v>
      </c>
      <c r="BQ159" s="42">
        <f t="shared" si="211"/>
        <v>0</v>
      </c>
    </row>
    <row r="160" spans="4:69" s="16" customFormat="1" x14ac:dyDescent="0.3">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row>
    <row r="161" spans="2:69" s="16" customFormat="1" x14ac:dyDescent="0.3">
      <c r="D161" s="31" t="s">
        <v>194</v>
      </c>
      <c r="J161" s="210"/>
      <c r="K161" s="210"/>
      <c r="L161" s="210"/>
      <c r="M161" s="210"/>
      <c r="N161" s="210"/>
      <c r="O161" s="210"/>
      <c r="P161" s="210"/>
      <c r="Q161" s="210"/>
      <c r="R161" s="210"/>
      <c r="S161" s="210"/>
      <c r="T161" s="210"/>
      <c r="U161" s="210"/>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row>
    <row r="162" spans="2:69" s="16" customFormat="1" x14ac:dyDescent="0.3">
      <c r="C162" s="31"/>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210"/>
      <c r="AK162" s="210"/>
      <c r="AL162" s="210"/>
      <c r="AM162" s="210"/>
      <c r="AN162" s="210"/>
      <c r="AO162" s="210"/>
      <c r="AP162" s="210"/>
      <c r="AQ162" s="210"/>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row>
    <row r="163" spans="2:69" s="16" customFormat="1" x14ac:dyDescent="0.3">
      <c r="E163" s="16" t="s">
        <v>261</v>
      </c>
      <c r="G163" s="65" t="str">
        <f>G73</f>
        <v>Revenue or RCV</v>
      </c>
      <c r="J163" s="210" t="str">
        <f t="shared" ref="J163:AO163" si="212">J73</f>
        <v>RCV</v>
      </c>
      <c r="K163" s="210" t="str">
        <f t="shared" si="212"/>
        <v/>
      </c>
      <c r="L163" s="210" t="str">
        <f t="shared" si="212"/>
        <v>RCV</v>
      </c>
      <c r="M163" s="210" t="str">
        <f t="shared" si="212"/>
        <v>RCV</v>
      </c>
      <c r="N163" s="210" t="str">
        <f t="shared" si="212"/>
        <v>Revenue</v>
      </c>
      <c r="O163" s="210" t="str">
        <f t="shared" si="212"/>
        <v>Revenue</v>
      </c>
      <c r="P163" s="210" t="str">
        <f t="shared" si="212"/>
        <v/>
      </c>
      <c r="Q163" s="210" t="str">
        <f t="shared" si="212"/>
        <v>RCV</v>
      </c>
      <c r="R163" s="210" t="str">
        <f t="shared" si="212"/>
        <v>Revenue</v>
      </c>
      <c r="S163" s="210" t="str">
        <f t="shared" si="212"/>
        <v>Revenue</v>
      </c>
      <c r="T163" s="210" t="str">
        <f t="shared" si="212"/>
        <v>Revenue</v>
      </c>
      <c r="U163" s="210" t="str">
        <f t="shared" si="212"/>
        <v/>
      </c>
      <c r="V163" s="210" t="str">
        <f t="shared" si="212"/>
        <v/>
      </c>
      <c r="W163" s="210" t="str">
        <f t="shared" si="212"/>
        <v/>
      </c>
      <c r="X163" s="210" t="str">
        <f t="shared" si="212"/>
        <v>Revenue</v>
      </c>
      <c r="Y163" s="210" t="str">
        <f t="shared" si="212"/>
        <v/>
      </c>
      <c r="Z163" s="210" t="str">
        <f t="shared" si="212"/>
        <v/>
      </c>
      <c r="AA163" s="210" t="str">
        <f t="shared" si="212"/>
        <v>Revenue</v>
      </c>
      <c r="AB163" s="210" t="str">
        <f t="shared" si="212"/>
        <v>RCV</v>
      </c>
      <c r="AC163" s="210" t="str">
        <f t="shared" si="212"/>
        <v/>
      </c>
      <c r="AD163" s="210" t="str">
        <f t="shared" si="212"/>
        <v>RCV</v>
      </c>
      <c r="AE163" s="210" t="str">
        <f t="shared" si="212"/>
        <v>Revenue</v>
      </c>
      <c r="AF163" s="210" t="str">
        <f t="shared" si="212"/>
        <v>Revenue</v>
      </c>
      <c r="AG163" s="210" t="str">
        <f t="shared" si="212"/>
        <v>Revenue</v>
      </c>
      <c r="AH163" s="210" t="str">
        <f t="shared" si="212"/>
        <v/>
      </c>
      <c r="AI163" s="210" t="str">
        <f t="shared" si="212"/>
        <v/>
      </c>
      <c r="AJ163" s="210" t="str">
        <f t="shared" si="212"/>
        <v>Revenue</v>
      </c>
      <c r="AK163" s="210" t="str">
        <f t="shared" si="212"/>
        <v/>
      </c>
      <c r="AL163" s="210" t="str">
        <f t="shared" si="212"/>
        <v/>
      </c>
      <c r="AM163" s="210" t="str">
        <f t="shared" si="212"/>
        <v/>
      </c>
      <c r="AN163" s="210" t="str">
        <f t="shared" si="212"/>
        <v/>
      </c>
      <c r="AO163" s="210" t="str">
        <f t="shared" si="212"/>
        <v/>
      </c>
      <c r="AP163" s="210" t="str">
        <f t="shared" ref="AP163:BQ163" si="213">AP73</f>
        <v/>
      </c>
      <c r="AQ163" s="210" t="str">
        <f t="shared" si="213"/>
        <v/>
      </c>
      <c r="AR163" s="42" t="str">
        <f t="shared" si="213"/>
        <v/>
      </c>
      <c r="AS163" s="42" t="str">
        <f t="shared" si="213"/>
        <v/>
      </c>
      <c r="AT163" s="42" t="str">
        <f t="shared" si="213"/>
        <v/>
      </c>
      <c r="AU163" s="42" t="str">
        <f t="shared" si="213"/>
        <v/>
      </c>
      <c r="AV163" s="42" t="str">
        <f t="shared" si="213"/>
        <v/>
      </c>
      <c r="AW163" s="42" t="str">
        <f t="shared" si="213"/>
        <v/>
      </c>
      <c r="AX163" s="42" t="str">
        <f t="shared" si="213"/>
        <v/>
      </c>
      <c r="AY163" s="42" t="str">
        <f t="shared" si="213"/>
        <v/>
      </c>
      <c r="AZ163" s="42" t="str">
        <f t="shared" si="213"/>
        <v/>
      </c>
      <c r="BA163" s="42" t="str">
        <f t="shared" si="213"/>
        <v/>
      </c>
      <c r="BB163" s="42" t="str">
        <f t="shared" si="213"/>
        <v/>
      </c>
      <c r="BC163" s="42" t="str">
        <f t="shared" si="213"/>
        <v/>
      </c>
      <c r="BD163" s="42" t="str">
        <f t="shared" si="213"/>
        <v/>
      </c>
      <c r="BE163" s="42" t="str">
        <f t="shared" si="213"/>
        <v/>
      </c>
      <c r="BF163" s="42" t="str">
        <f t="shared" si="213"/>
        <v/>
      </c>
      <c r="BG163" s="42" t="str">
        <f t="shared" si="213"/>
        <v/>
      </c>
      <c r="BH163" s="42" t="str">
        <f t="shared" si="213"/>
        <v/>
      </c>
      <c r="BI163" s="42" t="str">
        <f t="shared" si="213"/>
        <v/>
      </c>
      <c r="BJ163" s="42" t="str">
        <f t="shared" si="213"/>
        <v/>
      </c>
      <c r="BK163" s="42" t="str">
        <f t="shared" si="213"/>
        <v/>
      </c>
      <c r="BL163" s="42" t="str">
        <f t="shared" si="213"/>
        <v/>
      </c>
      <c r="BM163" s="42" t="str">
        <f t="shared" si="213"/>
        <v/>
      </c>
      <c r="BN163" s="42" t="str">
        <f t="shared" si="213"/>
        <v/>
      </c>
      <c r="BO163" s="42" t="str">
        <f t="shared" si="213"/>
        <v/>
      </c>
      <c r="BP163" s="42" t="str">
        <f t="shared" si="213"/>
        <v/>
      </c>
      <c r="BQ163" s="42" t="str">
        <f t="shared" si="213"/>
        <v/>
      </c>
    </row>
    <row r="164" spans="2:69" s="16" customFormat="1" x14ac:dyDescent="0.3">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row>
    <row r="165" spans="2:69" s="16" customFormat="1" ht="13" x14ac:dyDescent="0.3">
      <c r="B165" s="47"/>
      <c r="D165" s="31" t="s">
        <v>244</v>
      </c>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c r="AP165" s="208"/>
      <c r="AQ165" s="208"/>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row>
    <row r="166" spans="2:69" s="16" customFormat="1" ht="13" x14ac:dyDescent="0.3">
      <c r="B166" s="47"/>
      <c r="D166" s="31"/>
      <c r="J166" s="208"/>
      <c r="K166" s="208"/>
      <c r="L166" s="208"/>
      <c r="M166" s="208"/>
      <c r="N166" s="208"/>
      <c r="O166" s="208"/>
      <c r="P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c r="AP166" s="208"/>
      <c r="AQ166" s="208"/>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row>
    <row r="167" spans="2:69" s="16" customFormat="1" x14ac:dyDescent="0.3">
      <c r="E167" s="16" t="s">
        <v>245</v>
      </c>
      <c r="G167" s="66" t="str">
        <f t="shared" ref="G167:G173" si="214">G63</f>
        <v>Percentage</v>
      </c>
      <c r="J167" s="221">
        <f t="shared" ref="J167:AO167" si="215">IF(J63&lt;&gt;"",J63,0)</f>
        <v>0</v>
      </c>
      <c r="K167" s="221">
        <f t="shared" si="215"/>
        <v>0</v>
      </c>
      <c r="L167" s="221">
        <f t="shared" si="215"/>
        <v>0</v>
      </c>
      <c r="M167" s="221">
        <f t="shared" si="215"/>
        <v>0</v>
      </c>
      <c r="N167" s="221">
        <f t="shared" si="215"/>
        <v>0</v>
      </c>
      <c r="O167" s="221">
        <f t="shared" si="215"/>
        <v>0</v>
      </c>
      <c r="P167" s="221">
        <f t="shared" si="215"/>
        <v>0</v>
      </c>
      <c r="Q167" s="221">
        <f t="shared" si="215"/>
        <v>0</v>
      </c>
      <c r="R167" s="221">
        <f t="shared" si="215"/>
        <v>1</v>
      </c>
      <c r="S167" s="221">
        <f t="shared" si="215"/>
        <v>1</v>
      </c>
      <c r="T167" s="221">
        <f t="shared" si="215"/>
        <v>1</v>
      </c>
      <c r="U167" s="221">
        <f t="shared" si="215"/>
        <v>0</v>
      </c>
      <c r="V167" s="221">
        <f t="shared" si="215"/>
        <v>0</v>
      </c>
      <c r="W167" s="221">
        <f t="shared" si="215"/>
        <v>0</v>
      </c>
      <c r="X167" s="221">
        <f t="shared" si="215"/>
        <v>0</v>
      </c>
      <c r="Y167" s="221">
        <f t="shared" si="215"/>
        <v>0</v>
      </c>
      <c r="Z167" s="221">
        <f t="shared" si="215"/>
        <v>0</v>
      </c>
      <c r="AA167" s="221">
        <f t="shared" si="215"/>
        <v>0</v>
      </c>
      <c r="AB167" s="221">
        <f t="shared" si="215"/>
        <v>0</v>
      </c>
      <c r="AC167" s="221">
        <f t="shared" si="215"/>
        <v>0</v>
      </c>
      <c r="AD167" s="221">
        <f t="shared" si="215"/>
        <v>0</v>
      </c>
      <c r="AE167" s="221">
        <f t="shared" si="215"/>
        <v>0</v>
      </c>
      <c r="AF167" s="221">
        <f t="shared" si="215"/>
        <v>0</v>
      </c>
      <c r="AG167" s="221">
        <f t="shared" si="215"/>
        <v>0</v>
      </c>
      <c r="AH167" s="221">
        <f t="shared" si="215"/>
        <v>0</v>
      </c>
      <c r="AI167" s="221">
        <f t="shared" si="215"/>
        <v>0</v>
      </c>
      <c r="AJ167" s="221">
        <f t="shared" si="215"/>
        <v>0</v>
      </c>
      <c r="AK167" s="221">
        <f t="shared" si="215"/>
        <v>0</v>
      </c>
      <c r="AL167" s="221">
        <f t="shared" si="215"/>
        <v>0</v>
      </c>
      <c r="AM167" s="221">
        <f t="shared" si="215"/>
        <v>0</v>
      </c>
      <c r="AN167" s="221">
        <f t="shared" si="215"/>
        <v>0</v>
      </c>
      <c r="AO167" s="221">
        <f t="shared" si="215"/>
        <v>0</v>
      </c>
      <c r="AP167" s="221">
        <f t="shared" ref="AP167:BQ167" si="216">IF(AP63&lt;&gt;"",AP63,0)</f>
        <v>0</v>
      </c>
      <c r="AQ167" s="221">
        <f t="shared" si="216"/>
        <v>0</v>
      </c>
      <c r="AR167" s="67">
        <f t="shared" si="216"/>
        <v>0</v>
      </c>
      <c r="AS167" s="67">
        <f t="shared" si="216"/>
        <v>0</v>
      </c>
      <c r="AT167" s="67">
        <f t="shared" si="216"/>
        <v>0</v>
      </c>
      <c r="AU167" s="67">
        <f t="shared" si="216"/>
        <v>0</v>
      </c>
      <c r="AV167" s="67">
        <f t="shared" si="216"/>
        <v>0</v>
      </c>
      <c r="AW167" s="67">
        <f t="shared" si="216"/>
        <v>0</v>
      </c>
      <c r="AX167" s="67">
        <f t="shared" si="216"/>
        <v>0</v>
      </c>
      <c r="AY167" s="67">
        <f t="shared" si="216"/>
        <v>0</v>
      </c>
      <c r="AZ167" s="67">
        <f t="shared" si="216"/>
        <v>0</v>
      </c>
      <c r="BA167" s="67">
        <f t="shared" si="216"/>
        <v>0</v>
      </c>
      <c r="BB167" s="67">
        <f t="shared" si="216"/>
        <v>0</v>
      </c>
      <c r="BC167" s="67">
        <f t="shared" si="216"/>
        <v>0</v>
      </c>
      <c r="BD167" s="67">
        <f t="shared" si="216"/>
        <v>0</v>
      </c>
      <c r="BE167" s="67">
        <f t="shared" si="216"/>
        <v>0</v>
      </c>
      <c r="BF167" s="67">
        <f t="shared" si="216"/>
        <v>0</v>
      </c>
      <c r="BG167" s="67">
        <f t="shared" si="216"/>
        <v>0</v>
      </c>
      <c r="BH167" s="67">
        <f t="shared" si="216"/>
        <v>0</v>
      </c>
      <c r="BI167" s="67">
        <f t="shared" si="216"/>
        <v>0</v>
      </c>
      <c r="BJ167" s="67">
        <f t="shared" si="216"/>
        <v>0</v>
      </c>
      <c r="BK167" s="67">
        <f t="shared" si="216"/>
        <v>0</v>
      </c>
      <c r="BL167" s="67">
        <f t="shared" si="216"/>
        <v>0</v>
      </c>
      <c r="BM167" s="67">
        <f t="shared" si="216"/>
        <v>0</v>
      </c>
      <c r="BN167" s="67">
        <f t="shared" si="216"/>
        <v>0</v>
      </c>
      <c r="BO167" s="67">
        <f t="shared" si="216"/>
        <v>0</v>
      </c>
      <c r="BP167" s="67">
        <f t="shared" si="216"/>
        <v>0</v>
      </c>
      <c r="BQ167" s="67">
        <f t="shared" si="216"/>
        <v>0</v>
      </c>
    </row>
    <row r="168" spans="2:69" s="16" customFormat="1" x14ac:dyDescent="0.3">
      <c r="E168" s="16" t="s">
        <v>247</v>
      </c>
      <c r="G168" s="66" t="str">
        <f t="shared" si="214"/>
        <v>Percentage</v>
      </c>
      <c r="J168" s="221">
        <f t="shared" ref="J168:AO168" si="217">IF(J64&lt;&gt;"",J64,0)</f>
        <v>1</v>
      </c>
      <c r="K168" s="221">
        <f t="shared" si="217"/>
        <v>0</v>
      </c>
      <c r="L168" s="221">
        <f t="shared" si="217"/>
        <v>1</v>
      </c>
      <c r="M168" s="221">
        <f t="shared" si="217"/>
        <v>1</v>
      </c>
      <c r="N168" s="221">
        <f t="shared" si="217"/>
        <v>1</v>
      </c>
      <c r="O168" s="221">
        <f t="shared" si="217"/>
        <v>1</v>
      </c>
      <c r="P168" s="221">
        <f t="shared" si="217"/>
        <v>0</v>
      </c>
      <c r="Q168" s="221">
        <f t="shared" si="217"/>
        <v>1</v>
      </c>
      <c r="R168" s="221">
        <f t="shared" si="217"/>
        <v>0</v>
      </c>
      <c r="S168" s="221">
        <f t="shared" si="217"/>
        <v>0</v>
      </c>
      <c r="T168" s="221">
        <f t="shared" si="217"/>
        <v>0</v>
      </c>
      <c r="U168" s="221">
        <f t="shared" si="217"/>
        <v>0</v>
      </c>
      <c r="V168" s="221">
        <f t="shared" si="217"/>
        <v>0</v>
      </c>
      <c r="W168" s="221">
        <f t="shared" si="217"/>
        <v>0</v>
      </c>
      <c r="X168" s="221">
        <f t="shared" si="217"/>
        <v>0</v>
      </c>
      <c r="Y168" s="221">
        <f t="shared" si="217"/>
        <v>0</v>
      </c>
      <c r="Z168" s="221">
        <f t="shared" si="217"/>
        <v>0</v>
      </c>
      <c r="AA168" s="221">
        <f t="shared" si="217"/>
        <v>0</v>
      </c>
      <c r="AB168" s="221">
        <f t="shared" si="217"/>
        <v>0</v>
      </c>
      <c r="AC168" s="221">
        <f t="shared" si="217"/>
        <v>0</v>
      </c>
      <c r="AD168" s="221">
        <f t="shared" si="217"/>
        <v>0</v>
      </c>
      <c r="AE168" s="221">
        <f t="shared" si="217"/>
        <v>0</v>
      </c>
      <c r="AF168" s="221">
        <f t="shared" si="217"/>
        <v>0</v>
      </c>
      <c r="AG168" s="221">
        <f t="shared" si="217"/>
        <v>0</v>
      </c>
      <c r="AH168" s="221">
        <f t="shared" si="217"/>
        <v>0</v>
      </c>
      <c r="AI168" s="221">
        <f t="shared" si="217"/>
        <v>0</v>
      </c>
      <c r="AJ168" s="221">
        <f t="shared" si="217"/>
        <v>0</v>
      </c>
      <c r="AK168" s="221">
        <f t="shared" si="217"/>
        <v>0</v>
      </c>
      <c r="AL168" s="221">
        <f t="shared" si="217"/>
        <v>0</v>
      </c>
      <c r="AM168" s="221">
        <f t="shared" si="217"/>
        <v>0</v>
      </c>
      <c r="AN168" s="221">
        <f t="shared" si="217"/>
        <v>0</v>
      </c>
      <c r="AO168" s="221">
        <f t="shared" si="217"/>
        <v>0</v>
      </c>
      <c r="AP168" s="221">
        <f t="shared" ref="AP168:BQ168" si="218">IF(AP64&lt;&gt;"",AP64,0)</f>
        <v>0</v>
      </c>
      <c r="AQ168" s="221">
        <f t="shared" si="218"/>
        <v>0</v>
      </c>
      <c r="AR168" s="67">
        <f t="shared" si="218"/>
        <v>0</v>
      </c>
      <c r="AS168" s="67">
        <f t="shared" si="218"/>
        <v>0</v>
      </c>
      <c r="AT168" s="67">
        <f t="shared" si="218"/>
        <v>0</v>
      </c>
      <c r="AU168" s="67">
        <f t="shared" si="218"/>
        <v>0</v>
      </c>
      <c r="AV168" s="67">
        <f t="shared" si="218"/>
        <v>0</v>
      </c>
      <c r="AW168" s="67">
        <f t="shared" si="218"/>
        <v>0</v>
      </c>
      <c r="AX168" s="67">
        <f t="shared" si="218"/>
        <v>0</v>
      </c>
      <c r="AY168" s="67">
        <f t="shared" si="218"/>
        <v>0</v>
      </c>
      <c r="AZ168" s="67">
        <f t="shared" si="218"/>
        <v>0</v>
      </c>
      <c r="BA168" s="67">
        <f t="shared" si="218"/>
        <v>0</v>
      </c>
      <c r="BB168" s="67">
        <f t="shared" si="218"/>
        <v>0</v>
      </c>
      <c r="BC168" s="67">
        <f t="shared" si="218"/>
        <v>0</v>
      </c>
      <c r="BD168" s="67">
        <f t="shared" si="218"/>
        <v>0</v>
      </c>
      <c r="BE168" s="67">
        <f t="shared" si="218"/>
        <v>0</v>
      </c>
      <c r="BF168" s="67">
        <f t="shared" si="218"/>
        <v>0</v>
      </c>
      <c r="BG168" s="67">
        <f t="shared" si="218"/>
        <v>0</v>
      </c>
      <c r="BH168" s="67">
        <f t="shared" si="218"/>
        <v>0</v>
      </c>
      <c r="BI168" s="67">
        <f t="shared" si="218"/>
        <v>0</v>
      </c>
      <c r="BJ168" s="67">
        <f t="shared" si="218"/>
        <v>0</v>
      </c>
      <c r="BK168" s="67">
        <f t="shared" si="218"/>
        <v>0</v>
      </c>
      <c r="BL168" s="67">
        <f t="shared" si="218"/>
        <v>0</v>
      </c>
      <c r="BM168" s="67">
        <f t="shared" si="218"/>
        <v>0</v>
      </c>
      <c r="BN168" s="67">
        <f t="shared" si="218"/>
        <v>0</v>
      </c>
      <c r="BO168" s="67">
        <f t="shared" si="218"/>
        <v>0</v>
      </c>
      <c r="BP168" s="67">
        <f t="shared" si="218"/>
        <v>0</v>
      </c>
      <c r="BQ168" s="67">
        <f t="shared" si="218"/>
        <v>0</v>
      </c>
    </row>
    <row r="169" spans="2:69" s="16" customFormat="1" x14ac:dyDescent="0.3">
      <c r="E169" s="16" t="s">
        <v>249</v>
      </c>
      <c r="G169" s="66" t="str">
        <f t="shared" si="214"/>
        <v>Percentage</v>
      </c>
      <c r="J169" s="221">
        <f t="shared" ref="J169:AO169" si="219">IF(J65&lt;&gt;"",J65,0)</f>
        <v>0</v>
      </c>
      <c r="K169" s="221">
        <f t="shared" si="219"/>
        <v>0</v>
      </c>
      <c r="L169" s="221">
        <f t="shared" si="219"/>
        <v>0</v>
      </c>
      <c r="M169" s="221">
        <f t="shared" si="219"/>
        <v>0</v>
      </c>
      <c r="N169" s="221">
        <f t="shared" si="219"/>
        <v>0</v>
      </c>
      <c r="O169" s="221">
        <f t="shared" si="219"/>
        <v>0</v>
      </c>
      <c r="P169" s="221">
        <f t="shared" si="219"/>
        <v>0</v>
      </c>
      <c r="Q169" s="221">
        <f t="shared" si="219"/>
        <v>0</v>
      </c>
      <c r="R169" s="221">
        <f t="shared" si="219"/>
        <v>0</v>
      </c>
      <c r="S169" s="221">
        <f t="shared" si="219"/>
        <v>0</v>
      </c>
      <c r="T169" s="221">
        <f t="shared" si="219"/>
        <v>0</v>
      </c>
      <c r="U169" s="221">
        <f t="shared" si="219"/>
        <v>0</v>
      </c>
      <c r="V169" s="221">
        <f t="shared" si="219"/>
        <v>0</v>
      </c>
      <c r="W169" s="221">
        <f t="shared" si="219"/>
        <v>0</v>
      </c>
      <c r="X169" s="221">
        <f t="shared" si="219"/>
        <v>1</v>
      </c>
      <c r="Y169" s="221">
        <f t="shared" si="219"/>
        <v>0</v>
      </c>
      <c r="Z169" s="221">
        <f t="shared" si="219"/>
        <v>0</v>
      </c>
      <c r="AA169" s="221">
        <f t="shared" si="219"/>
        <v>1</v>
      </c>
      <c r="AB169" s="221">
        <f t="shared" si="219"/>
        <v>1</v>
      </c>
      <c r="AC169" s="221">
        <f t="shared" si="219"/>
        <v>0</v>
      </c>
      <c r="AD169" s="221">
        <f t="shared" si="219"/>
        <v>1</v>
      </c>
      <c r="AE169" s="221">
        <f t="shared" si="219"/>
        <v>1</v>
      </c>
      <c r="AF169" s="221">
        <f t="shared" si="219"/>
        <v>1</v>
      </c>
      <c r="AG169" s="221">
        <f t="shared" si="219"/>
        <v>1</v>
      </c>
      <c r="AH169" s="221">
        <f t="shared" si="219"/>
        <v>0</v>
      </c>
      <c r="AI169" s="221">
        <f t="shared" si="219"/>
        <v>0</v>
      </c>
      <c r="AJ169" s="221">
        <f t="shared" si="219"/>
        <v>0</v>
      </c>
      <c r="AK169" s="221">
        <f t="shared" si="219"/>
        <v>0</v>
      </c>
      <c r="AL169" s="221">
        <f t="shared" si="219"/>
        <v>0</v>
      </c>
      <c r="AM169" s="221">
        <f t="shared" si="219"/>
        <v>0</v>
      </c>
      <c r="AN169" s="221">
        <f t="shared" si="219"/>
        <v>0</v>
      </c>
      <c r="AO169" s="221">
        <f t="shared" si="219"/>
        <v>0</v>
      </c>
      <c r="AP169" s="221">
        <f t="shared" ref="AP169:BQ169" si="220">IF(AP65&lt;&gt;"",AP65,0)</f>
        <v>0</v>
      </c>
      <c r="AQ169" s="221">
        <f t="shared" si="220"/>
        <v>0</v>
      </c>
      <c r="AR169" s="67">
        <f t="shared" si="220"/>
        <v>0</v>
      </c>
      <c r="AS169" s="67">
        <f t="shared" si="220"/>
        <v>0</v>
      </c>
      <c r="AT169" s="67">
        <f t="shared" si="220"/>
        <v>0</v>
      </c>
      <c r="AU169" s="67">
        <f t="shared" si="220"/>
        <v>0</v>
      </c>
      <c r="AV169" s="67">
        <f t="shared" si="220"/>
        <v>0</v>
      </c>
      <c r="AW169" s="67">
        <f t="shared" si="220"/>
        <v>0</v>
      </c>
      <c r="AX169" s="67">
        <f t="shared" si="220"/>
        <v>0</v>
      </c>
      <c r="AY169" s="67">
        <f t="shared" si="220"/>
        <v>0</v>
      </c>
      <c r="AZ169" s="67">
        <f t="shared" si="220"/>
        <v>0</v>
      </c>
      <c r="BA169" s="67">
        <f t="shared" si="220"/>
        <v>0</v>
      </c>
      <c r="BB169" s="67">
        <f t="shared" si="220"/>
        <v>0</v>
      </c>
      <c r="BC169" s="67">
        <f t="shared" si="220"/>
        <v>0</v>
      </c>
      <c r="BD169" s="67">
        <f t="shared" si="220"/>
        <v>0</v>
      </c>
      <c r="BE169" s="67">
        <f t="shared" si="220"/>
        <v>0</v>
      </c>
      <c r="BF169" s="67">
        <f t="shared" si="220"/>
        <v>0</v>
      </c>
      <c r="BG169" s="67">
        <f t="shared" si="220"/>
        <v>0</v>
      </c>
      <c r="BH169" s="67">
        <f t="shared" si="220"/>
        <v>0</v>
      </c>
      <c r="BI169" s="67">
        <f t="shared" si="220"/>
        <v>0</v>
      </c>
      <c r="BJ169" s="67">
        <f t="shared" si="220"/>
        <v>0</v>
      </c>
      <c r="BK169" s="67">
        <f t="shared" si="220"/>
        <v>0</v>
      </c>
      <c r="BL169" s="67">
        <f t="shared" si="220"/>
        <v>0</v>
      </c>
      <c r="BM169" s="67">
        <f t="shared" si="220"/>
        <v>0</v>
      </c>
      <c r="BN169" s="67">
        <f t="shared" si="220"/>
        <v>0</v>
      </c>
      <c r="BO169" s="67">
        <f t="shared" si="220"/>
        <v>0</v>
      </c>
      <c r="BP169" s="67">
        <f t="shared" si="220"/>
        <v>0</v>
      </c>
      <c r="BQ169" s="67">
        <f t="shared" si="220"/>
        <v>0</v>
      </c>
    </row>
    <row r="170" spans="2:69" s="16" customFormat="1" x14ac:dyDescent="0.3">
      <c r="E170" s="16" t="s">
        <v>251</v>
      </c>
      <c r="G170" s="66" t="str">
        <f t="shared" si="214"/>
        <v>Percentage</v>
      </c>
      <c r="J170" s="221">
        <f t="shared" ref="J170:AO170" si="221">IF(J66&lt;&gt;"",J66,0)</f>
        <v>0</v>
      </c>
      <c r="K170" s="221">
        <f t="shared" si="221"/>
        <v>0</v>
      </c>
      <c r="L170" s="221">
        <f t="shared" si="221"/>
        <v>0</v>
      </c>
      <c r="M170" s="221">
        <f t="shared" si="221"/>
        <v>0</v>
      </c>
      <c r="N170" s="221">
        <f t="shared" si="221"/>
        <v>0</v>
      </c>
      <c r="O170" s="221">
        <f t="shared" si="221"/>
        <v>0</v>
      </c>
      <c r="P170" s="221">
        <f t="shared" si="221"/>
        <v>0</v>
      </c>
      <c r="Q170" s="221">
        <f t="shared" si="221"/>
        <v>0</v>
      </c>
      <c r="R170" s="221">
        <f t="shared" si="221"/>
        <v>0</v>
      </c>
      <c r="S170" s="221">
        <f t="shared" si="221"/>
        <v>0</v>
      </c>
      <c r="T170" s="221">
        <f t="shared" si="221"/>
        <v>0</v>
      </c>
      <c r="U170" s="221">
        <f t="shared" si="221"/>
        <v>0</v>
      </c>
      <c r="V170" s="221">
        <f t="shared" si="221"/>
        <v>0</v>
      </c>
      <c r="W170" s="221">
        <f t="shared" si="221"/>
        <v>0</v>
      </c>
      <c r="X170" s="221">
        <f t="shared" si="221"/>
        <v>0</v>
      </c>
      <c r="Y170" s="221">
        <f t="shared" si="221"/>
        <v>0</v>
      </c>
      <c r="Z170" s="221">
        <f t="shared" si="221"/>
        <v>0</v>
      </c>
      <c r="AA170" s="221">
        <f t="shared" si="221"/>
        <v>0</v>
      </c>
      <c r="AB170" s="221">
        <f t="shared" si="221"/>
        <v>0</v>
      </c>
      <c r="AC170" s="221">
        <f t="shared" si="221"/>
        <v>0</v>
      </c>
      <c r="AD170" s="221">
        <f t="shared" si="221"/>
        <v>0</v>
      </c>
      <c r="AE170" s="221">
        <f t="shared" si="221"/>
        <v>0</v>
      </c>
      <c r="AF170" s="221">
        <f t="shared" si="221"/>
        <v>0</v>
      </c>
      <c r="AG170" s="221">
        <f t="shared" si="221"/>
        <v>0</v>
      </c>
      <c r="AH170" s="221">
        <f t="shared" si="221"/>
        <v>0</v>
      </c>
      <c r="AI170" s="221">
        <f t="shared" si="221"/>
        <v>0</v>
      </c>
      <c r="AJ170" s="221">
        <f t="shared" si="221"/>
        <v>0</v>
      </c>
      <c r="AK170" s="221">
        <f t="shared" si="221"/>
        <v>0</v>
      </c>
      <c r="AL170" s="221">
        <f t="shared" si="221"/>
        <v>0</v>
      </c>
      <c r="AM170" s="221">
        <f t="shared" si="221"/>
        <v>0</v>
      </c>
      <c r="AN170" s="221">
        <f t="shared" si="221"/>
        <v>0</v>
      </c>
      <c r="AO170" s="221">
        <f t="shared" si="221"/>
        <v>0</v>
      </c>
      <c r="AP170" s="221">
        <f t="shared" ref="AP170:BQ170" si="222">IF(AP66&lt;&gt;"",AP66,0)</f>
        <v>0</v>
      </c>
      <c r="AQ170" s="221">
        <f t="shared" si="222"/>
        <v>0</v>
      </c>
      <c r="AR170" s="67">
        <f t="shared" si="222"/>
        <v>0</v>
      </c>
      <c r="AS170" s="67">
        <f t="shared" si="222"/>
        <v>0</v>
      </c>
      <c r="AT170" s="67">
        <f t="shared" si="222"/>
        <v>0</v>
      </c>
      <c r="AU170" s="67">
        <f t="shared" si="222"/>
        <v>0</v>
      </c>
      <c r="AV170" s="67">
        <f t="shared" si="222"/>
        <v>0</v>
      </c>
      <c r="AW170" s="67">
        <f t="shared" si="222"/>
        <v>0</v>
      </c>
      <c r="AX170" s="67">
        <f t="shared" si="222"/>
        <v>0</v>
      </c>
      <c r="AY170" s="67">
        <f t="shared" si="222"/>
        <v>0</v>
      </c>
      <c r="AZ170" s="67">
        <f t="shared" si="222"/>
        <v>0</v>
      </c>
      <c r="BA170" s="67">
        <f t="shared" si="222"/>
        <v>0</v>
      </c>
      <c r="BB170" s="67">
        <f t="shared" si="222"/>
        <v>0</v>
      </c>
      <c r="BC170" s="67">
        <f t="shared" si="222"/>
        <v>0</v>
      </c>
      <c r="BD170" s="67">
        <f t="shared" si="222"/>
        <v>0</v>
      </c>
      <c r="BE170" s="67">
        <f t="shared" si="222"/>
        <v>0</v>
      </c>
      <c r="BF170" s="67">
        <f t="shared" si="222"/>
        <v>0</v>
      </c>
      <c r="BG170" s="67">
        <f t="shared" si="222"/>
        <v>0</v>
      </c>
      <c r="BH170" s="67">
        <f t="shared" si="222"/>
        <v>0</v>
      </c>
      <c r="BI170" s="67">
        <f t="shared" si="222"/>
        <v>0</v>
      </c>
      <c r="BJ170" s="67">
        <f t="shared" si="222"/>
        <v>0</v>
      </c>
      <c r="BK170" s="67">
        <f t="shared" si="222"/>
        <v>0</v>
      </c>
      <c r="BL170" s="67">
        <f t="shared" si="222"/>
        <v>0</v>
      </c>
      <c r="BM170" s="67">
        <f t="shared" si="222"/>
        <v>0</v>
      </c>
      <c r="BN170" s="67">
        <f t="shared" si="222"/>
        <v>0</v>
      </c>
      <c r="BO170" s="67">
        <f t="shared" si="222"/>
        <v>0</v>
      </c>
      <c r="BP170" s="67">
        <f t="shared" si="222"/>
        <v>0</v>
      </c>
      <c r="BQ170" s="67">
        <f t="shared" si="222"/>
        <v>0</v>
      </c>
    </row>
    <row r="171" spans="2:69" s="16" customFormat="1" x14ac:dyDescent="0.3">
      <c r="E171" s="16" t="s">
        <v>253</v>
      </c>
      <c r="G171" s="66" t="str">
        <f t="shared" si="214"/>
        <v>Percentage</v>
      </c>
      <c r="J171" s="221">
        <f t="shared" ref="J171:AO171" si="223">IF(J67&lt;&gt;"",J67,0)</f>
        <v>0</v>
      </c>
      <c r="K171" s="221">
        <f t="shared" si="223"/>
        <v>0</v>
      </c>
      <c r="L171" s="221">
        <f t="shared" si="223"/>
        <v>0</v>
      </c>
      <c r="M171" s="221">
        <f t="shared" si="223"/>
        <v>0</v>
      </c>
      <c r="N171" s="221">
        <f t="shared" si="223"/>
        <v>0</v>
      </c>
      <c r="O171" s="221">
        <f t="shared" si="223"/>
        <v>0</v>
      </c>
      <c r="P171" s="221">
        <f t="shared" si="223"/>
        <v>0</v>
      </c>
      <c r="Q171" s="221">
        <f t="shared" si="223"/>
        <v>0</v>
      </c>
      <c r="R171" s="221">
        <f t="shared" si="223"/>
        <v>0</v>
      </c>
      <c r="S171" s="221">
        <f t="shared" si="223"/>
        <v>0</v>
      </c>
      <c r="T171" s="221">
        <f t="shared" si="223"/>
        <v>0</v>
      </c>
      <c r="U171" s="221">
        <f t="shared" si="223"/>
        <v>0</v>
      </c>
      <c r="V171" s="221">
        <f t="shared" si="223"/>
        <v>0</v>
      </c>
      <c r="W171" s="221">
        <f t="shared" si="223"/>
        <v>0</v>
      </c>
      <c r="X171" s="221">
        <f t="shared" si="223"/>
        <v>0</v>
      </c>
      <c r="Y171" s="221">
        <f t="shared" si="223"/>
        <v>0</v>
      </c>
      <c r="Z171" s="221">
        <f t="shared" si="223"/>
        <v>0</v>
      </c>
      <c r="AA171" s="221">
        <f t="shared" si="223"/>
        <v>0</v>
      </c>
      <c r="AB171" s="221">
        <f t="shared" si="223"/>
        <v>0</v>
      </c>
      <c r="AC171" s="221">
        <f t="shared" si="223"/>
        <v>0</v>
      </c>
      <c r="AD171" s="221">
        <f t="shared" si="223"/>
        <v>0</v>
      </c>
      <c r="AE171" s="221">
        <f t="shared" si="223"/>
        <v>0</v>
      </c>
      <c r="AF171" s="221">
        <f t="shared" si="223"/>
        <v>0</v>
      </c>
      <c r="AG171" s="221">
        <f t="shared" si="223"/>
        <v>0</v>
      </c>
      <c r="AH171" s="221">
        <f t="shared" si="223"/>
        <v>0</v>
      </c>
      <c r="AI171" s="221">
        <f t="shared" si="223"/>
        <v>0</v>
      </c>
      <c r="AJ171" s="221">
        <f t="shared" si="223"/>
        <v>1</v>
      </c>
      <c r="AK171" s="221">
        <f t="shared" si="223"/>
        <v>0</v>
      </c>
      <c r="AL171" s="221">
        <f t="shared" si="223"/>
        <v>0</v>
      </c>
      <c r="AM171" s="221">
        <f t="shared" si="223"/>
        <v>0</v>
      </c>
      <c r="AN171" s="221">
        <f t="shared" si="223"/>
        <v>0</v>
      </c>
      <c r="AO171" s="221">
        <f t="shared" si="223"/>
        <v>0</v>
      </c>
      <c r="AP171" s="221">
        <f t="shared" ref="AP171:BQ171" si="224">IF(AP67&lt;&gt;"",AP67,0)</f>
        <v>0</v>
      </c>
      <c r="AQ171" s="221">
        <f t="shared" si="224"/>
        <v>0</v>
      </c>
      <c r="AR171" s="67">
        <f t="shared" si="224"/>
        <v>0</v>
      </c>
      <c r="AS171" s="67">
        <f t="shared" si="224"/>
        <v>0</v>
      </c>
      <c r="AT171" s="67">
        <f t="shared" si="224"/>
        <v>0</v>
      </c>
      <c r="AU171" s="67">
        <f t="shared" si="224"/>
        <v>0</v>
      </c>
      <c r="AV171" s="67">
        <f t="shared" si="224"/>
        <v>0</v>
      </c>
      <c r="AW171" s="67">
        <f t="shared" si="224"/>
        <v>0</v>
      </c>
      <c r="AX171" s="67">
        <f t="shared" si="224"/>
        <v>0</v>
      </c>
      <c r="AY171" s="67">
        <f t="shared" si="224"/>
        <v>0</v>
      </c>
      <c r="AZ171" s="67">
        <f t="shared" si="224"/>
        <v>0</v>
      </c>
      <c r="BA171" s="67">
        <f t="shared" si="224"/>
        <v>0</v>
      </c>
      <c r="BB171" s="67">
        <f t="shared" si="224"/>
        <v>0</v>
      </c>
      <c r="BC171" s="67">
        <f t="shared" si="224"/>
        <v>0</v>
      </c>
      <c r="BD171" s="67">
        <f t="shared" si="224"/>
        <v>0</v>
      </c>
      <c r="BE171" s="67">
        <f t="shared" si="224"/>
        <v>0</v>
      </c>
      <c r="BF171" s="67">
        <f t="shared" si="224"/>
        <v>0</v>
      </c>
      <c r="BG171" s="67">
        <f t="shared" si="224"/>
        <v>0</v>
      </c>
      <c r="BH171" s="67">
        <f t="shared" si="224"/>
        <v>0</v>
      </c>
      <c r="BI171" s="67">
        <f t="shared" si="224"/>
        <v>0</v>
      </c>
      <c r="BJ171" s="67">
        <f t="shared" si="224"/>
        <v>0</v>
      </c>
      <c r="BK171" s="67">
        <f t="shared" si="224"/>
        <v>0</v>
      </c>
      <c r="BL171" s="67">
        <f t="shared" si="224"/>
        <v>0</v>
      </c>
      <c r="BM171" s="67">
        <f t="shared" si="224"/>
        <v>0</v>
      </c>
      <c r="BN171" s="67">
        <f t="shared" si="224"/>
        <v>0</v>
      </c>
      <c r="BO171" s="67">
        <f t="shared" si="224"/>
        <v>0</v>
      </c>
      <c r="BP171" s="67">
        <f t="shared" si="224"/>
        <v>0</v>
      </c>
      <c r="BQ171" s="67">
        <f t="shared" si="224"/>
        <v>0</v>
      </c>
    </row>
    <row r="172" spans="2:69" s="16" customFormat="1" x14ac:dyDescent="0.3">
      <c r="E172" s="16" t="s">
        <v>255</v>
      </c>
      <c r="G172" s="66" t="str">
        <f t="shared" si="214"/>
        <v>Percentage</v>
      </c>
      <c r="J172" s="221">
        <f t="shared" ref="J172:AO172" si="225">IF(J68&lt;&gt;"",J68,0)</f>
        <v>0</v>
      </c>
      <c r="K172" s="221">
        <f t="shared" si="225"/>
        <v>0</v>
      </c>
      <c r="L172" s="221">
        <f t="shared" si="225"/>
        <v>0</v>
      </c>
      <c r="M172" s="221">
        <f t="shared" si="225"/>
        <v>0</v>
      </c>
      <c r="N172" s="221">
        <f t="shared" si="225"/>
        <v>0</v>
      </c>
      <c r="O172" s="221">
        <f t="shared" si="225"/>
        <v>0</v>
      </c>
      <c r="P172" s="221">
        <f t="shared" si="225"/>
        <v>0</v>
      </c>
      <c r="Q172" s="221">
        <f t="shared" si="225"/>
        <v>0</v>
      </c>
      <c r="R172" s="221">
        <f t="shared" si="225"/>
        <v>0</v>
      </c>
      <c r="S172" s="221">
        <f t="shared" si="225"/>
        <v>0</v>
      </c>
      <c r="T172" s="221">
        <f t="shared" si="225"/>
        <v>0</v>
      </c>
      <c r="U172" s="221">
        <f t="shared" si="225"/>
        <v>0</v>
      </c>
      <c r="V172" s="221">
        <f t="shared" si="225"/>
        <v>0</v>
      </c>
      <c r="W172" s="221">
        <f t="shared" si="225"/>
        <v>0</v>
      </c>
      <c r="X172" s="221">
        <f t="shared" si="225"/>
        <v>0</v>
      </c>
      <c r="Y172" s="221">
        <f t="shared" si="225"/>
        <v>0</v>
      </c>
      <c r="Z172" s="221">
        <f t="shared" si="225"/>
        <v>0</v>
      </c>
      <c r="AA172" s="221">
        <f t="shared" si="225"/>
        <v>0</v>
      </c>
      <c r="AB172" s="221">
        <f t="shared" si="225"/>
        <v>0</v>
      </c>
      <c r="AC172" s="221">
        <f t="shared" si="225"/>
        <v>0</v>
      </c>
      <c r="AD172" s="221">
        <f t="shared" si="225"/>
        <v>0</v>
      </c>
      <c r="AE172" s="221">
        <f t="shared" si="225"/>
        <v>0</v>
      </c>
      <c r="AF172" s="221">
        <f t="shared" si="225"/>
        <v>0</v>
      </c>
      <c r="AG172" s="221">
        <f t="shared" si="225"/>
        <v>0</v>
      </c>
      <c r="AH172" s="221">
        <f t="shared" si="225"/>
        <v>0</v>
      </c>
      <c r="AI172" s="221">
        <f t="shared" si="225"/>
        <v>0</v>
      </c>
      <c r="AJ172" s="221">
        <f t="shared" si="225"/>
        <v>0</v>
      </c>
      <c r="AK172" s="221">
        <f t="shared" si="225"/>
        <v>0</v>
      </c>
      <c r="AL172" s="221">
        <f t="shared" si="225"/>
        <v>0</v>
      </c>
      <c r="AM172" s="221">
        <f t="shared" si="225"/>
        <v>0</v>
      </c>
      <c r="AN172" s="221">
        <f t="shared" si="225"/>
        <v>0</v>
      </c>
      <c r="AO172" s="221">
        <f t="shared" si="225"/>
        <v>0</v>
      </c>
      <c r="AP172" s="221">
        <f t="shared" ref="AP172:BQ172" si="226">IF(AP68&lt;&gt;"",AP68,0)</f>
        <v>0</v>
      </c>
      <c r="AQ172" s="221">
        <f t="shared" si="226"/>
        <v>0</v>
      </c>
      <c r="AR172" s="67">
        <f t="shared" si="226"/>
        <v>0</v>
      </c>
      <c r="AS172" s="67">
        <f t="shared" si="226"/>
        <v>0</v>
      </c>
      <c r="AT172" s="67">
        <f t="shared" si="226"/>
        <v>0</v>
      </c>
      <c r="AU172" s="67">
        <f t="shared" si="226"/>
        <v>0</v>
      </c>
      <c r="AV172" s="67">
        <f t="shared" si="226"/>
        <v>0</v>
      </c>
      <c r="AW172" s="67">
        <f t="shared" si="226"/>
        <v>0</v>
      </c>
      <c r="AX172" s="67">
        <f t="shared" si="226"/>
        <v>0</v>
      </c>
      <c r="AY172" s="67">
        <f t="shared" si="226"/>
        <v>0</v>
      </c>
      <c r="AZ172" s="67">
        <f t="shared" si="226"/>
        <v>0</v>
      </c>
      <c r="BA172" s="67">
        <f t="shared" si="226"/>
        <v>0</v>
      </c>
      <c r="BB172" s="67">
        <f t="shared" si="226"/>
        <v>0</v>
      </c>
      <c r="BC172" s="67">
        <f t="shared" si="226"/>
        <v>0</v>
      </c>
      <c r="BD172" s="67">
        <f t="shared" si="226"/>
        <v>0</v>
      </c>
      <c r="BE172" s="67">
        <f t="shared" si="226"/>
        <v>0</v>
      </c>
      <c r="BF172" s="67">
        <f t="shared" si="226"/>
        <v>0</v>
      </c>
      <c r="BG172" s="67">
        <f t="shared" si="226"/>
        <v>0</v>
      </c>
      <c r="BH172" s="67">
        <f t="shared" si="226"/>
        <v>0</v>
      </c>
      <c r="BI172" s="67">
        <f t="shared" si="226"/>
        <v>0</v>
      </c>
      <c r="BJ172" s="67">
        <f t="shared" si="226"/>
        <v>0</v>
      </c>
      <c r="BK172" s="67">
        <f t="shared" si="226"/>
        <v>0</v>
      </c>
      <c r="BL172" s="67">
        <f t="shared" si="226"/>
        <v>0</v>
      </c>
      <c r="BM172" s="67">
        <f t="shared" si="226"/>
        <v>0</v>
      </c>
      <c r="BN172" s="67">
        <f t="shared" si="226"/>
        <v>0</v>
      </c>
      <c r="BO172" s="67">
        <f t="shared" si="226"/>
        <v>0</v>
      </c>
      <c r="BP172" s="67">
        <f t="shared" si="226"/>
        <v>0</v>
      </c>
      <c r="BQ172" s="67">
        <f t="shared" si="226"/>
        <v>0</v>
      </c>
    </row>
    <row r="173" spans="2:69" s="16" customFormat="1" x14ac:dyDescent="0.3">
      <c r="E173" s="16" t="s">
        <v>257</v>
      </c>
      <c r="G173" s="66" t="str">
        <f t="shared" si="214"/>
        <v>Percentage</v>
      </c>
      <c r="J173" s="221">
        <f t="shared" ref="J173:AO173" si="227">IF(J69&lt;&gt;"",J69,0)</f>
        <v>0</v>
      </c>
      <c r="K173" s="221">
        <f t="shared" si="227"/>
        <v>0</v>
      </c>
      <c r="L173" s="221">
        <f t="shared" si="227"/>
        <v>0</v>
      </c>
      <c r="M173" s="221">
        <f t="shared" si="227"/>
        <v>0</v>
      </c>
      <c r="N173" s="221">
        <f t="shared" si="227"/>
        <v>0</v>
      </c>
      <c r="O173" s="221">
        <f t="shared" si="227"/>
        <v>0</v>
      </c>
      <c r="P173" s="221">
        <f t="shared" si="227"/>
        <v>0</v>
      </c>
      <c r="Q173" s="221">
        <f t="shared" si="227"/>
        <v>0</v>
      </c>
      <c r="R173" s="221">
        <f t="shared" si="227"/>
        <v>0</v>
      </c>
      <c r="S173" s="221">
        <f t="shared" si="227"/>
        <v>0</v>
      </c>
      <c r="T173" s="221">
        <f t="shared" si="227"/>
        <v>0</v>
      </c>
      <c r="U173" s="221">
        <f t="shared" si="227"/>
        <v>0</v>
      </c>
      <c r="V173" s="221">
        <f t="shared" si="227"/>
        <v>0</v>
      </c>
      <c r="W173" s="221">
        <f t="shared" si="227"/>
        <v>0</v>
      </c>
      <c r="X173" s="221">
        <f t="shared" si="227"/>
        <v>0</v>
      </c>
      <c r="Y173" s="221">
        <f t="shared" si="227"/>
        <v>0</v>
      </c>
      <c r="Z173" s="221">
        <f t="shared" si="227"/>
        <v>0</v>
      </c>
      <c r="AA173" s="221">
        <f t="shared" si="227"/>
        <v>0</v>
      </c>
      <c r="AB173" s="221">
        <f t="shared" si="227"/>
        <v>0</v>
      </c>
      <c r="AC173" s="221">
        <f t="shared" si="227"/>
        <v>0</v>
      </c>
      <c r="AD173" s="221">
        <f t="shared" si="227"/>
        <v>0</v>
      </c>
      <c r="AE173" s="221">
        <f t="shared" si="227"/>
        <v>0</v>
      </c>
      <c r="AF173" s="221">
        <f t="shared" si="227"/>
        <v>0</v>
      </c>
      <c r="AG173" s="221">
        <f t="shared" si="227"/>
        <v>0</v>
      </c>
      <c r="AH173" s="221">
        <f t="shared" si="227"/>
        <v>0</v>
      </c>
      <c r="AI173" s="221">
        <f t="shared" si="227"/>
        <v>0</v>
      </c>
      <c r="AJ173" s="221">
        <f t="shared" si="227"/>
        <v>0</v>
      </c>
      <c r="AK173" s="221">
        <f t="shared" si="227"/>
        <v>0</v>
      </c>
      <c r="AL173" s="221">
        <f t="shared" si="227"/>
        <v>0</v>
      </c>
      <c r="AM173" s="221">
        <f t="shared" si="227"/>
        <v>0</v>
      </c>
      <c r="AN173" s="221">
        <f t="shared" si="227"/>
        <v>0</v>
      </c>
      <c r="AO173" s="221">
        <f t="shared" si="227"/>
        <v>0</v>
      </c>
      <c r="AP173" s="221">
        <f t="shared" ref="AP173:BQ173" si="228">IF(AP69&lt;&gt;"",AP69,0)</f>
        <v>0</v>
      </c>
      <c r="AQ173" s="221">
        <f t="shared" si="228"/>
        <v>0</v>
      </c>
      <c r="AR173" s="67">
        <f t="shared" si="228"/>
        <v>0</v>
      </c>
      <c r="AS173" s="67">
        <f t="shared" si="228"/>
        <v>0</v>
      </c>
      <c r="AT173" s="67">
        <f t="shared" si="228"/>
        <v>0</v>
      </c>
      <c r="AU173" s="67">
        <f t="shared" si="228"/>
        <v>0</v>
      </c>
      <c r="AV173" s="67">
        <f t="shared" si="228"/>
        <v>0</v>
      </c>
      <c r="AW173" s="67">
        <f t="shared" si="228"/>
        <v>0</v>
      </c>
      <c r="AX173" s="67">
        <f t="shared" si="228"/>
        <v>0</v>
      </c>
      <c r="AY173" s="67">
        <f t="shared" si="228"/>
        <v>0</v>
      </c>
      <c r="AZ173" s="67">
        <f t="shared" si="228"/>
        <v>0</v>
      </c>
      <c r="BA173" s="67">
        <f t="shared" si="228"/>
        <v>0</v>
      </c>
      <c r="BB173" s="67">
        <f t="shared" si="228"/>
        <v>0</v>
      </c>
      <c r="BC173" s="67">
        <f t="shared" si="228"/>
        <v>0</v>
      </c>
      <c r="BD173" s="67">
        <f t="shared" si="228"/>
        <v>0</v>
      </c>
      <c r="BE173" s="67">
        <f t="shared" si="228"/>
        <v>0</v>
      </c>
      <c r="BF173" s="67">
        <f t="shared" si="228"/>
        <v>0</v>
      </c>
      <c r="BG173" s="67">
        <f t="shared" si="228"/>
        <v>0</v>
      </c>
      <c r="BH173" s="67">
        <f t="shared" si="228"/>
        <v>0</v>
      </c>
      <c r="BI173" s="67">
        <f t="shared" si="228"/>
        <v>0</v>
      </c>
      <c r="BJ173" s="67">
        <f t="shared" si="228"/>
        <v>0</v>
      </c>
      <c r="BK173" s="67">
        <f t="shared" si="228"/>
        <v>0</v>
      </c>
      <c r="BL173" s="67">
        <f t="shared" si="228"/>
        <v>0</v>
      </c>
      <c r="BM173" s="67">
        <f t="shared" si="228"/>
        <v>0</v>
      </c>
      <c r="BN173" s="67">
        <f t="shared" si="228"/>
        <v>0</v>
      </c>
      <c r="BO173" s="67">
        <f t="shared" si="228"/>
        <v>0</v>
      </c>
      <c r="BP173" s="67">
        <f t="shared" si="228"/>
        <v>0</v>
      </c>
      <c r="BQ173" s="67">
        <f t="shared" si="228"/>
        <v>0</v>
      </c>
    </row>
    <row r="174" spans="2:69" s="16" customFormat="1" x14ac:dyDescent="0.3">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row>
    <row r="175" spans="2:69" s="16" customFormat="1" ht="13" x14ac:dyDescent="0.3">
      <c r="C175" s="47" t="s">
        <v>298</v>
      </c>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row>
    <row r="176" spans="2:69" s="16" customFormat="1" x14ac:dyDescent="0.3">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c r="AP176" s="208"/>
      <c r="AQ176" s="208"/>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row>
    <row r="177" spans="4:69" s="16" customFormat="1" x14ac:dyDescent="0.3">
      <c r="D177" s="31" t="s">
        <v>299</v>
      </c>
      <c r="F177" s="31"/>
      <c r="G177" s="31"/>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c r="AQ177" s="208"/>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row>
    <row r="178" spans="4:69" s="16" customFormat="1" ht="13" x14ac:dyDescent="0.3">
      <c r="E178" s="16" t="s">
        <v>245</v>
      </c>
      <c r="G178" s="64" t="str">
        <f>InpCompany!$F$11</f>
        <v>£m (2012-13 prices)</v>
      </c>
      <c r="H178" s="68">
        <f>SUM(J178:BG178)</f>
        <v>0.37929416818181816</v>
      </c>
      <c r="I178" s="65"/>
      <c r="J178" s="210">
        <f t="shared" ref="J178:AO178" si="229">J$151*J167</f>
        <v>0</v>
      </c>
      <c r="K178" s="210">
        <f t="shared" si="229"/>
        <v>0</v>
      </c>
      <c r="L178" s="210">
        <f t="shared" si="229"/>
        <v>0</v>
      </c>
      <c r="M178" s="210">
        <f t="shared" si="229"/>
        <v>0</v>
      </c>
      <c r="N178" s="210">
        <f t="shared" si="229"/>
        <v>0</v>
      </c>
      <c r="O178" s="210">
        <f t="shared" si="229"/>
        <v>0</v>
      </c>
      <c r="P178" s="210">
        <f t="shared" si="229"/>
        <v>0</v>
      </c>
      <c r="Q178" s="210">
        <f t="shared" si="229"/>
        <v>0</v>
      </c>
      <c r="R178" s="210">
        <f t="shared" si="229"/>
        <v>0.306784</v>
      </c>
      <c r="S178" s="210">
        <f t="shared" si="229"/>
        <v>7.2510168181818185E-2</v>
      </c>
      <c r="T178" s="210">
        <f t="shared" si="229"/>
        <v>0</v>
      </c>
      <c r="U178" s="210">
        <f t="shared" si="229"/>
        <v>0</v>
      </c>
      <c r="V178" s="210">
        <f t="shared" si="229"/>
        <v>0</v>
      </c>
      <c r="W178" s="210">
        <f t="shared" si="229"/>
        <v>0</v>
      </c>
      <c r="X178" s="210">
        <f t="shared" si="229"/>
        <v>0</v>
      </c>
      <c r="Y178" s="210">
        <f t="shared" si="229"/>
        <v>0</v>
      </c>
      <c r="Z178" s="210">
        <f t="shared" si="229"/>
        <v>0</v>
      </c>
      <c r="AA178" s="210">
        <f t="shared" si="229"/>
        <v>0</v>
      </c>
      <c r="AB178" s="210">
        <f t="shared" si="229"/>
        <v>0</v>
      </c>
      <c r="AC178" s="210">
        <f t="shared" si="229"/>
        <v>0</v>
      </c>
      <c r="AD178" s="210">
        <f t="shared" si="229"/>
        <v>0</v>
      </c>
      <c r="AE178" s="210">
        <f t="shared" si="229"/>
        <v>0</v>
      </c>
      <c r="AF178" s="210">
        <f t="shared" si="229"/>
        <v>0</v>
      </c>
      <c r="AG178" s="210">
        <f t="shared" si="229"/>
        <v>0</v>
      </c>
      <c r="AH178" s="210">
        <f t="shared" si="229"/>
        <v>0</v>
      </c>
      <c r="AI178" s="210">
        <f t="shared" si="229"/>
        <v>0</v>
      </c>
      <c r="AJ178" s="210">
        <f t="shared" si="229"/>
        <v>0</v>
      </c>
      <c r="AK178" s="210">
        <f t="shared" si="229"/>
        <v>0</v>
      </c>
      <c r="AL178" s="210">
        <f t="shared" si="229"/>
        <v>0</v>
      </c>
      <c r="AM178" s="210">
        <f t="shared" si="229"/>
        <v>0</v>
      </c>
      <c r="AN178" s="210">
        <f t="shared" si="229"/>
        <v>0</v>
      </c>
      <c r="AO178" s="210">
        <f t="shared" si="229"/>
        <v>0</v>
      </c>
      <c r="AP178" s="210">
        <f t="shared" ref="AP178:BG178" si="230">AP$151*AP167</f>
        <v>0</v>
      </c>
      <c r="AQ178" s="210">
        <f t="shared" si="230"/>
        <v>0</v>
      </c>
      <c r="AR178" s="42">
        <f t="shared" si="230"/>
        <v>0</v>
      </c>
      <c r="AS178" s="42">
        <f t="shared" si="230"/>
        <v>0</v>
      </c>
      <c r="AT178" s="42">
        <f t="shared" si="230"/>
        <v>0</v>
      </c>
      <c r="AU178" s="42">
        <f t="shared" si="230"/>
        <v>0</v>
      </c>
      <c r="AV178" s="42">
        <f t="shared" si="230"/>
        <v>0</v>
      </c>
      <c r="AW178" s="42">
        <f t="shared" si="230"/>
        <v>0</v>
      </c>
      <c r="AX178" s="42">
        <f t="shared" si="230"/>
        <v>0</v>
      </c>
      <c r="AY178" s="42">
        <f t="shared" si="230"/>
        <v>0</v>
      </c>
      <c r="AZ178" s="42">
        <f t="shared" si="230"/>
        <v>0</v>
      </c>
      <c r="BA178" s="42">
        <f t="shared" si="230"/>
        <v>0</v>
      </c>
      <c r="BB178" s="42">
        <f t="shared" si="230"/>
        <v>0</v>
      </c>
      <c r="BC178" s="42">
        <f t="shared" si="230"/>
        <v>0</v>
      </c>
      <c r="BD178" s="42">
        <f t="shared" si="230"/>
        <v>0</v>
      </c>
      <c r="BE178" s="42">
        <f t="shared" si="230"/>
        <v>0</v>
      </c>
      <c r="BF178" s="42">
        <f t="shared" si="230"/>
        <v>0</v>
      </c>
      <c r="BG178" s="42">
        <f t="shared" si="230"/>
        <v>0</v>
      </c>
      <c r="BH178" s="42">
        <f t="shared" ref="BH178:BQ178" si="231">BH$151*BH167</f>
        <v>0</v>
      </c>
      <c r="BI178" s="42">
        <f t="shared" si="231"/>
        <v>0</v>
      </c>
      <c r="BJ178" s="42">
        <f t="shared" si="231"/>
        <v>0</v>
      </c>
      <c r="BK178" s="42">
        <f t="shared" si="231"/>
        <v>0</v>
      </c>
      <c r="BL178" s="42">
        <f t="shared" si="231"/>
        <v>0</v>
      </c>
      <c r="BM178" s="42">
        <f t="shared" si="231"/>
        <v>0</v>
      </c>
      <c r="BN178" s="42">
        <f t="shared" si="231"/>
        <v>0</v>
      </c>
      <c r="BO178" s="42">
        <f t="shared" si="231"/>
        <v>0</v>
      </c>
      <c r="BP178" s="42">
        <f t="shared" si="231"/>
        <v>0</v>
      </c>
      <c r="BQ178" s="42">
        <f t="shared" si="231"/>
        <v>0</v>
      </c>
    </row>
    <row r="179" spans="4:69" s="16" customFormat="1" ht="13" x14ac:dyDescent="0.3">
      <c r="E179" s="16" t="s">
        <v>247</v>
      </c>
      <c r="G179" s="64" t="str">
        <f>InpCompany!$F$11</f>
        <v>£m (2012-13 prices)</v>
      </c>
      <c r="H179" s="68">
        <f t="shared" ref="H179:H184" si="232">SUM(J179:BG179)</f>
        <v>10.388439839999998</v>
      </c>
      <c r="I179" s="65"/>
      <c r="J179" s="210">
        <f t="shared" ref="J179:AO179" si="233">J$151*J168</f>
        <v>0</v>
      </c>
      <c r="K179" s="210">
        <f t="shared" si="233"/>
        <v>0</v>
      </c>
      <c r="L179" s="210">
        <f t="shared" si="233"/>
        <v>0</v>
      </c>
      <c r="M179" s="210">
        <f t="shared" si="233"/>
        <v>0</v>
      </c>
      <c r="N179" s="210">
        <f t="shared" si="233"/>
        <v>0.16162239999999944</v>
      </c>
      <c r="O179" s="210">
        <f t="shared" si="233"/>
        <v>10.22681744</v>
      </c>
      <c r="P179" s="210">
        <f t="shared" si="233"/>
        <v>0</v>
      </c>
      <c r="Q179" s="210">
        <f t="shared" si="233"/>
        <v>0</v>
      </c>
      <c r="R179" s="210">
        <f t="shared" si="233"/>
        <v>0</v>
      </c>
      <c r="S179" s="210">
        <f t="shared" si="233"/>
        <v>0</v>
      </c>
      <c r="T179" s="210">
        <f t="shared" si="233"/>
        <v>0</v>
      </c>
      <c r="U179" s="210">
        <f t="shared" si="233"/>
        <v>0</v>
      </c>
      <c r="V179" s="210">
        <f t="shared" si="233"/>
        <v>0</v>
      </c>
      <c r="W179" s="210">
        <f t="shared" si="233"/>
        <v>0</v>
      </c>
      <c r="X179" s="210">
        <f t="shared" si="233"/>
        <v>0</v>
      </c>
      <c r="Y179" s="210">
        <f t="shared" si="233"/>
        <v>0</v>
      </c>
      <c r="Z179" s="210">
        <f t="shared" si="233"/>
        <v>0</v>
      </c>
      <c r="AA179" s="210">
        <f t="shared" si="233"/>
        <v>0</v>
      </c>
      <c r="AB179" s="210">
        <f t="shared" si="233"/>
        <v>0</v>
      </c>
      <c r="AC179" s="210">
        <f t="shared" si="233"/>
        <v>0</v>
      </c>
      <c r="AD179" s="210">
        <f t="shared" si="233"/>
        <v>0</v>
      </c>
      <c r="AE179" s="210">
        <f t="shared" si="233"/>
        <v>0</v>
      </c>
      <c r="AF179" s="210">
        <f t="shared" si="233"/>
        <v>0</v>
      </c>
      <c r="AG179" s="210">
        <f t="shared" si="233"/>
        <v>0</v>
      </c>
      <c r="AH179" s="210">
        <f t="shared" si="233"/>
        <v>0</v>
      </c>
      <c r="AI179" s="210">
        <f t="shared" si="233"/>
        <v>0</v>
      </c>
      <c r="AJ179" s="210">
        <f t="shared" si="233"/>
        <v>0</v>
      </c>
      <c r="AK179" s="210">
        <f t="shared" si="233"/>
        <v>0</v>
      </c>
      <c r="AL179" s="210">
        <f t="shared" si="233"/>
        <v>0</v>
      </c>
      <c r="AM179" s="210">
        <f t="shared" si="233"/>
        <v>0</v>
      </c>
      <c r="AN179" s="210">
        <f t="shared" si="233"/>
        <v>0</v>
      </c>
      <c r="AO179" s="210">
        <f t="shared" si="233"/>
        <v>0</v>
      </c>
      <c r="AP179" s="210">
        <f t="shared" ref="AP179:BG179" si="234">AP$151*AP168</f>
        <v>0</v>
      </c>
      <c r="AQ179" s="210">
        <f t="shared" si="234"/>
        <v>0</v>
      </c>
      <c r="AR179" s="42">
        <f t="shared" si="234"/>
        <v>0</v>
      </c>
      <c r="AS179" s="42">
        <f t="shared" si="234"/>
        <v>0</v>
      </c>
      <c r="AT179" s="42">
        <f t="shared" si="234"/>
        <v>0</v>
      </c>
      <c r="AU179" s="42">
        <f t="shared" si="234"/>
        <v>0</v>
      </c>
      <c r="AV179" s="42">
        <f t="shared" si="234"/>
        <v>0</v>
      </c>
      <c r="AW179" s="42">
        <f t="shared" si="234"/>
        <v>0</v>
      </c>
      <c r="AX179" s="42">
        <f t="shared" si="234"/>
        <v>0</v>
      </c>
      <c r="AY179" s="42">
        <f t="shared" si="234"/>
        <v>0</v>
      </c>
      <c r="AZ179" s="42">
        <f t="shared" si="234"/>
        <v>0</v>
      </c>
      <c r="BA179" s="42">
        <f t="shared" si="234"/>
        <v>0</v>
      </c>
      <c r="BB179" s="42">
        <f t="shared" si="234"/>
        <v>0</v>
      </c>
      <c r="BC179" s="42">
        <f t="shared" si="234"/>
        <v>0</v>
      </c>
      <c r="BD179" s="42">
        <f t="shared" si="234"/>
        <v>0</v>
      </c>
      <c r="BE179" s="42">
        <f t="shared" si="234"/>
        <v>0</v>
      </c>
      <c r="BF179" s="42">
        <f t="shared" si="234"/>
        <v>0</v>
      </c>
      <c r="BG179" s="42">
        <f t="shared" si="234"/>
        <v>0</v>
      </c>
      <c r="BH179" s="42">
        <f t="shared" ref="BH179:BQ179" si="235">BH$151*BH168</f>
        <v>0</v>
      </c>
      <c r="BI179" s="42">
        <f t="shared" si="235"/>
        <v>0</v>
      </c>
      <c r="BJ179" s="42">
        <f t="shared" si="235"/>
        <v>0</v>
      </c>
      <c r="BK179" s="42">
        <f t="shared" si="235"/>
        <v>0</v>
      </c>
      <c r="BL179" s="42">
        <f t="shared" si="235"/>
        <v>0</v>
      </c>
      <c r="BM179" s="42">
        <f t="shared" si="235"/>
        <v>0</v>
      </c>
      <c r="BN179" s="42">
        <f t="shared" si="235"/>
        <v>0</v>
      </c>
      <c r="BO179" s="42">
        <f t="shared" si="235"/>
        <v>0</v>
      </c>
      <c r="BP179" s="42">
        <f t="shared" si="235"/>
        <v>0</v>
      </c>
      <c r="BQ179" s="42">
        <f t="shared" si="235"/>
        <v>0</v>
      </c>
    </row>
    <row r="180" spans="4:69" s="16" customFormat="1" ht="13" x14ac:dyDescent="0.3">
      <c r="E180" s="16" t="s">
        <v>249</v>
      </c>
      <c r="G180" s="64" t="str">
        <f>InpCompany!$F$11</f>
        <v>£m (2012-13 prices)</v>
      </c>
      <c r="H180" s="68">
        <f t="shared" si="232"/>
        <v>18.653945001</v>
      </c>
      <c r="I180" s="65"/>
      <c r="J180" s="210">
        <f t="shared" ref="J180:AO180" si="236">J$151*J169</f>
        <v>0</v>
      </c>
      <c r="K180" s="210">
        <f t="shared" si="236"/>
        <v>0</v>
      </c>
      <c r="L180" s="210">
        <f t="shared" si="236"/>
        <v>0</v>
      </c>
      <c r="M180" s="210">
        <f t="shared" si="236"/>
        <v>0</v>
      </c>
      <c r="N180" s="210">
        <f t="shared" si="236"/>
        <v>0</v>
      </c>
      <c r="O180" s="210">
        <f t="shared" si="236"/>
        <v>0</v>
      </c>
      <c r="P180" s="210">
        <f t="shared" si="236"/>
        <v>0</v>
      </c>
      <c r="Q180" s="210">
        <f t="shared" si="236"/>
        <v>0</v>
      </c>
      <c r="R180" s="210">
        <f t="shared" si="236"/>
        <v>0</v>
      </c>
      <c r="S180" s="210">
        <f t="shared" si="236"/>
        <v>0</v>
      </c>
      <c r="T180" s="210">
        <f t="shared" si="236"/>
        <v>0</v>
      </c>
      <c r="U180" s="210">
        <f t="shared" si="236"/>
        <v>0</v>
      </c>
      <c r="V180" s="210">
        <f t="shared" si="236"/>
        <v>0</v>
      </c>
      <c r="W180" s="210">
        <f t="shared" si="236"/>
        <v>0</v>
      </c>
      <c r="X180" s="210">
        <f t="shared" si="236"/>
        <v>9.0270290000000006</v>
      </c>
      <c r="Y180" s="210">
        <f t="shared" si="236"/>
        <v>0</v>
      </c>
      <c r="Z180" s="210">
        <f t="shared" si="236"/>
        <v>0</v>
      </c>
      <c r="AA180" s="210">
        <f t="shared" si="236"/>
        <v>9.6269159999999996</v>
      </c>
      <c r="AB180" s="210">
        <f t="shared" si="236"/>
        <v>0</v>
      </c>
      <c r="AC180" s="210">
        <f t="shared" si="236"/>
        <v>0</v>
      </c>
      <c r="AD180" s="210">
        <f t="shared" si="236"/>
        <v>0</v>
      </c>
      <c r="AE180" s="210">
        <f t="shared" si="236"/>
        <v>0</v>
      </c>
      <c r="AF180" s="210">
        <f t="shared" si="236"/>
        <v>1.0000000000000001E-9</v>
      </c>
      <c r="AG180" s="210">
        <f t="shared" si="236"/>
        <v>0</v>
      </c>
      <c r="AH180" s="210">
        <f t="shared" si="236"/>
        <v>0</v>
      </c>
      <c r="AI180" s="210">
        <f t="shared" si="236"/>
        <v>0</v>
      </c>
      <c r="AJ180" s="210">
        <f t="shared" si="236"/>
        <v>0</v>
      </c>
      <c r="AK180" s="210">
        <f t="shared" si="236"/>
        <v>0</v>
      </c>
      <c r="AL180" s="210">
        <f t="shared" si="236"/>
        <v>0</v>
      </c>
      <c r="AM180" s="210">
        <f t="shared" si="236"/>
        <v>0</v>
      </c>
      <c r="AN180" s="210">
        <f t="shared" si="236"/>
        <v>0</v>
      </c>
      <c r="AO180" s="210">
        <f t="shared" si="236"/>
        <v>0</v>
      </c>
      <c r="AP180" s="210">
        <f t="shared" ref="AP180:BG180" si="237">AP$151*AP169</f>
        <v>0</v>
      </c>
      <c r="AQ180" s="210">
        <f t="shared" si="237"/>
        <v>0</v>
      </c>
      <c r="AR180" s="42">
        <f t="shared" si="237"/>
        <v>0</v>
      </c>
      <c r="AS180" s="42">
        <f t="shared" si="237"/>
        <v>0</v>
      </c>
      <c r="AT180" s="42">
        <f t="shared" si="237"/>
        <v>0</v>
      </c>
      <c r="AU180" s="42">
        <f t="shared" si="237"/>
        <v>0</v>
      </c>
      <c r="AV180" s="42">
        <f t="shared" si="237"/>
        <v>0</v>
      </c>
      <c r="AW180" s="42">
        <f t="shared" si="237"/>
        <v>0</v>
      </c>
      <c r="AX180" s="42">
        <f t="shared" si="237"/>
        <v>0</v>
      </c>
      <c r="AY180" s="42">
        <f t="shared" si="237"/>
        <v>0</v>
      </c>
      <c r="AZ180" s="42">
        <f t="shared" si="237"/>
        <v>0</v>
      </c>
      <c r="BA180" s="42">
        <f t="shared" si="237"/>
        <v>0</v>
      </c>
      <c r="BB180" s="42">
        <f t="shared" si="237"/>
        <v>0</v>
      </c>
      <c r="BC180" s="42">
        <f t="shared" si="237"/>
        <v>0</v>
      </c>
      <c r="BD180" s="42">
        <f t="shared" si="237"/>
        <v>0</v>
      </c>
      <c r="BE180" s="42">
        <f t="shared" si="237"/>
        <v>0</v>
      </c>
      <c r="BF180" s="42">
        <f t="shared" si="237"/>
        <v>0</v>
      </c>
      <c r="BG180" s="42">
        <f t="shared" si="237"/>
        <v>0</v>
      </c>
      <c r="BH180" s="42">
        <f t="shared" ref="BH180:BQ180" si="238">BH$151*BH169</f>
        <v>0</v>
      </c>
      <c r="BI180" s="42">
        <f t="shared" si="238"/>
        <v>0</v>
      </c>
      <c r="BJ180" s="42">
        <f t="shared" si="238"/>
        <v>0</v>
      </c>
      <c r="BK180" s="42">
        <f t="shared" si="238"/>
        <v>0</v>
      </c>
      <c r="BL180" s="42">
        <f t="shared" si="238"/>
        <v>0</v>
      </c>
      <c r="BM180" s="42">
        <f t="shared" si="238"/>
        <v>0</v>
      </c>
      <c r="BN180" s="42">
        <f t="shared" si="238"/>
        <v>0</v>
      </c>
      <c r="BO180" s="42">
        <f t="shared" si="238"/>
        <v>0</v>
      </c>
      <c r="BP180" s="42">
        <f t="shared" si="238"/>
        <v>0</v>
      </c>
      <c r="BQ180" s="42">
        <f t="shared" si="238"/>
        <v>0</v>
      </c>
    </row>
    <row r="181" spans="4:69" s="16" customFormat="1" ht="13" x14ac:dyDescent="0.3">
      <c r="E181" s="16" t="s">
        <v>251</v>
      </c>
      <c r="G181" s="64" t="str">
        <f>InpCompany!$F$11</f>
        <v>£m (2012-13 prices)</v>
      </c>
      <c r="H181" s="68">
        <f>SUM(J181:BG181)</f>
        <v>0</v>
      </c>
      <c r="I181" s="65"/>
      <c r="J181" s="210">
        <f t="shared" ref="J181:AO181" si="239">J$151*J170</f>
        <v>0</v>
      </c>
      <c r="K181" s="210">
        <f t="shared" si="239"/>
        <v>0</v>
      </c>
      <c r="L181" s="210">
        <f t="shared" si="239"/>
        <v>0</v>
      </c>
      <c r="M181" s="210">
        <f t="shared" si="239"/>
        <v>0</v>
      </c>
      <c r="N181" s="210">
        <f t="shared" si="239"/>
        <v>0</v>
      </c>
      <c r="O181" s="210">
        <f t="shared" si="239"/>
        <v>0</v>
      </c>
      <c r="P181" s="210">
        <f t="shared" si="239"/>
        <v>0</v>
      </c>
      <c r="Q181" s="210">
        <f t="shared" si="239"/>
        <v>0</v>
      </c>
      <c r="R181" s="210">
        <f t="shared" si="239"/>
        <v>0</v>
      </c>
      <c r="S181" s="210">
        <f t="shared" si="239"/>
        <v>0</v>
      </c>
      <c r="T181" s="210">
        <f t="shared" si="239"/>
        <v>0</v>
      </c>
      <c r="U181" s="210">
        <f t="shared" si="239"/>
        <v>0</v>
      </c>
      <c r="V181" s="210">
        <f t="shared" si="239"/>
        <v>0</v>
      </c>
      <c r="W181" s="210">
        <f t="shared" si="239"/>
        <v>0</v>
      </c>
      <c r="X181" s="210">
        <f t="shared" si="239"/>
        <v>0</v>
      </c>
      <c r="Y181" s="210">
        <f t="shared" si="239"/>
        <v>0</v>
      </c>
      <c r="Z181" s="210">
        <f t="shared" si="239"/>
        <v>0</v>
      </c>
      <c r="AA181" s="210">
        <f t="shared" si="239"/>
        <v>0</v>
      </c>
      <c r="AB181" s="210">
        <f t="shared" si="239"/>
        <v>0</v>
      </c>
      <c r="AC181" s="210">
        <f t="shared" si="239"/>
        <v>0</v>
      </c>
      <c r="AD181" s="210">
        <f t="shared" si="239"/>
        <v>0</v>
      </c>
      <c r="AE181" s="210">
        <f t="shared" si="239"/>
        <v>0</v>
      </c>
      <c r="AF181" s="210">
        <f t="shared" si="239"/>
        <v>0</v>
      </c>
      <c r="AG181" s="210">
        <f t="shared" si="239"/>
        <v>0</v>
      </c>
      <c r="AH181" s="210">
        <f t="shared" si="239"/>
        <v>0</v>
      </c>
      <c r="AI181" s="210">
        <f t="shared" si="239"/>
        <v>0</v>
      </c>
      <c r="AJ181" s="210">
        <f t="shared" si="239"/>
        <v>0</v>
      </c>
      <c r="AK181" s="210">
        <f t="shared" si="239"/>
        <v>0</v>
      </c>
      <c r="AL181" s="210">
        <f t="shared" si="239"/>
        <v>0</v>
      </c>
      <c r="AM181" s="210">
        <f t="shared" si="239"/>
        <v>0</v>
      </c>
      <c r="AN181" s="210">
        <f t="shared" si="239"/>
        <v>0</v>
      </c>
      <c r="AO181" s="210">
        <f t="shared" si="239"/>
        <v>0</v>
      </c>
      <c r="AP181" s="210">
        <f t="shared" ref="AP181:BG181" si="240">AP$151*AP170</f>
        <v>0</v>
      </c>
      <c r="AQ181" s="210">
        <f t="shared" si="240"/>
        <v>0</v>
      </c>
      <c r="AR181" s="42">
        <f t="shared" si="240"/>
        <v>0</v>
      </c>
      <c r="AS181" s="42">
        <f t="shared" si="240"/>
        <v>0</v>
      </c>
      <c r="AT181" s="42">
        <f t="shared" si="240"/>
        <v>0</v>
      </c>
      <c r="AU181" s="42">
        <f t="shared" si="240"/>
        <v>0</v>
      </c>
      <c r="AV181" s="42">
        <f t="shared" si="240"/>
        <v>0</v>
      </c>
      <c r="AW181" s="42">
        <f t="shared" si="240"/>
        <v>0</v>
      </c>
      <c r="AX181" s="42">
        <f t="shared" si="240"/>
        <v>0</v>
      </c>
      <c r="AY181" s="42">
        <f t="shared" si="240"/>
        <v>0</v>
      </c>
      <c r="AZ181" s="42">
        <f t="shared" si="240"/>
        <v>0</v>
      </c>
      <c r="BA181" s="42">
        <f t="shared" si="240"/>
        <v>0</v>
      </c>
      <c r="BB181" s="42">
        <f t="shared" si="240"/>
        <v>0</v>
      </c>
      <c r="BC181" s="42">
        <f t="shared" si="240"/>
        <v>0</v>
      </c>
      <c r="BD181" s="42">
        <f t="shared" si="240"/>
        <v>0</v>
      </c>
      <c r="BE181" s="42">
        <f t="shared" si="240"/>
        <v>0</v>
      </c>
      <c r="BF181" s="42">
        <f t="shared" si="240"/>
        <v>0</v>
      </c>
      <c r="BG181" s="42">
        <f t="shared" si="240"/>
        <v>0</v>
      </c>
      <c r="BH181" s="42">
        <f t="shared" ref="BH181:BQ181" si="241">BH$151*BH170</f>
        <v>0</v>
      </c>
      <c r="BI181" s="42">
        <f t="shared" si="241"/>
        <v>0</v>
      </c>
      <c r="BJ181" s="42">
        <f t="shared" si="241"/>
        <v>0</v>
      </c>
      <c r="BK181" s="42">
        <f t="shared" si="241"/>
        <v>0</v>
      </c>
      <c r="BL181" s="42">
        <f t="shared" si="241"/>
        <v>0</v>
      </c>
      <c r="BM181" s="42">
        <f t="shared" si="241"/>
        <v>0</v>
      </c>
      <c r="BN181" s="42">
        <f t="shared" si="241"/>
        <v>0</v>
      </c>
      <c r="BO181" s="42">
        <f t="shared" si="241"/>
        <v>0</v>
      </c>
      <c r="BP181" s="42">
        <f t="shared" si="241"/>
        <v>0</v>
      </c>
      <c r="BQ181" s="42">
        <f t="shared" si="241"/>
        <v>0</v>
      </c>
    </row>
    <row r="182" spans="4:69" s="16" customFormat="1" ht="13" x14ac:dyDescent="0.3">
      <c r="E182" s="16" t="s">
        <v>253</v>
      </c>
      <c r="G182" s="64" t="str">
        <f>InpCompany!$F$11</f>
        <v>£m (2012-13 prices)</v>
      </c>
      <c r="H182" s="68">
        <f>SUM(J182:BG182)</f>
        <v>0</v>
      </c>
      <c r="I182" s="65"/>
      <c r="J182" s="210">
        <f t="shared" ref="J182:AO182" si="242">J$151*J171</f>
        <v>0</v>
      </c>
      <c r="K182" s="210">
        <f t="shared" si="242"/>
        <v>0</v>
      </c>
      <c r="L182" s="210">
        <f t="shared" si="242"/>
        <v>0</v>
      </c>
      <c r="M182" s="210">
        <f t="shared" si="242"/>
        <v>0</v>
      </c>
      <c r="N182" s="210">
        <f t="shared" si="242"/>
        <v>0</v>
      </c>
      <c r="O182" s="210">
        <f t="shared" si="242"/>
        <v>0</v>
      </c>
      <c r="P182" s="210">
        <f t="shared" si="242"/>
        <v>0</v>
      </c>
      <c r="Q182" s="210">
        <f t="shared" si="242"/>
        <v>0</v>
      </c>
      <c r="R182" s="210">
        <f t="shared" si="242"/>
        <v>0</v>
      </c>
      <c r="S182" s="210">
        <f t="shared" si="242"/>
        <v>0</v>
      </c>
      <c r="T182" s="210">
        <f t="shared" si="242"/>
        <v>0</v>
      </c>
      <c r="U182" s="210">
        <f t="shared" si="242"/>
        <v>0</v>
      </c>
      <c r="V182" s="210">
        <f t="shared" si="242"/>
        <v>0</v>
      </c>
      <c r="W182" s="210">
        <f t="shared" si="242"/>
        <v>0</v>
      </c>
      <c r="X182" s="210">
        <f t="shared" si="242"/>
        <v>0</v>
      </c>
      <c r="Y182" s="210">
        <f t="shared" si="242"/>
        <v>0</v>
      </c>
      <c r="Z182" s="210">
        <f t="shared" si="242"/>
        <v>0</v>
      </c>
      <c r="AA182" s="210">
        <f t="shared" si="242"/>
        <v>0</v>
      </c>
      <c r="AB182" s="210">
        <f t="shared" si="242"/>
        <v>0</v>
      </c>
      <c r="AC182" s="210">
        <f t="shared" si="242"/>
        <v>0</v>
      </c>
      <c r="AD182" s="210">
        <f t="shared" si="242"/>
        <v>0</v>
      </c>
      <c r="AE182" s="210">
        <f t="shared" si="242"/>
        <v>0</v>
      </c>
      <c r="AF182" s="210">
        <f t="shared" si="242"/>
        <v>0</v>
      </c>
      <c r="AG182" s="210">
        <f t="shared" si="242"/>
        <v>0</v>
      </c>
      <c r="AH182" s="210">
        <f t="shared" si="242"/>
        <v>0</v>
      </c>
      <c r="AI182" s="210">
        <f t="shared" si="242"/>
        <v>0</v>
      </c>
      <c r="AJ182" s="210">
        <f t="shared" si="242"/>
        <v>0</v>
      </c>
      <c r="AK182" s="210">
        <f t="shared" si="242"/>
        <v>0</v>
      </c>
      <c r="AL182" s="210">
        <f t="shared" si="242"/>
        <v>0</v>
      </c>
      <c r="AM182" s="210">
        <f t="shared" si="242"/>
        <v>0</v>
      </c>
      <c r="AN182" s="210">
        <f t="shared" si="242"/>
        <v>0</v>
      </c>
      <c r="AO182" s="210">
        <f t="shared" si="242"/>
        <v>0</v>
      </c>
      <c r="AP182" s="210">
        <f t="shared" ref="AP182:BG182" si="243">AP$151*AP171</f>
        <v>0</v>
      </c>
      <c r="AQ182" s="210">
        <f t="shared" si="243"/>
        <v>0</v>
      </c>
      <c r="AR182" s="42">
        <f t="shared" si="243"/>
        <v>0</v>
      </c>
      <c r="AS182" s="42">
        <f t="shared" si="243"/>
        <v>0</v>
      </c>
      <c r="AT182" s="42">
        <f t="shared" si="243"/>
        <v>0</v>
      </c>
      <c r="AU182" s="42">
        <f t="shared" si="243"/>
        <v>0</v>
      </c>
      <c r="AV182" s="42">
        <f t="shared" si="243"/>
        <v>0</v>
      </c>
      <c r="AW182" s="42">
        <f t="shared" si="243"/>
        <v>0</v>
      </c>
      <c r="AX182" s="42">
        <f t="shared" si="243"/>
        <v>0</v>
      </c>
      <c r="AY182" s="42">
        <f t="shared" si="243"/>
        <v>0</v>
      </c>
      <c r="AZ182" s="42">
        <f t="shared" si="243"/>
        <v>0</v>
      </c>
      <c r="BA182" s="42">
        <f t="shared" si="243"/>
        <v>0</v>
      </c>
      <c r="BB182" s="42">
        <f t="shared" si="243"/>
        <v>0</v>
      </c>
      <c r="BC182" s="42">
        <f t="shared" si="243"/>
        <v>0</v>
      </c>
      <c r="BD182" s="42">
        <f t="shared" si="243"/>
        <v>0</v>
      </c>
      <c r="BE182" s="42">
        <f t="shared" si="243"/>
        <v>0</v>
      </c>
      <c r="BF182" s="42">
        <f t="shared" si="243"/>
        <v>0</v>
      </c>
      <c r="BG182" s="42">
        <f t="shared" si="243"/>
        <v>0</v>
      </c>
      <c r="BH182" s="42">
        <f t="shared" ref="BH182:BQ182" si="244">BH$151*BH171</f>
        <v>0</v>
      </c>
      <c r="BI182" s="42">
        <f t="shared" si="244"/>
        <v>0</v>
      </c>
      <c r="BJ182" s="42">
        <f t="shared" si="244"/>
        <v>0</v>
      </c>
      <c r="BK182" s="42">
        <f t="shared" si="244"/>
        <v>0</v>
      </c>
      <c r="BL182" s="42">
        <f t="shared" si="244"/>
        <v>0</v>
      </c>
      <c r="BM182" s="42">
        <f t="shared" si="244"/>
        <v>0</v>
      </c>
      <c r="BN182" s="42">
        <f t="shared" si="244"/>
        <v>0</v>
      </c>
      <c r="BO182" s="42">
        <f t="shared" si="244"/>
        <v>0</v>
      </c>
      <c r="BP182" s="42">
        <f t="shared" si="244"/>
        <v>0</v>
      </c>
      <c r="BQ182" s="42">
        <f t="shared" si="244"/>
        <v>0</v>
      </c>
    </row>
    <row r="183" spans="4:69" s="16" customFormat="1" ht="13" x14ac:dyDescent="0.3">
      <c r="E183" s="16" t="s">
        <v>255</v>
      </c>
      <c r="G183" s="64" t="str">
        <f>InpCompany!$F$11</f>
        <v>£m (2012-13 prices)</v>
      </c>
      <c r="H183" s="68">
        <f t="shared" si="232"/>
        <v>0</v>
      </c>
      <c r="I183" s="65"/>
      <c r="J183" s="210">
        <f t="shared" ref="J183:AO183" si="245">J$151*J172</f>
        <v>0</v>
      </c>
      <c r="K183" s="210">
        <f t="shared" si="245"/>
        <v>0</v>
      </c>
      <c r="L183" s="210">
        <f t="shared" si="245"/>
        <v>0</v>
      </c>
      <c r="M183" s="210">
        <f t="shared" si="245"/>
        <v>0</v>
      </c>
      <c r="N183" s="210">
        <f t="shared" si="245"/>
        <v>0</v>
      </c>
      <c r="O183" s="210">
        <f t="shared" si="245"/>
        <v>0</v>
      </c>
      <c r="P183" s="210">
        <f t="shared" si="245"/>
        <v>0</v>
      </c>
      <c r="Q183" s="210">
        <f t="shared" si="245"/>
        <v>0</v>
      </c>
      <c r="R183" s="210">
        <f t="shared" si="245"/>
        <v>0</v>
      </c>
      <c r="S183" s="210">
        <f t="shared" si="245"/>
        <v>0</v>
      </c>
      <c r="T183" s="210">
        <f t="shared" si="245"/>
        <v>0</v>
      </c>
      <c r="U183" s="210">
        <f t="shared" si="245"/>
        <v>0</v>
      </c>
      <c r="V183" s="210">
        <f t="shared" si="245"/>
        <v>0</v>
      </c>
      <c r="W183" s="210">
        <f t="shared" si="245"/>
        <v>0</v>
      </c>
      <c r="X183" s="210">
        <f t="shared" si="245"/>
        <v>0</v>
      </c>
      <c r="Y183" s="210">
        <f t="shared" si="245"/>
        <v>0</v>
      </c>
      <c r="Z183" s="210">
        <f t="shared" si="245"/>
        <v>0</v>
      </c>
      <c r="AA183" s="210">
        <f t="shared" si="245"/>
        <v>0</v>
      </c>
      <c r="AB183" s="210">
        <f t="shared" si="245"/>
        <v>0</v>
      </c>
      <c r="AC183" s="210">
        <f t="shared" si="245"/>
        <v>0</v>
      </c>
      <c r="AD183" s="210">
        <f t="shared" si="245"/>
        <v>0</v>
      </c>
      <c r="AE183" s="210">
        <f t="shared" si="245"/>
        <v>0</v>
      </c>
      <c r="AF183" s="210">
        <f t="shared" si="245"/>
        <v>0</v>
      </c>
      <c r="AG183" s="210">
        <f t="shared" si="245"/>
        <v>0</v>
      </c>
      <c r="AH183" s="210">
        <f t="shared" si="245"/>
        <v>0</v>
      </c>
      <c r="AI183" s="210">
        <f t="shared" si="245"/>
        <v>0</v>
      </c>
      <c r="AJ183" s="210">
        <f t="shared" si="245"/>
        <v>0</v>
      </c>
      <c r="AK183" s="210">
        <f t="shared" si="245"/>
        <v>0</v>
      </c>
      <c r="AL183" s="210">
        <f t="shared" si="245"/>
        <v>0</v>
      </c>
      <c r="AM183" s="210">
        <f t="shared" si="245"/>
        <v>0</v>
      </c>
      <c r="AN183" s="210">
        <f t="shared" si="245"/>
        <v>0</v>
      </c>
      <c r="AO183" s="210">
        <f t="shared" si="245"/>
        <v>0</v>
      </c>
      <c r="AP183" s="210">
        <f t="shared" ref="AP183:BG183" si="246">AP$151*AP172</f>
        <v>0</v>
      </c>
      <c r="AQ183" s="210">
        <f t="shared" si="246"/>
        <v>0</v>
      </c>
      <c r="AR183" s="42">
        <f t="shared" si="246"/>
        <v>0</v>
      </c>
      <c r="AS183" s="42">
        <f t="shared" si="246"/>
        <v>0</v>
      </c>
      <c r="AT183" s="42">
        <f t="shared" si="246"/>
        <v>0</v>
      </c>
      <c r="AU183" s="42">
        <f t="shared" si="246"/>
        <v>0</v>
      </c>
      <c r="AV183" s="42">
        <f t="shared" si="246"/>
        <v>0</v>
      </c>
      <c r="AW183" s="42">
        <f t="shared" si="246"/>
        <v>0</v>
      </c>
      <c r="AX183" s="42">
        <f t="shared" si="246"/>
        <v>0</v>
      </c>
      <c r="AY183" s="42">
        <f t="shared" si="246"/>
        <v>0</v>
      </c>
      <c r="AZ183" s="42">
        <f t="shared" si="246"/>
        <v>0</v>
      </c>
      <c r="BA183" s="42">
        <f t="shared" si="246"/>
        <v>0</v>
      </c>
      <c r="BB183" s="42">
        <f t="shared" si="246"/>
        <v>0</v>
      </c>
      <c r="BC183" s="42">
        <f t="shared" si="246"/>
        <v>0</v>
      </c>
      <c r="BD183" s="42">
        <f t="shared" si="246"/>
        <v>0</v>
      </c>
      <c r="BE183" s="42">
        <f t="shared" si="246"/>
        <v>0</v>
      </c>
      <c r="BF183" s="42">
        <f t="shared" si="246"/>
        <v>0</v>
      </c>
      <c r="BG183" s="42">
        <f t="shared" si="246"/>
        <v>0</v>
      </c>
      <c r="BH183" s="42">
        <f t="shared" ref="BH183:BQ183" si="247">BH$151*BH172</f>
        <v>0</v>
      </c>
      <c r="BI183" s="42">
        <f t="shared" si="247"/>
        <v>0</v>
      </c>
      <c r="BJ183" s="42">
        <f t="shared" si="247"/>
        <v>0</v>
      </c>
      <c r="BK183" s="42">
        <f t="shared" si="247"/>
        <v>0</v>
      </c>
      <c r="BL183" s="42">
        <f t="shared" si="247"/>
        <v>0</v>
      </c>
      <c r="BM183" s="42">
        <f t="shared" si="247"/>
        <v>0</v>
      </c>
      <c r="BN183" s="42">
        <f t="shared" si="247"/>
        <v>0</v>
      </c>
      <c r="BO183" s="42">
        <f t="shared" si="247"/>
        <v>0</v>
      </c>
      <c r="BP183" s="42">
        <f t="shared" si="247"/>
        <v>0</v>
      </c>
      <c r="BQ183" s="42">
        <f t="shared" si="247"/>
        <v>0</v>
      </c>
    </row>
    <row r="184" spans="4:69" s="16" customFormat="1" ht="13" x14ac:dyDescent="0.3">
      <c r="E184" s="16" t="s">
        <v>257</v>
      </c>
      <c r="G184" s="64" t="str">
        <f>InpCompany!$F$11</f>
        <v>£m (2012-13 prices)</v>
      </c>
      <c r="H184" s="68">
        <f t="shared" si="232"/>
        <v>0</v>
      </c>
      <c r="I184" s="65"/>
      <c r="J184" s="210">
        <f t="shared" ref="J184:AO184" si="248">J$151*J173</f>
        <v>0</v>
      </c>
      <c r="K184" s="210">
        <f t="shared" si="248"/>
        <v>0</v>
      </c>
      <c r="L184" s="210">
        <f t="shared" si="248"/>
        <v>0</v>
      </c>
      <c r="M184" s="210">
        <f t="shared" si="248"/>
        <v>0</v>
      </c>
      <c r="N184" s="210">
        <f t="shared" si="248"/>
        <v>0</v>
      </c>
      <c r="O184" s="210">
        <f t="shared" si="248"/>
        <v>0</v>
      </c>
      <c r="P184" s="210">
        <f t="shared" si="248"/>
        <v>0</v>
      </c>
      <c r="Q184" s="210">
        <f t="shared" si="248"/>
        <v>0</v>
      </c>
      <c r="R184" s="210">
        <f t="shared" si="248"/>
        <v>0</v>
      </c>
      <c r="S184" s="210">
        <f t="shared" si="248"/>
        <v>0</v>
      </c>
      <c r="T184" s="210">
        <f t="shared" si="248"/>
        <v>0</v>
      </c>
      <c r="U184" s="210">
        <f t="shared" si="248"/>
        <v>0</v>
      </c>
      <c r="V184" s="210">
        <f t="shared" si="248"/>
        <v>0</v>
      </c>
      <c r="W184" s="210">
        <f t="shared" si="248"/>
        <v>0</v>
      </c>
      <c r="X184" s="210">
        <f t="shared" si="248"/>
        <v>0</v>
      </c>
      <c r="Y184" s="210">
        <f t="shared" si="248"/>
        <v>0</v>
      </c>
      <c r="Z184" s="210">
        <f t="shared" si="248"/>
        <v>0</v>
      </c>
      <c r="AA184" s="210">
        <f t="shared" si="248"/>
        <v>0</v>
      </c>
      <c r="AB184" s="210">
        <f t="shared" si="248"/>
        <v>0</v>
      </c>
      <c r="AC184" s="210">
        <f t="shared" si="248"/>
        <v>0</v>
      </c>
      <c r="AD184" s="210">
        <f t="shared" si="248"/>
        <v>0</v>
      </c>
      <c r="AE184" s="210">
        <f t="shared" si="248"/>
        <v>0</v>
      </c>
      <c r="AF184" s="210">
        <f t="shared" si="248"/>
        <v>0</v>
      </c>
      <c r="AG184" s="210">
        <f t="shared" si="248"/>
        <v>0</v>
      </c>
      <c r="AH184" s="210">
        <f t="shared" si="248"/>
        <v>0</v>
      </c>
      <c r="AI184" s="210">
        <f t="shared" si="248"/>
        <v>0</v>
      </c>
      <c r="AJ184" s="210">
        <f t="shared" si="248"/>
        <v>0</v>
      </c>
      <c r="AK184" s="210">
        <f t="shared" si="248"/>
        <v>0</v>
      </c>
      <c r="AL184" s="210">
        <f t="shared" si="248"/>
        <v>0</v>
      </c>
      <c r="AM184" s="210">
        <f t="shared" si="248"/>
        <v>0</v>
      </c>
      <c r="AN184" s="210">
        <f t="shared" si="248"/>
        <v>0</v>
      </c>
      <c r="AO184" s="210">
        <f t="shared" si="248"/>
        <v>0</v>
      </c>
      <c r="AP184" s="210">
        <f t="shared" ref="AP184:BG184" si="249">AP$151*AP173</f>
        <v>0</v>
      </c>
      <c r="AQ184" s="210">
        <f t="shared" si="249"/>
        <v>0</v>
      </c>
      <c r="AR184" s="42">
        <f t="shared" si="249"/>
        <v>0</v>
      </c>
      <c r="AS184" s="42">
        <f t="shared" si="249"/>
        <v>0</v>
      </c>
      <c r="AT184" s="42">
        <f t="shared" si="249"/>
        <v>0</v>
      </c>
      <c r="AU184" s="42">
        <f t="shared" si="249"/>
        <v>0</v>
      </c>
      <c r="AV184" s="42">
        <f t="shared" si="249"/>
        <v>0</v>
      </c>
      <c r="AW184" s="42">
        <f t="shared" si="249"/>
        <v>0</v>
      </c>
      <c r="AX184" s="42">
        <f t="shared" si="249"/>
        <v>0</v>
      </c>
      <c r="AY184" s="42">
        <f t="shared" si="249"/>
        <v>0</v>
      </c>
      <c r="AZ184" s="42">
        <f t="shared" si="249"/>
        <v>0</v>
      </c>
      <c r="BA184" s="42">
        <f t="shared" si="249"/>
        <v>0</v>
      </c>
      <c r="BB184" s="42">
        <f t="shared" si="249"/>
        <v>0</v>
      </c>
      <c r="BC184" s="42">
        <f t="shared" si="249"/>
        <v>0</v>
      </c>
      <c r="BD184" s="42">
        <f t="shared" si="249"/>
        <v>0</v>
      </c>
      <c r="BE184" s="42">
        <f t="shared" si="249"/>
        <v>0</v>
      </c>
      <c r="BF184" s="42">
        <f t="shared" si="249"/>
        <v>0</v>
      </c>
      <c r="BG184" s="42">
        <f t="shared" si="249"/>
        <v>0</v>
      </c>
      <c r="BH184" s="42">
        <f t="shared" ref="BH184:BQ184" si="250">BH$151*BH173</f>
        <v>0</v>
      </c>
      <c r="BI184" s="42">
        <f t="shared" si="250"/>
        <v>0</v>
      </c>
      <c r="BJ184" s="42">
        <f t="shared" si="250"/>
        <v>0</v>
      </c>
      <c r="BK184" s="42">
        <f t="shared" si="250"/>
        <v>0</v>
      </c>
      <c r="BL184" s="42">
        <f t="shared" si="250"/>
        <v>0</v>
      </c>
      <c r="BM184" s="42">
        <f t="shared" si="250"/>
        <v>0</v>
      </c>
      <c r="BN184" s="42">
        <f t="shared" si="250"/>
        <v>0</v>
      </c>
      <c r="BO184" s="42">
        <f t="shared" si="250"/>
        <v>0</v>
      </c>
      <c r="BP184" s="42">
        <f t="shared" si="250"/>
        <v>0</v>
      </c>
      <c r="BQ184" s="42">
        <f t="shared" si="250"/>
        <v>0</v>
      </c>
    </row>
    <row r="185" spans="4:69" s="16" customFormat="1" ht="13" x14ac:dyDescent="0.3">
      <c r="H185" s="30"/>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c r="AP185" s="208"/>
      <c r="AQ185" s="208"/>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row>
    <row r="186" spans="4:69" s="16" customFormat="1" ht="13" x14ac:dyDescent="0.3">
      <c r="D186" s="31" t="s">
        <v>300</v>
      </c>
      <c r="F186" s="31"/>
      <c r="G186" s="31"/>
      <c r="H186" s="30"/>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row>
    <row r="187" spans="4:69" s="16" customFormat="1" ht="13" x14ac:dyDescent="0.3">
      <c r="E187" s="16" t="s">
        <v>245</v>
      </c>
      <c r="G187" s="64" t="str">
        <f>InpCompany!$F$11</f>
        <v>£m (2012-13 prices)</v>
      </c>
      <c r="H187" s="68">
        <f>SUM(J187:BG187)</f>
        <v>0</v>
      </c>
      <c r="I187" s="65"/>
      <c r="J187" s="210">
        <f t="shared" ref="J187:AO187" si="251">J$152*J167</f>
        <v>0</v>
      </c>
      <c r="K187" s="210">
        <f t="shared" si="251"/>
        <v>0</v>
      </c>
      <c r="L187" s="210">
        <f t="shared" si="251"/>
        <v>0</v>
      </c>
      <c r="M187" s="210">
        <f t="shared" si="251"/>
        <v>0</v>
      </c>
      <c r="N187" s="210">
        <f t="shared" si="251"/>
        <v>0</v>
      </c>
      <c r="O187" s="210">
        <f t="shared" si="251"/>
        <v>0</v>
      </c>
      <c r="P187" s="210">
        <f t="shared" si="251"/>
        <v>0</v>
      </c>
      <c r="Q187" s="210">
        <f t="shared" si="251"/>
        <v>0</v>
      </c>
      <c r="R187" s="210">
        <f t="shared" si="251"/>
        <v>0</v>
      </c>
      <c r="S187" s="210">
        <f t="shared" si="251"/>
        <v>0</v>
      </c>
      <c r="T187" s="210">
        <f t="shared" si="251"/>
        <v>0</v>
      </c>
      <c r="U187" s="210">
        <f t="shared" si="251"/>
        <v>0</v>
      </c>
      <c r="V187" s="210">
        <f t="shared" si="251"/>
        <v>0</v>
      </c>
      <c r="W187" s="210">
        <f t="shared" si="251"/>
        <v>0</v>
      </c>
      <c r="X187" s="210">
        <f t="shared" si="251"/>
        <v>0</v>
      </c>
      <c r="Y187" s="210">
        <f t="shared" si="251"/>
        <v>0</v>
      </c>
      <c r="Z187" s="210">
        <f t="shared" si="251"/>
        <v>0</v>
      </c>
      <c r="AA187" s="210">
        <f t="shared" si="251"/>
        <v>0</v>
      </c>
      <c r="AB187" s="210">
        <f t="shared" si="251"/>
        <v>0</v>
      </c>
      <c r="AC187" s="210">
        <f t="shared" si="251"/>
        <v>0</v>
      </c>
      <c r="AD187" s="210">
        <f t="shared" si="251"/>
        <v>0</v>
      </c>
      <c r="AE187" s="210">
        <f t="shared" si="251"/>
        <v>0</v>
      </c>
      <c r="AF187" s="210">
        <f t="shared" si="251"/>
        <v>0</v>
      </c>
      <c r="AG187" s="210">
        <f t="shared" si="251"/>
        <v>0</v>
      </c>
      <c r="AH187" s="210">
        <f t="shared" si="251"/>
        <v>0</v>
      </c>
      <c r="AI187" s="210">
        <f t="shared" si="251"/>
        <v>0</v>
      </c>
      <c r="AJ187" s="210">
        <f t="shared" si="251"/>
        <v>0</v>
      </c>
      <c r="AK187" s="210">
        <f t="shared" si="251"/>
        <v>0</v>
      </c>
      <c r="AL187" s="210">
        <f t="shared" si="251"/>
        <v>0</v>
      </c>
      <c r="AM187" s="210">
        <f t="shared" si="251"/>
        <v>0</v>
      </c>
      <c r="AN187" s="210">
        <f t="shared" si="251"/>
        <v>0</v>
      </c>
      <c r="AO187" s="210">
        <f t="shared" si="251"/>
        <v>0</v>
      </c>
      <c r="AP187" s="210">
        <f t="shared" ref="AP187:BG187" si="252">AP$152*AP167</f>
        <v>0</v>
      </c>
      <c r="AQ187" s="210">
        <f t="shared" si="252"/>
        <v>0</v>
      </c>
      <c r="AR187" s="42">
        <f t="shared" si="252"/>
        <v>0</v>
      </c>
      <c r="AS187" s="42">
        <f t="shared" si="252"/>
        <v>0</v>
      </c>
      <c r="AT187" s="42">
        <f t="shared" si="252"/>
        <v>0</v>
      </c>
      <c r="AU187" s="42">
        <f t="shared" si="252"/>
        <v>0</v>
      </c>
      <c r="AV187" s="42">
        <f t="shared" si="252"/>
        <v>0</v>
      </c>
      <c r="AW187" s="42">
        <f t="shared" si="252"/>
        <v>0</v>
      </c>
      <c r="AX187" s="42">
        <f t="shared" si="252"/>
        <v>0</v>
      </c>
      <c r="AY187" s="42">
        <f t="shared" si="252"/>
        <v>0</v>
      </c>
      <c r="AZ187" s="42">
        <f t="shared" si="252"/>
        <v>0</v>
      </c>
      <c r="BA187" s="42">
        <f t="shared" si="252"/>
        <v>0</v>
      </c>
      <c r="BB187" s="42">
        <f t="shared" si="252"/>
        <v>0</v>
      </c>
      <c r="BC187" s="42">
        <f t="shared" si="252"/>
        <v>0</v>
      </c>
      <c r="BD187" s="42">
        <f t="shared" si="252"/>
        <v>0</v>
      </c>
      <c r="BE187" s="42">
        <f t="shared" si="252"/>
        <v>0</v>
      </c>
      <c r="BF187" s="42">
        <f t="shared" si="252"/>
        <v>0</v>
      </c>
      <c r="BG187" s="42">
        <f t="shared" si="252"/>
        <v>0</v>
      </c>
      <c r="BH187" s="42">
        <f t="shared" ref="BH187:BQ187" si="253">BH$152*BH167</f>
        <v>0</v>
      </c>
      <c r="BI187" s="42">
        <f t="shared" si="253"/>
        <v>0</v>
      </c>
      <c r="BJ187" s="42">
        <f t="shared" si="253"/>
        <v>0</v>
      </c>
      <c r="BK187" s="42">
        <f t="shared" si="253"/>
        <v>0</v>
      </c>
      <c r="BL187" s="42">
        <f t="shared" si="253"/>
        <v>0</v>
      </c>
      <c r="BM187" s="42">
        <f t="shared" si="253"/>
        <v>0</v>
      </c>
      <c r="BN187" s="42">
        <f t="shared" si="253"/>
        <v>0</v>
      </c>
      <c r="BO187" s="42">
        <f t="shared" si="253"/>
        <v>0</v>
      </c>
      <c r="BP187" s="42">
        <f t="shared" si="253"/>
        <v>0</v>
      </c>
      <c r="BQ187" s="42">
        <f t="shared" si="253"/>
        <v>0</v>
      </c>
    </row>
    <row r="188" spans="4:69" s="16" customFormat="1" ht="13" x14ac:dyDescent="0.3">
      <c r="E188" s="16" t="s">
        <v>247</v>
      </c>
      <c r="G188" s="64" t="str">
        <f>InpCompany!$F$11</f>
        <v>£m (2012-13 prices)</v>
      </c>
      <c r="H188" s="68">
        <f t="shared" ref="H188:H193" si="254">SUM(J188:BG188)</f>
        <v>-1.7500116000042594</v>
      </c>
      <c r="I188" s="65"/>
      <c r="J188" s="210">
        <f t="shared" ref="J188:AO188" si="255">J$152*J168</f>
        <v>-0.89201160000425928</v>
      </c>
      <c r="K188" s="210">
        <f t="shared" si="255"/>
        <v>0</v>
      </c>
      <c r="L188" s="210">
        <f t="shared" si="255"/>
        <v>-0.85799999999999998</v>
      </c>
      <c r="M188" s="210">
        <f t="shared" si="255"/>
        <v>0</v>
      </c>
      <c r="N188" s="210">
        <f t="shared" si="255"/>
        <v>0</v>
      </c>
      <c r="O188" s="210">
        <f t="shared" si="255"/>
        <v>0</v>
      </c>
      <c r="P188" s="210">
        <f t="shared" si="255"/>
        <v>0</v>
      </c>
      <c r="Q188" s="210">
        <f t="shared" si="255"/>
        <v>0</v>
      </c>
      <c r="R188" s="210">
        <f t="shared" si="255"/>
        <v>0</v>
      </c>
      <c r="S188" s="210">
        <f t="shared" si="255"/>
        <v>0</v>
      </c>
      <c r="T188" s="210">
        <f t="shared" si="255"/>
        <v>0</v>
      </c>
      <c r="U188" s="210">
        <f t="shared" si="255"/>
        <v>0</v>
      </c>
      <c r="V188" s="210">
        <f t="shared" si="255"/>
        <v>0</v>
      </c>
      <c r="W188" s="210">
        <f t="shared" si="255"/>
        <v>0</v>
      </c>
      <c r="X188" s="210">
        <f t="shared" si="255"/>
        <v>0</v>
      </c>
      <c r="Y188" s="210">
        <f t="shared" si="255"/>
        <v>0</v>
      </c>
      <c r="Z188" s="210">
        <f t="shared" si="255"/>
        <v>0</v>
      </c>
      <c r="AA188" s="210">
        <f t="shared" si="255"/>
        <v>0</v>
      </c>
      <c r="AB188" s="210">
        <f t="shared" si="255"/>
        <v>0</v>
      </c>
      <c r="AC188" s="210">
        <f t="shared" si="255"/>
        <v>0</v>
      </c>
      <c r="AD188" s="210">
        <f t="shared" si="255"/>
        <v>0</v>
      </c>
      <c r="AE188" s="210">
        <f t="shared" si="255"/>
        <v>0</v>
      </c>
      <c r="AF188" s="210">
        <f t="shared" si="255"/>
        <v>0</v>
      </c>
      <c r="AG188" s="210">
        <f t="shared" si="255"/>
        <v>0</v>
      </c>
      <c r="AH188" s="210">
        <f t="shared" si="255"/>
        <v>0</v>
      </c>
      <c r="AI188" s="210">
        <f t="shared" si="255"/>
        <v>0</v>
      </c>
      <c r="AJ188" s="210">
        <f t="shared" si="255"/>
        <v>0</v>
      </c>
      <c r="AK188" s="210">
        <f t="shared" si="255"/>
        <v>0</v>
      </c>
      <c r="AL188" s="210">
        <f t="shared" si="255"/>
        <v>0</v>
      </c>
      <c r="AM188" s="210">
        <f t="shared" si="255"/>
        <v>0</v>
      </c>
      <c r="AN188" s="210">
        <f t="shared" si="255"/>
        <v>0</v>
      </c>
      <c r="AO188" s="210">
        <f t="shared" si="255"/>
        <v>0</v>
      </c>
      <c r="AP188" s="210">
        <f t="shared" ref="AP188:BG188" si="256">AP$152*AP168</f>
        <v>0</v>
      </c>
      <c r="AQ188" s="210">
        <f t="shared" si="256"/>
        <v>0</v>
      </c>
      <c r="AR188" s="42">
        <f t="shared" si="256"/>
        <v>0</v>
      </c>
      <c r="AS188" s="42">
        <f t="shared" si="256"/>
        <v>0</v>
      </c>
      <c r="AT188" s="42">
        <f t="shared" si="256"/>
        <v>0</v>
      </c>
      <c r="AU188" s="42">
        <f t="shared" si="256"/>
        <v>0</v>
      </c>
      <c r="AV188" s="42">
        <f t="shared" si="256"/>
        <v>0</v>
      </c>
      <c r="AW188" s="42">
        <f t="shared" si="256"/>
        <v>0</v>
      </c>
      <c r="AX188" s="42">
        <f t="shared" si="256"/>
        <v>0</v>
      </c>
      <c r="AY188" s="42">
        <f t="shared" si="256"/>
        <v>0</v>
      </c>
      <c r="AZ188" s="42">
        <f t="shared" si="256"/>
        <v>0</v>
      </c>
      <c r="BA188" s="42">
        <f t="shared" si="256"/>
        <v>0</v>
      </c>
      <c r="BB188" s="42">
        <f t="shared" si="256"/>
        <v>0</v>
      </c>
      <c r="BC188" s="42">
        <f t="shared" si="256"/>
        <v>0</v>
      </c>
      <c r="BD188" s="42">
        <f t="shared" si="256"/>
        <v>0</v>
      </c>
      <c r="BE188" s="42">
        <f t="shared" si="256"/>
        <v>0</v>
      </c>
      <c r="BF188" s="42">
        <f t="shared" si="256"/>
        <v>0</v>
      </c>
      <c r="BG188" s="42">
        <f t="shared" si="256"/>
        <v>0</v>
      </c>
      <c r="BH188" s="42">
        <f t="shared" ref="BH188:BQ188" si="257">BH$152*BH168</f>
        <v>0</v>
      </c>
      <c r="BI188" s="42">
        <f t="shared" si="257"/>
        <v>0</v>
      </c>
      <c r="BJ188" s="42">
        <f t="shared" si="257"/>
        <v>0</v>
      </c>
      <c r="BK188" s="42">
        <f t="shared" si="257"/>
        <v>0</v>
      </c>
      <c r="BL188" s="42">
        <f t="shared" si="257"/>
        <v>0</v>
      </c>
      <c r="BM188" s="42">
        <f t="shared" si="257"/>
        <v>0</v>
      </c>
      <c r="BN188" s="42">
        <f t="shared" si="257"/>
        <v>0</v>
      </c>
      <c r="BO188" s="42">
        <f t="shared" si="257"/>
        <v>0</v>
      </c>
      <c r="BP188" s="42">
        <f t="shared" si="257"/>
        <v>0</v>
      </c>
      <c r="BQ188" s="42">
        <f t="shared" si="257"/>
        <v>0</v>
      </c>
    </row>
    <row r="189" spans="4:69" s="16" customFormat="1" ht="13" x14ac:dyDescent="0.3">
      <c r="E189" s="16" t="s">
        <v>249</v>
      </c>
      <c r="G189" s="64" t="str">
        <f>InpCompany!$F$11</f>
        <v>£m (2012-13 prices)</v>
      </c>
      <c r="H189" s="68">
        <f t="shared" si="254"/>
        <v>0</v>
      </c>
      <c r="I189" s="65"/>
      <c r="J189" s="210">
        <f t="shared" ref="J189:AO189" si="258">J$152*J169</f>
        <v>0</v>
      </c>
      <c r="K189" s="210">
        <f t="shared" si="258"/>
        <v>0</v>
      </c>
      <c r="L189" s="210">
        <f t="shared" si="258"/>
        <v>0</v>
      </c>
      <c r="M189" s="210">
        <f t="shared" si="258"/>
        <v>0</v>
      </c>
      <c r="N189" s="210">
        <f t="shared" si="258"/>
        <v>0</v>
      </c>
      <c r="O189" s="210">
        <f t="shared" si="258"/>
        <v>0</v>
      </c>
      <c r="P189" s="210">
        <f t="shared" si="258"/>
        <v>0</v>
      </c>
      <c r="Q189" s="210">
        <f t="shared" si="258"/>
        <v>0</v>
      </c>
      <c r="R189" s="210">
        <f t="shared" si="258"/>
        <v>0</v>
      </c>
      <c r="S189" s="210">
        <f t="shared" si="258"/>
        <v>0</v>
      </c>
      <c r="T189" s="210">
        <f t="shared" si="258"/>
        <v>0</v>
      </c>
      <c r="U189" s="210">
        <f t="shared" si="258"/>
        <v>0</v>
      </c>
      <c r="V189" s="210">
        <f t="shared" si="258"/>
        <v>0</v>
      </c>
      <c r="W189" s="210">
        <f t="shared" si="258"/>
        <v>0</v>
      </c>
      <c r="X189" s="210">
        <f t="shared" si="258"/>
        <v>0</v>
      </c>
      <c r="Y189" s="210">
        <f t="shared" si="258"/>
        <v>0</v>
      </c>
      <c r="Z189" s="210">
        <f t="shared" si="258"/>
        <v>0</v>
      </c>
      <c r="AA189" s="210">
        <f t="shared" si="258"/>
        <v>0</v>
      </c>
      <c r="AB189" s="210">
        <f t="shared" si="258"/>
        <v>0</v>
      </c>
      <c r="AC189" s="210">
        <f t="shared" si="258"/>
        <v>0</v>
      </c>
      <c r="AD189" s="210">
        <f t="shared" si="258"/>
        <v>0</v>
      </c>
      <c r="AE189" s="210">
        <f t="shared" si="258"/>
        <v>0</v>
      </c>
      <c r="AF189" s="210">
        <f t="shared" si="258"/>
        <v>0</v>
      </c>
      <c r="AG189" s="210">
        <f t="shared" si="258"/>
        <v>0</v>
      </c>
      <c r="AH189" s="210">
        <f t="shared" si="258"/>
        <v>0</v>
      </c>
      <c r="AI189" s="210">
        <f t="shared" si="258"/>
        <v>0</v>
      </c>
      <c r="AJ189" s="210">
        <f t="shared" si="258"/>
        <v>0</v>
      </c>
      <c r="AK189" s="210">
        <f t="shared" si="258"/>
        <v>0</v>
      </c>
      <c r="AL189" s="210">
        <f t="shared" si="258"/>
        <v>0</v>
      </c>
      <c r="AM189" s="210">
        <f t="shared" si="258"/>
        <v>0</v>
      </c>
      <c r="AN189" s="210">
        <f t="shared" si="258"/>
        <v>0</v>
      </c>
      <c r="AO189" s="210">
        <f t="shared" si="258"/>
        <v>0</v>
      </c>
      <c r="AP189" s="210">
        <f t="shared" ref="AP189:BG189" si="259">AP$152*AP169</f>
        <v>0</v>
      </c>
      <c r="AQ189" s="210">
        <f t="shared" si="259"/>
        <v>0</v>
      </c>
      <c r="AR189" s="42">
        <f t="shared" si="259"/>
        <v>0</v>
      </c>
      <c r="AS189" s="42">
        <f t="shared" si="259"/>
        <v>0</v>
      </c>
      <c r="AT189" s="42">
        <f t="shared" si="259"/>
        <v>0</v>
      </c>
      <c r="AU189" s="42">
        <f t="shared" si="259"/>
        <v>0</v>
      </c>
      <c r="AV189" s="42">
        <f t="shared" si="259"/>
        <v>0</v>
      </c>
      <c r="AW189" s="42">
        <f t="shared" si="259"/>
        <v>0</v>
      </c>
      <c r="AX189" s="42">
        <f t="shared" si="259"/>
        <v>0</v>
      </c>
      <c r="AY189" s="42">
        <f t="shared" si="259"/>
        <v>0</v>
      </c>
      <c r="AZ189" s="42">
        <f t="shared" si="259"/>
        <v>0</v>
      </c>
      <c r="BA189" s="42">
        <f t="shared" si="259"/>
        <v>0</v>
      </c>
      <c r="BB189" s="42">
        <f t="shared" si="259"/>
        <v>0</v>
      </c>
      <c r="BC189" s="42">
        <f t="shared" si="259"/>
        <v>0</v>
      </c>
      <c r="BD189" s="42">
        <f t="shared" si="259"/>
        <v>0</v>
      </c>
      <c r="BE189" s="42">
        <f t="shared" si="259"/>
        <v>0</v>
      </c>
      <c r="BF189" s="42">
        <f t="shared" si="259"/>
        <v>0</v>
      </c>
      <c r="BG189" s="42">
        <f t="shared" si="259"/>
        <v>0</v>
      </c>
      <c r="BH189" s="42">
        <f t="shared" ref="BH189:BQ189" si="260">BH$152*BH169</f>
        <v>0</v>
      </c>
      <c r="BI189" s="42">
        <f t="shared" si="260"/>
        <v>0</v>
      </c>
      <c r="BJ189" s="42">
        <f t="shared" si="260"/>
        <v>0</v>
      </c>
      <c r="BK189" s="42">
        <f t="shared" si="260"/>
        <v>0</v>
      </c>
      <c r="BL189" s="42">
        <f t="shared" si="260"/>
        <v>0</v>
      </c>
      <c r="BM189" s="42">
        <f t="shared" si="260"/>
        <v>0</v>
      </c>
      <c r="BN189" s="42">
        <f t="shared" si="260"/>
        <v>0</v>
      </c>
      <c r="BO189" s="42">
        <f t="shared" si="260"/>
        <v>0</v>
      </c>
      <c r="BP189" s="42">
        <f t="shared" si="260"/>
        <v>0</v>
      </c>
      <c r="BQ189" s="42">
        <f t="shared" si="260"/>
        <v>0</v>
      </c>
    </row>
    <row r="190" spans="4:69" s="16" customFormat="1" ht="13" x14ac:dyDescent="0.3">
      <c r="E190" s="16" t="s">
        <v>251</v>
      </c>
      <c r="G190" s="64" t="str">
        <f>InpCompany!$F$11</f>
        <v>£m (2012-13 prices)</v>
      </c>
      <c r="H190" s="68">
        <f t="shared" si="254"/>
        <v>0</v>
      </c>
      <c r="I190" s="65"/>
      <c r="J190" s="210">
        <f t="shared" ref="J190:AO190" si="261">J$152*J170</f>
        <v>0</v>
      </c>
      <c r="K190" s="210">
        <f t="shared" si="261"/>
        <v>0</v>
      </c>
      <c r="L190" s="210">
        <f t="shared" si="261"/>
        <v>0</v>
      </c>
      <c r="M190" s="210">
        <f t="shared" si="261"/>
        <v>0</v>
      </c>
      <c r="N190" s="210">
        <f t="shared" si="261"/>
        <v>0</v>
      </c>
      <c r="O190" s="210">
        <f t="shared" si="261"/>
        <v>0</v>
      </c>
      <c r="P190" s="210">
        <f t="shared" si="261"/>
        <v>0</v>
      </c>
      <c r="Q190" s="210">
        <f t="shared" si="261"/>
        <v>0</v>
      </c>
      <c r="R190" s="210">
        <f t="shared" si="261"/>
        <v>0</v>
      </c>
      <c r="S190" s="210">
        <f t="shared" si="261"/>
        <v>0</v>
      </c>
      <c r="T190" s="210">
        <f t="shared" si="261"/>
        <v>0</v>
      </c>
      <c r="U190" s="210">
        <f t="shared" si="261"/>
        <v>0</v>
      </c>
      <c r="V190" s="210">
        <f t="shared" si="261"/>
        <v>0</v>
      </c>
      <c r="W190" s="210">
        <f t="shared" si="261"/>
        <v>0</v>
      </c>
      <c r="X190" s="210">
        <f t="shared" si="261"/>
        <v>0</v>
      </c>
      <c r="Y190" s="210">
        <f t="shared" si="261"/>
        <v>0</v>
      </c>
      <c r="Z190" s="210">
        <f t="shared" si="261"/>
        <v>0</v>
      </c>
      <c r="AA190" s="210">
        <f t="shared" si="261"/>
        <v>0</v>
      </c>
      <c r="AB190" s="210">
        <f t="shared" si="261"/>
        <v>0</v>
      </c>
      <c r="AC190" s="210">
        <f t="shared" si="261"/>
        <v>0</v>
      </c>
      <c r="AD190" s="210">
        <f t="shared" si="261"/>
        <v>0</v>
      </c>
      <c r="AE190" s="210">
        <f t="shared" si="261"/>
        <v>0</v>
      </c>
      <c r="AF190" s="210">
        <f t="shared" si="261"/>
        <v>0</v>
      </c>
      <c r="AG190" s="210">
        <f t="shared" si="261"/>
        <v>0</v>
      </c>
      <c r="AH190" s="210">
        <f t="shared" si="261"/>
        <v>0</v>
      </c>
      <c r="AI190" s="210">
        <f t="shared" si="261"/>
        <v>0</v>
      </c>
      <c r="AJ190" s="210">
        <f t="shared" si="261"/>
        <v>0</v>
      </c>
      <c r="AK190" s="210">
        <f t="shared" si="261"/>
        <v>0</v>
      </c>
      <c r="AL190" s="210">
        <f t="shared" si="261"/>
        <v>0</v>
      </c>
      <c r="AM190" s="210">
        <f t="shared" si="261"/>
        <v>0</v>
      </c>
      <c r="AN190" s="210">
        <f t="shared" si="261"/>
        <v>0</v>
      </c>
      <c r="AO190" s="210">
        <f t="shared" si="261"/>
        <v>0</v>
      </c>
      <c r="AP190" s="210">
        <f t="shared" ref="AP190:BG190" si="262">AP$152*AP170</f>
        <v>0</v>
      </c>
      <c r="AQ190" s="210">
        <f t="shared" si="262"/>
        <v>0</v>
      </c>
      <c r="AR190" s="42">
        <f t="shared" si="262"/>
        <v>0</v>
      </c>
      <c r="AS190" s="42">
        <f t="shared" si="262"/>
        <v>0</v>
      </c>
      <c r="AT190" s="42">
        <f t="shared" si="262"/>
        <v>0</v>
      </c>
      <c r="AU190" s="42">
        <f t="shared" si="262"/>
        <v>0</v>
      </c>
      <c r="AV190" s="42">
        <f t="shared" si="262"/>
        <v>0</v>
      </c>
      <c r="AW190" s="42">
        <f t="shared" si="262"/>
        <v>0</v>
      </c>
      <c r="AX190" s="42">
        <f t="shared" si="262"/>
        <v>0</v>
      </c>
      <c r="AY190" s="42">
        <f t="shared" si="262"/>
        <v>0</v>
      </c>
      <c r="AZ190" s="42">
        <f t="shared" si="262"/>
        <v>0</v>
      </c>
      <c r="BA190" s="42">
        <f t="shared" si="262"/>
        <v>0</v>
      </c>
      <c r="BB190" s="42">
        <f t="shared" si="262"/>
        <v>0</v>
      </c>
      <c r="BC190" s="42">
        <f t="shared" si="262"/>
        <v>0</v>
      </c>
      <c r="BD190" s="42">
        <f t="shared" si="262"/>
        <v>0</v>
      </c>
      <c r="BE190" s="42">
        <f t="shared" si="262"/>
        <v>0</v>
      </c>
      <c r="BF190" s="42">
        <f t="shared" si="262"/>
        <v>0</v>
      </c>
      <c r="BG190" s="42">
        <f t="shared" si="262"/>
        <v>0</v>
      </c>
      <c r="BH190" s="42">
        <f t="shared" ref="BH190:BQ190" si="263">BH$152*BH170</f>
        <v>0</v>
      </c>
      <c r="BI190" s="42">
        <f t="shared" si="263"/>
        <v>0</v>
      </c>
      <c r="BJ190" s="42">
        <f t="shared" si="263"/>
        <v>0</v>
      </c>
      <c r="BK190" s="42">
        <f t="shared" si="263"/>
        <v>0</v>
      </c>
      <c r="BL190" s="42">
        <f t="shared" si="263"/>
        <v>0</v>
      </c>
      <c r="BM190" s="42">
        <f t="shared" si="263"/>
        <v>0</v>
      </c>
      <c r="BN190" s="42">
        <f t="shared" si="263"/>
        <v>0</v>
      </c>
      <c r="BO190" s="42">
        <f t="shared" si="263"/>
        <v>0</v>
      </c>
      <c r="BP190" s="42">
        <f t="shared" si="263"/>
        <v>0</v>
      </c>
      <c r="BQ190" s="42">
        <f t="shared" si="263"/>
        <v>0</v>
      </c>
    </row>
    <row r="191" spans="4:69" s="16" customFormat="1" ht="13" x14ac:dyDescent="0.3">
      <c r="E191" s="16" t="s">
        <v>253</v>
      </c>
      <c r="G191" s="64" t="str">
        <f>InpCompany!$F$11</f>
        <v>£m (2012-13 prices)</v>
      </c>
      <c r="H191" s="68">
        <f t="shared" si="254"/>
        <v>0</v>
      </c>
      <c r="I191" s="65"/>
      <c r="J191" s="210">
        <f t="shared" ref="J191:AO191" si="264">J$152*J171</f>
        <v>0</v>
      </c>
      <c r="K191" s="210">
        <f t="shared" si="264"/>
        <v>0</v>
      </c>
      <c r="L191" s="210">
        <f t="shared" si="264"/>
        <v>0</v>
      </c>
      <c r="M191" s="210">
        <f t="shared" si="264"/>
        <v>0</v>
      </c>
      <c r="N191" s="210">
        <f t="shared" si="264"/>
        <v>0</v>
      </c>
      <c r="O191" s="210">
        <f t="shared" si="264"/>
        <v>0</v>
      </c>
      <c r="P191" s="210">
        <f t="shared" si="264"/>
        <v>0</v>
      </c>
      <c r="Q191" s="210">
        <f t="shared" si="264"/>
        <v>0</v>
      </c>
      <c r="R191" s="210">
        <f t="shared" si="264"/>
        <v>0</v>
      </c>
      <c r="S191" s="210">
        <f t="shared" si="264"/>
        <v>0</v>
      </c>
      <c r="T191" s="210">
        <f t="shared" si="264"/>
        <v>0</v>
      </c>
      <c r="U191" s="210">
        <f t="shared" si="264"/>
        <v>0</v>
      </c>
      <c r="V191" s="210">
        <f t="shared" si="264"/>
        <v>0</v>
      </c>
      <c r="W191" s="210">
        <f t="shared" si="264"/>
        <v>0</v>
      </c>
      <c r="X191" s="210">
        <f t="shared" si="264"/>
        <v>0</v>
      </c>
      <c r="Y191" s="210">
        <f t="shared" si="264"/>
        <v>0</v>
      </c>
      <c r="Z191" s="210">
        <f t="shared" si="264"/>
        <v>0</v>
      </c>
      <c r="AA191" s="210">
        <f t="shared" si="264"/>
        <v>0</v>
      </c>
      <c r="AB191" s="210">
        <f t="shared" si="264"/>
        <v>0</v>
      </c>
      <c r="AC191" s="210">
        <f t="shared" si="264"/>
        <v>0</v>
      </c>
      <c r="AD191" s="210">
        <f t="shared" si="264"/>
        <v>0</v>
      </c>
      <c r="AE191" s="210">
        <f t="shared" si="264"/>
        <v>0</v>
      </c>
      <c r="AF191" s="210">
        <f t="shared" si="264"/>
        <v>0</v>
      </c>
      <c r="AG191" s="210">
        <f t="shared" si="264"/>
        <v>0</v>
      </c>
      <c r="AH191" s="210">
        <f t="shared" si="264"/>
        <v>0</v>
      </c>
      <c r="AI191" s="210">
        <f t="shared" si="264"/>
        <v>0</v>
      </c>
      <c r="AJ191" s="210">
        <f t="shared" si="264"/>
        <v>0</v>
      </c>
      <c r="AK191" s="210">
        <f t="shared" si="264"/>
        <v>0</v>
      </c>
      <c r="AL191" s="210">
        <f t="shared" si="264"/>
        <v>0</v>
      </c>
      <c r="AM191" s="210">
        <f t="shared" si="264"/>
        <v>0</v>
      </c>
      <c r="AN191" s="210">
        <f t="shared" si="264"/>
        <v>0</v>
      </c>
      <c r="AO191" s="210">
        <f t="shared" si="264"/>
        <v>0</v>
      </c>
      <c r="AP191" s="210">
        <f t="shared" ref="AP191:BG191" si="265">AP$152*AP171</f>
        <v>0</v>
      </c>
      <c r="AQ191" s="210">
        <f t="shared" si="265"/>
        <v>0</v>
      </c>
      <c r="AR191" s="42">
        <f t="shared" si="265"/>
        <v>0</v>
      </c>
      <c r="AS191" s="42">
        <f t="shared" si="265"/>
        <v>0</v>
      </c>
      <c r="AT191" s="42">
        <f t="shared" si="265"/>
        <v>0</v>
      </c>
      <c r="AU191" s="42">
        <f t="shared" si="265"/>
        <v>0</v>
      </c>
      <c r="AV191" s="42">
        <f t="shared" si="265"/>
        <v>0</v>
      </c>
      <c r="AW191" s="42">
        <f t="shared" si="265"/>
        <v>0</v>
      </c>
      <c r="AX191" s="42">
        <f t="shared" si="265"/>
        <v>0</v>
      </c>
      <c r="AY191" s="42">
        <f t="shared" si="265"/>
        <v>0</v>
      </c>
      <c r="AZ191" s="42">
        <f t="shared" si="265"/>
        <v>0</v>
      </c>
      <c r="BA191" s="42">
        <f t="shared" si="265"/>
        <v>0</v>
      </c>
      <c r="BB191" s="42">
        <f t="shared" si="265"/>
        <v>0</v>
      </c>
      <c r="BC191" s="42">
        <f t="shared" si="265"/>
        <v>0</v>
      </c>
      <c r="BD191" s="42">
        <f t="shared" si="265"/>
        <v>0</v>
      </c>
      <c r="BE191" s="42">
        <f t="shared" si="265"/>
        <v>0</v>
      </c>
      <c r="BF191" s="42">
        <f t="shared" si="265"/>
        <v>0</v>
      </c>
      <c r="BG191" s="42">
        <f t="shared" si="265"/>
        <v>0</v>
      </c>
      <c r="BH191" s="42">
        <f t="shared" ref="BH191:BQ191" si="266">BH$152*BH171</f>
        <v>0</v>
      </c>
      <c r="BI191" s="42">
        <f t="shared" si="266"/>
        <v>0</v>
      </c>
      <c r="BJ191" s="42">
        <f t="shared" si="266"/>
        <v>0</v>
      </c>
      <c r="BK191" s="42">
        <f t="shared" si="266"/>
        <v>0</v>
      </c>
      <c r="BL191" s="42">
        <f t="shared" si="266"/>
        <v>0</v>
      </c>
      <c r="BM191" s="42">
        <f t="shared" si="266"/>
        <v>0</v>
      </c>
      <c r="BN191" s="42">
        <f t="shared" si="266"/>
        <v>0</v>
      </c>
      <c r="BO191" s="42">
        <f t="shared" si="266"/>
        <v>0</v>
      </c>
      <c r="BP191" s="42">
        <f t="shared" si="266"/>
        <v>0</v>
      </c>
      <c r="BQ191" s="42">
        <f t="shared" si="266"/>
        <v>0</v>
      </c>
    </row>
    <row r="192" spans="4:69" s="16" customFormat="1" ht="13" x14ac:dyDescent="0.3">
      <c r="E192" s="16" t="s">
        <v>255</v>
      </c>
      <c r="G192" s="64" t="str">
        <f>InpCompany!$F$11</f>
        <v>£m (2012-13 prices)</v>
      </c>
      <c r="H192" s="68">
        <f t="shared" si="254"/>
        <v>0</v>
      </c>
      <c r="I192" s="65"/>
      <c r="J192" s="210">
        <f t="shared" ref="J192:AO192" si="267">J$152*J172</f>
        <v>0</v>
      </c>
      <c r="K192" s="210">
        <f t="shared" si="267"/>
        <v>0</v>
      </c>
      <c r="L192" s="210">
        <f t="shared" si="267"/>
        <v>0</v>
      </c>
      <c r="M192" s="210">
        <f t="shared" si="267"/>
        <v>0</v>
      </c>
      <c r="N192" s="210">
        <f t="shared" si="267"/>
        <v>0</v>
      </c>
      <c r="O192" s="210">
        <f t="shared" si="267"/>
        <v>0</v>
      </c>
      <c r="P192" s="210">
        <f t="shared" si="267"/>
        <v>0</v>
      </c>
      <c r="Q192" s="210">
        <f t="shared" si="267"/>
        <v>0</v>
      </c>
      <c r="R192" s="210">
        <f t="shared" si="267"/>
        <v>0</v>
      </c>
      <c r="S192" s="210">
        <f t="shared" si="267"/>
        <v>0</v>
      </c>
      <c r="T192" s="210">
        <f t="shared" si="267"/>
        <v>0</v>
      </c>
      <c r="U192" s="210">
        <f t="shared" si="267"/>
        <v>0</v>
      </c>
      <c r="V192" s="210">
        <f t="shared" si="267"/>
        <v>0</v>
      </c>
      <c r="W192" s="210">
        <f t="shared" si="267"/>
        <v>0</v>
      </c>
      <c r="X192" s="210">
        <f t="shared" si="267"/>
        <v>0</v>
      </c>
      <c r="Y192" s="210">
        <f t="shared" si="267"/>
        <v>0</v>
      </c>
      <c r="Z192" s="210">
        <f t="shared" si="267"/>
        <v>0</v>
      </c>
      <c r="AA192" s="210">
        <f t="shared" si="267"/>
        <v>0</v>
      </c>
      <c r="AB192" s="210">
        <f t="shared" si="267"/>
        <v>0</v>
      </c>
      <c r="AC192" s="210">
        <f t="shared" si="267"/>
        <v>0</v>
      </c>
      <c r="AD192" s="210">
        <f t="shared" si="267"/>
        <v>0</v>
      </c>
      <c r="AE192" s="210">
        <f t="shared" si="267"/>
        <v>0</v>
      </c>
      <c r="AF192" s="210">
        <f t="shared" si="267"/>
        <v>0</v>
      </c>
      <c r="AG192" s="210">
        <f t="shared" si="267"/>
        <v>0</v>
      </c>
      <c r="AH192" s="210">
        <f t="shared" si="267"/>
        <v>0</v>
      </c>
      <c r="AI192" s="210">
        <f t="shared" si="267"/>
        <v>0</v>
      </c>
      <c r="AJ192" s="210">
        <f t="shared" si="267"/>
        <v>0</v>
      </c>
      <c r="AK192" s="210">
        <f t="shared" si="267"/>
        <v>0</v>
      </c>
      <c r="AL192" s="210">
        <f t="shared" si="267"/>
        <v>0</v>
      </c>
      <c r="AM192" s="210">
        <f t="shared" si="267"/>
        <v>0</v>
      </c>
      <c r="AN192" s="210">
        <f t="shared" si="267"/>
        <v>0</v>
      </c>
      <c r="AO192" s="210">
        <f t="shared" si="267"/>
        <v>0</v>
      </c>
      <c r="AP192" s="210">
        <f t="shared" ref="AP192:BG192" si="268">AP$152*AP172</f>
        <v>0</v>
      </c>
      <c r="AQ192" s="210">
        <f t="shared" si="268"/>
        <v>0</v>
      </c>
      <c r="AR192" s="42">
        <f t="shared" si="268"/>
        <v>0</v>
      </c>
      <c r="AS192" s="42">
        <f t="shared" si="268"/>
        <v>0</v>
      </c>
      <c r="AT192" s="42">
        <f t="shared" si="268"/>
        <v>0</v>
      </c>
      <c r="AU192" s="42">
        <f t="shared" si="268"/>
        <v>0</v>
      </c>
      <c r="AV192" s="42">
        <f t="shared" si="268"/>
        <v>0</v>
      </c>
      <c r="AW192" s="42">
        <f t="shared" si="268"/>
        <v>0</v>
      </c>
      <c r="AX192" s="42">
        <f t="shared" si="268"/>
        <v>0</v>
      </c>
      <c r="AY192" s="42">
        <f t="shared" si="268"/>
        <v>0</v>
      </c>
      <c r="AZ192" s="42">
        <f t="shared" si="268"/>
        <v>0</v>
      </c>
      <c r="BA192" s="42">
        <f t="shared" si="268"/>
        <v>0</v>
      </c>
      <c r="BB192" s="42">
        <f t="shared" si="268"/>
        <v>0</v>
      </c>
      <c r="BC192" s="42">
        <f t="shared" si="268"/>
        <v>0</v>
      </c>
      <c r="BD192" s="42">
        <f t="shared" si="268"/>
        <v>0</v>
      </c>
      <c r="BE192" s="42">
        <f t="shared" si="268"/>
        <v>0</v>
      </c>
      <c r="BF192" s="42">
        <f t="shared" si="268"/>
        <v>0</v>
      </c>
      <c r="BG192" s="42">
        <f t="shared" si="268"/>
        <v>0</v>
      </c>
      <c r="BH192" s="42">
        <f t="shared" ref="BH192:BQ192" si="269">BH$152*BH172</f>
        <v>0</v>
      </c>
      <c r="BI192" s="42">
        <f t="shared" si="269"/>
        <v>0</v>
      </c>
      <c r="BJ192" s="42">
        <f t="shared" si="269"/>
        <v>0</v>
      </c>
      <c r="BK192" s="42">
        <f t="shared" si="269"/>
        <v>0</v>
      </c>
      <c r="BL192" s="42">
        <f t="shared" si="269"/>
        <v>0</v>
      </c>
      <c r="BM192" s="42">
        <f t="shared" si="269"/>
        <v>0</v>
      </c>
      <c r="BN192" s="42">
        <f t="shared" si="269"/>
        <v>0</v>
      </c>
      <c r="BO192" s="42">
        <f t="shared" si="269"/>
        <v>0</v>
      </c>
      <c r="BP192" s="42">
        <f t="shared" si="269"/>
        <v>0</v>
      </c>
      <c r="BQ192" s="42">
        <f t="shared" si="269"/>
        <v>0</v>
      </c>
    </row>
    <row r="193" spans="4:69" s="16" customFormat="1" ht="13" x14ac:dyDescent="0.3">
      <c r="E193" s="16" t="s">
        <v>257</v>
      </c>
      <c r="G193" s="64" t="str">
        <f>InpCompany!$F$11</f>
        <v>£m (2012-13 prices)</v>
      </c>
      <c r="H193" s="68">
        <f t="shared" si="254"/>
        <v>0</v>
      </c>
      <c r="I193" s="65"/>
      <c r="J193" s="210">
        <f t="shared" ref="J193:AO193" si="270">J$152*J173</f>
        <v>0</v>
      </c>
      <c r="K193" s="210">
        <f t="shared" si="270"/>
        <v>0</v>
      </c>
      <c r="L193" s="210">
        <f t="shared" si="270"/>
        <v>0</v>
      </c>
      <c r="M193" s="210">
        <f t="shared" si="270"/>
        <v>0</v>
      </c>
      <c r="N193" s="210">
        <f t="shared" si="270"/>
        <v>0</v>
      </c>
      <c r="O193" s="210">
        <f t="shared" si="270"/>
        <v>0</v>
      </c>
      <c r="P193" s="210">
        <f t="shared" si="270"/>
        <v>0</v>
      </c>
      <c r="Q193" s="210">
        <f t="shared" si="270"/>
        <v>0</v>
      </c>
      <c r="R193" s="210">
        <f t="shared" si="270"/>
        <v>0</v>
      </c>
      <c r="S193" s="210">
        <f t="shared" si="270"/>
        <v>0</v>
      </c>
      <c r="T193" s="210">
        <f t="shared" si="270"/>
        <v>0</v>
      </c>
      <c r="U193" s="210">
        <f t="shared" si="270"/>
        <v>0</v>
      </c>
      <c r="V193" s="210">
        <f t="shared" si="270"/>
        <v>0</v>
      </c>
      <c r="W193" s="210">
        <f t="shared" si="270"/>
        <v>0</v>
      </c>
      <c r="X193" s="210">
        <f t="shared" si="270"/>
        <v>0</v>
      </c>
      <c r="Y193" s="210">
        <f t="shared" si="270"/>
        <v>0</v>
      </c>
      <c r="Z193" s="210">
        <f t="shared" si="270"/>
        <v>0</v>
      </c>
      <c r="AA193" s="210">
        <f t="shared" si="270"/>
        <v>0</v>
      </c>
      <c r="AB193" s="210">
        <f t="shared" si="270"/>
        <v>0</v>
      </c>
      <c r="AC193" s="210">
        <f t="shared" si="270"/>
        <v>0</v>
      </c>
      <c r="AD193" s="210">
        <f t="shared" si="270"/>
        <v>0</v>
      </c>
      <c r="AE193" s="210">
        <f t="shared" si="270"/>
        <v>0</v>
      </c>
      <c r="AF193" s="210">
        <f t="shared" si="270"/>
        <v>0</v>
      </c>
      <c r="AG193" s="210">
        <f t="shared" si="270"/>
        <v>0</v>
      </c>
      <c r="AH193" s="210">
        <f t="shared" si="270"/>
        <v>0</v>
      </c>
      <c r="AI193" s="210">
        <f t="shared" si="270"/>
        <v>0</v>
      </c>
      <c r="AJ193" s="210">
        <f t="shared" si="270"/>
        <v>0</v>
      </c>
      <c r="AK193" s="210">
        <f t="shared" si="270"/>
        <v>0</v>
      </c>
      <c r="AL193" s="210">
        <f t="shared" si="270"/>
        <v>0</v>
      </c>
      <c r="AM193" s="210">
        <f t="shared" si="270"/>
        <v>0</v>
      </c>
      <c r="AN193" s="210">
        <f t="shared" si="270"/>
        <v>0</v>
      </c>
      <c r="AO193" s="210">
        <f t="shared" si="270"/>
        <v>0</v>
      </c>
      <c r="AP193" s="210">
        <f t="shared" ref="AP193:BG193" si="271">AP$152*AP173</f>
        <v>0</v>
      </c>
      <c r="AQ193" s="210">
        <f t="shared" si="271"/>
        <v>0</v>
      </c>
      <c r="AR193" s="42">
        <f t="shared" si="271"/>
        <v>0</v>
      </c>
      <c r="AS193" s="42">
        <f t="shared" si="271"/>
        <v>0</v>
      </c>
      <c r="AT193" s="42">
        <f t="shared" si="271"/>
        <v>0</v>
      </c>
      <c r="AU193" s="42">
        <f t="shared" si="271"/>
        <v>0</v>
      </c>
      <c r="AV193" s="42">
        <f t="shared" si="271"/>
        <v>0</v>
      </c>
      <c r="AW193" s="42">
        <f t="shared" si="271"/>
        <v>0</v>
      </c>
      <c r="AX193" s="42">
        <f t="shared" si="271"/>
        <v>0</v>
      </c>
      <c r="AY193" s="42">
        <f t="shared" si="271"/>
        <v>0</v>
      </c>
      <c r="AZ193" s="42">
        <f t="shared" si="271"/>
        <v>0</v>
      </c>
      <c r="BA193" s="42">
        <f t="shared" si="271"/>
        <v>0</v>
      </c>
      <c r="BB193" s="42">
        <f t="shared" si="271"/>
        <v>0</v>
      </c>
      <c r="BC193" s="42">
        <f t="shared" si="271"/>
        <v>0</v>
      </c>
      <c r="BD193" s="42">
        <f t="shared" si="271"/>
        <v>0</v>
      </c>
      <c r="BE193" s="42">
        <f t="shared" si="271"/>
        <v>0</v>
      </c>
      <c r="BF193" s="42">
        <f t="shared" si="271"/>
        <v>0</v>
      </c>
      <c r="BG193" s="42">
        <f t="shared" si="271"/>
        <v>0</v>
      </c>
      <c r="BH193" s="42">
        <f t="shared" ref="BH193:BQ193" si="272">BH$152*BH173</f>
        <v>0</v>
      </c>
      <c r="BI193" s="42">
        <f t="shared" si="272"/>
        <v>0</v>
      </c>
      <c r="BJ193" s="42">
        <f t="shared" si="272"/>
        <v>0</v>
      </c>
      <c r="BK193" s="42">
        <f t="shared" si="272"/>
        <v>0</v>
      </c>
      <c r="BL193" s="42">
        <f t="shared" si="272"/>
        <v>0</v>
      </c>
      <c r="BM193" s="42">
        <f t="shared" si="272"/>
        <v>0</v>
      </c>
      <c r="BN193" s="42">
        <f t="shared" si="272"/>
        <v>0</v>
      </c>
      <c r="BO193" s="42">
        <f t="shared" si="272"/>
        <v>0</v>
      </c>
      <c r="BP193" s="42">
        <f t="shared" si="272"/>
        <v>0</v>
      </c>
      <c r="BQ193" s="42">
        <f t="shared" si="272"/>
        <v>0</v>
      </c>
    </row>
    <row r="194" spans="4:69" s="16" customFormat="1" ht="13" x14ac:dyDescent="0.3">
      <c r="H194" s="30"/>
      <c r="J194" s="208"/>
      <c r="K194" s="208"/>
      <c r="L194" s="208"/>
      <c r="M194" s="208"/>
      <c r="N194" s="208"/>
      <c r="O194" s="208"/>
      <c r="P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c r="AP194" s="208"/>
      <c r="AQ194" s="208"/>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row>
    <row r="195" spans="4:69" s="16" customFormat="1" ht="13" x14ac:dyDescent="0.3">
      <c r="D195" s="31" t="s">
        <v>296</v>
      </c>
      <c r="F195" s="31"/>
      <c r="G195" s="31"/>
      <c r="H195" s="47"/>
      <c r="I195" s="31"/>
      <c r="J195" s="208"/>
      <c r="K195" s="208"/>
      <c r="L195" s="208"/>
      <c r="M195" s="208"/>
      <c r="N195" s="208"/>
      <c r="O195" s="208"/>
      <c r="P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c r="AP195" s="208"/>
      <c r="AQ195" s="208"/>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row>
    <row r="196" spans="4:69" s="16" customFormat="1" ht="13" x14ac:dyDescent="0.3">
      <c r="E196" s="16" t="s">
        <v>245</v>
      </c>
      <c r="G196" s="64" t="str">
        <f>InpCompany!$F$11</f>
        <v>£m (2012-13 prices)</v>
      </c>
      <c r="H196" s="68">
        <f>SUM(J196:BG196)</f>
        <v>0</v>
      </c>
      <c r="I196" s="65"/>
      <c r="J196" s="210">
        <f t="shared" ref="J196:K202" si="273">J$158*J167</f>
        <v>0</v>
      </c>
      <c r="K196" s="210">
        <f t="shared" si="273"/>
        <v>0</v>
      </c>
      <c r="L196" s="210">
        <f t="shared" ref="L196:BG196" si="274">L$158*L167</f>
        <v>0</v>
      </c>
      <c r="M196" s="210">
        <f t="shared" si="274"/>
        <v>0</v>
      </c>
      <c r="N196" s="210">
        <f t="shared" si="274"/>
        <v>0</v>
      </c>
      <c r="O196" s="210">
        <f t="shared" si="274"/>
        <v>0</v>
      </c>
      <c r="P196" s="210">
        <f t="shared" si="274"/>
        <v>0</v>
      </c>
      <c r="Q196" s="210">
        <f t="shared" si="274"/>
        <v>0</v>
      </c>
      <c r="R196" s="210">
        <f t="shared" si="274"/>
        <v>0</v>
      </c>
      <c r="S196" s="210">
        <f t="shared" si="274"/>
        <v>0</v>
      </c>
      <c r="T196" s="210">
        <f t="shared" si="274"/>
        <v>0</v>
      </c>
      <c r="U196" s="210">
        <f t="shared" si="274"/>
        <v>0</v>
      </c>
      <c r="V196" s="210">
        <f t="shared" si="274"/>
        <v>0</v>
      </c>
      <c r="W196" s="210">
        <f t="shared" si="274"/>
        <v>0</v>
      </c>
      <c r="X196" s="210">
        <f t="shared" si="274"/>
        <v>0</v>
      </c>
      <c r="Y196" s="210">
        <f t="shared" si="274"/>
        <v>0</v>
      </c>
      <c r="Z196" s="210">
        <f t="shared" si="274"/>
        <v>0</v>
      </c>
      <c r="AA196" s="210">
        <f t="shared" si="274"/>
        <v>0</v>
      </c>
      <c r="AB196" s="210">
        <f t="shared" si="274"/>
        <v>0</v>
      </c>
      <c r="AC196" s="210">
        <f t="shared" si="274"/>
        <v>0</v>
      </c>
      <c r="AD196" s="210">
        <f t="shared" si="274"/>
        <v>0</v>
      </c>
      <c r="AE196" s="210">
        <f t="shared" si="274"/>
        <v>0</v>
      </c>
      <c r="AF196" s="210">
        <f t="shared" si="274"/>
        <v>0</v>
      </c>
      <c r="AG196" s="210">
        <f t="shared" si="274"/>
        <v>0</v>
      </c>
      <c r="AH196" s="210">
        <f t="shared" si="274"/>
        <v>0</v>
      </c>
      <c r="AI196" s="210">
        <f t="shared" si="274"/>
        <v>0</v>
      </c>
      <c r="AJ196" s="210">
        <f t="shared" si="274"/>
        <v>0</v>
      </c>
      <c r="AK196" s="210">
        <f t="shared" si="274"/>
        <v>0</v>
      </c>
      <c r="AL196" s="210">
        <f t="shared" si="274"/>
        <v>0</v>
      </c>
      <c r="AM196" s="210">
        <f t="shared" si="274"/>
        <v>0</v>
      </c>
      <c r="AN196" s="210">
        <f t="shared" si="274"/>
        <v>0</v>
      </c>
      <c r="AO196" s="210">
        <f t="shared" si="274"/>
        <v>0</v>
      </c>
      <c r="AP196" s="210">
        <f t="shared" si="274"/>
        <v>0</v>
      </c>
      <c r="AQ196" s="210">
        <f t="shared" si="274"/>
        <v>0</v>
      </c>
      <c r="AR196" s="42">
        <f t="shared" si="274"/>
        <v>0</v>
      </c>
      <c r="AS196" s="42">
        <f t="shared" si="274"/>
        <v>0</v>
      </c>
      <c r="AT196" s="42">
        <f t="shared" si="274"/>
        <v>0</v>
      </c>
      <c r="AU196" s="42">
        <f t="shared" si="274"/>
        <v>0</v>
      </c>
      <c r="AV196" s="42">
        <f t="shared" si="274"/>
        <v>0</v>
      </c>
      <c r="AW196" s="42">
        <f t="shared" si="274"/>
        <v>0</v>
      </c>
      <c r="AX196" s="42">
        <f t="shared" si="274"/>
        <v>0</v>
      </c>
      <c r="AY196" s="42">
        <f t="shared" si="274"/>
        <v>0</v>
      </c>
      <c r="AZ196" s="42">
        <f t="shared" si="274"/>
        <v>0</v>
      </c>
      <c r="BA196" s="42">
        <f t="shared" si="274"/>
        <v>0</v>
      </c>
      <c r="BB196" s="42">
        <f t="shared" si="274"/>
        <v>0</v>
      </c>
      <c r="BC196" s="42">
        <f t="shared" si="274"/>
        <v>0</v>
      </c>
      <c r="BD196" s="42">
        <f t="shared" si="274"/>
        <v>0</v>
      </c>
      <c r="BE196" s="42">
        <f t="shared" si="274"/>
        <v>0</v>
      </c>
      <c r="BF196" s="42">
        <f t="shared" si="274"/>
        <v>0</v>
      </c>
      <c r="BG196" s="42">
        <f t="shared" si="274"/>
        <v>0</v>
      </c>
      <c r="BH196" s="42">
        <f t="shared" ref="BH196:BQ196" si="275">BH$158*BH167</f>
        <v>0</v>
      </c>
      <c r="BI196" s="42">
        <f t="shared" si="275"/>
        <v>0</v>
      </c>
      <c r="BJ196" s="42">
        <f t="shared" si="275"/>
        <v>0</v>
      </c>
      <c r="BK196" s="42">
        <f t="shared" si="275"/>
        <v>0</v>
      </c>
      <c r="BL196" s="42">
        <f t="shared" si="275"/>
        <v>0</v>
      </c>
      <c r="BM196" s="42">
        <f t="shared" si="275"/>
        <v>0</v>
      </c>
      <c r="BN196" s="42">
        <f t="shared" si="275"/>
        <v>0</v>
      </c>
      <c r="BO196" s="42">
        <f t="shared" si="275"/>
        <v>0</v>
      </c>
      <c r="BP196" s="42">
        <f t="shared" si="275"/>
        <v>0</v>
      </c>
      <c r="BQ196" s="42">
        <f t="shared" si="275"/>
        <v>0</v>
      </c>
    </row>
    <row r="197" spans="4:69" s="16" customFormat="1" ht="13" x14ac:dyDescent="0.3">
      <c r="E197" s="16" t="s">
        <v>247</v>
      </c>
      <c r="G197" s="64" t="str">
        <f>InpCompany!$F$11</f>
        <v>£m (2012-13 prices)</v>
      </c>
      <c r="H197" s="68">
        <f t="shared" ref="H197:H202" si="276">SUM(J197:BG197)</f>
        <v>0</v>
      </c>
      <c r="I197" s="65"/>
      <c r="J197" s="210">
        <f t="shared" si="273"/>
        <v>0</v>
      </c>
      <c r="K197" s="210">
        <f t="shared" si="273"/>
        <v>0</v>
      </c>
      <c r="L197" s="210">
        <f t="shared" ref="L197:BG197" si="277">L$158*L168</f>
        <v>0</v>
      </c>
      <c r="M197" s="210">
        <f t="shared" si="277"/>
        <v>0</v>
      </c>
      <c r="N197" s="210">
        <f t="shared" si="277"/>
        <v>0</v>
      </c>
      <c r="O197" s="210">
        <f t="shared" si="277"/>
        <v>0</v>
      </c>
      <c r="P197" s="210">
        <f t="shared" si="277"/>
        <v>0</v>
      </c>
      <c r="Q197" s="210">
        <f t="shared" si="277"/>
        <v>0</v>
      </c>
      <c r="R197" s="210">
        <f t="shared" si="277"/>
        <v>0</v>
      </c>
      <c r="S197" s="210">
        <f t="shared" si="277"/>
        <v>0</v>
      </c>
      <c r="T197" s="210">
        <f t="shared" si="277"/>
        <v>0</v>
      </c>
      <c r="U197" s="210">
        <f t="shared" si="277"/>
        <v>0</v>
      </c>
      <c r="V197" s="210">
        <f t="shared" si="277"/>
        <v>0</v>
      </c>
      <c r="W197" s="210">
        <f t="shared" si="277"/>
        <v>0</v>
      </c>
      <c r="X197" s="210">
        <f t="shared" si="277"/>
        <v>0</v>
      </c>
      <c r="Y197" s="210">
        <f t="shared" si="277"/>
        <v>0</v>
      </c>
      <c r="Z197" s="210">
        <f t="shared" si="277"/>
        <v>0</v>
      </c>
      <c r="AA197" s="210">
        <f t="shared" si="277"/>
        <v>0</v>
      </c>
      <c r="AB197" s="210">
        <f t="shared" si="277"/>
        <v>0</v>
      </c>
      <c r="AC197" s="210">
        <f t="shared" si="277"/>
        <v>0</v>
      </c>
      <c r="AD197" s="210">
        <f t="shared" si="277"/>
        <v>0</v>
      </c>
      <c r="AE197" s="210">
        <f t="shared" si="277"/>
        <v>0</v>
      </c>
      <c r="AF197" s="210">
        <f t="shared" si="277"/>
        <v>0</v>
      </c>
      <c r="AG197" s="210">
        <f t="shared" si="277"/>
        <v>0</v>
      </c>
      <c r="AH197" s="210">
        <f t="shared" si="277"/>
        <v>0</v>
      </c>
      <c r="AI197" s="210">
        <f t="shared" si="277"/>
        <v>0</v>
      </c>
      <c r="AJ197" s="210">
        <f t="shared" si="277"/>
        <v>0</v>
      </c>
      <c r="AK197" s="210">
        <f t="shared" si="277"/>
        <v>0</v>
      </c>
      <c r="AL197" s="210">
        <f t="shared" si="277"/>
        <v>0</v>
      </c>
      <c r="AM197" s="210">
        <f t="shared" si="277"/>
        <v>0</v>
      </c>
      <c r="AN197" s="210">
        <f t="shared" si="277"/>
        <v>0</v>
      </c>
      <c r="AO197" s="210">
        <f t="shared" si="277"/>
        <v>0</v>
      </c>
      <c r="AP197" s="210">
        <f t="shared" si="277"/>
        <v>0</v>
      </c>
      <c r="AQ197" s="210">
        <f t="shared" si="277"/>
        <v>0</v>
      </c>
      <c r="AR197" s="42">
        <f t="shared" si="277"/>
        <v>0</v>
      </c>
      <c r="AS197" s="42">
        <f t="shared" si="277"/>
        <v>0</v>
      </c>
      <c r="AT197" s="42">
        <f t="shared" si="277"/>
        <v>0</v>
      </c>
      <c r="AU197" s="42">
        <f t="shared" si="277"/>
        <v>0</v>
      </c>
      <c r="AV197" s="42">
        <f t="shared" si="277"/>
        <v>0</v>
      </c>
      <c r="AW197" s="42">
        <f t="shared" si="277"/>
        <v>0</v>
      </c>
      <c r="AX197" s="42">
        <f t="shared" si="277"/>
        <v>0</v>
      </c>
      <c r="AY197" s="42">
        <f t="shared" si="277"/>
        <v>0</v>
      </c>
      <c r="AZ197" s="42">
        <f t="shared" si="277"/>
        <v>0</v>
      </c>
      <c r="BA197" s="42">
        <f t="shared" si="277"/>
        <v>0</v>
      </c>
      <c r="BB197" s="42">
        <f t="shared" si="277"/>
        <v>0</v>
      </c>
      <c r="BC197" s="42">
        <f t="shared" si="277"/>
        <v>0</v>
      </c>
      <c r="BD197" s="42">
        <f t="shared" si="277"/>
        <v>0</v>
      </c>
      <c r="BE197" s="42">
        <f t="shared" si="277"/>
        <v>0</v>
      </c>
      <c r="BF197" s="42">
        <f t="shared" si="277"/>
        <v>0</v>
      </c>
      <c r="BG197" s="42">
        <f t="shared" si="277"/>
        <v>0</v>
      </c>
      <c r="BH197" s="42">
        <f t="shared" ref="BH197:BQ197" si="278">BH$158*BH168</f>
        <v>0</v>
      </c>
      <c r="BI197" s="42">
        <f t="shared" si="278"/>
        <v>0</v>
      </c>
      <c r="BJ197" s="42">
        <f t="shared" si="278"/>
        <v>0</v>
      </c>
      <c r="BK197" s="42">
        <f t="shared" si="278"/>
        <v>0</v>
      </c>
      <c r="BL197" s="42">
        <f t="shared" si="278"/>
        <v>0</v>
      </c>
      <c r="BM197" s="42">
        <f t="shared" si="278"/>
        <v>0</v>
      </c>
      <c r="BN197" s="42">
        <f t="shared" si="278"/>
        <v>0</v>
      </c>
      <c r="BO197" s="42">
        <f t="shared" si="278"/>
        <v>0</v>
      </c>
      <c r="BP197" s="42">
        <f t="shared" si="278"/>
        <v>0</v>
      </c>
      <c r="BQ197" s="42">
        <f t="shared" si="278"/>
        <v>0</v>
      </c>
    </row>
    <row r="198" spans="4:69" s="16" customFormat="1" ht="13" x14ac:dyDescent="0.3">
      <c r="E198" s="16" t="s">
        <v>249</v>
      </c>
      <c r="G198" s="64" t="str">
        <f>InpCompany!$F$11</f>
        <v>£m (2012-13 prices)</v>
      </c>
      <c r="H198" s="68">
        <f t="shared" si="276"/>
        <v>0</v>
      </c>
      <c r="I198" s="65"/>
      <c r="J198" s="210">
        <f t="shared" si="273"/>
        <v>0</v>
      </c>
      <c r="K198" s="210">
        <f t="shared" si="273"/>
        <v>0</v>
      </c>
      <c r="L198" s="210">
        <f t="shared" ref="L198:BG198" si="279">L$158*L169</f>
        <v>0</v>
      </c>
      <c r="M198" s="210">
        <f t="shared" si="279"/>
        <v>0</v>
      </c>
      <c r="N198" s="210">
        <f t="shared" si="279"/>
        <v>0</v>
      </c>
      <c r="O198" s="210">
        <f t="shared" si="279"/>
        <v>0</v>
      </c>
      <c r="P198" s="210">
        <f t="shared" si="279"/>
        <v>0</v>
      </c>
      <c r="Q198" s="210">
        <f t="shared" si="279"/>
        <v>0</v>
      </c>
      <c r="R198" s="210">
        <f t="shared" si="279"/>
        <v>0</v>
      </c>
      <c r="S198" s="210">
        <f t="shared" si="279"/>
        <v>0</v>
      </c>
      <c r="T198" s="210">
        <f t="shared" si="279"/>
        <v>0</v>
      </c>
      <c r="U198" s="210">
        <f t="shared" si="279"/>
        <v>0</v>
      </c>
      <c r="V198" s="210">
        <f t="shared" si="279"/>
        <v>0</v>
      </c>
      <c r="W198" s="210">
        <f t="shared" si="279"/>
        <v>0</v>
      </c>
      <c r="X198" s="210">
        <f t="shared" si="279"/>
        <v>0</v>
      </c>
      <c r="Y198" s="210">
        <f t="shared" si="279"/>
        <v>0</v>
      </c>
      <c r="Z198" s="210">
        <f t="shared" si="279"/>
        <v>0</v>
      </c>
      <c r="AA198" s="210">
        <f t="shared" si="279"/>
        <v>0</v>
      </c>
      <c r="AB198" s="210">
        <f t="shared" si="279"/>
        <v>0</v>
      </c>
      <c r="AC198" s="210">
        <f t="shared" si="279"/>
        <v>0</v>
      </c>
      <c r="AD198" s="210">
        <f t="shared" si="279"/>
        <v>0</v>
      </c>
      <c r="AE198" s="210">
        <f t="shared" si="279"/>
        <v>0</v>
      </c>
      <c r="AF198" s="210">
        <f t="shared" si="279"/>
        <v>0</v>
      </c>
      <c r="AG198" s="210">
        <f t="shared" si="279"/>
        <v>0</v>
      </c>
      <c r="AH198" s="210">
        <f t="shared" si="279"/>
        <v>0</v>
      </c>
      <c r="AI198" s="210">
        <f t="shared" si="279"/>
        <v>0</v>
      </c>
      <c r="AJ198" s="210">
        <f t="shared" si="279"/>
        <v>0</v>
      </c>
      <c r="AK198" s="210">
        <f t="shared" si="279"/>
        <v>0</v>
      </c>
      <c r="AL198" s="210">
        <f t="shared" si="279"/>
        <v>0</v>
      </c>
      <c r="AM198" s="210">
        <f t="shared" si="279"/>
        <v>0</v>
      </c>
      <c r="AN198" s="210">
        <f t="shared" si="279"/>
        <v>0</v>
      </c>
      <c r="AO198" s="210">
        <f t="shared" si="279"/>
        <v>0</v>
      </c>
      <c r="AP198" s="210">
        <f t="shared" si="279"/>
        <v>0</v>
      </c>
      <c r="AQ198" s="210">
        <f t="shared" si="279"/>
        <v>0</v>
      </c>
      <c r="AR198" s="42">
        <f t="shared" si="279"/>
        <v>0</v>
      </c>
      <c r="AS198" s="42">
        <f t="shared" si="279"/>
        <v>0</v>
      </c>
      <c r="AT198" s="42">
        <f t="shared" si="279"/>
        <v>0</v>
      </c>
      <c r="AU198" s="42">
        <f t="shared" si="279"/>
        <v>0</v>
      </c>
      <c r="AV198" s="42">
        <f t="shared" si="279"/>
        <v>0</v>
      </c>
      <c r="AW198" s="42">
        <f t="shared" si="279"/>
        <v>0</v>
      </c>
      <c r="AX198" s="42">
        <f t="shared" si="279"/>
        <v>0</v>
      </c>
      <c r="AY198" s="42">
        <f t="shared" si="279"/>
        <v>0</v>
      </c>
      <c r="AZ198" s="42">
        <f t="shared" si="279"/>
        <v>0</v>
      </c>
      <c r="BA198" s="42">
        <f t="shared" si="279"/>
        <v>0</v>
      </c>
      <c r="BB198" s="42">
        <f t="shared" si="279"/>
        <v>0</v>
      </c>
      <c r="BC198" s="42">
        <f t="shared" si="279"/>
        <v>0</v>
      </c>
      <c r="BD198" s="42">
        <f t="shared" si="279"/>
        <v>0</v>
      </c>
      <c r="BE198" s="42">
        <f t="shared" si="279"/>
        <v>0</v>
      </c>
      <c r="BF198" s="42">
        <f t="shared" si="279"/>
        <v>0</v>
      </c>
      <c r="BG198" s="42">
        <f t="shared" si="279"/>
        <v>0</v>
      </c>
      <c r="BH198" s="42">
        <f t="shared" ref="BH198:BQ198" si="280">BH$158*BH169</f>
        <v>0</v>
      </c>
      <c r="BI198" s="42">
        <f t="shared" si="280"/>
        <v>0</v>
      </c>
      <c r="BJ198" s="42">
        <f t="shared" si="280"/>
        <v>0</v>
      </c>
      <c r="BK198" s="42">
        <f t="shared" si="280"/>
        <v>0</v>
      </c>
      <c r="BL198" s="42">
        <f t="shared" si="280"/>
        <v>0</v>
      </c>
      <c r="BM198" s="42">
        <f t="shared" si="280"/>
        <v>0</v>
      </c>
      <c r="BN198" s="42">
        <f t="shared" si="280"/>
        <v>0</v>
      </c>
      <c r="BO198" s="42">
        <f t="shared" si="280"/>
        <v>0</v>
      </c>
      <c r="BP198" s="42">
        <f t="shared" si="280"/>
        <v>0</v>
      </c>
      <c r="BQ198" s="42">
        <f t="shared" si="280"/>
        <v>0</v>
      </c>
    </row>
    <row r="199" spans="4:69" s="16" customFormat="1" ht="13" x14ac:dyDescent="0.3">
      <c r="E199" s="16" t="s">
        <v>251</v>
      </c>
      <c r="G199" s="64" t="str">
        <f>InpCompany!$F$11</f>
        <v>£m (2012-13 prices)</v>
      </c>
      <c r="H199" s="68">
        <f t="shared" si="276"/>
        <v>0</v>
      </c>
      <c r="I199" s="65"/>
      <c r="J199" s="210">
        <f t="shared" si="273"/>
        <v>0</v>
      </c>
      <c r="K199" s="210">
        <f t="shared" si="273"/>
        <v>0</v>
      </c>
      <c r="L199" s="210">
        <f t="shared" ref="L199:BG199" si="281">L$158*L170</f>
        <v>0</v>
      </c>
      <c r="M199" s="210">
        <f t="shared" si="281"/>
        <v>0</v>
      </c>
      <c r="N199" s="210">
        <f t="shared" si="281"/>
        <v>0</v>
      </c>
      <c r="O199" s="210">
        <f t="shared" si="281"/>
        <v>0</v>
      </c>
      <c r="P199" s="210">
        <f t="shared" si="281"/>
        <v>0</v>
      </c>
      <c r="Q199" s="210">
        <f t="shared" si="281"/>
        <v>0</v>
      </c>
      <c r="R199" s="210">
        <f t="shared" si="281"/>
        <v>0</v>
      </c>
      <c r="S199" s="210">
        <f t="shared" si="281"/>
        <v>0</v>
      </c>
      <c r="T199" s="210">
        <f t="shared" si="281"/>
        <v>0</v>
      </c>
      <c r="U199" s="210">
        <f t="shared" si="281"/>
        <v>0</v>
      </c>
      <c r="V199" s="210">
        <f t="shared" si="281"/>
        <v>0</v>
      </c>
      <c r="W199" s="210">
        <f t="shared" si="281"/>
        <v>0</v>
      </c>
      <c r="X199" s="210">
        <f t="shared" si="281"/>
        <v>0</v>
      </c>
      <c r="Y199" s="210">
        <f t="shared" si="281"/>
        <v>0</v>
      </c>
      <c r="Z199" s="210">
        <f t="shared" si="281"/>
        <v>0</v>
      </c>
      <c r="AA199" s="210">
        <f t="shared" si="281"/>
        <v>0</v>
      </c>
      <c r="AB199" s="210">
        <f t="shared" si="281"/>
        <v>0</v>
      </c>
      <c r="AC199" s="210">
        <f t="shared" si="281"/>
        <v>0</v>
      </c>
      <c r="AD199" s="210">
        <f t="shared" si="281"/>
        <v>0</v>
      </c>
      <c r="AE199" s="210">
        <f t="shared" si="281"/>
        <v>0</v>
      </c>
      <c r="AF199" s="210">
        <f t="shared" si="281"/>
        <v>0</v>
      </c>
      <c r="AG199" s="210">
        <f t="shared" si="281"/>
        <v>0</v>
      </c>
      <c r="AH199" s="210">
        <f t="shared" si="281"/>
        <v>0</v>
      </c>
      <c r="AI199" s="210">
        <f t="shared" si="281"/>
        <v>0</v>
      </c>
      <c r="AJ199" s="210">
        <f t="shared" si="281"/>
        <v>0</v>
      </c>
      <c r="AK199" s="210">
        <f t="shared" si="281"/>
        <v>0</v>
      </c>
      <c r="AL199" s="210">
        <f t="shared" si="281"/>
        <v>0</v>
      </c>
      <c r="AM199" s="210">
        <f t="shared" si="281"/>
        <v>0</v>
      </c>
      <c r="AN199" s="210">
        <f t="shared" si="281"/>
        <v>0</v>
      </c>
      <c r="AO199" s="210">
        <f t="shared" si="281"/>
        <v>0</v>
      </c>
      <c r="AP199" s="210">
        <f t="shared" si="281"/>
        <v>0</v>
      </c>
      <c r="AQ199" s="210">
        <f t="shared" si="281"/>
        <v>0</v>
      </c>
      <c r="AR199" s="42">
        <f t="shared" si="281"/>
        <v>0</v>
      </c>
      <c r="AS199" s="42">
        <f t="shared" si="281"/>
        <v>0</v>
      </c>
      <c r="AT199" s="42">
        <f t="shared" si="281"/>
        <v>0</v>
      </c>
      <c r="AU199" s="42">
        <f t="shared" si="281"/>
        <v>0</v>
      </c>
      <c r="AV199" s="42">
        <f t="shared" si="281"/>
        <v>0</v>
      </c>
      <c r="AW199" s="42">
        <f t="shared" si="281"/>
        <v>0</v>
      </c>
      <c r="AX199" s="42">
        <f t="shared" si="281"/>
        <v>0</v>
      </c>
      <c r="AY199" s="42">
        <f t="shared" si="281"/>
        <v>0</v>
      </c>
      <c r="AZ199" s="42">
        <f t="shared" si="281"/>
        <v>0</v>
      </c>
      <c r="BA199" s="42">
        <f t="shared" si="281"/>
        <v>0</v>
      </c>
      <c r="BB199" s="42">
        <f t="shared" si="281"/>
        <v>0</v>
      </c>
      <c r="BC199" s="42">
        <f t="shared" si="281"/>
        <v>0</v>
      </c>
      <c r="BD199" s="42">
        <f t="shared" si="281"/>
        <v>0</v>
      </c>
      <c r="BE199" s="42">
        <f t="shared" si="281"/>
        <v>0</v>
      </c>
      <c r="BF199" s="42">
        <f t="shared" si="281"/>
        <v>0</v>
      </c>
      <c r="BG199" s="42">
        <f t="shared" si="281"/>
        <v>0</v>
      </c>
      <c r="BH199" s="42">
        <f t="shared" ref="BH199:BQ199" si="282">BH$158*BH170</f>
        <v>0</v>
      </c>
      <c r="BI199" s="42">
        <f t="shared" si="282"/>
        <v>0</v>
      </c>
      <c r="BJ199" s="42">
        <f t="shared" si="282"/>
        <v>0</v>
      </c>
      <c r="BK199" s="42">
        <f t="shared" si="282"/>
        <v>0</v>
      </c>
      <c r="BL199" s="42">
        <f t="shared" si="282"/>
        <v>0</v>
      </c>
      <c r="BM199" s="42">
        <f t="shared" si="282"/>
        <v>0</v>
      </c>
      <c r="BN199" s="42">
        <f t="shared" si="282"/>
        <v>0</v>
      </c>
      <c r="BO199" s="42">
        <f t="shared" si="282"/>
        <v>0</v>
      </c>
      <c r="BP199" s="42">
        <f t="shared" si="282"/>
        <v>0</v>
      </c>
      <c r="BQ199" s="42">
        <f t="shared" si="282"/>
        <v>0</v>
      </c>
    </row>
    <row r="200" spans="4:69" s="16" customFormat="1" ht="13" x14ac:dyDescent="0.3">
      <c r="E200" s="16" t="s">
        <v>253</v>
      </c>
      <c r="G200" s="64" t="str">
        <f>InpCompany!$F$11</f>
        <v>£m (2012-13 prices)</v>
      </c>
      <c r="H200" s="68">
        <f t="shared" si="276"/>
        <v>0</v>
      </c>
      <c r="I200" s="65"/>
      <c r="J200" s="210">
        <f t="shared" si="273"/>
        <v>0</v>
      </c>
      <c r="K200" s="210">
        <f t="shared" si="273"/>
        <v>0</v>
      </c>
      <c r="L200" s="210">
        <f t="shared" ref="L200:BG200" si="283">L$158*L171</f>
        <v>0</v>
      </c>
      <c r="M200" s="210">
        <f t="shared" si="283"/>
        <v>0</v>
      </c>
      <c r="N200" s="210">
        <f t="shared" si="283"/>
        <v>0</v>
      </c>
      <c r="O200" s="210">
        <f t="shared" si="283"/>
        <v>0</v>
      </c>
      <c r="P200" s="210">
        <f t="shared" si="283"/>
        <v>0</v>
      </c>
      <c r="Q200" s="210">
        <f t="shared" si="283"/>
        <v>0</v>
      </c>
      <c r="R200" s="210">
        <f t="shared" si="283"/>
        <v>0</v>
      </c>
      <c r="S200" s="210">
        <f t="shared" si="283"/>
        <v>0</v>
      </c>
      <c r="T200" s="210">
        <f t="shared" si="283"/>
        <v>0</v>
      </c>
      <c r="U200" s="210">
        <f t="shared" si="283"/>
        <v>0</v>
      </c>
      <c r="V200" s="210">
        <f t="shared" si="283"/>
        <v>0</v>
      </c>
      <c r="W200" s="210">
        <f t="shared" si="283"/>
        <v>0</v>
      </c>
      <c r="X200" s="210">
        <f t="shared" si="283"/>
        <v>0</v>
      </c>
      <c r="Y200" s="210">
        <f t="shared" si="283"/>
        <v>0</v>
      </c>
      <c r="Z200" s="210">
        <f t="shared" si="283"/>
        <v>0</v>
      </c>
      <c r="AA200" s="210">
        <f t="shared" si="283"/>
        <v>0</v>
      </c>
      <c r="AB200" s="210">
        <f t="shared" si="283"/>
        <v>0</v>
      </c>
      <c r="AC200" s="210">
        <f t="shared" si="283"/>
        <v>0</v>
      </c>
      <c r="AD200" s="210">
        <f t="shared" si="283"/>
        <v>0</v>
      </c>
      <c r="AE200" s="210">
        <f t="shared" si="283"/>
        <v>0</v>
      </c>
      <c r="AF200" s="210">
        <f t="shared" si="283"/>
        <v>0</v>
      </c>
      <c r="AG200" s="210">
        <f t="shared" si="283"/>
        <v>0</v>
      </c>
      <c r="AH200" s="210">
        <f t="shared" si="283"/>
        <v>0</v>
      </c>
      <c r="AI200" s="210">
        <f t="shared" si="283"/>
        <v>0</v>
      </c>
      <c r="AJ200" s="210">
        <f t="shared" si="283"/>
        <v>0</v>
      </c>
      <c r="AK200" s="210">
        <f t="shared" si="283"/>
        <v>0</v>
      </c>
      <c r="AL200" s="210">
        <f t="shared" si="283"/>
        <v>0</v>
      </c>
      <c r="AM200" s="210">
        <f t="shared" si="283"/>
        <v>0</v>
      </c>
      <c r="AN200" s="210">
        <f t="shared" si="283"/>
        <v>0</v>
      </c>
      <c r="AO200" s="210">
        <f t="shared" si="283"/>
        <v>0</v>
      </c>
      <c r="AP200" s="210">
        <f t="shared" si="283"/>
        <v>0</v>
      </c>
      <c r="AQ200" s="210">
        <f t="shared" si="283"/>
        <v>0</v>
      </c>
      <c r="AR200" s="42">
        <f t="shared" si="283"/>
        <v>0</v>
      </c>
      <c r="AS200" s="42">
        <f t="shared" si="283"/>
        <v>0</v>
      </c>
      <c r="AT200" s="42">
        <f t="shared" si="283"/>
        <v>0</v>
      </c>
      <c r="AU200" s="42">
        <f t="shared" si="283"/>
        <v>0</v>
      </c>
      <c r="AV200" s="42">
        <f t="shared" si="283"/>
        <v>0</v>
      </c>
      <c r="AW200" s="42">
        <f t="shared" si="283"/>
        <v>0</v>
      </c>
      <c r="AX200" s="42">
        <f t="shared" si="283"/>
        <v>0</v>
      </c>
      <c r="AY200" s="42">
        <f t="shared" si="283"/>
        <v>0</v>
      </c>
      <c r="AZ200" s="42">
        <f t="shared" si="283"/>
        <v>0</v>
      </c>
      <c r="BA200" s="42">
        <f t="shared" si="283"/>
        <v>0</v>
      </c>
      <c r="BB200" s="42">
        <f t="shared" si="283"/>
        <v>0</v>
      </c>
      <c r="BC200" s="42">
        <f t="shared" si="283"/>
        <v>0</v>
      </c>
      <c r="BD200" s="42">
        <f t="shared" si="283"/>
        <v>0</v>
      </c>
      <c r="BE200" s="42">
        <f t="shared" si="283"/>
        <v>0</v>
      </c>
      <c r="BF200" s="42">
        <f t="shared" si="283"/>
        <v>0</v>
      </c>
      <c r="BG200" s="42">
        <f t="shared" si="283"/>
        <v>0</v>
      </c>
      <c r="BH200" s="42">
        <f t="shared" ref="BH200:BQ200" si="284">BH$158*BH171</f>
        <v>0</v>
      </c>
      <c r="BI200" s="42">
        <f t="shared" si="284"/>
        <v>0</v>
      </c>
      <c r="BJ200" s="42">
        <f t="shared" si="284"/>
        <v>0</v>
      </c>
      <c r="BK200" s="42">
        <f t="shared" si="284"/>
        <v>0</v>
      </c>
      <c r="BL200" s="42">
        <f t="shared" si="284"/>
        <v>0</v>
      </c>
      <c r="BM200" s="42">
        <f t="shared" si="284"/>
        <v>0</v>
      </c>
      <c r="BN200" s="42">
        <f t="shared" si="284"/>
        <v>0</v>
      </c>
      <c r="BO200" s="42">
        <f t="shared" si="284"/>
        <v>0</v>
      </c>
      <c r="BP200" s="42">
        <f t="shared" si="284"/>
        <v>0</v>
      </c>
      <c r="BQ200" s="42">
        <f t="shared" si="284"/>
        <v>0</v>
      </c>
    </row>
    <row r="201" spans="4:69" s="16" customFormat="1" ht="13" x14ac:dyDescent="0.3">
      <c r="E201" s="16" t="s">
        <v>255</v>
      </c>
      <c r="G201" s="64" t="str">
        <f>InpCompany!$F$11</f>
        <v>£m (2012-13 prices)</v>
      </c>
      <c r="H201" s="68">
        <f t="shared" si="276"/>
        <v>0</v>
      </c>
      <c r="I201" s="65"/>
      <c r="J201" s="210">
        <f t="shared" si="273"/>
        <v>0</v>
      </c>
      <c r="K201" s="210">
        <f t="shared" si="273"/>
        <v>0</v>
      </c>
      <c r="L201" s="210">
        <f t="shared" ref="L201:BG201" si="285">L$158*L172</f>
        <v>0</v>
      </c>
      <c r="M201" s="210">
        <f t="shared" si="285"/>
        <v>0</v>
      </c>
      <c r="N201" s="210">
        <f t="shared" si="285"/>
        <v>0</v>
      </c>
      <c r="O201" s="210">
        <f t="shared" si="285"/>
        <v>0</v>
      </c>
      <c r="P201" s="210">
        <f t="shared" si="285"/>
        <v>0</v>
      </c>
      <c r="Q201" s="210">
        <f t="shared" si="285"/>
        <v>0</v>
      </c>
      <c r="R201" s="210">
        <f t="shared" si="285"/>
        <v>0</v>
      </c>
      <c r="S201" s="210">
        <f t="shared" si="285"/>
        <v>0</v>
      </c>
      <c r="T201" s="210">
        <f t="shared" si="285"/>
        <v>0</v>
      </c>
      <c r="U201" s="210">
        <f t="shared" si="285"/>
        <v>0</v>
      </c>
      <c r="V201" s="210">
        <f t="shared" si="285"/>
        <v>0</v>
      </c>
      <c r="W201" s="210">
        <f t="shared" si="285"/>
        <v>0</v>
      </c>
      <c r="X201" s="210">
        <f t="shared" si="285"/>
        <v>0</v>
      </c>
      <c r="Y201" s="210">
        <f t="shared" si="285"/>
        <v>0</v>
      </c>
      <c r="Z201" s="210">
        <f t="shared" si="285"/>
        <v>0</v>
      </c>
      <c r="AA201" s="210">
        <f t="shared" si="285"/>
        <v>0</v>
      </c>
      <c r="AB201" s="210">
        <f t="shared" si="285"/>
        <v>0</v>
      </c>
      <c r="AC201" s="210">
        <f t="shared" si="285"/>
        <v>0</v>
      </c>
      <c r="AD201" s="210">
        <f t="shared" si="285"/>
        <v>0</v>
      </c>
      <c r="AE201" s="210">
        <f t="shared" si="285"/>
        <v>0</v>
      </c>
      <c r="AF201" s="210">
        <f t="shared" si="285"/>
        <v>0</v>
      </c>
      <c r="AG201" s="210">
        <f t="shared" si="285"/>
        <v>0</v>
      </c>
      <c r="AH201" s="210">
        <f t="shared" si="285"/>
        <v>0</v>
      </c>
      <c r="AI201" s="210">
        <f t="shared" si="285"/>
        <v>0</v>
      </c>
      <c r="AJ201" s="210">
        <f t="shared" si="285"/>
        <v>0</v>
      </c>
      <c r="AK201" s="210">
        <f t="shared" si="285"/>
        <v>0</v>
      </c>
      <c r="AL201" s="210">
        <f t="shared" si="285"/>
        <v>0</v>
      </c>
      <c r="AM201" s="210">
        <f t="shared" si="285"/>
        <v>0</v>
      </c>
      <c r="AN201" s="210">
        <f t="shared" si="285"/>
        <v>0</v>
      </c>
      <c r="AO201" s="210">
        <f t="shared" si="285"/>
        <v>0</v>
      </c>
      <c r="AP201" s="210">
        <f t="shared" si="285"/>
        <v>0</v>
      </c>
      <c r="AQ201" s="210">
        <f t="shared" si="285"/>
        <v>0</v>
      </c>
      <c r="AR201" s="42">
        <f t="shared" si="285"/>
        <v>0</v>
      </c>
      <c r="AS201" s="42">
        <f t="shared" si="285"/>
        <v>0</v>
      </c>
      <c r="AT201" s="42">
        <f t="shared" si="285"/>
        <v>0</v>
      </c>
      <c r="AU201" s="42">
        <f t="shared" si="285"/>
        <v>0</v>
      </c>
      <c r="AV201" s="42">
        <f t="shared" si="285"/>
        <v>0</v>
      </c>
      <c r="AW201" s="42">
        <f t="shared" si="285"/>
        <v>0</v>
      </c>
      <c r="AX201" s="42">
        <f t="shared" si="285"/>
        <v>0</v>
      </c>
      <c r="AY201" s="42">
        <f t="shared" si="285"/>
        <v>0</v>
      </c>
      <c r="AZ201" s="42">
        <f t="shared" si="285"/>
        <v>0</v>
      </c>
      <c r="BA201" s="42">
        <f t="shared" si="285"/>
        <v>0</v>
      </c>
      <c r="BB201" s="42">
        <f t="shared" si="285"/>
        <v>0</v>
      </c>
      <c r="BC201" s="42">
        <f t="shared" si="285"/>
        <v>0</v>
      </c>
      <c r="BD201" s="42">
        <f t="shared" si="285"/>
        <v>0</v>
      </c>
      <c r="BE201" s="42">
        <f t="shared" si="285"/>
        <v>0</v>
      </c>
      <c r="BF201" s="42">
        <f t="shared" si="285"/>
        <v>0</v>
      </c>
      <c r="BG201" s="42">
        <f t="shared" si="285"/>
        <v>0</v>
      </c>
      <c r="BH201" s="42">
        <f t="shared" ref="BH201:BQ201" si="286">BH$158*BH172</f>
        <v>0</v>
      </c>
      <c r="BI201" s="42">
        <f t="shared" si="286"/>
        <v>0</v>
      </c>
      <c r="BJ201" s="42">
        <f t="shared" si="286"/>
        <v>0</v>
      </c>
      <c r="BK201" s="42">
        <f t="shared" si="286"/>
        <v>0</v>
      </c>
      <c r="BL201" s="42">
        <f t="shared" si="286"/>
        <v>0</v>
      </c>
      <c r="BM201" s="42">
        <f t="shared" si="286"/>
        <v>0</v>
      </c>
      <c r="BN201" s="42">
        <f t="shared" si="286"/>
        <v>0</v>
      </c>
      <c r="BO201" s="42">
        <f t="shared" si="286"/>
        <v>0</v>
      </c>
      <c r="BP201" s="42">
        <f t="shared" si="286"/>
        <v>0</v>
      </c>
      <c r="BQ201" s="42">
        <f t="shared" si="286"/>
        <v>0</v>
      </c>
    </row>
    <row r="202" spans="4:69" s="16" customFormat="1" ht="13" x14ac:dyDescent="0.3">
      <c r="E202" s="16" t="s">
        <v>257</v>
      </c>
      <c r="G202" s="64" t="str">
        <f>InpCompany!$F$11</f>
        <v>£m (2012-13 prices)</v>
      </c>
      <c r="H202" s="68">
        <f t="shared" si="276"/>
        <v>0</v>
      </c>
      <c r="I202" s="65"/>
      <c r="J202" s="210">
        <f t="shared" si="273"/>
        <v>0</v>
      </c>
      <c r="K202" s="210">
        <f t="shared" si="273"/>
        <v>0</v>
      </c>
      <c r="L202" s="210">
        <f t="shared" ref="L202:BG202" si="287">L$158*L173</f>
        <v>0</v>
      </c>
      <c r="M202" s="210">
        <f t="shared" si="287"/>
        <v>0</v>
      </c>
      <c r="N202" s="210">
        <f t="shared" si="287"/>
        <v>0</v>
      </c>
      <c r="O202" s="210">
        <f t="shared" si="287"/>
        <v>0</v>
      </c>
      <c r="P202" s="210">
        <f t="shared" si="287"/>
        <v>0</v>
      </c>
      <c r="Q202" s="210">
        <f t="shared" si="287"/>
        <v>0</v>
      </c>
      <c r="R202" s="210">
        <f t="shared" si="287"/>
        <v>0</v>
      </c>
      <c r="S202" s="210">
        <f t="shared" si="287"/>
        <v>0</v>
      </c>
      <c r="T202" s="210">
        <f t="shared" si="287"/>
        <v>0</v>
      </c>
      <c r="U202" s="210">
        <f t="shared" si="287"/>
        <v>0</v>
      </c>
      <c r="V202" s="210">
        <f t="shared" si="287"/>
        <v>0</v>
      </c>
      <c r="W202" s="210">
        <f t="shared" si="287"/>
        <v>0</v>
      </c>
      <c r="X202" s="210">
        <f t="shared" si="287"/>
        <v>0</v>
      </c>
      <c r="Y202" s="210">
        <f t="shared" si="287"/>
        <v>0</v>
      </c>
      <c r="Z202" s="210">
        <f t="shared" si="287"/>
        <v>0</v>
      </c>
      <c r="AA202" s="210">
        <f t="shared" si="287"/>
        <v>0</v>
      </c>
      <c r="AB202" s="210">
        <f t="shared" si="287"/>
        <v>0</v>
      </c>
      <c r="AC202" s="210">
        <f t="shared" si="287"/>
        <v>0</v>
      </c>
      <c r="AD202" s="210">
        <f t="shared" si="287"/>
        <v>0</v>
      </c>
      <c r="AE202" s="210">
        <f t="shared" si="287"/>
        <v>0</v>
      </c>
      <c r="AF202" s="210">
        <f t="shared" si="287"/>
        <v>0</v>
      </c>
      <c r="AG202" s="210">
        <f t="shared" si="287"/>
        <v>0</v>
      </c>
      <c r="AH202" s="210">
        <f t="shared" si="287"/>
        <v>0</v>
      </c>
      <c r="AI202" s="210">
        <f t="shared" si="287"/>
        <v>0</v>
      </c>
      <c r="AJ202" s="210">
        <f t="shared" si="287"/>
        <v>0</v>
      </c>
      <c r="AK202" s="210">
        <f t="shared" si="287"/>
        <v>0</v>
      </c>
      <c r="AL202" s="210">
        <f t="shared" si="287"/>
        <v>0</v>
      </c>
      <c r="AM202" s="210">
        <f t="shared" si="287"/>
        <v>0</v>
      </c>
      <c r="AN202" s="210">
        <f t="shared" si="287"/>
        <v>0</v>
      </c>
      <c r="AO202" s="210">
        <f t="shared" si="287"/>
        <v>0</v>
      </c>
      <c r="AP202" s="210">
        <f t="shared" si="287"/>
        <v>0</v>
      </c>
      <c r="AQ202" s="210">
        <f t="shared" si="287"/>
        <v>0</v>
      </c>
      <c r="AR202" s="42">
        <f t="shared" si="287"/>
        <v>0</v>
      </c>
      <c r="AS202" s="42">
        <f t="shared" si="287"/>
        <v>0</v>
      </c>
      <c r="AT202" s="42">
        <f t="shared" si="287"/>
        <v>0</v>
      </c>
      <c r="AU202" s="42">
        <f t="shared" si="287"/>
        <v>0</v>
      </c>
      <c r="AV202" s="42">
        <f t="shared" si="287"/>
        <v>0</v>
      </c>
      <c r="AW202" s="42">
        <f t="shared" si="287"/>
        <v>0</v>
      </c>
      <c r="AX202" s="42">
        <f t="shared" si="287"/>
        <v>0</v>
      </c>
      <c r="AY202" s="42">
        <f t="shared" si="287"/>
        <v>0</v>
      </c>
      <c r="AZ202" s="42">
        <f t="shared" si="287"/>
        <v>0</v>
      </c>
      <c r="BA202" s="42">
        <f t="shared" si="287"/>
        <v>0</v>
      </c>
      <c r="BB202" s="42">
        <f t="shared" si="287"/>
        <v>0</v>
      </c>
      <c r="BC202" s="42">
        <f t="shared" si="287"/>
        <v>0</v>
      </c>
      <c r="BD202" s="42">
        <f t="shared" si="287"/>
        <v>0</v>
      </c>
      <c r="BE202" s="42">
        <f t="shared" si="287"/>
        <v>0</v>
      </c>
      <c r="BF202" s="42">
        <f t="shared" si="287"/>
        <v>0</v>
      </c>
      <c r="BG202" s="42">
        <f t="shared" si="287"/>
        <v>0</v>
      </c>
      <c r="BH202" s="42">
        <f t="shared" ref="BH202:BQ202" si="288">BH$158*BH173</f>
        <v>0</v>
      </c>
      <c r="BI202" s="42">
        <f t="shared" si="288"/>
        <v>0</v>
      </c>
      <c r="BJ202" s="42">
        <f t="shared" si="288"/>
        <v>0</v>
      </c>
      <c r="BK202" s="42">
        <f t="shared" si="288"/>
        <v>0</v>
      </c>
      <c r="BL202" s="42">
        <f t="shared" si="288"/>
        <v>0</v>
      </c>
      <c r="BM202" s="42">
        <f t="shared" si="288"/>
        <v>0</v>
      </c>
      <c r="BN202" s="42">
        <f t="shared" si="288"/>
        <v>0</v>
      </c>
      <c r="BO202" s="42">
        <f t="shared" si="288"/>
        <v>0</v>
      </c>
      <c r="BP202" s="42">
        <f t="shared" si="288"/>
        <v>0</v>
      </c>
      <c r="BQ202" s="42">
        <f t="shared" si="288"/>
        <v>0</v>
      </c>
    </row>
    <row r="203" spans="4:69" s="16" customFormat="1" ht="13" x14ac:dyDescent="0.3">
      <c r="H203" s="30"/>
      <c r="J203" s="208"/>
      <c r="K203" s="208"/>
      <c r="L203" s="208"/>
      <c r="M203" s="208"/>
      <c r="N203" s="208"/>
      <c r="O203" s="208"/>
      <c r="P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c r="AP203" s="208"/>
      <c r="AQ203" s="208"/>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row>
    <row r="204" spans="4:69" s="16" customFormat="1" ht="13" x14ac:dyDescent="0.3">
      <c r="D204" s="31" t="s">
        <v>297</v>
      </c>
      <c r="F204" s="31"/>
      <c r="G204" s="31"/>
      <c r="H204" s="47"/>
      <c r="I204" s="31"/>
      <c r="J204" s="208"/>
      <c r="K204" s="208"/>
      <c r="L204" s="208"/>
      <c r="M204" s="208"/>
      <c r="N204" s="208"/>
      <c r="O204" s="208"/>
      <c r="P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c r="AP204" s="208"/>
      <c r="AQ204" s="208"/>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row>
    <row r="205" spans="4:69" s="16" customFormat="1" ht="13" x14ac:dyDescent="0.3">
      <c r="E205" s="16" t="s">
        <v>245</v>
      </c>
      <c r="G205" s="64" t="str">
        <f>InpCompany!$F$11</f>
        <v>£m (2012-13 prices)</v>
      </c>
      <c r="H205" s="68">
        <f>SUM(J205:BG205)</f>
        <v>0</v>
      </c>
      <c r="I205" s="65"/>
      <c r="J205" s="210">
        <f t="shared" ref="J205:K211" si="289">J$159*J167</f>
        <v>0</v>
      </c>
      <c r="K205" s="210">
        <f t="shared" si="289"/>
        <v>0</v>
      </c>
      <c r="L205" s="210">
        <f t="shared" ref="L205:BG205" si="290">L$159*L167</f>
        <v>0</v>
      </c>
      <c r="M205" s="210">
        <f t="shared" si="290"/>
        <v>0</v>
      </c>
      <c r="N205" s="210">
        <f t="shared" si="290"/>
        <v>0</v>
      </c>
      <c r="O205" s="210">
        <f t="shared" si="290"/>
        <v>0</v>
      </c>
      <c r="P205" s="210">
        <f t="shared" si="290"/>
        <v>0</v>
      </c>
      <c r="Q205" s="210">
        <f t="shared" si="290"/>
        <v>0</v>
      </c>
      <c r="R205" s="210">
        <f t="shared" si="290"/>
        <v>0</v>
      </c>
      <c r="S205" s="210">
        <f t="shared" si="290"/>
        <v>0</v>
      </c>
      <c r="T205" s="210">
        <f t="shared" si="290"/>
        <v>0</v>
      </c>
      <c r="U205" s="210">
        <f t="shared" si="290"/>
        <v>0</v>
      </c>
      <c r="V205" s="210">
        <f t="shared" si="290"/>
        <v>0</v>
      </c>
      <c r="W205" s="210">
        <f t="shared" si="290"/>
        <v>0</v>
      </c>
      <c r="X205" s="210">
        <f t="shared" si="290"/>
        <v>0</v>
      </c>
      <c r="Y205" s="210">
        <f t="shared" si="290"/>
        <v>0</v>
      </c>
      <c r="Z205" s="210">
        <f t="shared" si="290"/>
        <v>0</v>
      </c>
      <c r="AA205" s="210">
        <f t="shared" si="290"/>
        <v>0</v>
      </c>
      <c r="AB205" s="210">
        <f t="shared" si="290"/>
        <v>0</v>
      </c>
      <c r="AC205" s="210">
        <f t="shared" si="290"/>
        <v>0</v>
      </c>
      <c r="AD205" s="210">
        <f t="shared" si="290"/>
        <v>0</v>
      </c>
      <c r="AE205" s="210">
        <f t="shared" si="290"/>
        <v>0</v>
      </c>
      <c r="AF205" s="210">
        <f t="shared" si="290"/>
        <v>0</v>
      </c>
      <c r="AG205" s="210">
        <f t="shared" si="290"/>
        <v>0</v>
      </c>
      <c r="AH205" s="210">
        <f t="shared" si="290"/>
        <v>0</v>
      </c>
      <c r="AI205" s="210">
        <f t="shared" si="290"/>
        <v>0</v>
      </c>
      <c r="AJ205" s="210">
        <f t="shared" si="290"/>
        <v>0</v>
      </c>
      <c r="AK205" s="210">
        <f t="shared" si="290"/>
        <v>0</v>
      </c>
      <c r="AL205" s="210">
        <f t="shared" si="290"/>
        <v>0</v>
      </c>
      <c r="AM205" s="210">
        <f t="shared" si="290"/>
        <v>0</v>
      </c>
      <c r="AN205" s="210">
        <f t="shared" si="290"/>
        <v>0</v>
      </c>
      <c r="AO205" s="210">
        <f t="shared" si="290"/>
        <v>0</v>
      </c>
      <c r="AP205" s="210">
        <f t="shared" si="290"/>
        <v>0</v>
      </c>
      <c r="AQ205" s="210">
        <f t="shared" si="290"/>
        <v>0</v>
      </c>
      <c r="AR205" s="42">
        <f t="shared" si="290"/>
        <v>0</v>
      </c>
      <c r="AS205" s="42">
        <f t="shared" si="290"/>
        <v>0</v>
      </c>
      <c r="AT205" s="42">
        <f t="shared" si="290"/>
        <v>0</v>
      </c>
      <c r="AU205" s="42">
        <f t="shared" si="290"/>
        <v>0</v>
      </c>
      <c r="AV205" s="42">
        <f t="shared" si="290"/>
        <v>0</v>
      </c>
      <c r="AW205" s="42">
        <f t="shared" si="290"/>
        <v>0</v>
      </c>
      <c r="AX205" s="42">
        <f t="shared" si="290"/>
        <v>0</v>
      </c>
      <c r="AY205" s="42">
        <f t="shared" si="290"/>
        <v>0</v>
      </c>
      <c r="AZ205" s="42">
        <f t="shared" si="290"/>
        <v>0</v>
      </c>
      <c r="BA205" s="42">
        <f t="shared" si="290"/>
        <v>0</v>
      </c>
      <c r="BB205" s="42">
        <f t="shared" si="290"/>
        <v>0</v>
      </c>
      <c r="BC205" s="42">
        <f t="shared" si="290"/>
        <v>0</v>
      </c>
      <c r="BD205" s="42">
        <f t="shared" si="290"/>
        <v>0</v>
      </c>
      <c r="BE205" s="42">
        <f t="shared" si="290"/>
        <v>0</v>
      </c>
      <c r="BF205" s="42">
        <f t="shared" si="290"/>
        <v>0</v>
      </c>
      <c r="BG205" s="42">
        <f t="shared" si="290"/>
        <v>0</v>
      </c>
      <c r="BH205" s="42">
        <f t="shared" ref="BH205:BQ205" si="291">BH$159*BH167</f>
        <v>0</v>
      </c>
      <c r="BI205" s="42">
        <f t="shared" si="291"/>
        <v>0</v>
      </c>
      <c r="BJ205" s="42">
        <f t="shared" si="291"/>
        <v>0</v>
      </c>
      <c r="BK205" s="42">
        <f t="shared" si="291"/>
        <v>0</v>
      </c>
      <c r="BL205" s="42">
        <f t="shared" si="291"/>
        <v>0</v>
      </c>
      <c r="BM205" s="42">
        <f t="shared" si="291"/>
        <v>0</v>
      </c>
      <c r="BN205" s="42">
        <f t="shared" si="291"/>
        <v>0</v>
      </c>
      <c r="BO205" s="42">
        <f t="shared" si="291"/>
        <v>0</v>
      </c>
      <c r="BP205" s="42">
        <f t="shared" si="291"/>
        <v>0</v>
      </c>
      <c r="BQ205" s="42">
        <f t="shared" si="291"/>
        <v>0</v>
      </c>
    </row>
    <row r="206" spans="4:69" s="16" customFormat="1" ht="13" x14ac:dyDescent="0.3">
      <c r="D206" s="31"/>
      <c r="E206" s="16" t="s">
        <v>247</v>
      </c>
      <c r="G206" s="64" t="str">
        <f>InpCompany!$F$11</f>
        <v>£m (2012-13 prices)</v>
      </c>
      <c r="H206" s="68">
        <f t="shared" ref="H206:H211" si="292">SUM(J206:BG206)</f>
        <v>0</v>
      </c>
      <c r="I206" s="65"/>
      <c r="J206" s="210">
        <f t="shared" si="289"/>
        <v>0</v>
      </c>
      <c r="K206" s="210">
        <f t="shared" si="289"/>
        <v>0</v>
      </c>
      <c r="L206" s="210">
        <f t="shared" ref="L206:BG206" si="293">L$159*L168</f>
        <v>0</v>
      </c>
      <c r="M206" s="210">
        <f t="shared" si="293"/>
        <v>0</v>
      </c>
      <c r="N206" s="210">
        <f t="shared" si="293"/>
        <v>0</v>
      </c>
      <c r="O206" s="210">
        <f t="shared" si="293"/>
        <v>0</v>
      </c>
      <c r="P206" s="210">
        <f t="shared" si="293"/>
        <v>0</v>
      </c>
      <c r="Q206" s="210">
        <f t="shared" si="293"/>
        <v>0</v>
      </c>
      <c r="R206" s="210">
        <f t="shared" si="293"/>
        <v>0</v>
      </c>
      <c r="S206" s="210">
        <f t="shared" si="293"/>
        <v>0</v>
      </c>
      <c r="T206" s="210">
        <f t="shared" si="293"/>
        <v>0</v>
      </c>
      <c r="U206" s="210">
        <f t="shared" si="293"/>
        <v>0</v>
      </c>
      <c r="V206" s="210">
        <f t="shared" si="293"/>
        <v>0</v>
      </c>
      <c r="W206" s="210">
        <f t="shared" si="293"/>
        <v>0</v>
      </c>
      <c r="X206" s="210">
        <f t="shared" si="293"/>
        <v>0</v>
      </c>
      <c r="Y206" s="210">
        <f t="shared" si="293"/>
        <v>0</v>
      </c>
      <c r="Z206" s="210">
        <f t="shared" si="293"/>
        <v>0</v>
      </c>
      <c r="AA206" s="210">
        <f t="shared" si="293"/>
        <v>0</v>
      </c>
      <c r="AB206" s="210">
        <f t="shared" si="293"/>
        <v>0</v>
      </c>
      <c r="AC206" s="210">
        <f t="shared" si="293"/>
        <v>0</v>
      </c>
      <c r="AD206" s="210">
        <f t="shared" si="293"/>
        <v>0</v>
      </c>
      <c r="AE206" s="210">
        <f t="shared" si="293"/>
        <v>0</v>
      </c>
      <c r="AF206" s="210">
        <f t="shared" si="293"/>
        <v>0</v>
      </c>
      <c r="AG206" s="210">
        <f t="shared" si="293"/>
        <v>0</v>
      </c>
      <c r="AH206" s="210">
        <f t="shared" si="293"/>
        <v>0</v>
      </c>
      <c r="AI206" s="210">
        <f t="shared" si="293"/>
        <v>0</v>
      </c>
      <c r="AJ206" s="210">
        <f t="shared" si="293"/>
        <v>0</v>
      </c>
      <c r="AK206" s="210">
        <f t="shared" si="293"/>
        <v>0</v>
      </c>
      <c r="AL206" s="210">
        <f t="shared" si="293"/>
        <v>0</v>
      </c>
      <c r="AM206" s="210">
        <f t="shared" si="293"/>
        <v>0</v>
      </c>
      <c r="AN206" s="210">
        <f t="shared" si="293"/>
        <v>0</v>
      </c>
      <c r="AO206" s="210">
        <f t="shared" si="293"/>
        <v>0</v>
      </c>
      <c r="AP206" s="210">
        <f t="shared" si="293"/>
        <v>0</v>
      </c>
      <c r="AQ206" s="210">
        <f t="shared" si="293"/>
        <v>0</v>
      </c>
      <c r="AR206" s="42">
        <f t="shared" si="293"/>
        <v>0</v>
      </c>
      <c r="AS206" s="42">
        <f t="shared" si="293"/>
        <v>0</v>
      </c>
      <c r="AT206" s="42">
        <f t="shared" si="293"/>
        <v>0</v>
      </c>
      <c r="AU206" s="42">
        <f t="shared" si="293"/>
        <v>0</v>
      </c>
      <c r="AV206" s="42">
        <f t="shared" si="293"/>
        <v>0</v>
      </c>
      <c r="AW206" s="42">
        <f t="shared" si="293"/>
        <v>0</v>
      </c>
      <c r="AX206" s="42">
        <f t="shared" si="293"/>
        <v>0</v>
      </c>
      <c r="AY206" s="42">
        <f t="shared" si="293"/>
        <v>0</v>
      </c>
      <c r="AZ206" s="42">
        <f t="shared" si="293"/>
        <v>0</v>
      </c>
      <c r="BA206" s="42">
        <f t="shared" si="293"/>
        <v>0</v>
      </c>
      <c r="BB206" s="42">
        <f t="shared" si="293"/>
        <v>0</v>
      </c>
      <c r="BC206" s="42">
        <f t="shared" si="293"/>
        <v>0</v>
      </c>
      <c r="BD206" s="42">
        <f t="shared" si="293"/>
        <v>0</v>
      </c>
      <c r="BE206" s="42">
        <f t="shared" si="293"/>
        <v>0</v>
      </c>
      <c r="BF206" s="42">
        <f t="shared" si="293"/>
        <v>0</v>
      </c>
      <c r="BG206" s="42">
        <f t="shared" si="293"/>
        <v>0</v>
      </c>
      <c r="BH206" s="42">
        <f t="shared" ref="BH206:BQ206" si="294">BH$159*BH168</f>
        <v>0</v>
      </c>
      <c r="BI206" s="42">
        <f t="shared" si="294"/>
        <v>0</v>
      </c>
      <c r="BJ206" s="42">
        <f t="shared" si="294"/>
        <v>0</v>
      </c>
      <c r="BK206" s="42">
        <f t="shared" si="294"/>
        <v>0</v>
      </c>
      <c r="BL206" s="42">
        <f t="shared" si="294"/>
        <v>0</v>
      </c>
      <c r="BM206" s="42">
        <f t="shared" si="294"/>
        <v>0</v>
      </c>
      <c r="BN206" s="42">
        <f t="shared" si="294"/>
        <v>0</v>
      </c>
      <c r="BO206" s="42">
        <f t="shared" si="294"/>
        <v>0</v>
      </c>
      <c r="BP206" s="42">
        <f t="shared" si="294"/>
        <v>0</v>
      </c>
      <c r="BQ206" s="42">
        <f t="shared" si="294"/>
        <v>0</v>
      </c>
    </row>
    <row r="207" spans="4:69" s="16" customFormat="1" ht="13" x14ac:dyDescent="0.3">
      <c r="E207" s="16" t="s">
        <v>249</v>
      </c>
      <c r="G207" s="64" t="str">
        <f>InpCompany!$F$11</f>
        <v>£m (2012-13 prices)</v>
      </c>
      <c r="H207" s="68">
        <f t="shared" si="292"/>
        <v>0</v>
      </c>
      <c r="I207" s="65"/>
      <c r="J207" s="210">
        <f t="shared" si="289"/>
        <v>0</v>
      </c>
      <c r="K207" s="210">
        <f t="shared" si="289"/>
        <v>0</v>
      </c>
      <c r="L207" s="210">
        <f t="shared" ref="L207:BG207" si="295">L$159*L169</f>
        <v>0</v>
      </c>
      <c r="M207" s="210">
        <f t="shared" si="295"/>
        <v>0</v>
      </c>
      <c r="N207" s="210">
        <f t="shared" si="295"/>
        <v>0</v>
      </c>
      <c r="O207" s="210">
        <f t="shared" si="295"/>
        <v>0</v>
      </c>
      <c r="P207" s="210">
        <f t="shared" si="295"/>
        <v>0</v>
      </c>
      <c r="Q207" s="210">
        <f t="shared" si="295"/>
        <v>0</v>
      </c>
      <c r="R207" s="210">
        <f t="shared" si="295"/>
        <v>0</v>
      </c>
      <c r="S207" s="210">
        <f t="shared" si="295"/>
        <v>0</v>
      </c>
      <c r="T207" s="210">
        <f t="shared" si="295"/>
        <v>0</v>
      </c>
      <c r="U207" s="210">
        <f t="shared" si="295"/>
        <v>0</v>
      </c>
      <c r="V207" s="210">
        <f t="shared" si="295"/>
        <v>0</v>
      </c>
      <c r="W207" s="210">
        <f t="shared" si="295"/>
        <v>0</v>
      </c>
      <c r="X207" s="210">
        <f t="shared" si="295"/>
        <v>0</v>
      </c>
      <c r="Y207" s="210">
        <f t="shared" si="295"/>
        <v>0</v>
      </c>
      <c r="Z207" s="210">
        <f t="shared" si="295"/>
        <v>0</v>
      </c>
      <c r="AA207" s="210">
        <f t="shared" si="295"/>
        <v>0</v>
      </c>
      <c r="AB207" s="210">
        <f t="shared" si="295"/>
        <v>0</v>
      </c>
      <c r="AC207" s="210">
        <f t="shared" si="295"/>
        <v>0</v>
      </c>
      <c r="AD207" s="210">
        <f t="shared" si="295"/>
        <v>0</v>
      </c>
      <c r="AE207" s="210">
        <f t="shared" si="295"/>
        <v>0</v>
      </c>
      <c r="AF207" s="210">
        <f t="shared" si="295"/>
        <v>0</v>
      </c>
      <c r="AG207" s="210">
        <f t="shared" si="295"/>
        <v>0</v>
      </c>
      <c r="AH207" s="210">
        <f t="shared" si="295"/>
        <v>0</v>
      </c>
      <c r="AI207" s="210">
        <f t="shared" si="295"/>
        <v>0</v>
      </c>
      <c r="AJ207" s="210">
        <f t="shared" si="295"/>
        <v>0</v>
      </c>
      <c r="AK207" s="210">
        <f t="shared" si="295"/>
        <v>0</v>
      </c>
      <c r="AL207" s="210">
        <f t="shared" si="295"/>
        <v>0</v>
      </c>
      <c r="AM207" s="210">
        <f t="shared" si="295"/>
        <v>0</v>
      </c>
      <c r="AN207" s="210">
        <f t="shared" si="295"/>
        <v>0</v>
      </c>
      <c r="AO207" s="210">
        <f t="shared" si="295"/>
        <v>0</v>
      </c>
      <c r="AP207" s="210">
        <f t="shared" si="295"/>
        <v>0</v>
      </c>
      <c r="AQ207" s="210">
        <f t="shared" si="295"/>
        <v>0</v>
      </c>
      <c r="AR207" s="42">
        <f t="shared" si="295"/>
        <v>0</v>
      </c>
      <c r="AS207" s="42">
        <f t="shared" si="295"/>
        <v>0</v>
      </c>
      <c r="AT207" s="42">
        <f t="shared" si="295"/>
        <v>0</v>
      </c>
      <c r="AU207" s="42">
        <f t="shared" si="295"/>
        <v>0</v>
      </c>
      <c r="AV207" s="42">
        <f t="shared" si="295"/>
        <v>0</v>
      </c>
      <c r="AW207" s="42">
        <f t="shared" si="295"/>
        <v>0</v>
      </c>
      <c r="AX207" s="42">
        <f t="shared" si="295"/>
        <v>0</v>
      </c>
      <c r="AY207" s="42">
        <f t="shared" si="295"/>
        <v>0</v>
      </c>
      <c r="AZ207" s="42">
        <f t="shared" si="295"/>
        <v>0</v>
      </c>
      <c r="BA207" s="42">
        <f t="shared" si="295"/>
        <v>0</v>
      </c>
      <c r="BB207" s="42">
        <f t="shared" si="295"/>
        <v>0</v>
      </c>
      <c r="BC207" s="42">
        <f t="shared" si="295"/>
        <v>0</v>
      </c>
      <c r="BD207" s="42">
        <f t="shared" si="295"/>
        <v>0</v>
      </c>
      <c r="BE207" s="42">
        <f t="shared" si="295"/>
        <v>0</v>
      </c>
      <c r="BF207" s="42">
        <f t="shared" si="295"/>
        <v>0</v>
      </c>
      <c r="BG207" s="42">
        <f t="shared" si="295"/>
        <v>0</v>
      </c>
      <c r="BH207" s="42">
        <f t="shared" ref="BH207:BQ207" si="296">BH$159*BH169</f>
        <v>0</v>
      </c>
      <c r="BI207" s="42">
        <f t="shared" si="296"/>
        <v>0</v>
      </c>
      <c r="BJ207" s="42">
        <f t="shared" si="296"/>
        <v>0</v>
      </c>
      <c r="BK207" s="42">
        <f t="shared" si="296"/>
        <v>0</v>
      </c>
      <c r="BL207" s="42">
        <f t="shared" si="296"/>
        <v>0</v>
      </c>
      <c r="BM207" s="42">
        <f t="shared" si="296"/>
        <v>0</v>
      </c>
      <c r="BN207" s="42">
        <f t="shared" si="296"/>
        <v>0</v>
      </c>
      <c r="BO207" s="42">
        <f t="shared" si="296"/>
        <v>0</v>
      </c>
      <c r="BP207" s="42">
        <f t="shared" si="296"/>
        <v>0</v>
      </c>
      <c r="BQ207" s="42">
        <f t="shared" si="296"/>
        <v>0</v>
      </c>
    </row>
    <row r="208" spans="4:69" s="16" customFormat="1" ht="13" x14ac:dyDescent="0.3">
      <c r="E208" s="16" t="s">
        <v>251</v>
      </c>
      <c r="G208" s="64" t="str">
        <f>InpCompany!$F$11</f>
        <v>£m (2012-13 prices)</v>
      </c>
      <c r="H208" s="68">
        <f t="shared" si="292"/>
        <v>0</v>
      </c>
      <c r="I208" s="65"/>
      <c r="J208" s="210">
        <f t="shared" si="289"/>
        <v>0</v>
      </c>
      <c r="K208" s="210">
        <f t="shared" si="289"/>
        <v>0</v>
      </c>
      <c r="L208" s="210">
        <f t="shared" ref="L208:BG208" si="297">L$159*L170</f>
        <v>0</v>
      </c>
      <c r="M208" s="210">
        <f t="shared" si="297"/>
        <v>0</v>
      </c>
      <c r="N208" s="210">
        <f t="shared" si="297"/>
        <v>0</v>
      </c>
      <c r="O208" s="210">
        <f t="shared" si="297"/>
        <v>0</v>
      </c>
      <c r="P208" s="210">
        <f t="shared" si="297"/>
        <v>0</v>
      </c>
      <c r="Q208" s="210">
        <f t="shared" si="297"/>
        <v>0</v>
      </c>
      <c r="R208" s="210">
        <f t="shared" si="297"/>
        <v>0</v>
      </c>
      <c r="S208" s="210">
        <f t="shared" si="297"/>
        <v>0</v>
      </c>
      <c r="T208" s="210">
        <f t="shared" si="297"/>
        <v>0</v>
      </c>
      <c r="U208" s="210">
        <f t="shared" si="297"/>
        <v>0</v>
      </c>
      <c r="V208" s="210">
        <f t="shared" si="297"/>
        <v>0</v>
      </c>
      <c r="W208" s="210">
        <f t="shared" si="297"/>
        <v>0</v>
      </c>
      <c r="X208" s="210">
        <f t="shared" si="297"/>
        <v>0</v>
      </c>
      <c r="Y208" s="210">
        <f t="shared" si="297"/>
        <v>0</v>
      </c>
      <c r="Z208" s="210">
        <f t="shared" si="297"/>
        <v>0</v>
      </c>
      <c r="AA208" s="210">
        <f t="shared" si="297"/>
        <v>0</v>
      </c>
      <c r="AB208" s="210">
        <f t="shared" si="297"/>
        <v>0</v>
      </c>
      <c r="AC208" s="210">
        <f t="shared" si="297"/>
        <v>0</v>
      </c>
      <c r="AD208" s="210">
        <f t="shared" si="297"/>
        <v>0</v>
      </c>
      <c r="AE208" s="210">
        <f t="shared" si="297"/>
        <v>0</v>
      </c>
      <c r="AF208" s="210">
        <f t="shared" si="297"/>
        <v>0</v>
      </c>
      <c r="AG208" s="210">
        <f t="shared" si="297"/>
        <v>0</v>
      </c>
      <c r="AH208" s="210">
        <f t="shared" si="297"/>
        <v>0</v>
      </c>
      <c r="AI208" s="210">
        <f t="shared" si="297"/>
        <v>0</v>
      </c>
      <c r="AJ208" s="210">
        <f t="shared" si="297"/>
        <v>0</v>
      </c>
      <c r="AK208" s="210">
        <f t="shared" si="297"/>
        <v>0</v>
      </c>
      <c r="AL208" s="210">
        <f t="shared" si="297"/>
        <v>0</v>
      </c>
      <c r="AM208" s="210">
        <f t="shared" si="297"/>
        <v>0</v>
      </c>
      <c r="AN208" s="210">
        <f t="shared" si="297"/>
        <v>0</v>
      </c>
      <c r="AO208" s="210">
        <f t="shared" si="297"/>
        <v>0</v>
      </c>
      <c r="AP208" s="210">
        <f t="shared" si="297"/>
        <v>0</v>
      </c>
      <c r="AQ208" s="210">
        <f t="shared" si="297"/>
        <v>0</v>
      </c>
      <c r="AR208" s="42">
        <f t="shared" si="297"/>
        <v>0</v>
      </c>
      <c r="AS208" s="42">
        <f t="shared" si="297"/>
        <v>0</v>
      </c>
      <c r="AT208" s="42">
        <f t="shared" si="297"/>
        <v>0</v>
      </c>
      <c r="AU208" s="42">
        <f t="shared" si="297"/>
        <v>0</v>
      </c>
      <c r="AV208" s="42">
        <f t="shared" si="297"/>
        <v>0</v>
      </c>
      <c r="AW208" s="42">
        <f t="shared" si="297"/>
        <v>0</v>
      </c>
      <c r="AX208" s="42">
        <f t="shared" si="297"/>
        <v>0</v>
      </c>
      <c r="AY208" s="42">
        <f t="shared" si="297"/>
        <v>0</v>
      </c>
      <c r="AZ208" s="42">
        <f t="shared" si="297"/>
        <v>0</v>
      </c>
      <c r="BA208" s="42">
        <f t="shared" si="297"/>
        <v>0</v>
      </c>
      <c r="BB208" s="42">
        <f t="shared" si="297"/>
        <v>0</v>
      </c>
      <c r="BC208" s="42">
        <f t="shared" si="297"/>
        <v>0</v>
      </c>
      <c r="BD208" s="42">
        <f t="shared" si="297"/>
        <v>0</v>
      </c>
      <c r="BE208" s="42">
        <f t="shared" si="297"/>
        <v>0</v>
      </c>
      <c r="BF208" s="42">
        <f t="shared" si="297"/>
        <v>0</v>
      </c>
      <c r="BG208" s="42">
        <f t="shared" si="297"/>
        <v>0</v>
      </c>
      <c r="BH208" s="42">
        <f t="shared" ref="BH208:BQ208" si="298">BH$159*BH170</f>
        <v>0</v>
      </c>
      <c r="BI208" s="42">
        <f t="shared" si="298"/>
        <v>0</v>
      </c>
      <c r="BJ208" s="42">
        <f t="shared" si="298"/>
        <v>0</v>
      </c>
      <c r="BK208" s="42">
        <f t="shared" si="298"/>
        <v>0</v>
      </c>
      <c r="BL208" s="42">
        <f t="shared" si="298"/>
        <v>0</v>
      </c>
      <c r="BM208" s="42">
        <f t="shared" si="298"/>
        <v>0</v>
      </c>
      <c r="BN208" s="42">
        <f t="shared" si="298"/>
        <v>0</v>
      </c>
      <c r="BO208" s="42">
        <f t="shared" si="298"/>
        <v>0</v>
      </c>
      <c r="BP208" s="42">
        <f t="shared" si="298"/>
        <v>0</v>
      </c>
      <c r="BQ208" s="42">
        <f t="shared" si="298"/>
        <v>0</v>
      </c>
    </row>
    <row r="209" spans="1:69" s="16" customFormat="1" ht="13" x14ac:dyDescent="0.3">
      <c r="E209" s="16" t="s">
        <v>253</v>
      </c>
      <c r="G209" s="64" t="str">
        <f>InpCompany!$F$11</f>
        <v>£m (2012-13 prices)</v>
      </c>
      <c r="H209" s="68">
        <f t="shared" si="292"/>
        <v>0</v>
      </c>
      <c r="I209" s="65"/>
      <c r="J209" s="210">
        <f t="shared" si="289"/>
        <v>0</v>
      </c>
      <c r="K209" s="210">
        <f t="shared" si="289"/>
        <v>0</v>
      </c>
      <c r="L209" s="210">
        <f t="shared" ref="L209:BG209" si="299">L$159*L171</f>
        <v>0</v>
      </c>
      <c r="M209" s="210">
        <f t="shared" si="299"/>
        <v>0</v>
      </c>
      <c r="N209" s="210">
        <f t="shared" si="299"/>
        <v>0</v>
      </c>
      <c r="O209" s="210">
        <f t="shared" si="299"/>
        <v>0</v>
      </c>
      <c r="P209" s="210">
        <f t="shared" si="299"/>
        <v>0</v>
      </c>
      <c r="Q209" s="210">
        <f t="shared" si="299"/>
        <v>0</v>
      </c>
      <c r="R209" s="210">
        <f t="shared" si="299"/>
        <v>0</v>
      </c>
      <c r="S209" s="210">
        <f t="shared" si="299"/>
        <v>0</v>
      </c>
      <c r="T209" s="210">
        <f t="shared" si="299"/>
        <v>0</v>
      </c>
      <c r="U209" s="210">
        <f t="shared" si="299"/>
        <v>0</v>
      </c>
      <c r="V209" s="210">
        <f t="shared" si="299"/>
        <v>0</v>
      </c>
      <c r="W209" s="210">
        <f t="shared" si="299"/>
        <v>0</v>
      </c>
      <c r="X209" s="210">
        <f t="shared" si="299"/>
        <v>0</v>
      </c>
      <c r="Y209" s="210">
        <f t="shared" si="299"/>
        <v>0</v>
      </c>
      <c r="Z209" s="210">
        <f t="shared" si="299"/>
        <v>0</v>
      </c>
      <c r="AA209" s="210">
        <f t="shared" si="299"/>
        <v>0</v>
      </c>
      <c r="AB209" s="210">
        <f t="shared" si="299"/>
        <v>0</v>
      </c>
      <c r="AC209" s="210">
        <f t="shared" si="299"/>
        <v>0</v>
      </c>
      <c r="AD209" s="210">
        <f t="shared" si="299"/>
        <v>0</v>
      </c>
      <c r="AE209" s="210">
        <f t="shared" si="299"/>
        <v>0</v>
      </c>
      <c r="AF209" s="210">
        <f t="shared" si="299"/>
        <v>0</v>
      </c>
      <c r="AG209" s="210">
        <f t="shared" si="299"/>
        <v>0</v>
      </c>
      <c r="AH209" s="210">
        <f t="shared" si="299"/>
        <v>0</v>
      </c>
      <c r="AI209" s="210">
        <f t="shared" si="299"/>
        <v>0</v>
      </c>
      <c r="AJ209" s="210">
        <f t="shared" si="299"/>
        <v>0</v>
      </c>
      <c r="AK209" s="210">
        <f t="shared" si="299"/>
        <v>0</v>
      </c>
      <c r="AL209" s="210">
        <f t="shared" si="299"/>
        <v>0</v>
      </c>
      <c r="AM209" s="210">
        <f t="shared" si="299"/>
        <v>0</v>
      </c>
      <c r="AN209" s="210">
        <f t="shared" si="299"/>
        <v>0</v>
      </c>
      <c r="AO209" s="210">
        <f t="shared" si="299"/>
        <v>0</v>
      </c>
      <c r="AP209" s="210">
        <f t="shared" si="299"/>
        <v>0</v>
      </c>
      <c r="AQ209" s="210">
        <f t="shared" si="299"/>
        <v>0</v>
      </c>
      <c r="AR209" s="42">
        <f t="shared" si="299"/>
        <v>0</v>
      </c>
      <c r="AS209" s="42">
        <f t="shared" si="299"/>
        <v>0</v>
      </c>
      <c r="AT209" s="42">
        <f t="shared" si="299"/>
        <v>0</v>
      </c>
      <c r="AU209" s="42">
        <f t="shared" si="299"/>
        <v>0</v>
      </c>
      <c r="AV209" s="42">
        <f t="shared" si="299"/>
        <v>0</v>
      </c>
      <c r="AW209" s="42">
        <f t="shared" si="299"/>
        <v>0</v>
      </c>
      <c r="AX209" s="42">
        <f t="shared" si="299"/>
        <v>0</v>
      </c>
      <c r="AY209" s="42">
        <f t="shared" si="299"/>
        <v>0</v>
      </c>
      <c r="AZ209" s="42">
        <f t="shared" si="299"/>
        <v>0</v>
      </c>
      <c r="BA209" s="42">
        <f t="shared" si="299"/>
        <v>0</v>
      </c>
      <c r="BB209" s="42">
        <f t="shared" si="299"/>
        <v>0</v>
      </c>
      <c r="BC209" s="42">
        <f t="shared" si="299"/>
        <v>0</v>
      </c>
      <c r="BD209" s="42">
        <f t="shared" si="299"/>
        <v>0</v>
      </c>
      <c r="BE209" s="42">
        <f t="shared" si="299"/>
        <v>0</v>
      </c>
      <c r="BF209" s="42">
        <f t="shared" si="299"/>
        <v>0</v>
      </c>
      <c r="BG209" s="42">
        <f t="shared" si="299"/>
        <v>0</v>
      </c>
      <c r="BH209" s="42">
        <f t="shared" ref="BH209:BQ209" si="300">BH$159*BH171</f>
        <v>0</v>
      </c>
      <c r="BI209" s="42">
        <f t="shared" si="300"/>
        <v>0</v>
      </c>
      <c r="BJ209" s="42">
        <f t="shared" si="300"/>
        <v>0</v>
      </c>
      <c r="BK209" s="42">
        <f t="shared" si="300"/>
        <v>0</v>
      </c>
      <c r="BL209" s="42">
        <f t="shared" si="300"/>
        <v>0</v>
      </c>
      <c r="BM209" s="42">
        <f t="shared" si="300"/>
        <v>0</v>
      </c>
      <c r="BN209" s="42">
        <f t="shared" si="300"/>
        <v>0</v>
      </c>
      <c r="BO209" s="42">
        <f t="shared" si="300"/>
        <v>0</v>
      </c>
      <c r="BP209" s="42">
        <f t="shared" si="300"/>
        <v>0</v>
      </c>
      <c r="BQ209" s="42">
        <f t="shared" si="300"/>
        <v>0</v>
      </c>
    </row>
    <row r="210" spans="1:69" s="16" customFormat="1" ht="13" x14ac:dyDescent="0.3">
      <c r="E210" s="16" t="s">
        <v>255</v>
      </c>
      <c r="G210" s="64" t="str">
        <f>InpCompany!$F$11</f>
        <v>£m (2012-13 prices)</v>
      </c>
      <c r="H210" s="68">
        <f t="shared" si="292"/>
        <v>0</v>
      </c>
      <c r="I210" s="65"/>
      <c r="J210" s="210">
        <f t="shared" si="289"/>
        <v>0</v>
      </c>
      <c r="K210" s="210">
        <f t="shared" si="289"/>
        <v>0</v>
      </c>
      <c r="L210" s="210">
        <f t="shared" ref="L210:BG210" si="301">L$159*L172</f>
        <v>0</v>
      </c>
      <c r="M210" s="210">
        <f t="shared" si="301"/>
        <v>0</v>
      </c>
      <c r="N210" s="210">
        <f t="shared" si="301"/>
        <v>0</v>
      </c>
      <c r="O210" s="210">
        <f t="shared" si="301"/>
        <v>0</v>
      </c>
      <c r="P210" s="210">
        <f t="shared" si="301"/>
        <v>0</v>
      </c>
      <c r="Q210" s="210">
        <f t="shared" si="301"/>
        <v>0</v>
      </c>
      <c r="R210" s="210">
        <f t="shared" si="301"/>
        <v>0</v>
      </c>
      <c r="S210" s="210">
        <f t="shared" si="301"/>
        <v>0</v>
      </c>
      <c r="T210" s="210">
        <f t="shared" si="301"/>
        <v>0</v>
      </c>
      <c r="U210" s="210">
        <f t="shared" si="301"/>
        <v>0</v>
      </c>
      <c r="V210" s="210">
        <f t="shared" si="301"/>
        <v>0</v>
      </c>
      <c r="W210" s="210">
        <f t="shared" si="301"/>
        <v>0</v>
      </c>
      <c r="X210" s="210">
        <f t="shared" si="301"/>
        <v>0</v>
      </c>
      <c r="Y210" s="210">
        <f t="shared" si="301"/>
        <v>0</v>
      </c>
      <c r="Z210" s="210">
        <f t="shared" si="301"/>
        <v>0</v>
      </c>
      <c r="AA210" s="210">
        <f t="shared" si="301"/>
        <v>0</v>
      </c>
      <c r="AB210" s="210">
        <f t="shared" si="301"/>
        <v>0</v>
      </c>
      <c r="AC210" s="210">
        <f t="shared" si="301"/>
        <v>0</v>
      </c>
      <c r="AD210" s="210">
        <f t="shared" si="301"/>
        <v>0</v>
      </c>
      <c r="AE210" s="210">
        <f t="shared" si="301"/>
        <v>0</v>
      </c>
      <c r="AF210" s="210">
        <f t="shared" si="301"/>
        <v>0</v>
      </c>
      <c r="AG210" s="210">
        <f t="shared" si="301"/>
        <v>0</v>
      </c>
      <c r="AH210" s="210">
        <f t="shared" si="301"/>
        <v>0</v>
      </c>
      <c r="AI210" s="210">
        <f t="shared" si="301"/>
        <v>0</v>
      </c>
      <c r="AJ210" s="210">
        <f t="shared" si="301"/>
        <v>0</v>
      </c>
      <c r="AK210" s="210">
        <f t="shared" si="301"/>
        <v>0</v>
      </c>
      <c r="AL210" s="210">
        <f t="shared" si="301"/>
        <v>0</v>
      </c>
      <c r="AM210" s="210">
        <f t="shared" si="301"/>
        <v>0</v>
      </c>
      <c r="AN210" s="210">
        <f t="shared" si="301"/>
        <v>0</v>
      </c>
      <c r="AO210" s="210">
        <f t="shared" si="301"/>
        <v>0</v>
      </c>
      <c r="AP210" s="210">
        <f t="shared" si="301"/>
        <v>0</v>
      </c>
      <c r="AQ210" s="210">
        <f t="shared" si="301"/>
        <v>0</v>
      </c>
      <c r="AR210" s="42">
        <f t="shared" si="301"/>
        <v>0</v>
      </c>
      <c r="AS210" s="42">
        <f t="shared" si="301"/>
        <v>0</v>
      </c>
      <c r="AT210" s="42">
        <f t="shared" si="301"/>
        <v>0</v>
      </c>
      <c r="AU210" s="42">
        <f t="shared" si="301"/>
        <v>0</v>
      </c>
      <c r="AV210" s="42">
        <f t="shared" si="301"/>
        <v>0</v>
      </c>
      <c r="AW210" s="42">
        <f t="shared" si="301"/>
        <v>0</v>
      </c>
      <c r="AX210" s="42">
        <f t="shared" si="301"/>
        <v>0</v>
      </c>
      <c r="AY210" s="42">
        <f t="shared" si="301"/>
        <v>0</v>
      </c>
      <c r="AZ210" s="42">
        <f t="shared" si="301"/>
        <v>0</v>
      </c>
      <c r="BA210" s="42">
        <f t="shared" si="301"/>
        <v>0</v>
      </c>
      <c r="BB210" s="42">
        <f t="shared" si="301"/>
        <v>0</v>
      </c>
      <c r="BC210" s="42">
        <f t="shared" si="301"/>
        <v>0</v>
      </c>
      <c r="BD210" s="42">
        <f t="shared" si="301"/>
        <v>0</v>
      </c>
      <c r="BE210" s="42">
        <f t="shared" si="301"/>
        <v>0</v>
      </c>
      <c r="BF210" s="42">
        <f t="shared" si="301"/>
        <v>0</v>
      </c>
      <c r="BG210" s="42">
        <f t="shared" si="301"/>
        <v>0</v>
      </c>
      <c r="BH210" s="42">
        <f t="shared" ref="BH210:BQ210" si="302">BH$159*BH172</f>
        <v>0</v>
      </c>
      <c r="BI210" s="42">
        <f t="shared" si="302"/>
        <v>0</v>
      </c>
      <c r="BJ210" s="42">
        <f t="shared" si="302"/>
        <v>0</v>
      </c>
      <c r="BK210" s="42">
        <f t="shared" si="302"/>
        <v>0</v>
      </c>
      <c r="BL210" s="42">
        <f t="shared" si="302"/>
        <v>0</v>
      </c>
      <c r="BM210" s="42">
        <f t="shared" si="302"/>
        <v>0</v>
      </c>
      <c r="BN210" s="42">
        <f t="shared" si="302"/>
        <v>0</v>
      </c>
      <c r="BO210" s="42">
        <f t="shared" si="302"/>
        <v>0</v>
      </c>
      <c r="BP210" s="42">
        <f t="shared" si="302"/>
        <v>0</v>
      </c>
      <c r="BQ210" s="42">
        <f t="shared" si="302"/>
        <v>0</v>
      </c>
    </row>
    <row r="211" spans="1:69" s="16" customFormat="1" ht="13" x14ac:dyDescent="0.3">
      <c r="E211" s="16" t="s">
        <v>257</v>
      </c>
      <c r="G211" s="64" t="str">
        <f>InpCompany!$F$11</f>
        <v>£m (2012-13 prices)</v>
      </c>
      <c r="H211" s="68">
        <f t="shared" si="292"/>
        <v>0</v>
      </c>
      <c r="I211" s="65"/>
      <c r="J211" s="222">
        <f t="shared" si="289"/>
        <v>0</v>
      </c>
      <c r="K211" s="222">
        <f t="shared" si="289"/>
        <v>0</v>
      </c>
      <c r="L211" s="222">
        <f t="shared" ref="L211:BG211" si="303">L$159*L173</f>
        <v>0</v>
      </c>
      <c r="M211" s="222">
        <f t="shared" si="303"/>
        <v>0</v>
      </c>
      <c r="N211" s="222">
        <f t="shared" si="303"/>
        <v>0</v>
      </c>
      <c r="O211" s="222">
        <f t="shared" si="303"/>
        <v>0</v>
      </c>
      <c r="P211" s="222">
        <f t="shared" si="303"/>
        <v>0</v>
      </c>
      <c r="Q211" s="222">
        <f t="shared" si="303"/>
        <v>0</v>
      </c>
      <c r="R211" s="222">
        <f t="shared" si="303"/>
        <v>0</v>
      </c>
      <c r="S211" s="222">
        <f t="shared" si="303"/>
        <v>0</v>
      </c>
      <c r="T211" s="222">
        <f t="shared" si="303"/>
        <v>0</v>
      </c>
      <c r="U211" s="222">
        <f t="shared" si="303"/>
        <v>0</v>
      </c>
      <c r="V211" s="222">
        <f t="shared" si="303"/>
        <v>0</v>
      </c>
      <c r="W211" s="222">
        <f t="shared" si="303"/>
        <v>0</v>
      </c>
      <c r="X211" s="222">
        <f t="shared" si="303"/>
        <v>0</v>
      </c>
      <c r="Y211" s="222">
        <f t="shared" si="303"/>
        <v>0</v>
      </c>
      <c r="Z211" s="222">
        <f t="shared" si="303"/>
        <v>0</v>
      </c>
      <c r="AA211" s="222">
        <f t="shared" si="303"/>
        <v>0</v>
      </c>
      <c r="AB211" s="222">
        <f t="shared" si="303"/>
        <v>0</v>
      </c>
      <c r="AC211" s="222">
        <f t="shared" si="303"/>
        <v>0</v>
      </c>
      <c r="AD211" s="222">
        <f t="shared" si="303"/>
        <v>0</v>
      </c>
      <c r="AE211" s="222">
        <f t="shared" si="303"/>
        <v>0</v>
      </c>
      <c r="AF211" s="222">
        <f t="shared" si="303"/>
        <v>0</v>
      </c>
      <c r="AG211" s="222">
        <f t="shared" si="303"/>
        <v>0</v>
      </c>
      <c r="AH211" s="222">
        <f t="shared" si="303"/>
        <v>0</v>
      </c>
      <c r="AI211" s="222">
        <f t="shared" si="303"/>
        <v>0</v>
      </c>
      <c r="AJ211" s="222">
        <f t="shared" si="303"/>
        <v>0</v>
      </c>
      <c r="AK211" s="222">
        <f t="shared" si="303"/>
        <v>0</v>
      </c>
      <c r="AL211" s="222">
        <f t="shared" si="303"/>
        <v>0</v>
      </c>
      <c r="AM211" s="222">
        <f t="shared" si="303"/>
        <v>0</v>
      </c>
      <c r="AN211" s="222">
        <f t="shared" si="303"/>
        <v>0</v>
      </c>
      <c r="AO211" s="222">
        <f t="shared" si="303"/>
        <v>0</v>
      </c>
      <c r="AP211" s="222">
        <f t="shared" si="303"/>
        <v>0</v>
      </c>
      <c r="AQ211" s="222">
        <f t="shared" si="303"/>
        <v>0</v>
      </c>
      <c r="AR211" s="42">
        <f t="shared" si="303"/>
        <v>0</v>
      </c>
      <c r="AS211" s="42">
        <f t="shared" si="303"/>
        <v>0</v>
      </c>
      <c r="AT211" s="42">
        <f t="shared" si="303"/>
        <v>0</v>
      </c>
      <c r="AU211" s="42">
        <f t="shared" si="303"/>
        <v>0</v>
      </c>
      <c r="AV211" s="42">
        <f t="shared" si="303"/>
        <v>0</v>
      </c>
      <c r="AW211" s="42">
        <f t="shared" si="303"/>
        <v>0</v>
      </c>
      <c r="AX211" s="42">
        <f t="shared" si="303"/>
        <v>0</v>
      </c>
      <c r="AY211" s="42">
        <f t="shared" si="303"/>
        <v>0</v>
      </c>
      <c r="AZ211" s="42">
        <f t="shared" si="303"/>
        <v>0</v>
      </c>
      <c r="BA211" s="42">
        <f t="shared" si="303"/>
        <v>0</v>
      </c>
      <c r="BB211" s="42">
        <f t="shared" si="303"/>
        <v>0</v>
      </c>
      <c r="BC211" s="42">
        <f t="shared" si="303"/>
        <v>0</v>
      </c>
      <c r="BD211" s="42">
        <f t="shared" si="303"/>
        <v>0</v>
      </c>
      <c r="BE211" s="42">
        <f t="shared" si="303"/>
        <v>0</v>
      </c>
      <c r="BF211" s="42">
        <f t="shared" si="303"/>
        <v>0</v>
      </c>
      <c r="BG211" s="42">
        <f t="shared" si="303"/>
        <v>0</v>
      </c>
      <c r="BH211" s="42">
        <f t="shared" ref="BH211:BQ211" si="304">BH$159*BH173</f>
        <v>0</v>
      </c>
      <c r="BI211" s="42">
        <f t="shared" si="304"/>
        <v>0</v>
      </c>
      <c r="BJ211" s="42">
        <f t="shared" si="304"/>
        <v>0</v>
      </c>
      <c r="BK211" s="42">
        <f t="shared" si="304"/>
        <v>0</v>
      </c>
      <c r="BL211" s="42">
        <f t="shared" si="304"/>
        <v>0</v>
      </c>
      <c r="BM211" s="42">
        <f t="shared" si="304"/>
        <v>0</v>
      </c>
      <c r="BN211" s="42">
        <f t="shared" si="304"/>
        <v>0</v>
      </c>
      <c r="BO211" s="42">
        <f t="shared" si="304"/>
        <v>0</v>
      </c>
      <c r="BP211" s="42">
        <f t="shared" si="304"/>
        <v>0</v>
      </c>
      <c r="BQ211" s="42">
        <f t="shared" si="304"/>
        <v>0</v>
      </c>
    </row>
    <row r="212" spans="1:69" s="16" customFormat="1" ht="13" x14ac:dyDescent="0.3">
      <c r="G212" s="64"/>
      <c r="H212" s="68"/>
      <c r="I212" s="65"/>
      <c r="J212" s="42"/>
      <c r="K212" s="42"/>
      <c r="L212" s="42"/>
      <c r="M212" s="42"/>
      <c r="N212" s="43"/>
      <c r="O212" s="43"/>
      <c r="P212" s="43"/>
      <c r="Q212" s="43"/>
      <c r="R212" s="43"/>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row>
    <row r="213" spans="1:69" s="16" customFormat="1" ht="13" x14ac:dyDescent="0.3">
      <c r="H213" s="30"/>
      <c r="J213" s="40"/>
      <c r="K213" s="40"/>
      <c r="L213" s="40"/>
      <c r="M213" s="40"/>
      <c r="N213" s="41"/>
      <c r="O213" s="41"/>
      <c r="P213" s="41"/>
      <c r="Q213" s="41"/>
      <c r="R213" s="41"/>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row>
    <row r="214" spans="1:69" s="50" customFormat="1" ht="13" x14ac:dyDescent="0.3">
      <c r="A214" s="8" t="s">
        <v>301</v>
      </c>
      <c r="B214" s="33"/>
      <c r="C214" s="34"/>
      <c r="D214" s="35"/>
      <c r="E214" s="35"/>
      <c r="F214" s="35"/>
      <c r="G214" s="36"/>
      <c r="H214" s="69"/>
      <c r="I214" s="36"/>
      <c r="J214" s="70"/>
      <c r="K214" s="70"/>
      <c r="L214" s="70"/>
      <c r="M214" s="70"/>
      <c r="N214" s="71"/>
      <c r="O214" s="71"/>
      <c r="P214" s="71"/>
      <c r="Q214" s="71"/>
      <c r="R214" s="71"/>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row>
    <row r="215" spans="1:69" s="16" customFormat="1" ht="13" x14ac:dyDescent="0.3">
      <c r="H215" s="30"/>
      <c r="N215" s="32"/>
      <c r="O215" s="32"/>
      <c r="P215" s="32"/>
      <c r="Q215" s="32"/>
      <c r="R215" s="32"/>
    </row>
    <row r="216" spans="1:69" s="16" customFormat="1" ht="13" x14ac:dyDescent="0.3">
      <c r="C216" s="47" t="s">
        <v>302</v>
      </c>
      <c r="H216" s="30"/>
      <c r="N216" s="32"/>
      <c r="O216" s="32"/>
      <c r="P216" s="32"/>
      <c r="Q216" s="32"/>
      <c r="R216" s="32"/>
    </row>
    <row r="217" spans="1:69" s="16" customFormat="1" ht="13" x14ac:dyDescent="0.3">
      <c r="C217" s="47"/>
      <c r="H217" s="30"/>
      <c r="N217" s="32"/>
      <c r="O217" s="32"/>
      <c r="P217" s="32"/>
      <c r="Q217" s="32"/>
      <c r="R217" s="32"/>
    </row>
    <row r="218" spans="1:69" s="16" customFormat="1" ht="13" x14ac:dyDescent="0.3">
      <c r="D218" s="31" t="s">
        <v>303</v>
      </c>
      <c r="H218" s="30"/>
      <c r="N218" s="32"/>
      <c r="O218" s="32"/>
      <c r="P218" s="32"/>
      <c r="Q218" s="32"/>
      <c r="R218" s="32"/>
    </row>
    <row r="219" spans="1:69" s="16" customFormat="1" ht="13" x14ac:dyDescent="0.3">
      <c r="E219" s="72" t="s">
        <v>245</v>
      </c>
      <c r="F219" s="72"/>
      <c r="G219" s="72" t="str">
        <f>InpCompany!$F$11</f>
        <v>£m (2012-13 prices)</v>
      </c>
      <c r="H219" s="73">
        <f t="shared" ref="H219:H225" si="305">H178</f>
        <v>0.37929416818181816</v>
      </c>
      <c r="I219" s="74"/>
      <c r="N219" s="32"/>
      <c r="O219" s="32"/>
      <c r="P219" s="32"/>
      <c r="Q219" s="32"/>
      <c r="R219" s="32"/>
    </row>
    <row r="220" spans="1:69" s="16" customFormat="1" ht="13" x14ac:dyDescent="0.3">
      <c r="E220" s="72" t="s">
        <v>247</v>
      </c>
      <c r="F220" s="72"/>
      <c r="G220" s="72" t="str">
        <f>InpCompany!$F$11</f>
        <v>£m (2012-13 prices)</v>
      </c>
      <c r="H220" s="73">
        <f t="shared" si="305"/>
        <v>10.388439839999998</v>
      </c>
      <c r="I220" s="74"/>
      <c r="N220" s="32"/>
      <c r="O220" s="32"/>
      <c r="P220" s="32"/>
      <c r="Q220" s="32"/>
      <c r="R220" s="32"/>
    </row>
    <row r="221" spans="1:69" s="16" customFormat="1" ht="13" x14ac:dyDescent="0.3">
      <c r="E221" s="72" t="s">
        <v>249</v>
      </c>
      <c r="F221" s="72"/>
      <c r="G221" s="72" t="str">
        <f>InpCompany!$F$11</f>
        <v>£m (2012-13 prices)</v>
      </c>
      <c r="H221" s="73">
        <f t="shared" si="305"/>
        <v>18.653945001</v>
      </c>
      <c r="I221" s="74"/>
      <c r="N221" s="32"/>
      <c r="O221" s="32"/>
      <c r="P221" s="32"/>
      <c r="Q221" s="32"/>
      <c r="R221" s="32"/>
    </row>
    <row r="222" spans="1:69" s="16" customFormat="1" ht="13" x14ac:dyDescent="0.3">
      <c r="E222" s="72" t="s">
        <v>251</v>
      </c>
      <c r="F222" s="72"/>
      <c r="G222" s="72" t="str">
        <f>InpCompany!$F$11</f>
        <v>£m (2012-13 prices)</v>
      </c>
      <c r="H222" s="73">
        <f t="shared" si="305"/>
        <v>0</v>
      </c>
      <c r="I222" s="74"/>
      <c r="N222" s="32"/>
      <c r="O222" s="32"/>
      <c r="P222" s="32"/>
      <c r="Q222" s="32"/>
      <c r="R222" s="32"/>
    </row>
    <row r="223" spans="1:69" s="16" customFormat="1" ht="13" x14ac:dyDescent="0.3">
      <c r="E223" s="72" t="s">
        <v>253</v>
      </c>
      <c r="F223" s="72"/>
      <c r="G223" s="72" t="str">
        <f>InpCompany!$F$11</f>
        <v>£m (2012-13 prices)</v>
      </c>
      <c r="H223" s="73">
        <f t="shared" si="305"/>
        <v>0</v>
      </c>
      <c r="I223" s="74"/>
      <c r="N223" s="32"/>
      <c r="O223" s="32"/>
      <c r="P223" s="32"/>
      <c r="Q223" s="32"/>
      <c r="R223" s="32"/>
    </row>
    <row r="224" spans="1:69" s="16" customFormat="1" ht="13" x14ac:dyDescent="0.3">
      <c r="E224" s="72" t="s">
        <v>255</v>
      </c>
      <c r="F224" s="72"/>
      <c r="G224" s="72" t="str">
        <f>InpCompany!$F$11</f>
        <v>£m (2012-13 prices)</v>
      </c>
      <c r="H224" s="73">
        <f t="shared" si="305"/>
        <v>0</v>
      </c>
      <c r="I224" s="74"/>
      <c r="N224" s="32"/>
      <c r="O224" s="32"/>
      <c r="P224" s="32"/>
      <c r="Q224" s="32"/>
      <c r="R224" s="32"/>
    </row>
    <row r="225" spans="4:18" s="16" customFormat="1" ht="13" x14ac:dyDescent="0.3">
      <c r="E225" s="72" t="s">
        <v>257</v>
      </c>
      <c r="F225" s="72"/>
      <c r="G225" s="72" t="str">
        <f>InpCompany!$F$11</f>
        <v>£m (2012-13 prices)</v>
      </c>
      <c r="H225" s="73">
        <f t="shared" si="305"/>
        <v>0</v>
      </c>
      <c r="I225" s="74"/>
      <c r="N225" s="32"/>
      <c r="O225" s="32"/>
      <c r="P225" s="32"/>
      <c r="Q225" s="32"/>
      <c r="R225" s="32"/>
    </row>
    <row r="226" spans="4:18" s="16" customFormat="1" ht="13" x14ac:dyDescent="0.3">
      <c r="H226" s="30"/>
      <c r="N226" s="32"/>
      <c r="O226" s="32"/>
      <c r="P226" s="32"/>
      <c r="Q226" s="32"/>
      <c r="R226" s="32"/>
    </row>
    <row r="227" spans="4:18" s="16" customFormat="1" ht="13" x14ac:dyDescent="0.3">
      <c r="D227" s="31" t="s">
        <v>304</v>
      </c>
      <c r="H227" s="30"/>
      <c r="N227" s="32"/>
      <c r="O227" s="32"/>
      <c r="P227" s="32"/>
      <c r="Q227" s="32"/>
      <c r="R227" s="32"/>
    </row>
    <row r="228" spans="4:18" s="16" customFormat="1" ht="13" x14ac:dyDescent="0.3">
      <c r="E228" s="72" t="s">
        <v>245</v>
      </c>
      <c r="F228" s="72"/>
      <c r="G228" s="72" t="str">
        <f>InpCompany!$F$11</f>
        <v>£m (2012-13 prices)</v>
      </c>
      <c r="H228" s="73">
        <f t="shared" ref="H228:H234" si="306">H187</f>
        <v>0</v>
      </c>
      <c r="I228" s="74"/>
      <c r="N228" s="32"/>
      <c r="O228" s="32"/>
      <c r="P228" s="32"/>
      <c r="Q228" s="32"/>
      <c r="R228" s="32"/>
    </row>
    <row r="229" spans="4:18" s="16" customFormat="1" ht="13" x14ac:dyDescent="0.3">
      <c r="E229" s="72" t="s">
        <v>247</v>
      </c>
      <c r="F229" s="72"/>
      <c r="G229" s="72" t="str">
        <f>InpCompany!$F$11</f>
        <v>£m (2012-13 prices)</v>
      </c>
      <c r="H229" s="73">
        <f t="shared" si="306"/>
        <v>-1.7500116000042594</v>
      </c>
      <c r="I229" s="74"/>
      <c r="N229" s="32"/>
      <c r="O229" s="32"/>
      <c r="P229" s="32"/>
      <c r="Q229" s="32"/>
      <c r="R229" s="32"/>
    </row>
    <row r="230" spans="4:18" s="16" customFormat="1" ht="13" x14ac:dyDescent="0.3">
      <c r="E230" s="72" t="s">
        <v>249</v>
      </c>
      <c r="F230" s="72"/>
      <c r="G230" s="72" t="str">
        <f>InpCompany!$F$11</f>
        <v>£m (2012-13 prices)</v>
      </c>
      <c r="H230" s="73">
        <f t="shared" si="306"/>
        <v>0</v>
      </c>
      <c r="I230" s="74"/>
      <c r="N230" s="32"/>
      <c r="O230" s="32"/>
      <c r="P230" s="32"/>
      <c r="Q230" s="32"/>
      <c r="R230" s="32"/>
    </row>
    <row r="231" spans="4:18" s="16" customFormat="1" ht="13" x14ac:dyDescent="0.3">
      <c r="E231" s="72" t="s">
        <v>251</v>
      </c>
      <c r="F231" s="72"/>
      <c r="G231" s="72" t="str">
        <f>InpCompany!$F$11</f>
        <v>£m (2012-13 prices)</v>
      </c>
      <c r="H231" s="73">
        <f t="shared" si="306"/>
        <v>0</v>
      </c>
      <c r="I231" s="74"/>
      <c r="N231" s="32"/>
      <c r="O231" s="32"/>
      <c r="P231" s="32"/>
      <c r="Q231" s="32"/>
      <c r="R231" s="32"/>
    </row>
    <row r="232" spans="4:18" s="16" customFormat="1" ht="13" x14ac:dyDescent="0.3">
      <c r="E232" s="72" t="s">
        <v>253</v>
      </c>
      <c r="F232" s="72"/>
      <c r="G232" s="72" t="str">
        <f>InpCompany!$F$11</f>
        <v>£m (2012-13 prices)</v>
      </c>
      <c r="H232" s="73">
        <f t="shared" si="306"/>
        <v>0</v>
      </c>
      <c r="I232" s="74"/>
      <c r="N232" s="32"/>
      <c r="O232" s="32"/>
      <c r="P232" s="32"/>
      <c r="Q232" s="32"/>
      <c r="R232" s="32"/>
    </row>
    <row r="233" spans="4:18" s="16" customFormat="1" ht="13" x14ac:dyDescent="0.3">
      <c r="E233" s="72" t="s">
        <v>255</v>
      </c>
      <c r="F233" s="72"/>
      <c r="G233" s="72" t="str">
        <f>InpCompany!$F$11</f>
        <v>£m (2012-13 prices)</v>
      </c>
      <c r="H233" s="73">
        <f t="shared" si="306"/>
        <v>0</v>
      </c>
      <c r="I233" s="74"/>
      <c r="N233" s="32"/>
      <c r="O233" s="32"/>
      <c r="P233" s="32"/>
      <c r="Q233" s="32"/>
      <c r="R233" s="32"/>
    </row>
    <row r="234" spans="4:18" s="16" customFormat="1" ht="13" x14ac:dyDescent="0.3">
      <c r="E234" s="72" t="s">
        <v>257</v>
      </c>
      <c r="F234" s="72"/>
      <c r="G234" s="72" t="str">
        <f>InpCompany!$F$11</f>
        <v>£m (2012-13 prices)</v>
      </c>
      <c r="H234" s="73">
        <f t="shared" si="306"/>
        <v>0</v>
      </c>
      <c r="I234" s="74"/>
      <c r="N234" s="32"/>
      <c r="O234" s="32"/>
      <c r="P234" s="32"/>
      <c r="Q234" s="32"/>
      <c r="R234" s="32"/>
    </row>
    <row r="235" spans="4:18" s="16" customFormat="1" ht="13" x14ac:dyDescent="0.3">
      <c r="H235" s="30"/>
      <c r="N235" s="32"/>
      <c r="O235" s="32"/>
      <c r="P235" s="32"/>
      <c r="Q235" s="32"/>
      <c r="R235" s="32"/>
    </row>
    <row r="236" spans="4:18" s="16" customFormat="1" ht="13" x14ac:dyDescent="0.3">
      <c r="D236" s="31" t="s">
        <v>305</v>
      </c>
      <c r="E236" s="31"/>
      <c r="F236" s="31"/>
      <c r="H236" s="30"/>
      <c r="N236" s="32"/>
      <c r="O236" s="32"/>
      <c r="P236" s="32"/>
      <c r="Q236" s="32"/>
      <c r="R236" s="32"/>
    </row>
    <row r="237" spans="4:18" s="16" customFormat="1" ht="13" x14ac:dyDescent="0.3">
      <c r="E237" s="16" t="s">
        <v>245</v>
      </c>
      <c r="G237" s="16" t="str">
        <f>InpCompany!$F$11</f>
        <v>£m (2012-13 prices)</v>
      </c>
      <c r="H237" s="68">
        <f t="shared" ref="H237:H243" si="307">H196</f>
        <v>0</v>
      </c>
      <c r="I237" s="65"/>
      <c r="N237" s="32"/>
      <c r="O237" s="32"/>
      <c r="P237" s="32"/>
      <c r="Q237" s="32"/>
      <c r="R237" s="32"/>
    </row>
    <row r="238" spans="4:18" s="16" customFormat="1" ht="13" x14ac:dyDescent="0.3">
      <c r="E238" s="16" t="s">
        <v>247</v>
      </c>
      <c r="G238" s="16" t="str">
        <f>InpCompany!$F$11</f>
        <v>£m (2012-13 prices)</v>
      </c>
      <c r="H238" s="68">
        <f t="shared" si="307"/>
        <v>0</v>
      </c>
      <c r="I238" s="65"/>
      <c r="N238" s="32"/>
      <c r="O238" s="32"/>
      <c r="P238" s="32"/>
      <c r="Q238" s="32"/>
      <c r="R238" s="32"/>
    </row>
    <row r="239" spans="4:18" s="16" customFormat="1" ht="13" x14ac:dyDescent="0.3">
      <c r="E239" s="16" t="s">
        <v>249</v>
      </c>
      <c r="G239" s="16" t="str">
        <f>InpCompany!$F$11</f>
        <v>£m (2012-13 prices)</v>
      </c>
      <c r="H239" s="68">
        <f t="shared" si="307"/>
        <v>0</v>
      </c>
      <c r="I239" s="65"/>
      <c r="N239" s="32"/>
      <c r="O239" s="32"/>
      <c r="P239" s="32"/>
      <c r="Q239" s="32"/>
      <c r="R239" s="32"/>
    </row>
    <row r="240" spans="4:18" s="16" customFormat="1" ht="13" x14ac:dyDescent="0.3">
      <c r="E240" s="16" t="s">
        <v>251</v>
      </c>
      <c r="G240" s="16" t="str">
        <f>InpCompany!$F$11</f>
        <v>£m (2012-13 prices)</v>
      </c>
      <c r="H240" s="68">
        <f t="shared" si="307"/>
        <v>0</v>
      </c>
      <c r="I240" s="65"/>
      <c r="N240" s="32"/>
      <c r="O240" s="32"/>
      <c r="P240" s="32"/>
      <c r="Q240" s="32"/>
      <c r="R240" s="32"/>
    </row>
    <row r="241" spans="4:18" s="16" customFormat="1" ht="13" x14ac:dyDescent="0.3">
      <c r="E241" s="16" t="s">
        <v>253</v>
      </c>
      <c r="G241" s="16" t="str">
        <f>InpCompany!$F$11</f>
        <v>£m (2012-13 prices)</v>
      </c>
      <c r="H241" s="68">
        <f t="shared" si="307"/>
        <v>0</v>
      </c>
      <c r="I241" s="65"/>
      <c r="N241" s="32"/>
      <c r="O241" s="32"/>
      <c r="P241" s="32"/>
      <c r="Q241" s="32"/>
      <c r="R241" s="32"/>
    </row>
    <row r="242" spans="4:18" s="16" customFormat="1" ht="13" x14ac:dyDescent="0.3">
      <c r="E242" s="16" t="s">
        <v>255</v>
      </c>
      <c r="G242" s="16" t="str">
        <f>InpCompany!$F$11</f>
        <v>£m (2012-13 prices)</v>
      </c>
      <c r="H242" s="68">
        <f t="shared" si="307"/>
        <v>0</v>
      </c>
      <c r="I242" s="65"/>
      <c r="N242" s="32"/>
      <c r="O242" s="32"/>
      <c r="P242" s="32"/>
      <c r="Q242" s="32"/>
      <c r="R242" s="32"/>
    </row>
    <row r="243" spans="4:18" s="16" customFormat="1" ht="13" x14ac:dyDescent="0.3">
      <c r="E243" s="16" t="s">
        <v>257</v>
      </c>
      <c r="G243" s="16" t="str">
        <f>InpCompany!$F$11</f>
        <v>£m (2012-13 prices)</v>
      </c>
      <c r="H243" s="68">
        <f t="shared" si="307"/>
        <v>0</v>
      </c>
      <c r="I243" s="65"/>
      <c r="N243" s="32"/>
      <c r="O243" s="32"/>
      <c r="P243" s="32"/>
      <c r="Q243" s="32"/>
      <c r="R243" s="32"/>
    </row>
    <row r="244" spans="4:18" s="16" customFormat="1" ht="13" x14ac:dyDescent="0.3">
      <c r="H244" s="68"/>
      <c r="I244" s="65"/>
      <c r="N244" s="32"/>
      <c r="O244" s="32"/>
      <c r="P244" s="32"/>
      <c r="Q244" s="32"/>
      <c r="R244" s="32"/>
    </row>
    <row r="245" spans="4:18" s="16" customFormat="1" ht="13" x14ac:dyDescent="0.3">
      <c r="D245" s="31" t="s">
        <v>306</v>
      </c>
      <c r="E245" s="31"/>
      <c r="F245" s="31"/>
      <c r="H245" s="68"/>
      <c r="I245" s="65"/>
      <c r="N245" s="32"/>
      <c r="O245" s="32"/>
      <c r="P245" s="32"/>
      <c r="Q245" s="32"/>
      <c r="R245" s="32"/>
    </row>
    <row r="246" spans="4:18" s="16" customFormat="1" ht="13" x14ac:dyDescent="0.3">
      <c r="E246" s="72" t="s">
        <v>245</v>
      </c>
      <c r="F246" s="72"/>
      <c r="G246" s="72" t="str">
        <f>InpCompany!$F$11</f>
        <v>£m (2012-13 prices)</v>
      </c>
      <c r="H246" s="73">
        <f t="shared" ref="H246:H252" si="308">H205</f>
        <v>0</v>
      </c>
      <c r="I246" s="74"/>
      <c r="N246" s="32"/>
      <c r="O246" s="32"/>
      <c r="P246" s="32"/>
      <c r="Q246" s="32"/>
      <c r="R246" s="32"/>
    </row>
    <row r="247" spans="4:18" s="16" customFormat="1" ht="13" x14ac:dyDescent="0.3">
      <c r="E247" s="72" t="s">
        <v>247</v>
      </c>
      <c r="F247" s="72"/>
      <c r="G247" s="72" t="str">
        <f>InpCompany!$F$11</f>
        <v>£m (2012-13 prices)</v>
      </c>
      <c r="H247" s="73">
        <f t="shared" si="308"/>
        <v>0</v>
      </c>
      <c r="I247" s="74"/>
      <c r="N247" s="32"/>
      <c r="O247" s="32"/>
      <c r="P247" s="32"/>
      <c r="Q247" s="32"/>
      <c r="R247" s="32"/>
    </row>
    <row r="248" spans="4:18" s="16" customFormat="1" ht="13" x14ac:dyDescent="0.3">
      <c r="E248" s="72" t="s">
        <v>249</v>
      </c>
      <c r="F248" s="72"/>
      <c r="G248" s="72" t="str">
        <f>InpCompany!$F$11</f>
        <v>£m (2012-13 prices)</v>
      </c>
      <c r="H248" s="73">
        <f t="shared" si="308"/>
        <v>0</v>
      </c>
      <c r="I248" s="74"/>
      <c r="N248" s="32"/>
      <c r="O248" s="32"/>
      <c r="P248" s="32"/>
      <c r="Q248" s="32"/>
      <c r="R248" s="32"/>
    </row>
    <row r="249" spans="4:18" s="16" customFormat="1" ht="13" x14ac:dyDescent="0.3">
      <c r="E249" s="72" t="s">
        <v>251</v>
      </c>
      <c r="F249" s="72"/>
      <c r="G249" s="72" t="str">
        <f>InpCompany!$F$11</f>
        <v>£m (2012-13 prices)</v>
      </c>
      <c r="H249" s="73">
        <f t="shared" si="308"/>
        <v>0</v>
      </c>
      <c r="I249" s="74"/>
      <c r="N249" s="32"/>
      <c r="O249" s="32"/>
      <c r="P249" s="32"/>
      <c r="Q249" s="32"/>
      <c r="R249" s="32"/>
    </row>
    <row r="250" spans="4:18" s="16" customFormat="1" ht="13" x14ac:dyDescent="0.3">
      <c r="E250" s="72" t="s">
        <v>253</v>
      </c>
      <c r="F250" s="72"/>
      <c r="G250" s="72" t="str">
        <f>InpCompany!$F$11</f>
        <v>£m (2012-13 prices)</v>
      </c>
      <c r="H250" s="73">
        <f t="shared" si="308"/>
        <v>0</v>
      </c>
      <c r="I250" s="74"/>
      <c r="N250" s="32"/>
      <c r="O250" s="32"/>
      <c r="P250" s="32"/>
      <c r="Q250" s="32"/>
      <c r="R250" s="32"/>
    </row>
    <row r="251" spans="4:18" s="16" customFormat="1" ht="13" x14ac:dyDescent="0.3">
      <c r="E251" s="72" t="s">
        <v>255</v>
      </c>
      <c r="F251" s="72"/>
      <c r="G251" s="72" t="str">
        <f>InpCompany!$F$11</f>
        <v>£m (2012-13 prices)</v>
      </c>
      <c r="H251" s="73">
        <f t="shared" si="308"/>
        <v>0</v>
      </c>
      <c r="I251" s="74"/>
      <c r="N251" s="32"/>
      <c r="O251" s="32"/>
      <c r="P251" s="32"/>
      <c r="Q251" s="32"/>
      <c r="R251" s="32"/>
    </row>
    <row r="252" spans="4:18" s="16" customFormat="1" ht="13" x14ac:dyDescent="0.3">
      <c r="E252" s="72" t="s">
        <v>257</v>
      </c>
      <c r="F252" s="72"/>
      <c r="G252" s="72" t="str">
        <f>InpCompany!$F$11</f>
        <v>£m (2012-13 prices)</v>
      </c>
      <c r="H252" s="73">
        <f t="shared" si="308"/>
        <v>0</v>
      </c>
      <c r="I252" s="74"/>
      <c r="N252" s="32"/>
      <c r="O252" s="32"/>
      <c r="P252" s="32"/>
      <c r="Q252" s="32"/>
      <c r="R252" s="32"/>
    </row>
    <row r="253" spans="4:18" s="16" customFormat="1" ht="13" x14ac:dyDescent="0.3">
      <c r="E253" s="72"/>
      <c r="F253" s="72"/>
      <c r="G253" s="72"/>
      <c r="H253" s="73"/>
      <c r="I253" s="74"/>
      <c r="N253" s="32"/>
      <c r="O253" s="32"/>
      <c r="P253" s="32"/>
      <c r="Q253" s="32"/>
      <c r="R253" s="32"/>
    </row>
    <row r="254" spans="4:18" s="16" customFormat="1" ht="13" x14ac:dyDescent="0.3">
      <c r="D254" s="31" t="s">
        <v>307</v>
      </c>
      <c r="E254" s="31"/>
      <c r="F254" s="31"/>
      <c r="H254" s="30"/>
      <c r="I254" s="74"/>
      <c r="N254" s="32"/>
      <c r="O254" s="32"/>
      <c r="P254" s="32"/>
      <c r="Q254" s="32"/>
      <c r="R254" s="32"/>
    </row>
    <row r="255" spans="4:18" s="16" customFormat="1" ht="13" x14ac:dyDescent="0.3">
      <c r="E255" s="72" t="s">
        <v>245</v>
      </c>
      <c r="F255" s="72"/>
      <c r="G255" s="72" t="str">
        <f>InpCompany!$F$11</f>
        <v>£m (2012-13 prices)</v>
      </c>
      <c r="H255" s="73">
        <f>H219-H237</f>
        <v>0.37929416818181816</v>
      </c>
      <c r="I255" s="74"/>
      <c r="N255" s="32"/>
      <c r="O255" s="32"/>
      <c r="P255" s="32"/>
      <c r="Q255" s="32"/>
      <c r="R255" s="32"/>
    </row>
    <row r="256" spans="4:18" s="16" customFormat="1" ht="13" x14ac:dyDescent="0.3">
      <c r="E256" s="72" t="s">
        <v>247</v>
      </c>
      <c r="F256" s="72"/>
      <c r="G256" s="72" t="str">
        <f>InpCompany!$F$11</f>
        <v>£m (2012-13 prices)</v>
      </c>
      <c r="H256" s="73">
        <f t="shared" ref="H256:H261" si="309">H220-H238</f>
        <v>10.388439839999998</v>
      </c>
      <c r="I256" s="74"/>
      <c r="N256" s="32"/>
      <c r="O256" s="32"/>
      <c r="P256" s="32"/>
      <c r="Q256" s="32"/>
      <c r="R256" s="32"/>
    </row>
    <row r="257" spans="3:18" s="16" customFormat="1" ht="13" x14ac:dyDescent="0.3">
      <c r="E257" s="72" t="s">
        <v>249</v>
      </c>
      <c r="F257" s="72"/>
      <c r="G257" s="72" t="str">
        <f>InpCompany!$F$11</f>
        <v>£m (2012-13 prices)</v>
      </c>
      <c r="H257" s="73">
        <f t="shared" si="309"/>
        <v>18.653945001</v>
      </c>
      <c r="I257" s="74"/>
      <c r="N257" s="32"/>
      <c r="O257" s="32"/>
      <c r="P257" s="32"/>
      <c r="Q257" s="32"/>
      <c r="R257" s="32"/>
    </row>
    <row r="258" spans="3:18" s="16" customFormat="1" ht="13" x14ac:dyDescent="0.3">
      <c r="E258" s="72" t="s">
        <v>251</v>
      </c>
      <c r="F258" s="72"/>
      <c r="G258" s="72" t="str">
        <f>InpCompany!$F$11</f>
        <v>£m (2012-13 prices)</v>
      </c>
      <c r="H258" s="73">
        <f t="shared" si="309"/>
        <v>0</v>
      </c>
      <c r="I258" s="74"/>
      <c r="N258" s="32"/>
      <c r="O258" s="32"/>
      <c r="P258" s="32"/>
      <c r="Q258" s="32"/>
      <c r="R258" s="32"/>
    </row>
    <row r="259" spans="3:18" s="16" customFormat="1" ht="13" x14ac:dyDescent="0.3">
      <c r="E259" s="72" t="s">
        <v>253</v>
      </c>
      <c r="F259" s="72"/>
      <c r="G259" s="72" t="str">
        <f>InpCompany!$F$11</f>
        <v>£m (2012-13 prices)</v>
      </c>
      <c r="H259" s="73">
        <f t="shared" si="309"/>
        <v>0</v>
      </c>
      <c r="I259" s="74"/>
      <c r="N259" s="32"/>
      <c r="O259" s="32"/>
      <c r="P259" s="32"/>
      <c r="Q259" s="32"/>
      <c r="R259" s="32"/>
    </row>
    <row r="260" spans="3:18" s="16" customFormat="1" ht="13" x14ac:dyDescent="0.3">
      <c r="E260" s="72" t="s">
        <v>255</v>
      </c>
      <c r="F260" s="72"/>
      <c r="G260" s="72" t="str">
        <f>InpCompany!$F$11</f>
        <v>£m (2012-13 prices)</v>
      </c>
      <c r="H260" s="73">
        <f t="shared" si="309"/>
        <v>0</v>
      </c>
      <c r="I260" s="74"/>
      <c r="N260" s="32"/>
      <c r="O260" s="32"/>
      <c r="P260" s="32"/>
      <c r="Q260" s="32"/>
      <c r="R260" s="32"/>
    </row>
    <row r="261" spans="3:18" s="16" customFormat="1" ht="13" x14ac:dyDescent="0.3">
      <c r="E261" s="72" t="s">
        <v>257</v>
      </c>
      <c r="F261" s="72"/>
      <c r="G261" s="72" t="str">
        <f>InpCompany!$F$11</f>
        <v>£m (2012-13 prices)</v>
      </c>
      <c r="H261" s="73">
        <f t="shared" si="309"/>
        <v>0</v>
      </c>
      <c r="I261" s="74"/>
      <c r="N261" s="32"/>
      <c r="O261" s="32"/>
      <c r="P261" s="32"/>
      <c r="Q261" s="32"/>
      <c r="R261" s="32"/>
    </row>
    <row r="262" spans="3:18" s="16" customFormat="1" ht="13" x14ac:dyDescent="0.3">
      <c r="H262" s="68"/>
      <c r="I262" s="74"/>
      <c r="N262" s="32"/>
      <c r="O262" s="32"/>
      <c r="P262" s="32"/>
      <c r="Q262" s="32"/>
      <c r="R262" s="32"/>
    </row>
    <row r="263" spans="3:18" s="16" customFormat="1" ht="13" x14ac:dyDescent="0.3">
      <c r="D263" s="31" t="s">
        <v>308</v>
      </c>
      <c r="E263" s="31"/>
      <c r="F263" s="31"/>
      <c r="H263" s="68"/>
      <c r="I263" s="74"/>
      <c r="N263" s="32"/>
      <c r="O263" s="32"/>
      <c r="P263" s="32"/>
      <c r="Q263" s="32"/>
      <c r="R263" s="32"/>
    </row>
    <row r="264" spans="3:18" s="16" customFormat="1" ht="13" x14ac:dyDescent="0.3">
      <c r="E264" s="72" t="s">
        <v>245</v>
      </c>
      <c r="F264" s="72"/>
      <c r="G264" s="72" t="str">
        <f>InpCompany!$F$11</f>
        <v>£m (2012-13 prices)</v>
      </c>
      <c r="H264" s="73">
        <f>H228-H246</f>
        <v>0</v>
      </c>
      <c r="I264" s="74"/>
      <c r="N264" s="32"/>
      <c r="O264" s="32"/>
      <c r="P264" s="32"/>
      <c r="Q264" s="32"/>
      <c r="R264" s="32"/>
    </row>
    <row r="265" spans="3:18" s="16" customFormat="1" ht="13" x14ac:dyDescent="0.3">
      <c r="E265" s="72" t="s">
        <v>247</v>
      </c>
      <c r="F265" s="72"/>
      <c r="G265" s="72" t="str">
        <f>InpCompany!$F$11</f>
        <v>£m (2012-13 prices)</v>
      </c>
      <c r="H265" s="73">
        <f t="shared" ref="H265:H270" si="310">H229-H247</f>
        <v>-1.7500116000042594</v>
      </c>
      <c r="I265" s="74"/>
      <c r="N265" s="32"/>
      <c r="O265" s="32"/>
      <c r="P265" s="32"/>
      <c r="Q265" s="32"/>
      <c r="R265" s="32"/>
    </row>
    <row r="266" spans="3:18" s="16" customFormat="1" ht="13" x14ac:dyDescent="0.3">
      <c r="E266" s="72" t="s">
        <v>249</v>
      </c>
      <c r="F266" s="72"/>
      <c r="G266" s="72" t="str">
        <f>InpCompany!$F$11</f>
        <v>£m (2012-13 prices)</v>
      </c>
      <c r="H266" s="73">
        <f t="shared" si="310"/>
        <v>0</v>
      </c>
      <c r="I266" s="74"/>
      <c r="N266" s="32"/>
      <c r="O266" s="32"/>
      <c r="P266" s="32"/>
      <c r="Q266" s="32"/>
      <c r="R266" s="32"/>
    </row>
    <row r="267" spans="3:18" s="16" customFormat="1" ht="13" x14ac:dyDescent="0.3">
      <c r="E267" s="72" t="s">
        <v>251</v>
      </c>
      <c r="F267" s="72"/>
      <c r="G267" s="72" t="str">
        <f>InpCompany!$F$11</f>
        <v>£m (2012-13 prices)</v>
      </c>
      <c r="H267" s="73">
        <f t="shared" si="310"/>
        <v>0</v>
      </c>
      <c r="I267" s="74"/>
      <c r="N267" s="32"/>
      <c r="O267" s="32"/>
      <c r="P267" s="32"/>
      <c r="Q267" s="32"/>
      <c r="R267" s="32"/>
    </row>
    <row r="268" spans="3:18" s="16" customFormat="1" ht="13" x14ac:dyDescent="0.3">
      <c r="E268" s="72" t="s">
        <v>253</v>
      </c>
      <c r="F268" s="72"/>
      <c r="G268" s="72" t="str">
        <f>InpCompany!$F$11</f>
        <v>£m (2012-13 prices)</v>
      </c>
      <c r="H268" s="73">
        <f t="shared" si="310"/>
        <v>0</v>
      </c>
      <c r="I268" s="74"/>
      <c r="N268" s="32"/>
      <c r="O268" s="32"/>
      <c r="P268" s="32"/>
      <c r="Q268" s="32"/>
      <c r="R268" s="32"/>
    </row>
    <row r="269" spans="3:18" s="16" customFormat="1" ht="13" x14ac:dyDescent="0.3">
      <c r="E269" s="72" t="s">
        <v>255</v>
      </c>
      <c r="F269" s="72"/>
      <c r="G269" s="72" t="str">
        <f>InpCompany!$F$11</f>
        <v>£m (2012-13 prices)</v>
      </c>
      <c r="H269" s="73">
        <f t="shared" si="310"/>
        <v>0</v>
      </c>
      <c r="I269" s="74"/>
      <c r="N269" s="32"/>
      <c r="O269" s="32"/>
      <c r="P269" s="32"/>
      <c r="Q269" s="32"/>
      <c r="R269" s="32"/>
    </row>
    <row r="270" spans="3:18" s="16" customFormat="1" ht="13" x14ac:dyDescent="0.3">
      <c r="E270" s="72" t="s">
        <v>257</v>
      </c>
      <c r="F270" s="72"/>
      <c r="G270" s="72" t="str">
        <f>InpCompany!$F$11</f>
        <v>£m (2012-13 prices)</v>
      </c>
      <c r="H270" s="73">
        <f t="shared" si="310"/>
        <v>0</v>
      </c>
      <c r="I270" s="74"/>
      <c r="N270" s="32"/>
      <c r="O270" s="32"/>
      <c r="P270" s="32"/>
      <c r="Q270" s="32"/>
      <c r="R270" s="32"/>
    </row>
    <row r="271" spans="3:18" s="16" customFormat="1" ht="13" x14ac:dyDescent="0.3">
      <c r="E271" s="72"/>
      <c r="F271" s="72"/>
      <c r="G271" s="72"/>
      <c r="H271" s="73"/>
      <c r="I271" s="74"/>
      <c r="N271" s="32"/>
      <c r="O271" s="32"/>
      <c r="P271" s="32"/>
      <c r="Q271" s="32"/>
      <c r="R271" s="32"/>
    </row>
    <row r="272" spans="3:18" s="16" customFormat="1" ht="13" x14ac:dyDescent="0.3">
      <c r="C272" s="47" t="s">
        <v>309</v>
      </c>
      <c r="H272" s="30"/>
      <c r="N272" s="32"/>
      <c r="O272" s="32"/>
      <c r="P272" s="32"/>
      <c r="Q272" s="32"/>
      <c r="R272" s="32"/>
    </row>
    <row r="273" spans="4:18" s="16" customFormat="1" ht="13" x14ac:dyDescent="0.3">
      <c r="D273" s="31"/>
      <c r="H273" s="30"/>
      <c r="N273" s="32"/>
      <c r="O273" s="32"/>
      <c r="P273" s="32"/>
      <c r="Q273" s="32"/>
      <c r="R273" s="32"/>
    </row>
    <row r="274" spans="4:18" s="16" customFormat="1" ht="13" x14ac:dyDescent="0.3">
      <c r="D274" s="31" t="s">
        <v>310</v>
      </c>
      <c r="H274" s="30"/>
      <c r="N274" s="32"/>
      <c r="O274" s="32"/>
      <c r="P274" s="32"/>
      <c r="Q274" s="32"/>
      <c r="R274" s="32"/>
    </row>
    <row r="275" spans="4:18" s="16" customFormat="1" ht="13" x14ac:dyDescent="0.3">
      <c r="E275" s="72" t="s">
        <v>245</v>
      </c>
      <c r="F275" s="72"/>
      <c r="G275" s="72" t="s">
        <v>95</v>
      </c>
      <c r="H275" s="75">
        <f>IF(H219=0,0,H237/H219)</f>
        <v>0</v>
      </c>
      <c r="I275" s="76"/>
      <c r="N275" s="32"/>
      <c r="O275" s="32"/>
      <c r="P275" s="32"/>
      <c r="Q275" s="32"/>
      <c r="R275" s="32"/>
    </row>
    <row r="276" spans="4:18" s="16" customFormat="1" ht="13" x14ac:dyDescent="0.3">
      <c r="E276" s="72" t="s">
        <v>247</v>
      </c>
      <c r="F276" s="72"/>
      <c r="G276" s="72" t="s">
        <v>95</v>
      </c>
      <c r="H276" s="75">
        <f t="shared" ref="H276:H281" si="311">IF(H220=0,0,H238/H220)</f>
        <v>0</v>
      </c>
      <c r="I276" s="76"/>
      <c r="N276" s="32"/>
      <c r="O276" s="32"/>
      <c r="P276" s="32"/>
      <c r="Q276" s="32"/>
      <c r="R276" s="32"/>
    </row>
    <row r="277" spans="4:18" s="16" customFormat="1" ht="13" x14ac:dyDescent="0.3">
      <c r="E277" s="72" t="s">
        <v>249</v>
      </c>
      <c r="F277" s="72"/>
      <c r="G277" s="72" t="s">
        <v>95</v>
      </c>
      <c r="H277" s="75">
        <f t="shared" si="311"/>
        <v>0</v>
      </c>
      <c r="I277" s="76"/>
      <c r="N277" s="32"/>
      <c r="O277" s="32"/>
      <c r="P277" s="32"/>
      <c r="Q277" s="32"/>
      <c r="R277" s="32"/>
    </row>
    <row r="278" spans="4:18" s="16" customFormat="1" ht="13" x14ac:dyDescent="0.3">
      <c r="E278" s="72" t="s">
        <v>251</v>
      </c>
      <c r="F278" s="72"/>
      <c r="G278" s="72" t="s">
        <v>95</v>
      </c>
      <c r="H278" s="75">
        <f t="shared" si="311"/>
        <v>0</v>
      </c>
      <c r="I278" s="76"/>
      <c r="N278" s="32"/>
      <c r="O278" s="32"/>
      <c r="P278" s="32"/>
      <c r="Q278" s="32"/>
      <c r="R278" s="32"/>
    </row>
    <row r="279" spans="4:18" s="16" customFormat="1" ht="13" x14ac:dyDescent="0.3">
      <c r="E279" s="72" t="s">
        <v>253</v>
      </c>
      <c r="F279" s="72"/>
      <c r="G279" s="72" t="s">
        <v>95</v>
      </c>
      <c r="H279" s="75">
        <f t="shared" si="311"/>
        <v>0</v>
      </c>
      <c r="I279" s="76"/>
      <c r="N279" s="32"/>
      <c r="O279" s="32"/>
      <c r="P279" s="32"/>
      <c r="Q279" s="32"/>
      <c r="R279" s="32"/>
    </row>
    <row r="280" spans="4:18" s="16" customFormat="1" ht="13" x14ac:dyDescent="0.3">
      <c r="E280" s="72" t="s">
        <v>255</v>
      </c>
      <c r="F280" s="72"/>
      <c r="G280" s="72" t="s">
        <v>95</v>
      </c>
      <c r="H280" s="75">
        <f t="shared" si="311"/>
        <v>0</v>
      </c>
      <c r="I280" s="76"/>
      <c r="N280" s="32"/>
      <c r="O280" s="32"/>
      <c r="P280" s="32"/>
      <c r="Q280" s="32"/>
      <c r="R280" s="32"/>
    </row>
    <row r="281" spans="4:18" s="16" customFormat="1" ht="13" x14ac:dyDescent="0.3">
      <c r="E281" s="72" t="s">
        <v>257</v>
      </c>
      <c r="F281" s="72"/>
      <c r="G281" s="72" t="s">
        <v>95</v>
      </c>
      <c r="H281" s="75">
        <f t="shared" si="311"/>
        <v>0</v>
      </c>
      <c r="I281" s="76"/>
      <c r="N281" s="32"/>
      <c r="O281" s="32"/>
      <c r="P281" s="32"/>
      <c r="Q281" s="32"/>
      <c r="R281" s="32"/>
    </row>
    <row r="282" spans="4:18" s="16" customFormat="1" ht="13" x14ac:dyDescent="0.3">
      <c r="H282" s="30"/>
      <c r="N282" s="32"/>
      <c r="O282" s="32"/>
      <c r="P282" s="32"/>
      <c r="Q282" s="32"/>
      <c r="R282" s="32"/>
    </row>
    <row r="283" spans="4:18" s="16" customFormat="1" ht="13" x14ac:dyDescent="0.3">
      <c r="D283" s="31" t="s">
        <v>311</v>
      </c>
      <c r="H283" s="30"/>
      <c r="N283" s="32"/>
      <c r="O283" s="32"/>
      <c r="P283" s="32"/>
      <c r="Q283" s="32"/>
      <c r="R283" s="32"/>
    </row>
    <row r="284" spans="4:18" s="16" customFormat="1" ht="13" x14ac:dyDescent="0.3">
      <c r="E284" s="16" t="s">
        <v>245</v>
      </c>
      <c r="G284" s="16" t="s">
        <v>95</v>
      </c>
      <c r="H284" s="77">
        <f>IF(H246=0,0,H246/H228)</f>
        <v>0</v>
      </c>
      <c r="I284" s="66"/>
      <c r="N284" s="32"/>
      <c r="O284" s="32"/>
      <c r="P284" s="32"/>
      <c r="Q284" s="32"/>
      <c r="R284" s="32"/>
    </row>
    <row r="285" spans="4:18" s="16" customFormat="1" ht="13" x14ac:dyDescent="0.3">
      <c r="E285" s="16" t="s">
        <v>247</v>
      </c>
      <c r="G285" s="16" t="s">
        <v>95</v>
      </c>
      <c r="H285" s="77">
        <f t="shared" ref="H285:H290" si="312">IF(H247=0,0,H247/H229)</f>
        <v>0</v>
      </c>
      <c r="I285" s="66"/>
      <c r="N285" s="32"/>
      <c r="O285" s="32"/>
      <c r="P285" s="32"/>
      <c r="Q285" s="32"/>
      <c r="R285" s="32"/>
    </row>
    <row r="286" spans="4:18" s="16" customFormat="1" ht="13" x14ac:dyDescent="0.3">
      <c r="E286" s="16" t="s">
        <v>249</v>
      </c>
      <c r="G286" s="16" t="s">
        <v>95</v>
      </c>
      <c r="H286" s="77">
        <f t="shared" si="312"/>
        <v>0</v>
      </c>
      <c r="I286" s="66"/>
      <c r="N286" s="32"/>
      <c r="O286" s="32"/>
      <c r="P286" s="32"/>
      <c r="Q286" s="32"/>
      <c r="R286" s="32"/>
    </row>
    <row r="287" spans="4:18" s="16" customFormat="1" ht="13" x14ac:dyDescent="0.3">
      <c r="E287" s="16" t="s">
        <v>251</v>
      </c>
      <c r="G287" s="16" t="s">
        <v>95</v>
      </c>
      <c r="H287" s="77">
        <f t="shared" si="312"/>
        <v>0</v>
      </c>
      <c r="I287" s="66"/>
      <c r="N287" s="32"/>
      <c r="O287" s="32"/>
      <c r="P287" s="32"/>
      <c r="Q287" s="32"/>
      <c r="R287" s="32"/>
    </row>
    <row r="288" spans="4:18" s="16" customFormat="1" ht="13" x14ac:dyDescent="0.3">
      <c r="E288" s="16" t="s">
        <v>253</v>
      </c>
      <c r="G288" s="16" t="s">
        <v>95</v>
      </c>
      <c r="H288" s="77">
        <f t="shared" si="312"/>
        <v>0</v>
      </c>
      <c r="I288" s="66"/>
      <c r="N288" s="32"/>
      <c r="O288" s="32"/>
      <c r="P288" s="32"/>
      <c r="Q288" s="32"/>
      <c r="R288" s="32"/>
    </row>
    <row r="289" spans="3:18" s="16" customFormat="1" ht="13" x14ac:dyDescent="0.3">
      <c r="E289" s="16" t="s">
        <v>255</v>
      </c>
      <c r="G289" s="16" t="s">
        <v>95</v>
      </c>
      <c r="H289" s="77">
        <f t="shared" si="312"/>
        <v>0</v>
      </c>
      <c r="I289" s="66"/>
      <c r="N289" s="32"/>
      <c r="O289" s="32"/>
      <c r="P289" s="32"/>
      <c r="Q289" s="32"/>
      <c r="R289" s="32"/>
    </row>
    <row r="290" spans="3:18" s="16" customFormat="1" ht="13" x14ac:dyDescent="0.3">
      <c r="E290" s="16" t="s">
        <v>257</v>
      </c>
      <c r="G290" s="16" t="s">
        <v>95</v>
      </c>
      <c r="H290" s="77">
        <f t="shared" si="312"/>
        <v>0</v>
      </c>
      <c r="I290" s="66"/>
      <c r="N290" s="32"/>
      <c r="O290" s="32"/>
      <c r="P290" s="32"/>
      <c r="Q290" s="32"/>
      <c r="R290" s="32"/>
    </row>
    <row r="291" spans="3:18" s="16" customFormat="1" ht="13" x14ac:dyDescent="0.3">
      <c r="H291" s="30"/>
      <c r="N291" s="32"/>
      <c r="O291" s="32"/>
      <c r="P291" s="32"/>
      <c r="Q291" s="32"/>
      <c r="R291" s="32"/>
    </row>
    <row r="292" spans="3:18" s="16" customFormat="1" ht="13" x14ac:dyDescent="0.3">
      <c r="C292" s="47" t="s">
        <v>312</v>
      </c>
      <c r="H292" s="30"/>
      <c r="N292" s="32"/>
      <c r="O292" s="32"/>
      <c r="P292" s="32"/>
      <c r="Q292" s="32"/>
      <c r="R292" s="32"/>
    </row>
    <row r="293" spans="3:18" s="16" customFormat="1" ht="13" x14ac:dyDescent="0.3">
      <c r="C293" s="47"/>
      <c r="H293" s="30"/>
      <c r="N293" s="32"/>
      <c r="O293" s="32"/>
      <c r="P293" s="32"/>
      <c r="Q293" s="32"/>
      <c r="R293" s="32"/>
    </row>
    <row r="294" spans="3:18" s="16" customFormat="1" ht="13" x14ac:dyDescent="0.3">
      <c r="D294" s="31" t="s">
        <v>313</v>
      </c>
      <c r="H294" s="30"/>
      <c r="N294" s="32"/>
      <c r="O294" s="32"/>
      <c r="P294" s="32"/>
      <c r="Q294" s="32"/>
      <c r="R294" s="32"/>
    </row>
    <row r="295" spans="3:18" s="16" customFormat="1" ht="13" x14ac:dyDescent="0.3">
      <c r="E295" s="72" t="s">
        <v>245</v>
      </c>
      <c r="F295" s="72"/>
      <c r="G295" s="72" t="s">
        <v>95</v>
      </c>
      <c r="H295" s="78">
        <f>IF(H255=0,0,SUMIF(J$163:BQ$163,"RCV",J178:BQ178)/H255)</f>
        <v>0</v>
      </c>
      <c r="I295" s="79"/>
      <c r="N295" s="32"/>
      <c r="O295" s="32"/>
      <c r="P295" s="32"/>
      <c r="Q295" s="32"/>
      <c r="R295" s="32"/>
    </row>
    <row r="296" spans="3:18" s="16" customFormat="1" ht="13" x14ac:dyDescent="0.3">
      <c r="E296" s="72" t="s">
        <v>247</v>
      </c>
      <c r="F296" s="72"/>
      <c r="G296" s="72" t="s">
        <v>95</v>
      </c>
      <c r="H296" s="78">
        <f t="shared" ref="H296:H301" si="313">IF(H256=0,0,SUMIF(J$163:BQ$163,"RCV",J179:BQ179)/H256)</f>
        <v>0</v>
      </c>
      <c r="I296" s="79"/>
      <c r="N296" s="32"/>
      <c r="O296" s="32"/>
      <c r="P296" s="32"/>
      <c r="Q296" s="32"/>
      <c r="R296" s="32"/>
    </row>
    <row r="297" spans="3:18" s="16" customFormat="1" ht="13" x14ac:dyDescent="0.3">
      <c r="E297" s="72" t="s">
        <v>249</v>
      </c>
      <c r="F297" s="72"/>
      <c r="G297" s="72" t="s">
        <v>95</v>
      </c>
      <c r="H297" s="78">
        <f t="shared" si="313"/>
        <v>0</v>
      </c>
      <c r="I297" s="79"/>
      <c r="N297" s="32"/>
      <c r="O297" s="32"/>
      <c r="P297" s="32"/>
      <c r="Q297" s="32"/>
      <c r="R297" s="32"/>
    </row>
    <row r="298" spans="3:18" s="16" customFormat="1" ht="13" x14ac:dyDescent="0.3">
      <c r="E298" s="72" t="s">
        <v>251</v>
      </c>
      <c r="F298" s="72"/>
      <c r="G298" s="72" t="s">
        <v>95</v>
      </c>
      <c r="H298" s="78">
        <f t="shared" si="313"/>
        <v>0</v>
      </c>
      <c r="I298" s="79"/>
      <c r="N298" s="32"/>
      <c r="O298" s="32"/>
      <c r="P298" s="32"/>
      <c r="Q298" s="32"/>
      <c r="R298" s="32"/>
    </row>
    <row r="299" spans="3:18" s="16" customFormat="1" ht="13" x14ac:dyDescent="0.3">
      <c r="E299" s="72" t="s">
        <v>253</v>
      </c>
      <c r="F299" s="72"/>
      <c r="G299" s="72" t="s">
        <v>95</v>
      </c>
      <c r="H299" s="78">
        <f t="shared" si="313"/>
        <v>0</v>
      </c>
      <c r="I299" s="79"/>
      <c r="N299" s="32"/>
      <c r="O299" s="32"/>
      <c r="P299" s="32"/>
      <c r="Q299" s="32"/>
      <c r="R299" s="32"/>
    </row>
    <row r="300" spans="3:18" s="16" customFormat="1" ht="13" x14ac:dyDescent="0.3">
      <c r="E300" s="72" t="s">
        <v>255</v>
      </c>
      <c r="F300" s="72"/>
      <c r="G300" s="72" t="s">
        <v>95</v>
      </c>
      <c r="H300" s="78">
        <f t="shared" si="313"/>
        <v>0</v>
      </c>
      <c r="I300" s="79"/>
      <c r="N300" s="32"/>
      <c r="O300" s="32"/>
      <c r="P300" s="32"/>
      <c r="Q300" s="32"/>
      <c r="R300" s="32"/>
    </row>
    <row r="301" spans="3:18" s="16" customFormat="1" ht="13" x14ac:dyDescent="0.3">
      <c r="E301" s="72" t="s">
        <v>257</v>
      </c>
      <c r="F301" s="72"/>
      <c r="G301" s="72" t="s">
        <v>95</v>
      </c>
      <c r="H301" s="78">
        <f t="shared" si="313"/>
        <v>0</v>
      </c>
      <c r="I301" s="79"/>
      <c r="N301" s="32"/>
      <c r="O301" s="32"/>
      <c r="P301" s="32"/>
      <c r="Q301" s="32"/>
      <c r="R301" s="32"/>
    </row>
    <row r="302" spans="3:18" s="16" customFormat="1" ht="13" x14ac:dyDescent="0.3">
      <c r="H302" s="30"/>
      <c r="N302" s="32"/>
      <c r="O302" s="32"/>
      <c r="P302" s="32"/>
      <c r="Q302" s="32"/>
      <c r="R302" s="32"/>
    </row>
    <row r="303" spans="3:18" s="16" customFormat="1" ht="13" x14ac:dyDescent="0.3">
      <c r="D303" s="31" t="s">
        <v>314</v>
      </c>
      <c r="H303" s="30"/>
      <c r="N303" s="32"/>
      <c r="O303" s="32"/>
      <c r="P303" s="32"/>
      <c r="Q303" s="32"/>
      <c r="R303" s="32"/>
    </row>
    <row r="304" spans="3:18" s="16" customFormat="1" ht="13" x14ac:dyDescent="0.3">
      <c r="E304" s="72" t="s">
        <v>245</v>
      </c>
      <c r="F304" s="72"/>
      <c r="G304" s="72" t="s">
        <v>95</v>
      </c>
      <c r="H304" s="78">
        <f>IF(H264=0,0,SUMIF(J$163:BQ$163,"RCV",J187:BQ187)/H264)</f>
        <v>0</v>
      </c>
      <c r="I304" s="79"/>
      <c r="N304" s="32"/>
      <c r="O304" s="32"/>
      <c r="P304" s="32"/>
      <c r="Q304" s="32"/>
      <c r="R304" s="32"/>
    </row>
    <row r="305" spans="1:69" s="16" customFormat="1" ht="13" x14ac:dyDescent="0.3">
      <c r="E305" s="72" t="s">
        <v>247</v>
      </c>
      <c r="F305" s="72"/>
      <c r="G305" s="72" t="s">
        <v>95</v>
      </c>
      <c r="H305" s="78">
        <f t="shared" ref="H305:H310" si="314">IF(H265=0,0,SUMIF(J$163:BQ$163,"RCV",J188:BQ188)/H265)</f>
        <v>1</v>
      </c>
      <c r="I305" s="79"/>
      <c r="N305" s="32"/>
      <c r="O305" s="32"/>
      <c r="P305" s="32"/>
      <c r="Q305" s="32"/>
      <c r="R305" s="32"/>
    </row>
    <row r="306" spans="1:69" s="16" customFormat="1" ht="13" x14ac:dyDescent="0.3">
      <c r="E306" s="72" t="s">
        <v>249</v>
      </c>
      <c r="F306" s="72"/>
      <c r="G306" s="72" t="s">
        <v>95</v>
      </c>
      <c r="H306" s="78">
        <f t="shared" si="314"/>
        <v>0</v>
      </c>
      <c r="I306" s="79"/>
      <c r="N306" s="32"/>
      <c r="O306" s="32"/>
      <c r="P306" s="32"/>
      <c r="Q306" s="32"/>
      <c r="R306" s="32"/>
    </row>
    <row r="307" spans="1:69" s="16" customFormat="1" ht="13" x14ac:dyDescent="0.3">
      <c r="E307" s="72" t="s">
        <v>251</v>
      </c>
      <c r="F307" s="72"/>
      <c r="G307" s="72" t="s">
        <v>95</v>
      </c>
      <c r="H307" s="78">
        <f t="shared" si="314"/>
        <v>0</v>
      </c>
      <c r="I307" s="79"/>
      <c r="N307" s="32"/>
      <c r="O307" s="32"/>
      <c r="P307" s="32"/>
      <c r="Q307" s="32"/>
      <c r="R307" s="32"/>
    </row>
    <row r="308" spans="1:69" s="16" customFormat="1" ht="13" x14ac:dyDescent="0.3">
      <c r="E308" s="72" t="s">
        <v>253</v>
      </c>
      <c r="F308" s="72"/>
      <c r="G308" s="72" t="s">
        <v>95</v>
      </c>
      <c r="H308" s="78">
        <f t="shared" si="314"/>
        <v>0</v>
      </c>
      <c r="I308" s="79"/>
      <c r="N308" s="32"/>
      <c r="O308" s="32"/>
      <c r="P308" s="32"/>
      <c r="Q308" s="32"/>
      <c r="R308" s="32"/>
    </row>
    <row r="309" spans="1:69" s="16" customFormat="1" ht="13" x14ac:dyDescent="0.3">
      <c r="E309" s="72" t="s">
        <v>255</v>
      </c>
      <c r="F309" s="72"/>
      <c r="G309" s="72" t="s">
        <v>95</v>
      </c>
      <c r="H309" s="78">
        <f t="shared" si="314"/>
        <v>0</v>
      </c>
      <c r="I309" s="79"/>
      <c r="N309" s="32"/>
      <c r="O309" s="32"/>
      <c r="P309" s="32"/>
      <c r="Q309" s="32"/>
      <c r="R309" s="32"/>
    </row>
    <row r="310" spans="1:69" s="16" customFormat="1" ht="13" x14ac:dyDescent="0.3">
      <c r="E310" s="72" t="s">
        <v>257</v>
      </c>
      <c r="F310" s="72"/>
      <c r="G310" s="72" t="s">
        <v>95</v>
      </c>
      <c r="H310" s="78">
        <f t="shared" si="314"/>
        <v>0</v>
      </c>
      <c r="I310" s="79"/>
      <c r="N310" s="32"/>
      <c r="O310" s="32"/>
      <c r="P310" s="32"/>
      <c r="Q310" s="32"/>
      <c r="R310" s="32"/>
    </row>
    <row r="311" spans="1:69" s="16" customFormat="1" ht="13" x14ac:dyDescent="0.3">
      <c r="H311" s="30"/>
      <c r="N311" s="32"/>
      <c r="O311" s="32"/>
      <c r="P311" s="32"/>
      <c r="Q311" s="32"/>
      <c r="R311" s="32"/>
    </row>
    <row r="312" spans="1:69" s="16" customFormat="1" ht="13" x14ac:dyDescent="0.3">
      <c r="A312" s="139" t="s">
        <v>72</v>
      </c>
      <c r="B312" s="140"/>
      <c r="C312" s="141"/>
      <c r="D312" s="142"/>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c r="AA312" s="143"/>
      <c r="AB312" s="143"/>
      <c r="AC312" s="143"/>
      <c r="AD312" s="143"/>
      <c r="AE312" s="143"/>
      <c r="AF312" s="143"/>
      <c r="AG312" s="143"/>
      <c r="AH312" s="143"/>
      <c r="AI312" s="143"/>
      <c r="AJ312" s="143"/>
      <c r="AK312" s="143"/>
      <c r="AL312" s="143"/>
      <c r="AM312" s="143"/>
      <c r="AN312" s="143"/>
      <c r="AO312" s="143"/>
      <c r="AP312" s="143"/>
      <c r="AQ312" s="143"/>
      <c r="AR312" s="143"/>
      <c r="AS312" s="143"/>
      <c r="AT312" s="143"/>
      <c r="AU312" s="143"/>
      <c r="AV312" s="143"/>
      <c r="AW312" s="143"/>
      <c r="AX312" s="143"/>
      <c r="AY312" s="143"/>
      <c r="AZ312" s="143"/>
      <c r="BA312" s="143"/>
      <c r="BB312" s="143"/>
      <c r="BC312" s="143"/>
      <c r="BD312" s="143"/>
      <c r="BE312" s="143"/>
      <c r="BF312" s="143"/>
      <c r="BG312" s="143"/>
      <c r="BH312" s="143"/>
      <c r="BI312" s="143"/>
      <c r="BJ312" s="143"/>
      <c r="BK312" s="143"/>
      <c r="BL312" s="143"/>
      <c r="BM312" s="143"/>
      <c r="BN312" s="143"/>
      <c r="BO312" s="143"/>
      <c r="BP312" s="143"/>
      <c r="BQ312" s="143"/>
    </row>
    <row r="313" spans="1:69" s="16" customFormat="1" x14ac:dyDescent="0.3">
      <c r="N313" s="32"/>
      <c r="O313" s="32"/>
      <c r="P313" s="32"/>
      <c r="Q313" s="32"/>
      <c r="R313" s="32"/>
    </row>
    <row r="314" spans="1:69" s="16" customFormat="1" x14ac:dyDescent="0.3">
      <c r="N314" s="32"/>
      <c r="O314" s="32"/>
      <c r="P314" s="32"/>
      <c r="Q314" s="32"/>
      <c r="R314" s="32"/>
    </row>
    <row r="315" spans="1:69" s="16" customFormat="1" x14ac:dyDescent="0.3">
      <c r="N315" s="32"/>
      <c r="O315" s="32"/>
      <c r="P315" s="32"/>
      <c r="Q315" s="32"/>
      <c r="R315" s="32"/>
    </row>
    <row r="316" spans="1:69" s="16" customFormat="1" x14ac:dyDescent="0.3">
      <c r="N316" s="32"/>
      <c r="O316" s="32"/>
      <c r="P316" s="32"/>
      <c r="Q316" s="32"/>
      <c r="R316" s="32"/>
    </row>
    <row r="317" spans="1:69" s="16" customFormat="1" x14ac:dyDescent="0.3">
      <c r="N317" s="32"/>
      <c r="O317" s="32"/>
      <c r="P317" s="32"/>
      <c r="Q317" s="32"/>
      <c r="R317" s="32"/>
    </row>
    <row r="318" spans="1:69" s="16" customFormat="1" x14ac:dyDescent="0.3">
      <c r="N318" s="32"/>
      <c r="O318" s="32"/>
      <c r="P318" s="32"/>
      <c r="Q318" s="32"/>
      <c r="R318" s="32"/>
    </row>
    <row r="319" spans="1:69" s="16" customFormat="1" x14ac:dyDescent="0.3">
      <c r="N319" s="32"/>
      <c r="O319" s="32"/>
      <c r="P319" s="32"/>
      <c r="Q319" s="32"/>
      <c r="R319" s="32"/>
    </row>
    <row r="320" spans="1:69" s="16" customFormat="1" x14ac:dyDescent="0.3">
      <c r="N320" s="32"/>
      <c r="O320" s="32"/>
      <c r="P320" s="32"/>
      <c r="Q320" s="32"/>
      <c r="R320" s="32"/>
    </row>
    <row r="321" spans="14:18" s="16" customFormat="1" x14ac:dyDescent="0.3">
      <c r="N321" s="32"/>
      <c r="O321" s="32"/>
      <c r="P321" s="32"/>
      <c r="Q321" s="32"/>
      <c r="R321" s="32"/>
    </row>
    <row r="322" spans="14:18" s="16" customFormat="1" x14ac:dyDescent="0.3">
      <c r="N322" s="32"/>
      <c r="O322" s="32"/>
      <c r="P322" s="32"/>
      <c r="Q322" s="32"/>
      <c r="R322" s="32"/>
    </row>
    <row r="323" spans="14:18" s="16" customFormat="1" x14ac:dyDescent="0.3">
      <c r="N323" s="32"/>
      <c r="O323" s="32"/>
      <c r="P323" s="32"/>
      <c r="Q323" s="32"/>
      <c r="R323" s="32"/>
    </row>
    <row r="324" spans="14:18" s="16" customFormat="1" x14ac:dyDescent="0.3">
      <c r="N324" s="32"/>
      <c r="O324" s="32"/>
      <c r="P324" s="32"/>
      <c r="Q324" s="32"/>
      <c r="R324" s="32"/>
    </row>
    <row r="325" spans="14:18" s="16" customFormat="1" x14ac:dyDescent="0.3">
      <c r="N325" s="32"/>
      <c r="O325" s="32"/>
      <c r="P325" s="32"/>
      <c r="Q325" s="32"/>
      <c r="R325" s="32"/>
    </row>
    <row r="326" spans="14:18" s="16" customFormat="1" x14ac:dyDescent="0.3">
      <c r="N326" s="32"/>
      <c r="O326" s="32"/>
      <c r="P326" s="32"/>
      <c r="Q326" s="32"/>
      <c r="R326" s="32"/>
    </row>
    <row r="327" spans="14:18" s="16" customFormat="1" x14ac:dyDescent="0.3">
      <c r="N327" s="32"/>
      <c r="O327" s="32"/>
      <c r="P327" s="32"/>
      <c r="Q327" s="32"/>
      <c r="R327" s="32"/>
    </row>
    <row r="328" spans="14:18" s="16" customFormat="1" x14ac:dyDescent="0.3">
      <c r="N328" s="32"/>
      <c r="O328" s="32"/>
      <c r="P328" s="32"/>
      <c r="Q328" s="32"/>
      <c r="R328" s="32"/>
    </row>
    <row r="329" spans="14:18" s="16" customFormat="1" x14ac:dyDescent="0.3"/>
    <row r="330" spans="14:18" s="16" customFormat="1" x14ac:dyDescent="0.3"/>
    <row r="331" spans="14:18" s="16" customFormat="1" x14ac:dyDescent="0.3"/>
    <row r="332" spans="14:18" s="16" customFormat="1" x14ac:dyDescent="0.3"/>
    <row r="333" spans="14:18" s="16" customFormat="1" x14ac:dyDescent="0.3"/>
    <row r="334" spans="14:18" s="16" customFormat="1" x14ac:dyDescent="0.3"/>
    <row r="335" spans="14:18" s="16" customFormat="1" x14ac:dyDescent="0.3"/>
    <row r="336" spans="14:18" s="16" customFormat="1" x14ac:dyDescent="0.3"/>
    <row r="337" s="16" customFormat="1" x14ac:dyDescent="0.3"/>
    <row r="338" s="16" customFormat="1" x14ac:dyDescent="0.3"/>
    <row r="339" s="16" customFormat="1" x14ac:dyDescent="0.3"/>
    <row r="340" s="16" customFormat="1" x14ac:dyDescent="0.3"/>
    <row r="341" s="16" customFormat="1" x14ac:dyDescent="0.3"/>
    <row r="342" s="16" customFormat="1" x14ac:dyDescent="0.3"/>
    <row r="343" s="16" customFormat="1" x14ac:dyDescent="0.3"/>
    <row r="344" s="16" customFormat="1" x14ac:dyDescent="0.3"/>
    <row r="345" s="16" customFormat="1" x14ac:dyDescent="0.3"/>
    <row r="346" s="16" customFormat="1" x14ac:dyDescent="0.3"/>
    <row r="347" s="16" customFormat="1" x14ac:dyDescent="0.3"/>
    <row r="348" s="16" customFormat="1" x14ac:dyDescent="0.3"/>
    <row r="349" s="16" customFormat="1" x14ac:dyDescent="0.3"/>
    <row r="350" s="16" customFormat="1" x14ac:dyDescent="0.3"/>
    <row r="351" s="16" customFormat="1" x14ac:dyDescent="0.3"/>
    <row r="352" s="16" customFormat="1" x14ac:dyDescent="0.3"/>
    <row r="353" s="16" customFormat="1" x14ac:dyDescent="0.3"/>
    <row r="354" s="16" customFormat="1" x14ac:dyDescent="0.3"/>
    <row r="355" s="16" customFormat="1" x14ac:dyDescent="0.3"/>
    <row r="356" s="16" customFormat="1" x14ac:dyDescent="0.3"/>
    <row r="357" s="16" customFormat="1" x14ac:dyDescent="0.3"/>
    <row r="358" s="16" customFormat="1" x14ac:dyDescent="0.3"/>
    <row r="359" s="16" customFormat="1" x14ac:dyDescent="0.3"/>
    <row r="360" s="16" customFormat="1" x14ac:dyDescent="0.3"/>
    <row r="361" s="16" customFormat="1" x14ac:dyDescent="0.3"/>
    <row r="362" s="16" customFormat="1" x14ac:dyDescent="0.3"/>
    <row r="363" s="16" customFormat="1" x14ac:dyDescent="0.3"/>
    <row r="364" s="16" customFormat="1" x14ac:dyDescent="0.3"/>
    <row r="365" s="16" customFormat="1" x14ac:dyDescent="0.3"/>
    <row r="366" s="16" customFormat="1" x14ac:dyDescent="0.3"/>
    <row r="367" s="16" customFormat="1" x14ac:dyDescent="0.3"/>
    <row r="368" s="16" customFormat="1" x14ac:dyDescent="0.3"/>
    <row r="369" s="16" customFormat="1" x14ac:dyDescent="0.3"/>
    <row r="370" s="16" customFormat="1" x14ac:dyDescent="0.3"/>
    <row r="371" s="16" customFormat="1" x14ac:dyDescent="0.3"/>
    <row r="372" s="16" customFormat="1" x14ac:dyDescent="0.3"/>
    <row r="373" s="16" customFormat="1" x14ac:dyDescent="0.3"/>
    <row r="374" s="16" customFormat="1" x14ac:dyDescent="0.3"/>
    <row r="375" s="16" customFormat="1" x14ac:dyDescent="0.3"/>
    <row r="376" s="16" customFormat="1" x14ac:dyDescent="0.3"/>
    <row r="377" s="16" customFormat="1" x14ac:dyDescent="0.3"/>
    <row r="378" s="16" customFormat="1" x14ac:dyDescent="0.3"/>
    <row r="379" s="16" customFormat="1" x14ac:dyDescent="0.3"/>
    <row r="380" s="16" customFormat="1" x14ac:dyDescent="0.3"/>
    <row r="381" s="16" customFormat="1" x14ac:dyDescent="0.3"/>
    <row r="382" s="16" customFormat="1" x14ac:dyDescent="0.3"/>
    <row r="383" s="16" customFormat="1" x14ac:dyDescent="0.3"/>
    <row r="384" s="16" customFormat="1" x14ac:dyDescent="0.3"/>
    <row r="385" s="16" customFormat="1" x14ac:dyDescent="0.3"/>
    <row r="386" s="16" customFormat="1" x14ac:dyDescent="0.3"/>
    <row r="387" s="16" customFormat="1" x14ac:dyDescent="0.3"/>
    <row r="388" s="16" customFormat="1" x14ac:dyDescent="0.3"/>
    <row r="389" s="16" customFormat="1" x14ac:dyDescent="0.3"/>
    <row r="390" s="16" customFormat="1" x14ac:dyDescent="0.3"/>
    <row r="391" s="16" customFormat="1" x14ac:dyDescent="0.3"/>
    <row r="392" s="16" customFormat="1" x14ac:dyDescent="0.3"/>
    <row r="393" s="16" customFormat="1" x14ac:dyDescent="0.3"/>
    <row r="394" s="16" customFormat="1" x14ac:dyDescent="0.3"/>
    <row r="395" s="16" customFormat="1" x14ac:dyDescent="0.3"/>
    <row r="396" s="16" customFormat="1" x14ac:dyDescent="0.3"/>
    <row r="397" s="16" customFormat="1" x14ac:dyDescent="0.3"/>
    <row r="398" s="16" customFormat="1" x14ac:dyDescent="0.3"/>
    <row r="399" s="16" customFormat="1" x14ac:dyDescent="0.3"/>
    <row r="400" s="16" customFormat="1" x14ac:dyDescent="0.3"/>
    <row r="401" s="16" customFormat="1" x14ac:dyDescent="0.3"/>
    <row r="402" s="16" customFormat="1" x14ac:dyDescent="0.3"/>
    <row r="403" s="16" customFormat="1" x14ac:dyDescent="0.3"/>
    <row r="404" s="16" customFormat="1" x14ac:dyDescent="0.3"/>
    <row r="405" s="16" customFormat="1" x14ac:dyDescent="0.3"/>
    <row r="406" s="16" customFormat="1" x14ac:dyDescent="0.3"/>
    <row r="407" s="16" customFormat="1" x14ac:dyDescent="0.3"/>
    <row r="408" s="16" customFormat="1" x14ac:dyDescent="0.3"/>
    <row r="409" s="16" customFormat="1" x14ac:dyDescent="0.3"/>
    <row r="410" s="16" customFormat="1" x14ac:dyDescent="0.3"/>
    <row r="411" s="16" customFormat="1" x14ac:dyDescent="0.3"/>
    <row r="412" s="16" customFormat="1" x14ac:dyDescent="0.3"/>
  </sheetData>
  <conditionalFormatting sqref="J73:BQ73">
    <cfRule type="cellIs" dxfId="30" priority="30" operator="equal">
      <formula>0</formula>
    </cfRule>
  </conditionalFormatting>
  <conditionalFormatting sqref="J111:BQ111">
    <cfRule type="cellIs" dxfId="29" priority="29" operator="equal">
      <formula>0</formula>
    </cfRule>
  </conditionalFormatting>
  <conditionalFormatting sqref="J156:BQ156">
    <cfRule type="cellIs" dxfId="28" priority="28" operator="equal">
      <formula>0</formula>
    </cfRule>
  </conditionalFormatting>
  <conditionalFormatting sqref="J151:BQ152">
    <cfRule type="cellIs" dxfId="27" priority="26" operator="equal">
      <formula>0</formula>
    </cfRule>
  </conditionalFormatting>
  <conditionalFormatting sqref="H178:BQ212">
    <cfRule type="cellIs" dxfId="26" priority="25" operator="equal">
      <formula>0</formula>
    </cfRule>
  </conditionalFormatting>
  <conditionalFormatting sqref="H219:H310">
    <cfRule type="cellIs" dxfId="25" priority="23" operator="equal">
      <formula>0</formula>
    </cfRule>
  </conditionalFormatting>
  <conditionalFormatting sqref="H178:H310">
    <cfRule type="cellIs" dxfId="24" priority="22" operator="equal">
      <formula>0</formula>
    </cfRule>
  </conditionalFormatting>
  <conditionalFormatting sqref="J167:BQ173">
    <cfRule type="cellIs" dxfId="23" priority="21" operator="equal">
      <formula>0</formula>
    </cfRule>
  </conditionalFormatting>
  <conditionalFormatting sqref="J158:BQ159">
    <cfRule type="cellIs" dxfId="22" priority="20" operator="equal">
      <formula>0</formula>
    </cfRule>
  </conditionalFormatting>
  <conditionalFormatting sqref="J163:BQ163">
    <cfRule type="cellIs" dxfId="21" priority="3" operator="equal">
      <formula>0</formula>
    </cfRule>
  </conditionalFormatting>
  <conditionalFormatting sqref="J63:BQ69">
    <cfRule type="cellIs" dxfId="20" priority="2" operator="equal">
      <formula>0</formula>
    </cfRule>
  </conditionalFormatting>
  <conditionalFormatting sqref="H312:BQ312">
    <cfRule type="cellIs" dxfId="19" priority="1" operator="equal">
      <formula>0</formula>
    </cfRule>
  </conditionalFormatting>
  <printOptions headings="1"/>
  <pageMargins left="0.7" right="0.7" top="0.75" bottom="0.75" header="0.3" footer="0.3"/>
  <pageSetup paperSize="9" scale="17" fitToHeight="0" orientation="landscape" r:id="rId1"/>
  <headerFooter>
    <oddHeader>&amp;L&amp;F&amp;CSheet: &amp;A&amp;ROFFICIAL</oddHeader>
    <oddFooter>&amp;LPrinted on &amp;D at &amp;T&amp;CPage &amp;P of &amp;N&amp;ROfwat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pageSetUpPr fitToPage="1"/>
  </sheetPr>
  <dimension ref="A1:M137"/>
  <sheetViews>
    <sheetView showGridLines="0" topLeftCell="A97" zoomScaleNormal="100" workbookViewId="0">
      <selection activeCell="H40" sqref="H40"/>
    </sheetView>
  </sheetViews>
  <sheetFormatPr defaultColWidth="8.58203125" defaultRowHeight="12.5" x14ac:dyDescent="0.25"/>
  <cols>
    <col min="1" max="4" width="1.58203125" style="80" customWidth="1"/>
    <col min="5" max="5" width="45.58203125" style="80" customWidth="1"/>
    <col min="6" max="8" width="15.58203125" style="80" customWidth="1"/>
    <col min="9" max="9" width="2.58203125" style="80" customWidth="1"/>
    <col min="10" max="16384" width="8.58203125" style="80"/>
  </cols>
  <sheetData>
    <row r="1" spans="1:13" s="21" customFormat="1" ht="27" x14ac:dyDescent="0.3">
      <c r="A1" s="24" t="str">
        <f ca="1" xml:space="preserve"> RIGHT(CELL("filename", $A$1), LEN(CELL("filename", $A$1)) - SEARCH("]", CELL("filename", $A$1)))</f>
        <v>Aggregate calculations</v>
      </c>
      <c r="B1" s="25"/>
      <c r="C1" s="25"/>
      <c r="D1" s="25"/>
      <c r="E1" s="26"/>
      <c r="F1" s="26"/>
      <c r="G1" s="26"/>
      <c r="H1" s="27" t="str">
        <f>InpCompany!F5</f>
        <v>Yorkshire Water</v>
      </c>
      <c r="I1" s="28"/>
      <c r="J1" s="22"/>
      <c r="L1" s="23"/>
    </row>
    <row r="2" spans="1:13" s="113" customFormat="1" ht="13" x14ac:dyDescent="0.3">
      <c r="F2" s="111" t="s">
        <v>73</v>
      </c>
      <c r="G2" s="111" t="s">
        <v>74</v>
      </c>
      <c r="H2" s="111" t="s">
        <v>75</v>
      </c>
    </row>
    <row r="3" spans="1:13" s="7" customFormat="1" ht="13" x14ac:dyDescent="0.3">
      <c r="A3" s="9" t="s">
        <v>315</v>
      </c>
      <c r="B3" s="10"/>
      <c r="C3" s="10"/>
      <c r="D3" s="11"/>
      <c r="E3" s="12"/>
      <c r="F3" s="18"/>
      <c r="G3" s="17"/>
      <c r="H3" s="14"/>
      <c r="I3" s="13"/>
    </row>
    <row r="4" spans="1:13" s="50" customFormat="1" x14ac:dyDescent="0.3">
      <c r="A4" s="85"/>
      <c r="B4" s="86"/>
      <c r="C4" s="86"/>
      <c r="D4" s="87"/>
      <c r="E4" s="88"/>
      <c r="F4" s="89"/>
      <c r="G4" s="89"/>
      <c r="I4" s="90"/>
    </row>
    <row r="5" spans="1:13" s="50" customFormat="1" ht="13" x14ac:dyDescent="0.3">
      <c r="A5" s="85"/>
      <c r="C5" s="91" t="s">
        <v>316</v>
      </c>
      <c r="D5" s="87"/>
      <c r="E5" s="88"/>
      <c r="F5" s="89"/>
      <c r="G5" s="89"/>
      <c r="I5" s="90"/>
    </row>
    <row r="6" spans="1:13" s="50" customFormat="1" x14ac:dyDescent="0.3">
      <c r="A6" s="85"/>
      <c r="B6" s="86"/>
      <c r="C6" s="86"/>
      <c r="D6" s="87"/>
      <c r="E6" s="88"/>
      <c r="F6" s="89"/>
      <c r="G6" s="89"/>
      <c r="I6" s="90"/>
    </row>
    <row r="7" spans="1:13" s="16" customFormat="1" x14ac:dyDescent="0.3">
      <c r="D7" s="31" t="s">
        <v>317</v>
      </c>
      <c r="F7" s="40"/>
      <c r="G7" s="40"/>
    </row>
    <row r="8" spans="1:13" s="16" customFormat="1" x14ac:dyDescent="0.3">
      <c r="E8" s="48" t="s">
        <v>245</v>
      </c>
      <c r="F8" s="92"/>
      <c r="G8" s="92" t="str">
        <f>InpCompany!$F$11</f>
        <v>£m (2012-13 prices)</v>
      </c>
      <c r="H8" s="49">
        <f>Performance!H237</f>
        <v>0</v>
      </c>
    </row>
    <row r="9" spans="1:13" s="16" customFormat="1" x14ac:dyDescent="0.3">
      <c r="E9" s="48" t="s">
        <v>247</v>
      </c>
      <c r="F9" s="92"/>
      <c r="G9" s="92" t="str">
        <f>InpCompany!$F$11</f>
        <v>£m (2012-13 prices)</v>
      </c>
      <c r="H9" s="49">
        <f>Performance!H238</f>
        <v>0</v>
      </c>
    </row>
    <row r="10" spans="1:13" s="16" customFormat="1" x14ac:dyDescent="0.3">
      <c r="E10" s="48" t="s">
        <v>249</v>
      </c>
      <c r="F10" s="92"/>
      <c r="G10" s="92" t="str">
        <f>InpCompany!$F$11</f>
        <v>£m (2012-13 prices)</v>
      </c>
      <c r="H10" s="49">
        <f>Performance!H239</f>
        <v>0</v>
      </c>
    </row>
    <row r="11" spans="1:13" s="16" customFormat="1" ht="14" x14ac:dyDescent="0.3">
      <c r="E11" s="48" t="s">
        <v>251</v>
      </c>
      <c r="F11" s="92"/>
      <c r="G11" s="92" t="str">
        <f>InpCompany!$F$11</f>
        <v>£m (2012-13 prices)</v>
      </c>
      <c r="H11" s="49">
        <f>Performance!H240</f>
        <v>0</v>
      </c>
      <c r="M11"/>
    </row>
    <row r="12" spans="1:13" s="16" customFormat="1" x14ac:dyDescent="0.3">
      <c r="E12" s="48" t="s">
        <v>253</v>
      </c>
      <c r="F12" s="92"/>
      <c r="G12" s="92" t="str">
        <f>InpCompany!$F$11</f>
        <v>£m (2012-13 prices)</v>
      </c>
      <c r="H12" s="49">
        <f>Performance!H241</f>
        <v>0</v>
      </c>
    </row>
    <row r="13" spans="1:13" s="16" customFormat="1" x14ac:dyDescent="0.3">
      <c r="E13" s="48" t="s">
        <v>255</v>
      </c>
      <c r="F13" s="92"/>
      <c r="G13" s="92" t="str">
        <f>InpCompany!$F$11</f>
        <v>£m (2012-13 prices)</v>
      </c>
      <c r="H13" s="49">
        <f>Performance!H242</f>
        <v>0</v>
      </c>
    </row>
    <row r="14" spans="1:13" s="16" customFormat="1" x14ac:dyDescent="0.3">
      <c r="E14" s="48" t="s">
        <v>257</v>
      </c>
      <c r="F14" s="92"/>
      <c r="G14" s="92" t="str">
        <f>InpCompany!$F$11</f>
        <v>£m (2012-13 prices)</v>
      </c>
      <c r="H14" s="49">
        <f>Performance!H243</f>
        <v>0</v>
      </c>
    </row>
    <row r="15" spans="1:13" s="16" customFormat="1" x14ac:dyDescent="0.3">
      <c r="E15" s="48"/>
      <c r="F15" s="92"/>
      <c r="G15" s="92"/>
      <c r="H15" s="49"/>
    </row>
    <row r="16" spans="1:13" s="16" customFormat="1" x14ac:dyDescent="0.3">
      <c r="D16" s="31" t="s">
        <v>318</v>
      </c>
      <c r="F16" s="40"/>
      <c r="G16" s="40"/>
      <c r="H16" s="49"/>
    </row>
    <row r="17" spans="4:8" s="16" customFormat="1" x14ac:dyDescent="0.3">
      <c r="E17" s="48" t="s">
        <v>245</v>
      </c>
      <c r="F17" s="92"/>
      <c r="G17" s="92" t="str">
        <f>InpCompany!$F$11</f>
        <v>£m (2012-13 prices)</v>
      </c>
      <c r="H17" s="49">
        <f>Performance!H246</f>
        <v>0</v>
      </c>
    </row>
    <row r="18" spans="4:8" s="16" customFormat="1" x14ac:dyDescent="0.3">
      <c r="E18" s="48" t="s">
        <v>247</v>
      </c>
      <c r="F18" s="92"/>
      <c r="G18" s="92" t="str">
        <f>InpCompany!$F$11</f>
        <v>£m (2012-13 prices)</v>
      </c>
      <c r="H18" s="49">
        <f>Performance!H247</f>
        <v>0</v>
      </c>
    </row>
    <row r="19" spans="4:8" s="16" customFormat="1" x14ac:dyDescent="0.3">
      <c r="E19" s="48" t="s">
        <v>249</v>
      </c>
      <c r="F19" s="92"/>
      <c r="G19" s="92" t="str">
        <f>InpCompany!$F$11</f>
        <v>£m (2012-13 prices)</v>
      </c>
      <c r="H19" s="49">
        <f>Performance!H248</f>
        <v>0</v>
      </c>
    </row>
    <row r="20" spans="4:8" s="16" customFormat="1" x14ac:dyDescent="0.3">
      <c r="E20" s="48" t="s">
        <v>251</v>
      </c>
      <c r="F20" s="92"/>
      <c r="G20" s="92" t="str">
        <f>InpCompany!$F$11</f>
        <v>£m (2012-13 prices)</v>
      </c>
      <c r="H20" s="49">
        <f>Performance!H249</f>
        <v>0</v>
      </c>
    </row>
    <row r="21" spans="4:8" s="16" customFormat="1" x14ac:dyDescent="0.3">
      <c r="E21" s="48" t="s">
        <v>253</v>
      </c>
      <c r="F21" s="92"/>
      <c r="G21" s="92" t="str">
        <f>InpCompany!$F$11</f>
        <v>£m (2012-13 prices)</v>
      </c>
      <c r="H21" s="49">
        <f>Performance!H250</f>
        <v>0</v>
      </c>
    </row>
    <row r="22" spans="4:8" s="16" customFormat="1" x14ac:dyDescent="0.3">
      <c r="E22" s="48" t="s">
        <v>255</v>
      </c>
      <c r="F22" s="92"/>
      <c r="G22" s="92" t="str">
        <f>InpCompany!$F$11</f>
        <v>£m (2012-13 prices)</v>
      </c>
      <c r="H22" s="49">
        <f>Performance!H251</f>
        <v>0</v>
      </c>
    </row>
    <row r="23" spans="4:8" s="16" customFormat="1" x14ac:dyDescent="0.3">
      <c r="E23" s="48" t="s">
        <v>257</v>
      </c>
      <c r="F23" s="92"/>
      <c r="G23" s="92" t="str">
        <f>InpCompany!$F$11</f>
        <v>£m (2012-13 prices)</v>
      </c>
      <c r="H23" s="49">
        <f>Performance!H252</f>
        <v>0</v>
      </c>
    </row>
    <row r="24" spans="4:8" s="16" customFormat="1" x14ac:dyDescent="0.3">
      <c r="F24" s="40"/>
      <c r="G24" s="40"/>
    </row>
    <row r="25" spans="4:8" s="16" customFormat="1" x14ac:dyDescent="0.3">
      <c r="D25" s="31" t="s">
        <v>319</v>
      </c>
      <c r="F25" s="40"/>
      <c r="G25" s="40"/>
    </row>
    <row r="26" spans="4:8" s="72" customFormat="1" x14ac:dyDescent="0.3">
      <c r="E26" s="72" t="s">
        <v>245</v>
      </c>
      <c r="F26" s="94"/>
      <c r="G26" s="94" t="str">
        <f>InpCompany!$F$11</f>
        <v>£m (2012-13 prices)</v>
      </c>
      <c r="H26" s="112">
        <f>H8+H17</f>
        <v>0</v>
      </c>
    </row>
    <row r="27" spans="4:8" s="72" customFormat="1" x14ac:dyDescent="0.3">
      <c r="E27" s="72" t="s">
        <v>247</v>
      </c>
      <c r="F27" s="94"/>
      <c r="G27" s="94" t="str">
        <f>InpCompany!$F$11</f>
        <v>£m (2012-13 prices)</v>
      </c>
      <c r="H27" s="112">
        <f>H9+H18</f>
        <v>0</v>
      </c>
    </row>
    <row r="28" spans="4:8" s="72" customFormat="1" x14ac:dyDescent="0.3">
      <c r="E28" s="72" t="s">
        <v>249</v>
      </c>
      <c r="F28" s="94"/>
      <c r="G28" s="94" t="str">
        <f>InpCompany!$F$11</f>
        <v>£m (2012-13 prices)</v>
      </c>
      <c r="H28" s="112">
        <f t="shared" ref="H28:H32" si="0">H10+H19</f>
        <v>0</v>
      </c>
    </row>
    <row r="29" spans="4:8" s="72" customFormat="1" x14ac:dyDescent="0.3">
      <c r="E29" s="72" t="s">
        <v>251</v>
      </c>
      <c r="F29" s="94"/>
      <c r="G29" s="94" t="str">
        <f>InpCompany!$F$11</f>
        <v>£m (2012-13 prices)</v>
      </c>
      <c r="H29" s="112">
        <f t="shared" si="0"/>
        <v>0</v>
      </c>
    </row>
    <row r="30" spans="4:8" s="72" customFormat="1" x14ac:dyDescent="0.3">
      <c r="E30" s="72" t="s">
        <v>253</v>
      </c>
      <c r="F30" s="94"/>
      <c r="G30" s="94" t="str">
        <f>InpCompany!$F$11</f>
        <v>£m (2012-13 prices)</v>
      </c>
      <c r="H30" s="112">
        <f t="shared" si="0"/>
        <v>0</v>
      </c>
    </row>
    <row r="31" spans="4:8" s="72" customFormat="1" x14ac:dyDescent="0.3">
      <c r="E31" s="72" t="s">
        <v>255</v>
      </c>
      <c r="F31" s="94"/>
      <c r="G31" s="94" t="str">
        <f>InpCompany!$F$11</f>
        <v>£m (2012-13 prices)</v>
      </c>
      <c r="H31" s="112">
        <f t="shared" si="0"/>
        <v>0</v>
      </c>
    </row>
    <row r="32" spans="4:8" s="72" customFormat="1" x14ac:dyDescent="0.3">
      <c r="E32" s="72" t="s">
        <v>257</v>
      </c>
      <c r="F32" s="94"/>
      <c r="G32" s="94" t="str">
        <f>InpCompany!$F$11</f>
        <v>£m (2012-13 prices)</v>
      </c>
      <c r="H32" s="112">
        <f t="shared" si="0"/>
        <v>0</v>
      </c>
    </row>
    <row r="33" spans="1:13" s="16" customFormat="1" x14ac:dyDescent="0.3">
      <c r="F33" s="40"/>
      <c r="G33" s="40"/>
      <c r="M33" s="72"/>
    </row>
    <row r="34" spans="1:13" s="16" customFormat="1" x14ac:dyDescent="0.3">
      <c r="F34" s="40"/>
      <c r="G34" s="40"/>
    </row>
    <row r="35" spans="1:13" s="7" customFormat="1" ht="13" x14ac:dyDescent="0.3">
      <c r="A35" s="9" t="s">
        <v>320</v>
      </c>
      <c r="B35" s="10"/>
      <c r="C35" s="10"/>
      <c r="D35" s="11"/>
      <c r="E35" s="12"/>
      <c r="F35" s="18"/>
      <c r="G35" s="17"/>
      <c r="H35" s="14"/>
      <c r="I35" s="13"/>
    </row>
    <row r="36" spans="1:13" s="16" customFormat="1" x14ac:dyDescent="0.3">
      <c r="F36" s="40"/>
      <c r="G36" s="40"/>
    </row>
    <row r="37" spans="1:13" s="16" customFormat="1" ht="13" x14ac:dyDescent="0.3">
      <c r="C37" s="91" t="s">
        <v>316</v>
      </c>
      <c r="F37" s="40"/>
      <c r="G37" s="40"/>
    </row>
    <row r="38" spans="1:13" s="16" customFormat="1" x14ac:dyDescent="0.3">
      <c r="F38" s="40"/>
      <c r="G38" s="40"/>
    </row>
    <row r="39" spans="1:13" s="16" customFormat="1" x14ac:dyDescent="0.3">
      <c r="D39" s="31" t="s">
        <v>321</v>
      </c>
      <c r="F39" s="40"/>
      <c r="G39" s="40"/>
    </row>
    <row r="40" spans="1:13" s="16" customFormat="1" x14ac:dyDescent="0.3">
      <c r="E40" s="138" t="str">
        <f>Performance!E255</f>
        <v>Water resources</v>
      </c>
      <c r="F40" s="49"/>
      <c r="G40" s="49" t="str">
        <f>Performance!G255</f>
        <v>£m (2012-13 prices)</v>
      </c>
      <c r="H40" s="49">
        <f>Performance!H255</f>
        <v>0.37929416818181816</v>
      </c>
    </row>
    <row r="41" spans="1:13" s="16" customFormat="1" x14ac:dyDescent="0.3">
      <c r="E41" s="138" t="str">
        <f>Performance!E256</f>
        <v>Water network plus</v>
      </c>
      <c r="F41" s="49"/>
      <c r="G41" s="49" t="str">
        <f>Performance!G256</f>
        <v>£m (2012-13 prices)</v>
      </c>
      <c r="H41" s="49">
        <f>Performance!H256</f>
        <v>10.388439839999998</v>
      </c>
    </row>
    <row r="42" spans="1:13" s="16" customFormat="1" x14ac:dyDescent="0.3">
      <c r="E42" s="138" t="str">
        <f>Performance!E257</f>
        <v>Wastewater network plus</v>
      </c>
      <c r="F42" s="49"/>
      <c r="G42" s="49" t="str">
        <f>Performance!G257</f>
        <v>£m (2012-13 prices)</v>
      </c>
      <c r="H42" s="49">
        <f>Performance!H257</f>
        <v>18.653945001</v>
      </c>
    </row>
    <row r="43" spans="1:13" s="16" customFormat="1" x14ac:dyDescent="0.3">
      <c r="E43" s="138" t="str">
        <f>Performance!E258</f>
        <v>Bioresources (sludge)</v>
      </c>
      <c r="F43" s="49"/>
      <c r="G43" s="49" t="str">
        <f>Performance!G258</f>
        <v>£m (2012-13 prices)</v>
      </c>
      <c r="H43" s="49">
        <f>Performance!H258</f>
        <v>0</v>
      </c>
    </row>
    <row r="44" spans="1:13" s="16" customFormat="1" x14ac:dyDescent="0.3">
      <c r="E44" s="138" t="str">
        <f>Performance!E259</f>
        <v>Residential retail</v>
      </c>
      <c r="F44" s="49"/>
      <c r="G44" s="49" t="str">
        <f>Performance!G259</f>
        <v>£m (2012-13 prices)</v>
      </c>
      <c r="H44" s="49">
        <f>Performance!H259</f>
        <v>0</v>
      </c>
    </row>
    <row r="45" spans="1:13" s="16" customFormat="1" x14ac:dyDescent="0.3">
      <c r="E45" s="138" t="str">
        <f>Performance!E260</f>
        <v>Business retail</v>
      </c>
      <c r="F45" s="49"/>
      <c r="G45" s="49" t="str">
        <f>Performance!G260</f>
        <v>£m (2012-13 prices)</v>
      </c>
      <c r="H45" s="49">
        <f>Performance!H260</f>
        <v>0</v>
      </c>
    </row>
    <row r="46" spans="1:13" s="16" customFormat="1" x14ac:dyDescent="0.3">
      <c r="E46" s="138" t="str">
        <f>Performance!E261</f>
        <v>Dummy control</v>
      </c>
      <c r="F46" s="49"/>
      <c r="G46" s="49" t="str">
        <f>Performance!G261</f>
        <v>£m (2012-13 prices)</v>
      </c>
      <c r="H46" s="49">
        <f>Performance!H261</f>
        <v>0</v>
      </c>
    </row>
    <row r="47" spans="1:13" s="16" customFormat="1" x14ac:dyDescent="0.3">
      <c r="F47" s="40"/>
      <c r="G47" s="40"/>
      <c r="H47" s="49"/>
    </row>
    <row r="48" spans="1:13" s="16" customFormat="1" x14ac:dyDescent="0.3">
      <c r="D48" s="31" t="s">
        <v>322</v>
      </c>
      <c r="F48" s="40"/>
      <c r="G48" s="40"/>
      <c r="H48" s="49"/>
    </row>
    <row r="49" spans="3:8" s="16" customFormat="1" x14ac:dyDescent="0.3">
      <c r="E49" s="93" t="str">
        <f>Performance!E264</f>
        <v>Water resources</v>
      </c>
      <c r="F49" s="49"/>
      <c r="G49" s="49" t="str">
        <f>Performance!G264</f>
        <v>£m (2012-13 prices)</v>
      </c>
      <c r="H49" s="49">
        <f>Performance!H264</f>
        <v>0</v>
      </c>
    </row>
    <row r="50" spans="3:8" s="16" customFormat="1" x14ac:dyDescent="0.3">
      <c r="E50" s="93" t="str">
        <f>Performance!E265</f>
        <v>Water network plus</v>
      </c>
      <c r="F50" s="49"/>
      <c r="G50" s="49" t="str">
        <f>Performance!G265</f>
        <v>£m (2012-13 prices)</v>
      </c>
      <c r="H50" s="49">
        <f>Performance!H265</f>
        <v>-1.7500116000042594</v>
      </c>
    </row>
    <row r="51" spans="3:8" s="16" customFormat="1" x14ac:dyDescent="0.3">
      <c r="E51" s="93" t="str">
        <f>Performance!E266</f>
        <v>Wastewater network plus</v>
      </c>
      <c r="F51" s="49"/>
      <c r="G51" s="49" t="str">
        <f>Performance!G266</f>
        <v>£m (2012-13 prices)</v>
      </c>
      <c r="H51" s="49">
        <f>Performance!H266</f>
        <v>0</v>
      </c>
    </row>
    <row r="52" spans="3:8" s="16" customFormat="1" x14ac:dyDescent="0.3">
      <c r="E52" s="93" t="str">
        <f>Performance!E267</f>
        <v>Bioresources (sludge)</v>
      </c>
      <c r="F52" s="49"/>
      <c r="G52" s="49" t="str">
        <f>Performance!G267</f>
        <v>£m (2012-13 prices)</v>
      </c>
      <c r="H52" s="49">
        <f>Performance!H267</f>
        <v>0</v>
      </c>
    </row>
    <row r="53" spans="3:8" s="16" customFormat="1" x14ac:dyDescent="0.3">
      <c r="E53" s="93" t="str">
        <f>Performance!E268</f>
        <v>Residential retail</v>
      </c>
      <c r="F53" s="49"/>
      <c r="G53" s="49" t="str">
        <f>Performance!G268</f>
        <v>£m (2012-13 prices)</v>
      </c>
      <c r="H53" s="49">
        <f>Performance!H268</f>
        <v>0</v>
      </c>
    </row>
    <row r="54" spans="3:8" s="16" customFormat="1" x14ac:dyDescent="0.3">
      <c r="E54" s="93" t="str">
        <f>Performance!E269</f>
        <v>Business retail</v>
      </c>
      <c r="F54" s="49"/>
      <c r="G54" s="49" t="str">
        <f>Performance!G269</f>
        <v>£m (2012-13 prices)</v>
      </c>
      <c r="H54" s="49">
        <f>Performance!H269</f>
        <v>0</v>
      </c>
    </row>
    <row r="55" spans="3:8" s="16" customFormat="1" x14ac:dyDescent="0.3">
      <c r="E55" s="93" t="str">
        <f>Performance!E270</f>
        <v>Dummy control</v>
      </c>
      <c r="F55" s="49"/>
      <c r="G55" s="49" t="str">
        <f>Performance!G270</f>
        <v>£m (2012-13 prices)</v>
      </c>
      <c r="H55" s="49">
        <f>Performance!H270</f>
        <v>0</v>
      </c>
    </row>
    <row r="56" spans="3:8" s="16" customFormat="1" x14ac:dyDescent="0.3">
      <c r="F56" s="40"/>
      <c r="G56" s="40"/>
    </row>
    <row r="57" spans="3:8" s="16" customFormat="1" ht="13" x14ac:dyDescent="0.3">
      <c r="C57" s="47" t="s">
        <v>323</v>
      </c>
      <c r="F57" s="40"/>
      <c r="G57" s="40"/>
    </row>
    <row r="58" spans="3:8" s="16" customFormat="1" x14ac:dyDescent="0.3">
      <c r="F58" s="40"/>
      <c r="G58" s="40"/>
    </row>
    <row r="59" spans="3:8" s="16" customFormat="1" x14ac:dyDescent="0.3">
      <c r="D59" s="31" t="str">
        <f>Performance!D294</f>
        <v>Proportion of end of period outperformance payments to be paid through the RCV</v>
      </c>
      <c r="F59" s="40"/>
      <c r="G59" s="40"/>
    </row>
    <row r="60" spans="3:8" s="16" customFormat="1" x14ac:dyDescent="0.3">
      <c r="E60" s="95" t="str">
        <f>Performance!E295</f>
        <v>Water resources</v>
      </c>
      <c r="F60" s="96"/>
      <c r="G60" s="96" t="str">
        <f>Performance!G295</f>
        <v>Percentage</v>
      </c>
      <c r="H60" s="110">
        <f>Performance!H295</f>
        <v>0</v>
      </c>
    </row>
    <row r="61" spans="3:8" s="16" customFormat="1" x14ac:dyDescent="0.3">
      <c r="E61" s="95" t="str">
        <f>Performance!E296</f>
        <v>Water network plus</v>
      </c>
      <c r="F61" s="96"/>
      <c r="G61" s="96" t="str">
        <f>Performance!G296</f>
        <v>Percentage</v>
      </c>
      <c r="H61" s="110">
        <f>Performance!H296</f>
        <v>0</v>
      </c>
    </row>
    <row r="62" spans="3:8" s="16" customFormat="1" x14ac:dyDescent="0.3">
      <c r="E62" s="95" t="str">
        <f>Performance!E297</f>
        <v>Wastewater network plus</v>
      </c>
      <c r="F62" s="96"/>
      <c r="G62" s="96" t="str">
        <f>Performance!G297</f>
        <v>Percentage</v>
      </c>
      <c r="H62" s="110">
        <f>Performance!H297</f>
        <v>0</v>
      </c>
    </row>
    <row r="63" spans="3:8" s="16" customFormat="1" x14ac:dyDescent="0.3">
      <c r="E63" s="95" t="str">
        <f>Performance!E298</f>
        <v>Bioresources (sludge)</v>
      </c>
      <c r="F63" s="96"/>
      <c r="G63" s="96" t="str">
        <f>Performance!G298</f>
        <v>Percentage</v>
      </c>
      <c r="H63" s="110">
        <f>Performance!H298</f>
        <v>0</v>
      </c>
    </row>
    <row r="64" spans="3:8" s="16" customFormat="1" x14ac:dyDescent="0.3">
      <c r="E64" s="95" t="str">
        <f>Performance!E299</f>
        <v>Residential retail</v>
      </c>
      <c r="F64" s="96"/>
      <c r="G64" s="96" t="str">
        <f>Performance!G299</f>
        <v>Percentage</v>
      </c>
      <c r="H64" s="110">
        <f>Performance!H299</f>
        <v>0</v>
      </c>
    </row>
    <row r="65" spans="4:8" s="16" customFormat="1" x14ac:dyDescent="0.3">
      <c r="E65" s="95" t="str">
        <f>Performance!E300</f>
        <v>Business retail</v>
      </c>
      <c r="F65" s="96"/>
      <c r="G65" s="96" t="str">
        <f>Performance!G300</f>
        <v>Percentage</v>
      </c>
      <c r="H65" s="110">
        <f>Performance!H300</f>
        <v>0</v>
      </c>
    </row>
    <row r="66" spans="4:8" s="16" customFormat="1" x14ac:dyDescent="0.3">
      <c r="E66" s="95" t="str">
        <f>Performance!E301</f>
        <v>Dummy control</v>
      </c>
      <c r="F66" s="96"/>
      <c r="G66" s="96" t="str">
        <f>Performance!G301</f>
        <v>Percentage</v>
      </c>
      <c r="H66" s="110">
        <f>Performance!H301</f>
        <v>0</v>
      </c>
    </row>
    <row r="67" spans="4:8" s="16" customFormat="1" x14ac:dyDescent="0.3">
      <c r="F67" s="40"/>
      <c r="G67" s="40"/>
    </row>
    <row r="68" spans="4:8" s="16" customFormat="1" x14ac:dyDescent="0.3">
      <c r="D68" s="31" t="str">
        <f>Performance!D303</f>
        <v>Proportion of end of period underperformance payments to be paid through the RCV</v>
      </c>
      <c r="F68" s="40"/>
      <c r="G68" s="40"/>
    </row>
    <row r="69" spans="4:8" s="16" customFormat="1" x14ac:dyDescent="0.3">
      <c r="E69" s="95" t="str">
        <f>Performance!E304</f>
        <v>Water resources</v>
      </c>
      <c r="F69" s="96"/>
      <c r="G69" s="96" t="str">
        <f>Performance!G304</f>
        <v>Percentage</v>
      </c>
      <c r="H69" s="110">
        <f>Performance!H304</f>
        <v>0</v>
      </c>
    </row>
    <row r="70" spans="4:8" s="16" customFormat="1" x14ac:dyDescent="0.3">
      <c r="E70" s="95" t="str">
        <f>Performance!E305</f>
        <v>Water network plus</v>
      </c>
      <c r="F70" s="96"/>
      <c r="G70" s="96" t="str">
        <f>Performance!G305</f>
        <v>Percentage</v>
      </c>
      <c r="H70" s="110">
        <f>Performance!H305</f>
        <v>1</v>
      </c>
    </row>
    <row r="71" spans="4:8" s="16" customFormat="1" x14ac:dyDescent="0.3">
      <c r="E71" s="95" t="str">
        <f>Performance!E306</f>
        <v>Wastewater network plus</v>
      </c>
      <c r="F71" s="96"/>
      <c r="G71" s="96" t="str">
        <f>Performance!G306</f>
        <v>Percentage</v>
      </c>
      <c r="H71" s="110">
        <f>Performance!H306</f>
        <v>0</v>
      </c>
    </row>
    <row r="72" spans="4:8" s="16" customFormat="1" x14ac:dyDescent="0.3">
      <c r="E72" s="95" t="str">
        <f>Performance!E307</f>
        <v>Bioresources (sludge)</v>
      </c>
      <c r="F72" s="96"/>
      <c r="G72" s="96" t="str">
        <f>Performance!G307</f>
        <v>Percentage</v>
      </c>
      <c r="H72" s="110">
        <f>Performance!H307</f>
        <v>0</v>
      </c>
    </row>
    <row r="73" spans="4:8" s="16" customFormat="1" x14ac:dyDescent="0.3">
      <c r="E73" s="95" t="str">
        <f>Performance!E308</f>
        <v>Residential retail</v>
      </c>
      <c r="F73" s="96"/>
      <c r="G73" s="96" t="str">
        <f>Performance!G308</f>
        <v>Percentage</v>
      </c>
      <c r="H73" s="110">
        <f>Performance!H308</f>
        <v>0</v>
      </c>
    </row>
    <row r="74" spans="4:8" s="16" customFormat="1" x14ac:dyDescent="0.3">
      <c r="E74" s="95" t="str">
        <f>Performance!E309</f>
        <v>Business retail</v>
      </c>
      <c r="F74" s="96"/>
      <c r="G74" s="96" t="str">
        <f>Performance!G309</f>
        <v>Percentage</v>
      </c>
      <c r="H74" s="110">
        <f>Performance!H309</f>
        <v>0</v>
      </c>
    </row>
    <row r="75" spans="4:8" s="16" customFormat="1" x14ac:dyDescent="0.3">
      <c r="E75" s="95" t="str">
        <f>Performance!E310</f>
        <v>Dummy control</v>
      </c>
      <c r="F75" s="96"/>
      <c r="G75" s="96" t="str">
        <f>Performance!G310</f>
        <v>Percentage</v>
      </c>
      <c r="H75" s="110">
        <f>Performance!H310</f>
        <v>0</v>
      </c>
    </row>
    <row r="76" spans="4:8" s="16" customFormat="1" x14ac:dyDescent="0.3">
      <c r="F76" s="40"/>
      <c r="G76" s="40"/>
    </row>
    <row r="77" spans="4:8" s="16" customFormat="1" x14ac:dyDescent="0.3">
      <c r="D77" s="31" t="s">
        <v>324</v>
      </c>
      <c r="F77" s="40"/>
      <c r="G77" s="61"/>
    </row>
    <row r="78" spans="4:8" s="16" customFormat="1" x14ac:dyDescent="0.3">
      <c r="E78" s="16" t="s">
        <v>245</v>
      </c>
      <c r="F78" s="40"/>
      <c r="G78" s="61" t="str">
        <f>InpCompany!$F$11</f>
        <v>£m (2012-13 prices)</v>
      </c>
      <c r="H78" s="42">
        <f t="shared" ref="H78:H84" si="1">H40*(1-H60)</f>
        <v>0.37929416818181816</v>
      </c>
    </row>
    <row r="79" spans="4:8" s="16" customFormat="1" x14ac:dyDescent="0.3">
      <c r="E79" s="16" t="s">
        <v>247</v>
      </c>
      <c r="F79" s="40"/>
      <c r="G79" s="61" t="str">
        <f>InpCompany!$F$11</f>
        <v>£m (2012-13 prices)</v>
      </c>
      <c r="H79" s="42">
        <f t="shared" si="1"/>
        <v>10.388439839999998</v>
      </c>
    </row>
    <row r="80" spans="4:8" s="16" customFormat="1" x14ac:dyDescent="0.3">
      <c r="E80" s="16" t="s">
        <v>249</v>
      </c>
      <c r="F80" s="40"/>
      <c r="G80" s="61" t="str">
        <f>InpCompany!$F$11</f>
        <v>£m (2012-13 prices)</v>
      </c>
      <c r="H80" s="42">
        <f t="shared" si="1"/>
        <v>18.653945001</v>
      </c>
    </row>
    <row r="81" spans="4:8" s="16" customFormat="1" x14ac:dyDescent="0.3">
      <c r="E81" s="16" t="s">
        <v>251</v>
      </c>
      <c r="F81" s="40"/>
      <c r="G81" s="61" t="str">
        <f>InpCompany!$F$11</f>
        <v>£m (2012-13 prices)</v>
      </c>
      <c r="H81" s="42">
        <f t="shared" si="1"/>
        <v>0</v>
      </c>
    </row>
    <row r="82" spans="4:8" s="16" customFormat="1" x14ac:dyDescent="0.3">
      <c r="E82" s="16" t="s">
        <v>253</v>
      </c>
      <c r="F82" s="40"/>
      <c r="G82" s="61" t="str">
        <f>InpCompany!$F$11</f>
        <v>£m (2012-13 prices)</v>
      </c>
      <c r="H82" s="42">
        <f t="shared" si="1"/>
        <v>0</v>
      </c>
    </row>
    <row r="83" spans="4:8" s="16" customFormat="1" x14ac:dyDescent="0.3">
      <c r="E83" s="16" t="s">
        <v>255</v>
      </c>
      <c r="F83" s="40"/>
      <c r="G83" s="61" t="str">
        <f>InpCompany!$F$11</f>
        <v>£m (2012-13 prices)</v>
      </c>
      <c r="H83" s="42">
        <f t="shared" si="1"/>
        <v>0</v>
      </c>
    </row>
    <row r="84" spans="4:8" s="16" customFormat="1" x14ac:dyDescent="0.3">
      <c r="E84" s="16" t="s">
        <v>257</v>
      </c>
      <c r="F84" s="40"/>
      <c r="G84" s="61" t="str">
        <f>InpCompany!$F$11</f>
        <v>£m (2012-13 prices)</v>
      </c>
      <c r="H84" s="42">
        <f t="shared" si="1"/>
        <v>0</v>
      </c>
    </row>
    <row r="85" spans="4:8" s="16" customFormat="1" x14ac:dyDescent="0.3">
      <c r="F85" s="40"/>
      <c r="G85" s="61"/>
    </row>
    <row r="86" spans="4:8" s="16" customFormat="1" x14ac:dyDescent="0.3">
      <c r="D86" s="31" t="s">
        <v>325</v>
      </c>
      <c r="F86" s="40"/>
      <c r="G86" s="61"/>
    </row>
    <row r="87" spans="4:8" s="16" customFormat="1" x14ac:dyDescent="0.3">
      <c r="E87" s="16" t="s">
        <v>245</v>
      </c>
      <c r="F87" s="40"/>
      <c r="G87" s="61" t="str">
        <f>InpCompany!$F$11</f>
        <v>£m (2012-13 prices)</v>
      </c>
      <c r="H87" s="42">
        <f t="shared" ref="H87:H93" si="2">H40*H60</f>
        <v>0</v>
      </c>
    </row>
    <row r="88" spans="4:8" s="16" customFormat="1" x14ac:dyDescent="0.3">
      <c r="E88" s="16" t="s">
        <v>247</v>
      </c>
      <c r="F88" s="40"/>
      <c r="G88" s="61" t="str">
        <f>InpCompany!$F$11</f>
        <v>£m (2012-13 prices)</v>
      </c>
      <c r="H88" s="42">
        <f t="shared" si="2"/>
        <v>0</v>
      </c>
    </row>
    <row r="89" spans="4:8" s="16" customFormat="1" x14ac:dyDescent="0.3">
      <c r="E89" s="16" t="s">
        <v>249</v>
      </c>
      <c r="F89" s="40"/>
      <c r="G89" s="61" t="str">
        <f>InpCompany!$F$11</f>
        <v>£m (2012-13 prices)</v>
      </c>
      <c r="H89" s="42">
        <f t="shared" si="2"/>
        <v>0</v>
      </c>
    </row>
    <row r="90" spans="4:8" s="16" customFormat="1" x14ac:dyDescent="0.3">
      <c r="E90" s="16" t="s">
        <v>251</v>
      </c>
      <c r="F90" s="40"/>
      <c r="G90" s="61" t="str">
        <f>InpCompany!$F$11</f>
        <v>£m (2012-13 prices)</v>
      </c>
      <c r="H90" s="42">
        <f t="shared" si="2"/>
        <v>0</v>
      </c>
    </row>
    <row r="91" spans="4:8" s="16" customFormat="1" x14ac:dyDescent="0.3">
      <c r="E91" s="16" t="s">
        <v>253</v>
      </c>
      <c r="F91" s="40"/>
      <c r="G91" s="61" t="str">
        <f>InpCompany!$F$11</f>
        <v>£m (2012-13 prices)</v>
      </c>
      <c r="H91" s="42">
        <f t="shared" si="2"/>
        <v>0</v>
      </c>
    </row>
    <row r="92" spans="4:8" s="16" customFormat="1" x14ac:dyDescent="0.3">
      <c r="E92" s="16" t="s">
        <v>255</v>
      </c>
      <c r="F92" s="40"/>
      <c r="G92" s="61" t="str">
        <f>InpCompany!$F$11</f>
        <v>£m (2012-13 prices)</v>
      </c>
      <c r="H92" s="42">
        <f t="shared" si="2"/>
        <v>0</v>
      </c>
    </row>
    <row r="93" spans="4:8" s="16" customFormat="1" x14ac:dyDescent="0.3">
      <c r="E93" s="16" t="s">
        <v>257</v>
      </c>
      <c r="F93" s="40"/>
      <c r="G93" s="61" t="str">
        <f>InpCompany!$F$11</f>
        <v>£m (2012-13 prices)</v>
      </c>
      <c r="H93" s="42">
        <f t="shared" si="2"/>
        <v>0</v>
      </c>
    </row>
    <row r="94" spans="4:8" s="16" customFormat="1" x14ac:dyDescent="0.3">
      <c r="F94" s="40"/>
      <c r="G94" s="61"/>
    </row>
    <row r="95" spans="4:8" s="16" customFormat="1" x14ac:dyDescent="0.3">
      <c r="D95" s="31" t="s">
        <v>326</v>
      </c>
      <c r="F95" s="40"/>
      <c r="G95" s="61"/>
    </row>
    <row r="96" spans="4:8" s="16" customFormat="1" x14ac:dyDescent="0.3">
      <c r="E96" s="16" t="s">
        <v>245</v>
      </c>
      <c r="F96" s="40"/>
      <c r="G96" s="61" t="str">
        <f>InpCompany!$F$11</f>
        <v>£m (2012-13 prices)</v>
      </c>
      <c r="H96" s="42">
        <f t="shared" ref="H96:H102" si="3">H49*(1-H69)</f>
        <v>0</v>
      </c>
    </row>
    <row r="97" spans="4:8" s="16" customFormat="1" x14ac:dyDescent="0.3">
      <c r="E97" s="16" t="s">
        <v>247</v>
      </c>
      <c r="F97" s="40"/>
      <c r="G97" s="61" t="str">
        <f>InpCompany!$F$11</f>
        <v>£m (2012-13 prices)</v>
      </c>
      <c r="H97" s="42">
        <f t="shared" si="3"/>
        <v>0</v>
      </c>
    </row>
    <row r="98" spans="4:8" s="16" customFormat="1" x14ac:dyDescent="0.3">
      <c r="E98" s="16" t="s">
        <v>249</v>
      </c>
      <c r="F98" s="40"/>
      <c r="G98" s="61" t="str">
        <f>InpCompany!$F$11</f>
        <v>£m (2012-13 prices)</v>
      </c>
      <c r="H98" s="42">
        <f t="shared" si="3"/>
        <v>0</v>
      </c>
    </row>
    <row r="99" spans="4:8" s="16" customFormat="1" x14ac:dyDescent="0.3">
      <c r="E99" s="16" t="s">
        <v>251</v>
      </c>
      <c r="F99" s="40"/>
      <c r="G99" s="61" t="str">
        <f>InpCompany!$F$11</f>
        <v>£m (2012-13 prices)</v>
      </c>
      <c r="H99" s="42">
        <f t="shared" si="3"/>
        <v>0</v>
      </c>
    </row>
    <row r="100" spans="4:8" s="16" customFormat="1" x14ac:dyDescent="0.3">
      <c r="E100" s="16" t="s">
        <v>253</v>
      </c>
      <c r="F100" s="40"/>
      <c r="G100" s="61" t="str">
        <f>InpCompany!$F$11</f>
        <v>£m (2012-13 prices)</v>
      </c>
      <c r="H100" s="42">
        <f t="shared" si="3"/>
        <v>0</v>
      </c>
    </row>
    <row r="101" spans="4:8" s="16" customFormat="1" x14ac:dyDescent="0.3">
      <c r="E101" s="16" t="s">
        <v>255</v>
      </c>
      <c r="F101" s="40"/>
      <c r="G101" s="61" t="str">
        <f>InpCompany!$F$11</f>
        <v>£m (2012-13 prices)</v>
      </c>
      <c r="H101" s="42">
        <f t="shared" si="3"/>
        <v>0</v>
      </c>
    </row>
    <row r="102" spans="4:8" s="16" customFormat="1" x14ac:dyDescent="0.3">
      <c r="E102" s="16" t="s">
        <v>257</v>
      </c>
      <c r="F102" s="40"/>
      <c r="G102" s="61" t="str">
        <f>InpCompany!$F$11</f>
        <v>£m (2012-13 prices)</v>
      </c>
      <c r="H102" s="42">
        <f t="shared" si="3"/>
        <v>0</v>
      </c>
    </row>
    <row r="103" spans="4:8" s="16" customFormat="1" x14ac:dyDescent="0.3">
      <c r="F103" s="40"/>
      <c r="G103" s="61"/>
    </row>
    <row r="104" spans="4:8" s="16" customFormat="1" x14ac:dyDescent="0.3">
      <c r="D104" s="31" t="s">
        <v>327</v>
      </c>
      <c r="F104" s="40"/>
      <c r="G104" s="61"/>
    </row>
    <row r="105" spans="4:8" s="16" customFormat="1" x14ac:dyDescent="0.3">
      <c r="E105" s="16" t="s">
        <v>245</v>
      </c>
      <c r="F105" s="40"/>
      <c r="G105" s="61" t="str">
        <f>InpCompany!$F$11</f>
        <v>£m (2012-13 prices)</v>
      </c>
      <c r="H105" s="42">
        <f t="shared" ref="H105:H111" si="4">H49*H69</f>
        <v>0</v>
      </c>
    </row>
    <row r="106" spans="4:8" s="16" customFormat="1" x14ac:dyDescent="0.3">
      <c r="E106" s="16" t="s">
        <v>247</v>
      </c>
      <c r="F106" s="40"/>
      <c r="G106" s="61" t="str">
        <f>InpCompany!$F$11</f>
        <v>£m (2012-13 prices)</v>
      </c>
      <c r="H106" s="42">
        <f t="shared" si="4"/>
        <v>-1.7500116000042594</v>
      </c>
    </row>
    <row r="107" spans="4:8" s="16" customFormat="1" x14ac:dyDescent="0.3">
      <c r="E107" s="16" t="s">
        <v>249</v>
      </c>
      <c r="F107" s="40"/>
      <c r="G107" s="61" t="str">
        <f>InpCompany!$F$11</f>
        <v>£m (2012-13 prices)</v>
      </c>
      <c r="H107" s="42">
        <f t="shared" si="4"/>
        <v>0</v>
      </c>
    </row>
    <row r="108" spans="4:8" s="16" customFormat="1" x14ac:dyDescent="0.3">
      <c r="E108" s="16" t="s">
        <v>251</v>
      </c>
      <c r="F108" s="40"/>
      <c r="G108" s="61" t="str">
        <f>InpCompany!$F$11</f>
        <v>£m (2012-13 prices)</v>
      </c>
      <c r="H108" s="42">
        <f t="shared" si="4"/>
        <v>0</v>
      </c>
    </row>
    <row r="109" spans="4:8" s="16" customFormat="1" x14ac:dyDescent="0.3">
      <c r="E109" s="16" t="s">
        <v>253</v>
      </c>
      <c r="F109" s="40"/>
      <c r="G109" s="61" t="str">
        <f>InpCompany!$F$11</f>
        <v>£m (2012-13 prices)</v>
      </c>
      <c r="H109" s="42">
        <f t="shared" si="4"/>
        <v>0</v>
      </c>
    </row>
    <row r="110" spans="4:8" s="16" customFormat="1" x14ac:dyDescent="0.3">
      <c r="E110" s="16" t="s">
        <v>255</v>
      </c>
      <c r="F110" s="40"/>
      <c r="G110" s="61" t="str">
        <f>InpCompany!$F$11</f>
        <v>£m (2012-13 prices)</v>
      </c>
      <c r="H110" s="42">
        <f t="shared" si="4"/>
        <v>0</v>
      </c>
    </row>
    <row r="111" spans="4:8" s="16" customFormat="1" x14ac:dyDescent="0.3">
      <c r="E111" s="16" t="s">
        <v>257</v>
      </c>
      <c r="F111" s="40"/>
      <c r="G111" s="61" t="str">
        <f>InpCompany!$F$11</f>
        <v>£m (2012-13 prices)</v>
      </c>
      <c r="H111" s="42">
        <f t="shared" si="4"/>
        <v>0</v>
      </c>
    </row>
    <row r="112" spans="4:8" s="16" customFormat="1" x14ac:dyDescent="0.3">
      <c r="F112" s="40"/>
      <c r="G112" s="40"/>
    </row>
    <row r="113" spans="3:8" s="16" customFormat="1" ht="13" x14ac:dyDescent="0.3">
      <c r="C113" s="47" t="s">
        <v>328</v>
      </c>
      <c r="F113" s="40"/>
      <c r="G113" s="40"/>
    </row>
    <row r="114" spans="3:8" s="16" customFormat="1" x14ac:dyDescent="0.3">
      <c r="F114" s="40"/>
      <c r="G114" s="40"/>
    </row>
    <row r="115" spans="3:8" s="16" customFormat="1" x14ac:dyDescent="0.3">
      <c r="D115" s="31" t="s">
        <v>329</v>
      </c>
      <c r="F115" s="40"/>
      <c r="G115" s="40"/>
    </row>
    <row r="116" spans="3:8" s="16" customFormat="1" x14ac:dyDescent="0.3">
      <c r="E116" s="72" t="s">
        <v>245</v>
      </c>
      <c r="F116" s="94"/>
      <c r="G116" s="94" t="str">
        <f>InpCompany!$F$11</f>
        <v>£m (2012-13 prices)</v>
      </c>
      <c r="H116" s="112">
        <f>H78+H96</f>
        <v>0.37929416818181816</v>
      </c>
    </row>
    <row r="117" spans="3:8" s="16" customFormat="1" x14ac:dyDescent="0.3">
      <c r="E117" s="72" t="s">
        <v>247</v>
      </c>
      <c r="F117" s="94"/>
      <c r="G117" s="94" t="str">
        <f>InpCompany!$F$11</f>
        <v>£m (2012-13 prices)</v>
      </c>
      <c r="H117" s="112">
        <f t="shared" ref="H117:H122" si="5">H79+H97</f>
        <v>10.388439839999998</v>
      </c>
    </row>
    <row r="118" spans="3:8" s="16" customFormat="1" x14ac:dyDescent="0.3">
      <c r="E118" s="72" t="s">
        <v>249</v>
      </c>
      <c r="F118" s="94"/>
      <c r="G118" s="94" t="str">
        <f>InpCompany!$F$11</f>
        <v>£m (2012-13 prices)</v>
      </c>
      <c r="H118" s="112">
        <f t="shared" si="5"/>
        <v>18.653945001</v>
      </c>
    </row>
    <row r="119" spans="3:8" s="16" customFormat="1" x14ac:dyDescent="0.3">
      <c r="E119" s="72" t="s">
        <v>251</v>
      </c>
      <c r="F119" s="94"/>
      <c r="G119" s="94" t="str">
        <f>InpCompany!$F$11</f>
        <v>£m (2012-13 prices)</v>
      </c>
      <c r="H119" s="112">
        <f t="shared" si="5"/>
        <v>0</v>
      </c>
    </row>
    <row r="120" spans="3:8" s="16" customFormat="1" x14ac:dyDescent="0.3">
      <c r="E120" s="72" t="s">
        <v>253</v>
      </c>
      <c r="F120" s="94"/>
      <c r="G120" s="94" t="str">
        <f>InpCompany!$F$11</f>
        <v>£m (2012-13 prices)</v>
      </c>
      <c r="H120" s="112">
        <f t="shared" si="5"/>
        <v>0</v>
      </c>
    </row>
    <row r="121" spans="3:8" s="16" customFormat="1" x14ac:dyDescent="0.3">
      <c r="E121" s="72" t="s">
        <v>255</v>
      </c>
      <c r="F121" s="94"/>
      <c r="G121" s="94" t="str">
        <f>InpCompany!$F$11</f>
        <v>£m (2012-13 prices)</v>
      </c>
      <c r="H121" s="112">
        <f t="shared" si="5"/>
        <v>0</v>
      </c>
    </row>
    <row r="122" spans="3:8" s="16" customFormat="1" x14ac:dyDescent="0.3">
      <c r="E122" s="72" t="s">
        <v>257</v>
      </c>
      <c r="F122" s="94"/>
      <c r="G122" s="94" t="str">
        <f>InpCompany!$F$11</f>
        <v>£m (2012-13 prices)</v>
      </c>
      <c r="H122" s="112">
        <f t="shared" si="5"/>
        <v>0</v>
      </c>
    </row>
    <row r="123" spans="3:8" s="16" customFormat="1" x14ac:dyDescent="0.3">
      <c r="F123" s="40"/>
      <c r="G123" s="40"/>
    </row>
    <row r="124" spans="3:8" s="16" customFormat="1" x14ac:dyDescent="0.3">
      <c r="D124" s="31" t="s">
        <v>330</v>
      </c>
      <c r="F124" s="40"/>
      <c r="G124" s="40"/>
    </row>
    <row r="125" spans="3:8" s="16" customFormat="1" x14ac:dyDescent="0.3">
      <c r="E125" s="72" t="s">
        <v>245</v>
      </c>
      <c r="F125" s="94"/>
      <c r="G125" s="94" t="str">
        <f>InpCompany!$F$11</f>
        <v>£m (2012-13 prices)</v>
      </c>
      <c r="H125" s="112">
        <f>H87+H105</f>
        <v>0</v>
      </c>
    </row>
    <row r="126" spans="3:8" s="16" customFormat="1" x14ac:dyDescent="0.3">
      <c r="E126" s="72" t="s">
        <v>247</v>
      </c>
      <c r="F126" s="94"/>
      <c r="G126" s="94" t="str">
        <f>InpCompany!$F$11</f>
        <v>£m (2012-13 prices)</v>
      </c>
      <c r="H126" s="112">
        <f t="shared" ref="H126:H131" si="6">H88+H106</f>
        <v>-1.7500116000042594</v>
      </c>
    </row>
    <row r="127" spans="3:8" s="16" customFormat="1" x14ac:dyDescent="0.3">
      <c r="E127" s="72" t="s">
        <v>249</v>
      </c>
      <c r="F127" s="94"/>
      <c r="G127" s="94" t="str">
        <f>InpCompany!$F$11</f>
        <v>£m (2012-13 prices)</v>
      </c>
      <c r="H127" s="112">
        <f t="shared" si="6"/>
        <v>0</v>
      </c>
    </row>
    <row r="128" spans="3:8" s="16" customFormat="1" x14ac:dyDescent="0.3">
      <c r="E128" s="72" t="s">
        <v>251</v>
      </c>
      <c r="F128" s="94"/>
      <c r="G128" s="94" t="str">
        <f>InpCompany!$F$11</f>
        <v>£m (2012-13 prices)</v>
      </c>
      <c r="H128" s="112">
        <f t="shared" si="6"/>
        <v>0</v>
      </c>
    </row>
    <row r="129" spans="1:12" s="16" customFormat="1" x14ac:dyDescent="0.3">
      <c r="E129" s="72" t="s">
        <v>253</v>
      </c>
      <c r="F129" s="94"/>
      <c r="G129" s="94" t="str">
        <f>InpCompany!$F$11</f>
        <v>£m (2012-13 prices)</v>
      </c>
      <c r="H129" s="112">
        <f t="shared" si="6"/>
        <v>0</v>
      </c>
    </row>
    <row r="130" spans="1:12" s="16" customFormat="1" x14ac:dyDescent="0.3">
      <c r="E130" s="72" t="s">
        <v>255</v>
      </c>
      <c r="F130" s="94"/>
      <c r="G130" s="94" t="str">
        <f>InpCompany!$F$11</f>
        <v>£m (2012-13 prices)</v>
      </c>
      <c r="H130" s="112">
        <f t="shared" si="6"/>
        <v>0</v>
      </c>
    </row>
    <row r="131" spans="1:12" s="16" customFormat="1" x14ac:dyDescent="0.3">
      <c r="E131" s="72" t="s">
        <v>257</v>
      </c>
      <c r="F131" s="94"/>
      <c r="G131" s="94" t="str">
        <f>InpCompany!$F$11</f>
        <v>£m (2012-13 prices)</v>
      </c>
      <c r="H131" s="112">
        <f t="shared" si="6"/>
        <v>0</v>
      </c>
    </row>
    <row r="132" spans="1:12" s="16" customFormat="1" x14ac:dyDescent="0.3">
      <c r="F132" s="40"/>
      <c r="G132" s="40"/>
    </row>
    <row r="133" spans="1:12" ht="13" x14ac:dyDescent="0.25">
      <c r="A133" s="139" t="s">
        <v>72</v>
      </c>
      <c r="B133" s="140"/>
      <c r="C133" s="141"/>
      <c r="D133" s="142"/>
      <c r="E133" s="143"/>
      <c r="F133" s="143"/>
      <c r="G133" s="143"/>
      <c r="H133" s="143"/>
      <c r="I133" s="143"/>
      <c r="J133" s="16"/>
      <c r="K133" s="16"/>
      <c r="L133" s="16"/>
    </row>
    <row r="134" spans="1:12" x14ac:dyDescent="0.25">
      <c r="J134" s="16"/>
      <c r="K134" s="16"/>
      <c r="L134" s="16"/>
    </row>
    <row r="135" spans="1:12" x14ac:dyDescent="0.25">
      <c r="J135" s="16"/>
      <c r="K135" s="16"/>
      <c r="L135" s="16"/>
    </row>
    <row r="136" spans="1:12" x14ac:dyDescent="0.25">
      <c r="J136" s="16"/>
      <c r="K136" s="16"/>
      <c r="L136" s="16"/>
    </row>
    <row r="137" spans="1:12" x14ac:dyDescent="0.25">
      <c r="J137" s="16"/>
      <c r="K137" s="16"/>
      <c r="L137" s="16"/>
    </row>
  </sheetData>
  <conditionalFormatting sqref="H8:H17">
    <cfRule type="cellIs" dxfId="18" priority="15" operator="equal">
      <formula>0</formula>
    </cfRule>
  </conditionalFormatting>
  <conditionalFormatting sqref="H18:H23">
    <cfRule type="cellIs" dxfId="17" priority="14" operator="equal">
      <formula>0</formula>
    </cfRule>
  </conditionalFormatting>
  <conditionalFormatting sqref="H26:H32">
    <cfRule type="cellIs" dxfId="16" priority="13" operator="equal">
      <formula>0</formula>
    </cfRule>
  </conditionalFormatting>
  <conditionalFormatting sqref="E40:E46">
    <cfRule type="cellIs" dxfId="15" priority="12" operator="equal">
      <formula>0</formula>
    </cfRule>
  </conditionalFormatting>
  <conditionalFormatting sqref="H47:H55">
    <cfRule type="cellIs" dxfId="14" priority="11" operator="equal">
      <formula>0</formula>
    </cfRule>
  </conditionalFormatting>
  <conditionalFormatting sqref="H125:H131">
    <cfRule type="cellIs" dxfId="13" priority="3" operator="equal">
      <formula>0</formula>
    </cfRule>
  </conditionalFormatting>
  <conditionalFormatting sqref="H60:H66">
    <cfRule type="cellIs" dxfId="12" priority="10" operator="equal">
      <formula>0</formula>
    </cfRule>
  </conditionalFormatting>
  <conditionalFormatting sqref="H69:H75">
    <cfRule type="cellIs" dxfId="11" priority="9" operator="equal">
      <formula>0</formula>
    </cfRule>
  </conditionalFormatting>
  <conditionalFormatting sqref="H78:H84">
    <cfRule type="cellIs" dxfId="10" priority="8" operator="equal">
      <formula>0</formula>
    </cfRule>
  </conditionalFormatting>
  <conditionalFormatting sqref="H87:H93">
    <cfRule type="cellIs" dxfId="9" priority="7" operator="equal">
      <formula>0</formula>
    </cfRule>
  </conditionalFormatting>
  <conditionalFormatting sqref="H96:H102">
    <cfRule type="cellIs" dxfId="8" priority="6" operator="equal">
      <formula>0</formula>
    </cfRule>
  </conditionalFormatting>
  <conditionalFormatting sqref="H105:H111">
    <cfRule type="cellIs" dxfId="7" priority="5" operator="equal">
      <formula>0</formula>
    </cfRule>
  </conditionalFormatting>
  <conditionalFormatting sqref="H116:H122">
    <cfRule type="cellIs" dxfId="6" priority="4" operator="equal">
      <formula>0</formula>
    </cfRule>
  </conditionalFormatting>
  <conditionalFormatting sqref="H133">
    <cfRule type="cellIs" dxfId="5" priority="2" operator="equal">
      <formula>0</formula>
    </cfRule>
  </conditionalFormatting>
  <conditionalFormatting sqref="H40:H46">
    <cfRule type="cellIs" dxfId="4" priority="1" operator="equal">
      <formula>0</formula>
    </cfRule>
  </conditionalFormatting>
  <printOptions headings="1"/>
  <pageMargins left="0.7" right="0.7" top="0.75" bottom="0.75" header="0.3" footer="0.3"/>
  <pageSetup paperSize="9" fitToHeight="0" orientation="landscape" r:id="rId1"/>
  <headerFooter>
    <oddHeader>&amp;L&amp;F&amp;CSheet: &amp;A&amp;ROFFICIAL</oddHeader>
    <oddFooter>&amp;LPrinted on &amp;D at &amp;T&amp;CPage &amp;P of &amp;N&amp;ROfwat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pageSetUpPr fitToPage="1"/>
  </sheetPr>
  <dimension ref="A1:M23"/>
  <sheetViews>
    <sheetView zoomScaleNormal="100" workbookViewId="0">
      <selection activeCell="A2" sqref="A2"/>
    </sheetView>
  </sheetViews>
  <sheetFormatPr defaultColWidth="9" defaultRowHeight="12.5" x14ac:dyDescent="0.3"/>
  <cols>
    <col min="1" max="1" width="13.5" style="119" customWidth="1"/>
    <col min="2" max="2" width="16.58203125" style="119" customWidth="1"/>
    <col min="3" max="3" width="9" style="119"/>
    <col min="4" max="5" width="9" style="119" customWidth="1"/>
    <col min="6" max="6" width="13.58203125" style="119" customWidth="1"/>
    <col min="7" max="7" width="10.75" style="119" customWidth="1"/>
    <col min="8" max="8" width="8.08203125" style="119" customWidth="1"/>
    <col min="9" max="9" width="11.08203125" style="119" customWidth="1"/>
    <col min="10" max="10" width="49.25" style="119" customWidth="1"/>
    <col min="11" max="11" width="9.75" style="119" customWidth="1"/>
    <col min="12" max="12" width="9.25" style="119" customWidth="1"/>
    <col min="13" max="13" width="14.08203125" style="119" customWidth="1"/>
    <col min="14" max="16384" width="9" style="119"/>
  </cols>
  <sheetData>
    <row r="1" spans="1:13" s="118" customFormat="1" ht="27" x14ac:dyDescent="0.3">
      <c r="A1" s="126" t="str">
        <f ca="1" xml:space="preserve"> RIGHT(CELL("filename", $A$1), LEN(CELL("filename", $A$1)) - SEARCH("]", CELL("filename", $A$1)))</f>
        <v>Validation</v>
      </c>
      <c r="B1" s="126"/>
      <c r="C1" s="126"/>
      <c r="D1" s="126"/>
      <c r="E1" s="126"/>
      <c r="F1" s="126"/>
      <c r="G1" s="126"/>
      <c r="H1" s="126"/>
      <c r="I1" s="126"/>
      <c r="J1" s="126"/>
      <c r="K1" s="126"/>
      <c r="L1" s="126"/>
      <c r="M1" s="127" t="str">
        <f>InpCompany!F5</f>
        <v>Yorkshire Water</v>
      </c>
    </row>
    <row r="3" spans="1:13" x14ac:dyDescent="0.3">
      <c r="A3" s="97" t="s">
        <v>79</v>
      </c>
      <c r="B3" s="97" t="s">
        <v>76</v>
      </c>
      <c r="C3" s="97" t="s">
        <v>331</v>
      </c>
      <c r="D3" s="97" t="s">
        <v>332</v>
      </c>
      <c r="E3" s="97" t="s">
        <v>333</v>
      </c>
      <c r="F3" s="97" t="s">
        <v>334</v>
      </c>
      <c r="G3" s="97" t="s">
        <v>335</v>
      </c>
      <c r="H3" s="97" t="s">
        <v>194</v>
      </c>
      <c r="I3" s="97" t="s">
        <v>198</v>
      </c>
      <c r="J3" s="97" t="s">
        <v>336</v>
      </c>
      <c r="K3" s="97" t="s">
        <v>337</v>
      </c>
      <c r="L3" s="97" t="s">
        <v>338</v>
      </c>
      <c r="M3" s="97" t="s">
        <v>93</v>
      </c>
    </row>
    <row r="4" spans="1:13" x14ac:dyDescent="0.3">
      <c r="A4" s="98" t="s">
        <v>80</v>
      </c>
      <c r="B4" s="98"/>
      <c r="C4" s="98"/>
      <c r="D4" s="98"/>
      <c r="E4" s="98"/>
      <c r="F4" s="98"/>
      <c r="G4" s="98"/>
      <c r="H4" s="98"/>
      <c r="I4" s="98"/>
      <c r="J4" s="98"/>
      <c r="K4" s="98"/>
      <c r="L4" s="98"/>
      <c r="M4" s="98"/>
    </row>
    <row r="5" spans="1:13" x14ac:dyDescent="0.3">
      <c r="A5" s="98" t="s">
        <v>339</v>
      </c>
      <c r="B5" s="98" t="s">
        <v>340</v>
      </c>
      <c r="C5" s="98" t="s">
        <v>341</v>
      </c>
      <c r="D5" s="98" t="s">
        <v>342</v>
      </c>
      <c r="E5" s="98" t="s">
        <v>188</v>
      </c>
      <c r="F5" s="98" t="s">
        <v>343</v>
      </c>
      <c r="G5" s="98" t="s">
        <v>344</v>
      </c>
      <c r="H5" s="98" t="s">
        <v>197</v>
      </c>
      <c r="I5" s="98" t="s">
        <v>345</v>
      </c>
      <c r="J5" s="98" t="s">
        <v>346</v>
      </c>
      <c r="K5" s="98" t="b">
        <v>1</v>
      </c>
      <c r="L5" s="98" t="s">
        <v>207</v>
      </c>
      <c r="M5" s="98" t="s">
        <v>347</v>
      </c>
    </row>
    <row r="6" spans="1:13" x14ac:dyDescent="0.3">
      <c r="A6" s="98" t="s">
        <v>348</v>
      </c>
      <c r="B6" s="98" t="s">
        <v>349</v>
      </c>
      <c r="C6" s="98" t="s">
        <v>350</v>
      </c>
      <c r="D6" s="98" t="s">
        <v>351</v>
      </c>
      <c r="E6" s="98" t="s">
        <v>352</v>
      </c>
      <c r="F6" s="98">
        <v>1</v>
      </c>
      <c r="G6" s="98" t="s">
        <v>353</v>
      </c>
      <c r="H6" s="98" t="s">
        <v>196</v>
      </c>
      <c r="I6" s="98" t="s">
        <v>200</v>
      </c>
      <c r="J6" s="98" t="s">
        <v>146</v>
      </c>
      <c r="K6" s="98" t="b">
        <v>0</v>
      </c>
      <c r="L6" s="98" t="s">
        <v>208</v>
      </c>
      <c r="M6" s="98" t="s">
        <v>354</v>
      </c>
    </row>
    <row r="7" spans="1:13" x14ac:dyDescent="0.3">
      <c r="A7" s="98" t="s">
        <v>355</v>
      </c>
      <c r="B7" s="98" t="s">
        <v>356</v>
      </c>
      <c r="C7" s="98" t="s">
        <v>357</v>
      </c>
      <c r="D7" s="98" t="s">
        <v>358</v>
      </c>
      <c r="E7" s="98" t="s">
        <v>190</v>
      </c>
      <c r="F7" s="98">
        <v>2</v>
      </c>
      <c r="G7" s="98" t="s">
        <v>359</v>
      </c>
      <c r="H7" s="98" t="s">
        <v>42</v>
      </c>
      <c r="I7" s="98" t="s">
        <v>42</v>
      </c>
      <c r="J7" s="98" t="s">
        <v>145</v>
      </c>
      <c r="K7" s="98"/>
      <c r="L7" s="98"/>
      <c r="M7" s="98"/>
    </row>
    <row r="8" spans="1:13" x14ac:dyDescent="0.3">
      <c r="A8" s="98" t="s">
        <v>360</v>
      </c>
      <c r="B8" s="98" t="s">
        <v>361</v>
      </c>
      <c r="C8" s="98" t="s">
        <v>362</v>
      </c>
      <c r="D8" s="125"/>
      <c r="E8" s="98" t="s">
        <v>358</v>
      </c>
      <c r="F8" s="98">
        <v>3</v>
      </c>
      <c r="G8" s="98" t="s">
        <v>363</v>
      </c>
      <c r="H8" s="124"/>
      <c r="I8" s="123"/>
      <c r="J8" s="98" t="s">
        <v>364</v>
      </c>
      <c r="K8" s="123"/>
      <c r="L8" s="123"/>
      <c r="M8" s="123"/>
    </row>
    <row r="9" spans="1:13" x14ac:dyDescent="0.3">
      <c r="A9" s="98" t="s">
        <v>365</v>
      </c>
      <c r="B9" s="98" t="s">
        <v>366</v>
      </c>
      <c r="C9" s="98" t="s">
        <v>367</v>
      </c>
      <c r="D9" s="125"/>
      <c r="E9" s="98" t="s">
        <v>189</v>
      </c>
      <c r="F9" s="98">
        <v>4</v>
      </c>
      <c r="G9" s="125"/>
      <c r="H9" s="122"/>
      <c r="I9" s="122"/>
      <c r="J9" s="98" t="s">
        <v>368</v>
      </c>
      <c r="K9" s="122"/>
      <c r="L9" s="122"/>
      <c r="M9" s="122"/>
    </row>
    <row r="10" spans="1:13" x14ac:dyDescent="0.3">
      <c r="A10" s="120"/>
      <c r="B10" s="98" t="s">
        <v>369</v>
      </c>
      <c r="C10" s="98" t="s">
        <v>370</v>
      </c>
      <c r="D10" s="125"/>
      <c r="E10" s="98" t="s">
        <v>371</v>
      </c>
      <c r="F10" s="98">
        <v>5</v>
      </c>
      <c r="G10" s="125"/>
      <c r="H10" s="122"/>
      <c r="I10" s="122"/>
      <c r="J10" s="98" t="s">
        <v>372</v>
      </c>
      <c r="K10" s="122"/>
      <c r="L10" s="122"/>
      <c r="M10" s="122"/>
    </row>
    <row r="11" spans="1:13" x14ac:dyDescent="0.3">
      <c r="A11" s="121"/>
      <c r="B11" s="98" t="s">
        <v>373</v>
      </c>
      <c r="C11" s="98" t="s">
        <v>374</v>
      </c>
      <c r="D11" s="125"/>
      <c r="E11" s="98" t="s">
        <v>193</v>
      </c>
      <c r="F11" s="98">
        <v>6</v>
      </c>
      <c r="G11" s="125"/>
      <c r="H11" s="122"/>
      <c r="I11" s="122"/>
      <c r="J11" s="98" t="s">
        <v>375</v>
      </c>
      <c r="K11" s="122"/>
      <c r="L11" s="122"/>
      <c r="M11" s="122"/>
    </row>
    <row r="12" spans="1:13" x14ac:dyDescent="0.3">
      <c r="A12" s="121"/>
      <c r="B12" s="98" t="s">
        <v>376</v>
      </c>
      <c r="C12" s="98" t="s">
        <v>377</v>
      </c>
      <c r="D12" s="125"/>
      <c r="E12" s="98" t="s">
        <v>378</v>
      </c>
      <c r="F12" s="98" t="s">
        <v>379</v>
      </c>
      <c r="G12" s="125"/>
      <c r="H12" s="122"/>
      <c r="I12" s="122"/>
      <c r="J12" s="98" t="s">
        <v>380</v>
      </c>
      <c r="K12" s="122"/>
      <c r="L12" s="122"/>
      <c r="M12" s="122"/>
    </row>
    <row r="13" spans="1:13" x14ac:dyDescent="0.3">
      <c r="A13" s="121"/>
      <c r="B13" s="98" t="s">
        <v>381</v>
      </c>
      <c r="C13" s="98" t="s">
        <v>382</v>
      </c>
      <c r="D13" s="125"/>
      <c r="E13" s="98" t="s">
        <v>192</v>
      </c>
      <c r="F13" s="98" t="s">
        <v>212</v>
      </c>
      <c r="G13" s="125"/>
      <c r="H13" s="122"/>
      <c r="I13" s="122"/>
      <c r="J13" s="98" t="s">
        <v>383</v>
      </c>
      <c r="K13" s="122"/>
      <c r="L13" s="122"/>
      <c r="M13" s="122"/>
    </row>
    <row r="14" spans="1:13" x14ac:dyDescent="0.3">
      <c r="A14" s="121"/>
      <c r="B14" s="98" t="s">
        <v>384</v>
      </c>
      <c r="C14" s="98" t="s">
        <v>385</v>
      </c>
      <c r="D14" s="125"/>
      <c r="E14" s="98" t="s">
        <v>191</v>
      </c>
      <c r="F14" s="98" t="s">
        <v>378</v>
      </c>
      <c r="G14" s="125"/>
      <c r="H14" s="122"/>
      <c r="I14" s="122"/>
      <c r="J14" s="98" t="s">
        <v>386</v>
      </c>
      <c r="K14" s="122"/>
      <c r="L14" s="122"/>
      <c r="M14" s="122"/>
    </row>
    <row r="15" spans="1:13" x14ac:dyDescent="0.3">
      <c r="A15" s="121"/>
      <c r="B15" s="98" t="s">
        <v>77</v>
      </c>
      <c r="C15" s="98" t="s">
        <v>387</v>
      </c>
      <c r="D15" s="125"/>
      <c r="E15" s="122"/>
      <c r="F15" s="122"/>
      <c r="G15" s="122"/>
      <c r="H15" s="122"/>
      <c r="I15" s="122"/>
      <c r="J15" s="98" t="s">
        <v>388</v>
      </c>
      <c r="K15" s="122"/>
      <c r="L15" s="122"/>
      <c r="M15" s="122"/>
    </row>
    <row r="16" spans="1:13" x14ac:dyDescent="0.3">
      <c r="A16" s="121"/>
      <c r="B16" s="98" t="s">
        <v>389</v>
      </c>
      <c r="C16" s="98" t="s">
        <v>390</v>
      </c>
      <c r="D16" s="125"/>
      <c r="E16" s="122"/>
      <c r="F16" s="122"/>
      <c r="G16" s="122"/>
      <c r="H16" s="122"/>
      <c r="I16" s="122"/>
      <c r="J16" s="98" t="s">
        <v>391</v>
      </c>
      <c r="K16" s="122"/>
      <c r="L16" s="122"/>
      <c r="M16" s="122"/>
    </row>
    <row r="17" spans="1:13" x14ac:dyDescent="0.3">
      <c r="A17" s="121"/>
      <c r="B17" s="98" t="s">
        <v>392</v>
      </c>
      <c r="C17" s="98" t="s">
        <v>393</v>
      </c>
      <c r="D17" s="125"/>
      <c r="E17" s="122"/>
      <c r="F17" s="122"/>
      <c r="G17" s="122"/>
      <c r="H17" s="122"/>
      <c r="I17" s="122"/>
      <c r="J17" s="98"/>
      <c r="K17" s="122"/>
      <c r="L17" s="122"/>
      <c r="M17" s="122"/>
    </row>
    <row r="18" spans="1:13" ht="25" x14ac:dyDescent="0.3">
      <c r="A18" s="121"/>
      <c r="B18" s="98" t="s">
        <v>394</v>
      </c>
      <c r="C18" s="98" t="s">
        <v>395</v>
      </c>
      <c r="D18" s="125"/>
      <c r="E18" s="122"/>
      <c r="F18" s="122"/>
      <c r="G18" s="122"/>
      <c r="H18" s="122"/>
      <c r="I18" s="122"/>
      <c r="J18" s="98" t="s">
        <v>396</v>
      </c>
      <c r="K18" s="122"/>
      <c r="L18" s="122"/>
      <c r="M18" s="122"/>
    </row>
    <row r="19" spans="1:13" x14ac:dyDescent="0.3">
      <c r="A19" s="121"/>
      <c r="B19" s="98" t="s">
        <v>397</v>
      </c>
      <c r="C19" s="98" t="s">
        <v>398</v>
      </c>
      <c r="D19" s="125"/>
      <c r="E19" s="122"/>
      <c r="F19" s="122"/>
      <c r="G19" s="122"/>
      <c r="H19" s="122"/>
      <c r="I19" s="122"/>
      <c r="J19" s="98" t="s">
        <v>399</v>
      </c>
      <c r="K19" s="122"/>
      <c r="L19" s="122"/>
      <c r="M19" s="122"/>
    </row>
    <row r="20" spans="1:13" x14ac:dyDescent="0.3">
      <c r="A20" s="121"/>
      <c r="B20" s="98" t="s">
        <v>400</v>
      </c>
      <c r="C20" s="98" t="s">
        <v>401</v>
      </c>
      <c r="D20" s="125"/>
      <c r="E20" s="122"/>
      <c r="F20" s="122"/>
      <c r="G20" s="122"/>
      <c r="H20" s="122"/>
      <c r="I20" s="122"/>
      <c r="J20" s="98" t="s">
        <v>402</v>
      </c>
      <c r="K20" s="122"/>
      <c r="L20" s="122"/>
      <c r="M20" s="122"/>
    </row>
    <row r="21" spans="1:13" x14ac:dyDescent="0.3">
      <c r="A21" s="121"/>
      <c r="B21" s="98" t="s">
        <v>403</v>
      </c>
      <c r="C21" s="98" t="s">
        <v>404</v>
      </c>
      <c r="D21" s="125"/>
      <c r="E21" s="122"/>
      <c r="F21" s="122"/>
      <c r="G21" s="122"/>
      <c r="H21" s="122"/>
      <c r="I21" s="122"/>
      <c r="J21" s="99"/>
      <c r="K21" s="122"/>
      <c r="L21" s="122"/>
      <c r="M21" s="122"/>
    </row>
    <row r="22" spans="1:13" x14ac:dyDescent="0.3">
      <c r="A22" s="122"/>
      <c r="B22" s="123"/>
      <c r="C22" s="123"/>
      <c r="D22" s="122"/>
      <c r="E22" s="122"/>
      <c r="F22" s="122"/>
      <c r="G22" s="122"/>
      <c r="H22" s="122"/>
      <c r="I22" s="122"/>
      <c r="J22" s="122"/>
      <c r="K22" s="122"/>
      <c r="L22" s="122"/>
      <c r="M22" s="122"/>
    </row>
    <row r="23" spans="1:13" ht="13" x14ac:dyDescent="0.3">
      <c r="A23" s="139" t="s">
        <v>72</v>
      </c>
      <c r="B23" s="140"/>
      <c r="C23" s="141"/>
      <c r="D23" s="142"/>
      <c r="E23" s="143"/>
      <c r="F23" s="143"/>
      <c r="G23" s="143"/>
      <c r="H23" s="143"/>
      <c r="I23" s="143"/>
      <c r="J23" s="143"/>
      <c r="K23" s="143"/>
      <c r="L23" s="143"/>
      <c r="M23" s="143"/>
    </row>
  </sheetData>
  <conditionalFormatting sqref="H23">
    <cfRule type="cellIs" dxfId="3" priority="1" operator="equal">
      <formula>0</formula>
    </cfRule>
  </conditionalFormatting>
  <printOptions headings="1"/>
  <pageMargins left="0.7" right="0.7" top="0.75" bottom="0.75" header="0.3" footer="0.3"/>
  <pageSetup paperSize="9" scale="64" fitToHeight="0" orientation="landscape" r:id="rId1"/>
  <headerFooter>
    <oddHeader>&amp;L&amp;F&amp;CSheet: &amp;A&amp;ROFFICIAL</oddHeader>
    <oddFooter>&amp;LPrinted on &amp;D at &amp;T&amp;CPage &amp;P of &amp;N&amp;ROfwat</oddFooter>
  </headerFooter>
  <ignoredErrors>
    <ignoredError sqref="F5" numberStoredAsText="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7"/>
    <pageSetUpPr fitToPage="1"/>
  </sheetPr>
  <dimension ref="A1:L36"/>
  <sheetViews>
    <sheetView showGridLines="0" tabSelected="1" topLeftCell="A13" zoomScaleNormal="100" workbookViewId="0">
      <selection activeCell="J32" sqref="J32"/>
    </sheetView>
  </sheetViews>
  <sheetFormatPr defaultColWidth="8.58203125" defaultRowHeight="12.5" x14ac:dyDescent="0.25"/>
  <cols>
    <col min="1" max="4" width="1.58203125" style="80" customWidth="1"/>
    <col min="5" max="5" width="45.58203125" style="80" customWidth="1"/>
    <col min="6" max="8" width="15.58203125" style="80" customWidth="1"/>
    <col min="9" max="9" width="2.58203125" style="80" customWidth="1"/>
    <col min="10" max="16384" width="8.58203125" style="80"/>
  </cols>
  <sheetData>
    <row r="1" spans="1:12" s="136" customFormat="1" ht="27" x14ac:dyDescent="0.3">
      <c r="A1" s="131" t="str">
        <f ca="1" xml:space="preserve"> RIGHT(CELL("filename", $A$1), LEN(CELL("filename", $A$1)) - SEARCH("]", CELL("filename", $A$1)))</f>
        <v>Model outputs</v>
      </c>
      <c r="B1" s="132"/>
      <c r="C1" s="132"/>
      <c r="D1" s="133"/>
      <c r="E1" s="134"/>
      <c r="F1" s="134"/>
      <c r="G1" s="135"/>
      <c r="H1" s="27" t="str">
        <f>InpCompany!F5</f>
        <v>Yorkshire Water</v>
      </c>
      <c r="I1" s="135"/>
      <c r="J1" s="135"/>
      <c r="K1" s="135"/>
      <c r="L1" s="135"/>
    </row>
    <row r="2" spans="1:12" s="16" customFormat="1" ht="13" x14ac:dyDescent="0.3">
      <c r="F2" s="30" t="s">
        <v>73</v>
      </c>
      <c r="G2" s="30" t="s">
        <v>74</v>
      </c>
      <c r="H2" s="30" t="s">
        <v>75</v>
      </c>
    </row>
    <row r="3" spans="1:12" s="7" customFormat="1" ht="13" x14ac:dyDescent="0.3">
      <c r="A3" s="9" t="s">
        <v>405</v>
      </c>
      <c r="B3" s="10"/>
      <c r="C3" s="10"/>
      <c r="D3" s="11"/>
      <c r="E3" s="12"/>
      <c r="F3" s="12"/>
      <c r="G3" s="13"/>
      <c r="H3" s="14"/>
      <c r="I3" s="13"/>
      <c r="J3" s="13"/>
      <c r="K3" s="13"/>
      <c r="L3" s="13"/>
    </row>
    <row r="4" spans="1:12" ht="13" x14ac:dyDescent="0.3">
      <c r="B4" s="84" t="s">
        <v>406</v>
      </c>
    </row>
    <row r="6" spans="1:12" x14ac:dyDescent="0.25">
      <c r="C6" s="82" t="s">
        <v>329</v>
      </c>
    </row>
    <row r="7" spans="1:12" x14ac:dyDescent="0.25">
      <c r="E7" s="80" t="s">
        <v>245</v>
      </c>
      <c r="G7" s="81" t="str">
        <f>'Aggregate calculations'!G26</f>
        <v>£m (2012-13 prices)</v>
      </c>
      <c r="H7" s="81">
        <f>'Aggregate calculations'!H26</f>
        <v>0</v>
      </c>
    </row>
    <row r="8" spans="1:12" x14ac:dyDescent="0.25">
      <c r="E8" s="80" t="s">
        <v>247</v>
      </c>
      <c r="G8" s="81" t="str">
        <f>'Aggregate calculations'!G27</f>
        <v>£m (2012-13 prices)</v>
      </c>
      <c r="H8" s="81">
        <f>'Aggregate calculations'!H27</f>
        <v>0</v>
      </c>
    </row>
    <row r="9" spans="1:12" x14ac:dyDescent="0.25">
      <c r="E9" s="80" t="s">
        <v>249</v>
      </c>
      <c r="G9" s="81" t="str">
        <f>'Aggregate calculations'!G28</f>
        <v>£m (2012-13 prices)</v>
      </c>
      <c r="H9" s="81">
        <f>'Aggregate calculations'!H28</f>
        <v>0</v>
      </c>
    </row>
    <row r="10" spans="1:12" x14ac:dyDescent="0.25">
      <c r="E10" s="80" t="s">
        <v>251</v>
      </c>
      <c r="G10" s="81" t="str">
        <f>'Aggregate calculations'!G29</f>
        <v>£m (2012-13 prices)</v>
      </c>
      <c r="H10" s="81">
        <f>'Aggregate calculations'!H29</f>
        <v>0</v>
      </c>
    </row>
    <row r="11" spans="1:12" x14ac:dyDescent="0.25">
      <c r="E11" s="80" t="s">
        <v>253</v>
      </c>
      <c r="G11" s="81" t="str">
        <f>'Aggregate calculations'!G30</f>
        <v>£m (2012-13 prices)</v>
      </c>
      <c r="H11" s="81">
        <f>'Aggregate calculations'!H30</f>
        <v>0</v>
      </c>
    </row>
    <row r="12" spans="1:12" x14ac:dyDescent="0.25">
      <c r="E12" s="80" t="s">
        <v>255</v>
      </c>
      <c r="G12" s="81" t="str">
        <f>'Aggregate calculations'!G31</f>
        <v>£m (2012-13 prices)</v>
      </c>
      <c r="H12" s="81">
        <f>'Aggregate calculations'!H31</f>
        <v>0</v>
      </c>
    </row>
    <row r="13" spans="1:12" x14ac:dyDescent="0.25">
      <c r="E13" s="80" t="s">
        <v>257</v>
      </c>
      <c r="G13" s="81" t="str">
        <f>'Aggregate calculations'!G32</f>
        <v>£m (2012-13 prices)</v>
      </c>
      <c r="H13" s="81">
        <f>'Aggregate calculations'!H32</f>
        <v>0</v>
      </c>
    </row>
    <row r="15" spans="1:12" s="7" customFormat="1" ht="13" x14ac:dyDescent="0.3">
      <c r="A15" s="9" t="str">
        <f>"Net ODI payments to be applied at the end of the period"</f>
        <v>Net ODI payments to be applied at the end of the period</v>
      </c>
      <c r="B15" s="10"/>
      <c r="C15" s="10"/>
      <c r="D15" s="11"/>
      <c r="E15" s="12"/>
      <c r="F15" s="12"/>
      <c r="G15" s="13"/>
      <c r="H15" s="14"/>
      <c r="I15" s="13"/>
      <c r="J15" s="13"/>
      <c r="K15" s="13"/>
      <c r="L15" s="13"/>
    </row>
    <row r="16" spans="1:12" ht="13" x14ac:dyDescent="0.3">
      <c r="B16" s="84" t="s">
        <v>407</v>
      </c>
    </row>
    <row r="18" spans="3:8" x14ac:dyDescent="0.25">
      <c r="C18" s="82" t="s">
        <v>329</v>
      </c>
    </row>
    <row r="19" spans="3:8" x14ac:dyDescent="0.25">
      <c r="E19" s="81" t="str">
        <f>'Aggregate calculations'!E116</f>
        <v>Water resources</v>
      </c>
      <c r="F19" s="81"/>
      <c r="G19" s="81" t="str">
        <f>'Aggregate calculations'!G116</f>
        <v>£m (2012-13 prices)</v>
      </c>
      <c r="H19" s="81">
        <f>'Aggregate calculations'!H116</f>
        <v>0.37929416818181816</v>
      </c>
    </row>
    <row r="20" spans="3:8" x14ac:dyDescent="0.25">
      <c r="E20" s="81" t="str">
        <f>'Aggregate calculations'!E117</f>
        <v>Water network plus</v>
      </c>
      <c r="G20" s="81" t="str">
        <f>'Aggregate calculations'!G117</f>
        <v>£m (2012-13 prices)</v>
      </c>
      <c r="H20" s="81">
        <f>'Aggregate calculations'!H117</f>
        <v>10.388439839999998</v>
      </c>
    </row>
    <row r="21" spans="3:8" x14ac:dyDescent="0.25">
      <c r="E21" s="81" t="str">
        <f>'Aggregate calculations'!E118</f>
        <v>Wastewater network plus</v>
      </c>
      <c r="G21" s="81" t="str">
        <f>'Aggregate calculations'!G118</f>
        <v>£m (2012-13 prices)</v>
      </c>
      <c r="H21" s="81">
        <f>'Aggregate calculations'!H118</f>
        <v>18.653945001</v>
      </c>
    </row>
    <row r="22" spans="3:8" x14ac:dyDescent="0.25">
      <c r="E22" s="81" t="str">
        <f>'Aggregate calculations'!E119</f>
        <v>Bioresources (sludge)</v>
      </c>
      <c r="G22" s="81" t="str">
        <f>'Aggregate calculations'!G119</f>
        <v>£m (2012-13 prices)</v>
      </c>
      <c r="H22" s="81">
        <f>'Aggregate calculations'!H119</f>
        <v>0</v>
      </c>
    </row>
    <row r="23" spans="3:8" x14ac:dyDescent="0.25">
      <c r="E23" s="81" t="str">
        <f>'Aggregate calculations'!E120</f>
        <v>Residential retail</v>
      </c>
      <c r="G23" s="81" t="str">
        <f>'Aggregate calculations'!G120</f>
        <v>£m (2012-13 prices)</v>
      </c>
      <c r="H23" s="81">
        <f>'Aggregate calculations'!H120</f>
        <v>0</v>
      </c>
    </row>
    <row r="24" spans="3:8" x14ac:dyDescent="0.25">
      <c r="E24" s="81" t="str">
        <f>'Aggregate calculations'!E121</f>
        <v>Business retail</v>
      </c>
      <c r="G24" s="81" t="str">
        <f>'Aggregate calculations'!G121</f>
        <v>£m (2012-13 prices)</v>
      </c>
      <c r="H24" s="81">
        <f>'Aggregate calculations'!H121</f>
        <v>0</v>
      </c>
    </row>
    <row r="25" spans="3:8" x14ac:dyDescent="0.25">
      <c r="E25" s="81" t="str">
        <f>'Aggregate calculations'!E122</f>
        <v>Dummy control</v>
      </c>
      <c r="G25" s="81" t="str">
        <f>'Aggregate calculations'!G122</f>
        <v>£m (2012-13 prices)</v>
      </c>
      <c r="H25" s="81">
        <f>'Aggregate calculations'!H122</f>
        <v>0</v>
      </c>
    </row>
    <row r="27" spans="3:8" x14ac:dyDescent="0.25">
      <c r="C27" s="82" t="s">
        <v>330</v>
      </c>
    </row>
    <row r="28" spans="3:8" x14ac:dyDescent="0.25">
      <c r="E28" s="81" t="str">
        <f>'Aggregate calculations'!E125</f>
        <v>Water resources</v>
      </c>
      <c r="F28" s="81"/>
      <c r="G28" s="81" t="str">
        <f>'Aggregate calculations'!G125</f>
        <v>£m (2012-13 prices)</v>
      </c>
      <c r="H28" s="81">
        <f>'Aggregate calculations'!H125</f>
        <v>0</v>
      </c>
    </row>
    <row r="29" spans="3:8" x14ac:dyDescent="0.25">
      <c r="E29" s="81" t="str">
        <f>'Aggregate calculations'!E126</f>
        <v>Water network plus</v>
      </c>
      <c r="G29" s="81" t="str">
        <f>'Aggregate calculations'!G126</f>
        <v>£m (2012-13 prices)</v>
      </c>
      <c r="H29" s="81">
        <f>'Aggregate calculations'!H126</f>
        <v>-1.7500116000042594</v>
      </c>
    </row>
    <row r="30" spans="3:8" x14ac:dyDescent="0.25">
      <c r="E30" s="81" t="str">
        <f>'Aggregate calculations'!E127</f>
        <v>Wastewater network plus</v>
      </c>
      <c r="G30" s="81" t="str">
        <f>'Aggregate calculations'!G127</f>
        <v>£m (2012-13 prices)</v>
      </c>
      <c r="H30" s="81">
        <f>'Aggregate calculations'!H127</f>
        <v>0</v>
      </c>
    </row>
    <row r="31" spans="3:8" x14ac:dyDescent="0.25">
      <c r="E31" s="81" t="str">
        <f>'Aggregate calculations'!E128</f>
        <v>Bioresources (sludge)</v>
      </c>
      <c r="G31" s="81" t="str">
        <f>'Aggregate calculations'!G128</f>
        <v>£m (2012-13 prices)</v>
      </c>
      <c r="H31" s="81">
        <f>'Aggregate calculations'!H128</f>
        <v>0</v>
      </c>
    </row>
    <row r="32" spans="3:8" x14ac:dyDescent="0.25">
      <c r="E32" s="81" t="str">
        <f>'Aggregate calculations'!E129</f>
        <v>Residential retail</v>
      </c>
      <c r="G32" s="81" t="str">
        <f>'Aggregate calculations'!G129</f>
        <v>£m (2012-13 prices)</v>
      </c>
      <c r="H32" s="81">
        <f>'Aggregate calculations'!H129</f>
        <v>0</v>
      </c>
    </row>
    <row r="33" spans="1:12" x14ac:dyDescent="0.25">
      <c r="E33" s="81" t="str">
        <f>'Aggregate calculations'!E130</f>
        <v>Business retail</v>
      </c>
      <c r="G33" s="81" t="str">
        <f>'Aggregate calculations'!G130</f>
        <v>£m (2012-13 prices)</v>
      </c>
      <c r="H33" s="81">
        <f>'Aggregate calculations'!H130</f>
        <v>0</v>
      </c>
    </row>
    <row r="34" spans="1:12" x14ac:dyDescent="0.25">
      <c r="E34" s="81" t="str">
        <f>'Aggregate calculations'!E131</f>
        <v>Dummy control</v>
      </c>
      <c r="G34" s="81" t="str">
        <f>'Aggregate calculations'!G131</f>
        <v>£m (2012-13 prices)</v>
      </c>
      <c r="H34" s="81">
        <f>'Aggregate calculations'!H131</f>
        <v>0</v>
      </c>
    </row>
    <row r="36" spans="1:12" ht="13" x14ac:dyDescent="0.25">
      <c r="A36" s="139" t="s">
        <v>72</v>
      </c>
      <c r="B36" s="140"/>
      <c r="C36" s="141"/>
      <c r="D36" s="142"/>
      <c r="E36" s="143"/>
      <c r="F36" s="143"/>
      <c r="G36" s="143"/>
      <c r="H36" s="143"/>
      <c r="I36" s="143"/>
      <c r="J36" s="143"/>
      <c r="K36" s="143"/>
      <c r="L36" s="143"/>
    </row>
  </sheetData>
  <conditionalFormatting sqref="H16:H34 H4:H14 G7:G13">
    <cfRule type="cellIs" dxfId="2" priority="7" operator="equal">
      <formula>0</formula>
    </cfRule>
  </conditionalFormatting>
  <conditionalFormatting sqref="H35">
    <cfRule type="cellIs" dxfId="1" priority="3" operator="equal">
      <formula>0</formula>
    </cfRule>
  </conditionalFormatting>
  <conditionalFormatting sqref="H36">
    <cfRule type="cellIs" dxfId="0" priority="1" operator="equal">
      <formula>0</formula>
    </cfRule>
  </conditionalFormatting>
  <printOptions headings="1"/>
  <pageMargins left="0.7" right="0.7" top="0.75" bottom="0.75" header="0.3" footer="0.3"/>
  <pageSetup paperSize="9" scale="92" fitToHeight="0" orientation="landscape" r:id="rId1"/>
  <headerFooter>
    <oddHeader>&amp;L&amp;F&amp;CSheet: &amp;A&amp;ROFFICIAL</oddHeader>
    <oddFooter>&amp;LPrinted on &amp;D at &amp;T&amp;CPage &amp;P of &amp;N&amp;ROfwat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A1DAC186594A4A980E955571A8D3BD" ma:contentTypeVersion="6" ma:contentTypeDescription="Create a new document." ma:contentTypeScope="" ma:versionID="e46e347cf6dd84c4977edafb05d24ebb">
  <xsd:schema xmlns:xsd="http://www.w3.org/2001/XMLSchema" xmlns:xs="http://www.w3.org/2001/XMLSchema" xmlns:p="http://schemas.microsoft.com/office/2006/metadata/properties" xmlns:ns2="17490577-141e-4985-ab75-9238cac3ca4f" xmlns:ns3="c09b8e3a-bf4a-484d-8f3b-07536f6a1cff" targetNamespace="http://schemas.microsoft.com/office/2006/metadata/properties" ma:root="true" ma:fieldsID="8242a1dcd7f5e9f229157d2610294b07" ns2:_="" ns3:_="">
    <xsd:import namespace="17490577-141e-4985-ab75-9238cac3ca4f"/>
    <xsd:import namespace="c09b8e3a-bf4a-484d-8f3b-07536f6a1c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0577-141e-4985-ab75-9238cac3ca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9b8e3a-bf4a-484d-8f3b-07536f6a1c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E4429C-9F24-45EC-8C1E-8708FF1036C0}"/>
</file>

<file path=customXml/itemProps2.xml><?xml version="1.0" encoding="utf-8"?>
<ds:datastoreItem xmlns:ds="http://schemas.openxmlformats.org/officeDocument/2006/customXml" ds:itemID="{2E1F77B0-36DD-4FC0-82E1-CE95D5DB7DB2}">
  <ds:schemaRefs>
    <ds:schemaRef ds:uri="http://schemas.microsoft.com/sharepoint/v3/contenttype/forms"/>
  </ds:schemaRefs>
</ds:datastoreItem>
</file>

<file path=customXml/itemProps3.xml><?xml version="1.0" encoding="utf-8"?>
<ds:datastoreItem xmlns:ds="http://schemas.openxmlformats.org/officeDocument/2006/customXml" ds:itemID="{74010F9E-F6F4-48E2-8E7B-3C72FAE9B4B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52be126-4c79-4365-9150-dd4db8db960f"/>
    <ds:schemaRef ds:uri="http://purl.org/dc/elements/1.1/"/>
    <ds:schemaRef ds:uri="http://schemas.microsoft.com/office/2006/metadata/properties"/>
    <ds:schemaRef ds:uri="1f4a9456-f51a-4edd-8035-6ea85d714a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Style Guide</vt:lpstr>
      <vt:lpstr>ToC</vt:lpstr>
      <vt:lpstr>InpCompany</vt:lpstr>
      <vt:lpstr>InpPerformance</vt:lpstr>
      <vt:lpstr>Performance</vt:lpstr>
      <vt:lpstr>Aggregate calculations</vt:lpstr>
      <vt:lpstr>Validation</vt:lpstr>
      <vt:lpstr>Model outputs</vt:lpstr>
      <vt:lpstr>'Aggregate calculations'!Print_Area</vt:lpstr>
      <vt:lpstr>Performance!Print_Area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2020-02-28T10:59:25Z</dcterms:created>
  <dcterms:modified xsi:type="dcterms:W3CDTF">2020-07-01T09:53:04Z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0x01010005A1DAC186594A4A980E955571A8D3BD</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1896;#Company performance monitoring ＆ engagement|3cbb2248-aeb0-4f5e-8833-d72f52afb8f0</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MSIP_Label_d04dfc70-0289-4bbf-a1df-2e48919102f8_Enabled">
    <vt:lpwstr>True</vt:lpwstr>
  </property>
  <property fmtid="{D5CDD505-2E9C-101B-9397-08002B2CF9AE}" pid="14" name="MSIP_Label_d04dfc70-0289-4bbf-a1df-2e48919102f8_SiteId">
    <vt:lpwstr>92ebd22d-0a9c-4516-a68f-ba966853a8f3</vt:lpwstr>
  </property>
  <property fmtid="{D5CDD505-2E9C-101B-9397-08002B2CF9AE}" pid="15" name="MSIP_Label_d04dfc70-0289-4bbf-a1df-2e48919102f8_Owner">
    <vt:lpwstr>hutchink@yw.co.uk</vt:lpwstr>
  </property>
  <property fmtid="{D5CDD505-2E9C-101B-9397-08002B2CF9AE}" pid="16" name="MSIP_Label_d04dfc70-0289-4bbf-a1df-2e48919102f8_SetDate">
    <vt:lpwstr>2020-04-27T10:24:50.2966184Z</vt:lpwstr>
  </property>
  <property fmtid="{D5CDD505-2E9C-101B-9397-08002B2CF9AE}" pid="17" name="MSIP_Label_d04dfc70-0289-4bbf-a1df-2e48919102f8_Name">
    <vt:lpwstr>Private</vt:lpwstr>
  </property>
  <property fmtid="{D5CDD505-2E9C-101B-9397-08002B2CF9AE}" pid="18" name="MSIP_Label_d04dfc70-0289-4bbf-a1df-2e48919102f8_Application">
    <vt:lpwstr>Microsoft Azure Information Protection</vt:lpwstr>
  </property>
  <property fmtid="{D5CDD505-2E9C-101B-9397-08002B2CF9AE}" pid="19" name="MSIP_Label_d04dfc70-0289-4bbf-a1df-2e48919102f8_ActionId">
    <vt:lpwstr>7b33733b-1820-4930-bd66-cccaf16acb73</vt:lpwstr>
  </property>
  <property fmtid="{D5CDD505-2E9C-101B-9397-08002B2CF9AE}" pid="20" name="MSIP_Label_d04dfc70-0289-4bbf-a1df-2e48919102f8_Extended_MSFT_Method">
    <vt:lpwstr>Manual</vt:lpwstr>
  </property>
  <property fmtid="{D5CDD505-2E9C-101B-9397-08002B2CF9AE}" pid="21" name="Sensitivity">
    <vt:lpwstr>Private</vt:lpwstr>
  </property>
  <property fmtid="{D5CDD505-2E9C-101B-9397-08002B2CF9AE}" pid="22" name="Order">
    <vt:r8>106700</vt:r8>
  </property>
  <property fmtid="{D5CDD505-2E9C-101B-9397-08002B2CF9AE}" pid="23" name="xd_ProgID">
    <vt:lpwstr/>
  </property>
  <property fmtid="{D5CDD505-2E9C-101B-9397-08002B2CF9AE}" pid="24" name="da4e9ae56afa494a84f353054bd212ec">
    <vt:lpwstr>OFFICIAL|c2540f30-f875-494b-a43f-ebfb5017a6ad</vt:lpwstr>
  </property>
  <property fmtid="{D5CDD505-2E9C-101B-9397-08002B2CF9AE}" pid="25" name="TaxCatchAll">
    <vt:lpwstr>21;#OFFICIAL|c2540f30-f875-494b-a43f-ebfb5017a6ad;#1896;#Company performance monitoring ＆ engagement|3cbb2248-aeb0-4f5e-8833-d72f52afb8f0</vt:lpwstr>
  </property>
  <property fmtid="{D5CDD505-2E9C-101B-9397-08002B2CF9AE}" pid="26" name="TemplateUrl">
    <vt:lpwstr/>
  </property>
  <property fmtid="{D5CDD505-2E9C-101B-9397-08002B2CF9AE}" pid="27" name="oe9d4f963f4c420b8d2b35d038476850">
    <vt:lpwstr>Company performance monitoring ＆ engagement|3cbb2248-aeb0-4f5e-8833-d72f52afb8f0</vt:lpwstr>
  </property>
  <property fmtid="{D5CDD505-2E9C-101B-9397-08002B2CF9AE}" pid="28" name="_CopySource">
    <vt:lpwstr>https://ofwat.sharepoint.com/sites/rms/Performance and Outcomes/Company performance monitoring  engagement/PR19BlindYearAdjustmentTEMPORARY/ODI/YKY/YKY PR19 Blind year ODI performance model v1.2 - performance assumed at PR19.xlsx</vt:lpwstr>
  </property>
</Properties>
</file>